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eethika/Desktop/Beth Maries New /"/>
    </mc:Choice>
  </mc:AlternateContent>
  <xr:revisionPtr revIDLastSave="0" documentId="8_{9578C782-80BE-1145-A6CD-42B120EDA60F}" xr6:coauthVersionLast="47" xr6:coauthVersionMax="47" xr10:uidLastSave="{00000000-0000-0000-0000-000000000000}"/>
  <bookViews>
    <workbookView xWindow="28800" yWindow="-3340" windowWidth="38400" windowHeight="21000" tabRatio="500" activeTab="2" xr2:uid="{00000000-000D-0000-FFFF-FFFF00000000}"/>
  </bookViews>
  <sheets>
    <sheet name=" Data" sheetId="1" r:id="rId1"/>
    <sheet name="Summary_Statistics" sheetId="2" r:id="rId2"/>
    <sheet name="Simulation" sheetId="3" r:id="rId3"/>
    <sheet name="Pivot_Tables" sheetId="7" r:id="rId4"/>
    <sheet name="Excel_Dashboard" sheetId="8" r:id="rId5"/>
    <sheet name="Arrival_Rates_Reference" sheetId="6" r:id="rId6"/>
  </sheets>
  <definedNames>
    <definedName name="_xlchart.v1.0" hidden="1">Excel_Dashboard!$A$2:$A$4</definedName>
    <definedName name="_xlchart.v1.1" hidden="1">Excel_Dashboard!$B$2:$B$4</definedName>
    <definedName name="Average">Pivot_Tables!$A$2:$E$9</definedName>
    <definedName name="Customer_Count">Pivot_Tables!$A$18:$B$53</definedName>
    <definedName name="Orders">Pivot_Tables!$A$10:$B$16</definedName>
  </definedNames>
  <calcPr calcId="191029"/>
  <pivotCaches>
    <pivotCache cacheId="2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8" l="1"/>
  <c r="B4" i="8"/>
  <c r="B3" i="8"/>
  <c r="B2" i="8"/>
  <c r="B16" i="6"/>
  <c r="B8" i="6"/>
  <c r="B5001" i="3"/>
  <c r="A5001" i="3"/>
  <c r="B5000" i="3"/>
  <c r="A5000" i="3"/>
  <c r="B4999" i="3"/>
  <c r="A4999" i="3"/>
  <c r="B4998" i="3"/>
  <c r="A4998" i="3"/>
  <c r="B4997" i="3"/>
  <c r="A4997" i="3"/>
  <c r="B4996" i="3"/>
  <c r="A4996" i="3"/>
  <c r="B4995" i="3"/>
  <c r="A4995" i="3"/>
  <c r="B4994" i="3"/>
  <c r="A4994" i="3"/>
  <c r="B4993" i="3"/>
  <c r="A4993" i="3"/>
  <c r="B4992" i="3"/>
  <c r="A4992" i="3"/>
  <c r="B4991" i="3"/>
  <c r="A4991" i="3"/>
  <c r="B4990" i="3"/>
  <c r="A4990" i="3"/>
  <c r="B4989" i="3"/>
  <c r="A4989" i="3"/>
  <c r="B4988" i="3"/>
  <c r="A4988" i="3"/>
  <c r="B4987" i="3"/>
  <c r="A4987" i="3"/>
  <c r="B4986" i="3"/>
  <c r="A4986" i="3"/>
  <c r="B4985" i="3"/>
  <c r="A4985" i="3"/>
  <c r="B4984" i="3"/>
  <c r="A4984" i="3"/>
  <c r="B4983" i="3"/>
  <c r="A4983" i="3"/>
  <c r="B4982" i="3"/>
  <c r="A4982" i="3"/>
  <c r="B4981" i="3"/>
  <c r="A4981" i="3"/>
  <c r="B4980" i="3"/>
  <c r="A4980" i="3"/>
  <c r="B4979" i="3"/>
  <c r="A4979" i="3"/>
  <c r="B4978" i="3"/>
  <c r="A4978" i="3"/>
  <c r="B4977" i="3"/>
  <c r="A4977" i="3"/>
  <c r="B4976" i="3"/>
  <c r="A4976" i="3"/>
  <c r="B4975" i="3"/>
  <c r="A4975" i="3"/>
  <c r="B4974" i="3"/>
  <c r="A4974" i="3"/>
  <c r="B4973" i="3"/>
  <c r="A4973" i="3"/>
  <c r="B4972" i="3"/>
  <c r="A4972" i="3"/>
  <c r="B4971" i="3"/>
  <c r="A4971" i="3"/>
  <c r="B4970" i="3"/>
  <c r="A4970" i="3"/>
  <c r="B4969" i="3"/>
  <c r="A4969" i="3"/>
  <c r="B4968" i="3"/>
  <c r="A4968" i="3"/>
  <c r="B4967" i="3"/>
  <c r="A4967" i="3"/>
  <c r="B4966" i="3"/>
  <c r="A4966" i="3"/>
  <c r="B4965" i="3"/>
  <c r="A4965" i="3"/>
  <c r="B4964" i="3"/>
  <c r="A4964" i="3"/>
  <c r="B4963" i="3"/>
  <c r="A4963" i="3"/>
  <c r="B4962" i="3"/>
  <c r="A4962" i="3"/>
  <c r="B4961" i="3"/>
  <c r="A4961" i="3"/>
  <c r="B4960" i="3"/>
  <c r="A4960" i="3"/>
  <c r="B4959" i="3"/>
  <c r="A4959" i="3"/>
  <c r="B4958" i="3"/>
  <c r="A4958" i="3"/>
  <c r="B4957" i="3"/>
  <c r="A4957" i="3"/>
  <c r="B4956" i="3"/>
  <c r="A4956" i="3"/>
  <c r="B4955" i="3"/>
  <c r="A4955" i="3"/>
  <c r="B4954" i="3"/>
  <c r="A4954" i="3"/>
  <c r="B4953" i="3"/>
  <c r="A4953" i="3"/>
  <c r="B4952" i="3"/>
  <c r="A4952" i="3"/>
  <c r="B4951" i="3"/>
  <c r="A4951" i="3"/>
  <c r="B4950" i="3"/>
  <c r="A4950" i="3"/>
  <c r="B4949" i="3"/>
  <c r="A4949" i="3"/>
  <c r="B4948" i="3"/>
  <c r="A4948" i="3"/>
  <c r="B4947" i="3"/>
  <c r="A4947" i="3"/>
  <c r="B4946" i="3"/>
  <c r="A4946" i="3"/>
  <c r="B4945" i="3"/>
  <c r="A4945" i="3"/>
  <c r="B4944" i="3"/>
  <c r="A4944" i="3"/>
  <c r="B4943" i="3"/>
  <c r="A4943" i="3"/>
  <c r="B4942" i="3"/>
  <c r="A4942" i="3"/>
  <c r="B4941" i="3"/>
  <c r="A4941" i="3"/>
  <c r="B4940" i="3"/>
  <c r="A4940" i="3"/>
  <c r="B4939" i="3"/>
  <c r="A4939" i="3"/>
  <c r="B4938" i="3"/>
  <c r="A4938" i="3"/>
  <c r="B4937" i="3"/>
  <c r="A4937" i="3"/>
  <c r="B4936" i="3"/>
  <c r="A4936" i="3"/>
  <c r="B4935" i="3"/>
  <c r="A4935" i="3"/>
  <c r="B4934" i="3"/>
  <c r="A4934" i="3"/>
  <c r="B4933" i="3"/>
  <c r="A4933" i="3"/>
  <c r="B4932" i="3"/>
  <c r="A4932" i="3"/>
  <c r="B4931" i="3"/>
  <c r="A4931" i="3"/>
  <c r="B4930" i="3"/>
  <c r="A4930" i="3"/>
  <c r="B4929" i="3"/>
  <c r="A4929" i="3"/>
  <c r="B4928" i="3"/>
  <c r="A4928" i="3"/>
  <c r="B4927" i="3"/>
  <c r="A4927" i="3"/>
  <c r="B4926" i="3"/>
  <c r="A4926" i="3"/>
  <c r="B4925" i="3"/>
  <c r="A4925" i="3"/>
  <c r="B4924" i="3"/>
  <c r="A4924" i="3"/>
  <c r="B4923" i="3"/>
  <c r="A4923" i="3"/>
  <c r="B4922" i="3"/>
  <c r="A4922" i="3"/>
  <c r="B4921" i="3"/>
  <c r="A4921" i="3"/>
  <c r="B4920" i="3"/>
  <c r="A4920" i="3"/>
  <c r="B4919" i="3"/>
  <c r="A4919" i="3"/>
  <c r="B4918" i="3"/>
  <c r="A4918" i="3"/>
  <c r="B4917" i="3"/>
  <c r="A4917" i="3"/>
  <c r="B4916" i="3"/>
  <c r="A4916" i="3"/>
  <c r="B4915" i="3"/>
  <c r="A4915" i="3"/>
  <c r="B4914" i="3"/>
  <c r="A4914" i="3"/>
  <c r="B4913" i="3"/>
  <c r="A4913" i="3"/>
  <c r="B4912" i="3"/>
  <c r="A4912" i="3"/>
  <c r="B4911" i="3"/>
  <c r="A4911" i="3"/>
  <c r="B4910" i="3"/>
  <c r="A4910" i="3"/>
  <c r="B4909" i="3"/>
  <c r="A4909" i="3"/>
  <c r="B4908" i="3"/>
  <c r="A4908" i="3"/>
  <c r="B4907" i="3"/>
  <c r="A4907" i="3"/>
  <c r="B4906" i="3"/>
  <c r="A4906" i="3"/>
  <c r="B4905" i="3"/>
  <c r="A4905" i="3"/>
  <c r="B4904" i="3"/>
  <c r="A4904" i="3"/>
  <c r="B4903" i="3"/>
  <c r="A4903" i="3"/>
  <c r="B4902" i="3"/>
  <c r="A4902" i="3"/>
  <c r="B4901" i="3"/>
  <c r="A4901" i="3"/>
  <c r="B4900" i="3"/>
  <c r="A4900" i="3"/>
  <c r="B4899" i="3"/>
  <c r="A4899" i="3"/>
  <c r="B4898" i="3"/>
  <c r="A4898" i="3"/>
  <c r="B4897" i="3"/>
  <c r="A4897" i="3"/>
  <c r="B4896" i="3"/>
  <c r="A4896" i="3"/>
  <c r="B4895" i="3"/>
  <c r="A4895" i="3"/>
  <c r="B4894" i="3"/>
  <c r="A4894" i="3"/>
  <c r="B4893" i="3"/>
  <c r="A4893" i="3"/>
  <c r="B4892" i="3"/>
  <c r="A4892" i="3"/>
  <c r="B4891" i="3"/>
  <c r="A4891" i="3"/>
  <c r="B4890" i="3"/>
  <c r="A4890" i="3"/>
  <c r="B4889" i="3"/>
  <c r="A4889" i="3"/>
  <c r="B4888" i="3"/>
  <c r="A4888" i="3"/>
  <c r="B4887" i="3"/>
  <c r="A4887" i="3"/>
  <c r="B4886" i="3"/>
  <c r="A4886" i="3"/>
  <c r="B4885" i="3"/>
  <c r="A4885" i="3"/>
  <c r="B4884" i="3"/>
  <c r="A4884" i="3"/>
  <c r="B4883" i="3"/>
  <c r="A4883" i="3"/>
  <c r="B4882" i="3"/>
  <c r="A4882" i="3"/>
  <c r="B4881" i="3"/>
  <c r="A4881" i="3"/>
  <c r="B4880" i="3"/>
  <c r="A4880" i="3"/>
  <c r="B4879" i="3"/>
  <c r="A4879" i="3"/>
  <c r="B4878" i="3"/>
  <c r="A4878" i="3"/>
  <c r="B4877" i="3"/>
  <c r="A4877" i="3"/>
  <c r="B4876" i="3"/>
  <c r="A4876" i="3"/>
  <c r="B4875" i="3"/>
  <c r="A4875" i="3"/>
  <c r="B4874" i="3"/>
  <c r="A4874" i="3"/>
  <c r="B4873" i="3"/>
  <c r="A4873" i="3"/>
  <c r="B4872" i="3"/>
  <c r="A4872" i="3"/>
  <c r="B4871" i="3"/>
  <c r="A4871" i="3"/>
  <c r="B4870" i="3"/>
  <c r="A4870" i="3"/>
  <c r="B4869" i="3"/>
  <c r="A4869" i="3"/>
  <c r="B4868" i="3"/>
  <c r="A4868" i="3"/>
  <c r="B4867" i="3"/>
  <c r="A4867" i="3"/>
  <c r="B4866" i="3"/>
  <c r="A4866" i="3"/>
  <c r="B4865" i="3"/>
  <c r="A4865" i="3"/>
  <c r="B4864" i="3"/>
  <c r="A4864" i="3"/>
  <c r="B4863" i="3"/>
  <c r="A4863" i="3"/>
  <c r="B4862" i="3"/>
  <c r="A4862" i="3"/>
  <c r="B4861" i="3"/>
  <c r="A4861" i="3"/>
  <c r="B4860" i="3"/>
  <c r="A4860" i="3"/>
  <c r="B4859" i="3"/>
  <c r="A4859" i="3"/>
  <c r="B4858" i="3"/>
  <c r="A4858" i="3"/>
  <c r="B4857" i="3"/>
  <c r="A4857" i="3"/>
  <c r="B4856" i="3"/>
  <c r="A4856" i="3"/>
  <c r="B4855" i="3"/>
  <c r="A4855" i="3"/>
  <c r="B4854" i="3"/>
  <c r="A4854" i="3"/>
  <c r="B4853" i="3"/>
  <c r="A4853" i="3"/>
  <c r="B4852" i="3"/>
  <c r="A4852" i="3"/>
  <c r="B4851" i="3"/>
  <c r="A4851" i="3"/>
  <c r="B4850" i="3"/>
  <c r="A4850" i="3"/>
  <c r="B4849" i="3"/>
  <c r="A4849" i="3"/>
  <c r="B4848" i="3"/>
  <c r="A4848" i="3"/>
  <c r="B4847" i="3"/>
  <c r="A4847" i="3"/>
  <c r="B4846" i="3"/>
  <c r="A4846" i="3"/>
  <c r="B4845" i="3"/>
  <c r="A4845" i="3"/>
  <c r="B4844" i="3"/>
  <c r="A4844" i="3"/>
  <c r="B4843" i="3"/>
  <c r="A4843" i="3"/>
  <c r="B4842" i="3"/>
  <c r="A4842" i="3"/>
  <c r="B4841" i="3"/>
  <c r="A4841" i="3"/>
  <c r="B4840" i="3"/>
  <c r="A4840" i="3"/>
  <c r="B4839" i="3"/>
  <c r="A4839" i="3"/>
  <c r="B4838" i="3"/>
  <c r="A4838" i="3"/>
  <c r="B4837" i="3"/>
  <c r="A4837" i="3"/>
  <c r="B4836" i="3"/>
  <c r="A4836" i="3"/>
  <c r="B4835" i="3"/>
  <c r="A4835" i="3"/>
  <c r="B4834" i="3"/>
  <c r="A4834" i="3"/>
  <c r="B4833" i="3"/>
  <c r="A4833" i="3"/>
  <c r="B4832" i="3"/>
  <c r="A4832" i="3"/>
  <c r="B4831" i="3"/>
  <c r="A4831" i="3"/>
  <c r="B4830" i="3"/>
  <c r="A4830" i="3"/>
  <c r="B4829" i="3"/>
  <c r="A4829" i="3"/>
  <c r="B4828" i="3"/>
  <c r="A4828" i="3"/>
  <c r="B4827" i="3"/>
  <c r="A4827" i="3"/>
  <c r="B4826" i="3"/>
  <c r="A4826" i="3"/>
  <c r="B4825" i="3"/>
  <c r="A4825" i="3"/>
  <c r="B4824" i="3"/>
  <c r="A4824" i="3"/>
  <c r="B4823" i="3"/>
  <c r="A4823" i="3"/>
  <c r="B4822" i="3"/>
  <c r="A4822" i="3"/>
  <c r="B4821" i="3"/>
  <c r="A4821" i="3"/>
  <c r="B4820" i="3"/>
  <c r="A4820" i="3"/>
  <c r="B4819" i="3"/>
  <c r="A4819" i="3"/>
  <c r="B4818" i="3"/>
  <c r="A4818" i="3"/>
  <c r="B4817" i="3"/>
  <c r="A4817" i="3"/>
  <c r="B4816" i="3"/>
  <c r="A4816" i="3"/>
  <c r="B4815" i="3"/>
  <c r="A4815" i="3"/>
  <c r="B4814" i="3"/>
  <c r="A4814" i="3"/>
  <c r="B4813" i="3"/>
  <c r="A4813" i="3"/>
  <c r="B4812" i="3"/>
  <c r="A4812" i="3"/>
  <c r="B4811" i="3"/>
  <c r="A4811" i="3"/>
  <c r="B4810" i="3"/>
  <c r="A4810" i="3"/>
  <c r="B4809" i="3"/>
  <c r="A4809" i="3"/>
  <c r="B4808" i="3"/>
  <c r="A4808" i="3"/>
  <c r="B4807" i="3"/>
  <c r="A4807" i="3"/>
  <c r="B4806" i="3"/>
  <c r="A4806" i="3"/>
  <c r="B4805" i="3"/>
  <c r="A4805" i="3"/>
  <c r="B4804" i="3"/>
  <c r="A4804" i="3"/>
  <c r="B4803" i="3"/>
  <c r="A4803" i="3"/>
  <c r="B4802" i="3"/>
  <c r="A4802" i="3"/>
  <c r="B4801" i="3"/>
  <c r="A4801" i="3"/>
  <c r="B4800" i="3"/>
  <c r="A4800" i="3"/>
  <c r="B4799" i="3"/>
  <c r="A4799" i="3"/>
  <c r="B4798" i="3"/>
  <c r="A4798" i="3"/>
  <c r="B4797" i="3"/>
  <c r="A4797" i="3"/>
  <c r="B4796" i="3"/>
  <c r="A4796" i="3"/>
  <c r="B4795" i="3"/>
  <c r="A4795" i="3"/>
  <c r="B4794" i="3"/>
  <c r="A4794" i="3"/>
  <c r="B4793" i="3"/>
  <c r="A4793" i="3"/>
  <c r="B4792" i="3"/>
  <c r="A4792" i="3"/>
  <c r="B4791" i="3"/>
  <c r="A4791" i="3"/>
  <c r="B4790" i="3"/>
  <c r="A4790" i="3"/>
  <c r="B4789" i="3"/>
  <c r="A4789" i="3"/>
  <c r="B4788" i="3"/>
  <c r="A4788" i="3"/>
  <c r="B4787" i="3"/>
  <c r="A4787" i="3"/>
  <c r="B4786" i="3"/>
  <c r="A4786" i="3"/>
  <c r="B4785" i="3"/>
  <c r="A4785" i="3"/>
  <c r="B4784" i="3"/>
  <c r="A4784" i="3"/>
  <c r="B4783" i="3"/>
  <c r="A4783" i="3"/>
  <c r="B4782" i="3"/>
  <c r="A4782" i="3"/>
  <c r="B4781" i="3"/>
  <c r="A4781" i="3"/>
  <c r="B4780" i="3"/>
  <c r="A4780" i="3"/>
  <c r="B4779" i="3"/>
  <c r="A4779" i="3"/>
  <c r="B4778" i="3"/>
  <c r="A4778" i="3"/>
  <c r="B4777" i="3"/>
  <c r="A4777" i="3"/>
  <c r="B4776" i="3"/>
  <c r="A4776" i="3"/>
  <c r="B4775" i="3"/>
  <c r="A4775" i="3"/>
  <c r="B4774" i="3"/>
  <c r="A4774" i="3"/>
  <c r="B4773" i="3"/>
  <c r="A4773" i="3"/>
  <c r="B4772" i="3"/>
  <c r="A4772" i="3"/>
  <c r="B4771" i="3"/>
  <c r="A4771" i="3"/>
  <c r="B4770" i="3"/>
  <c r="A4770" i="3"/>
  <c r="B4769" i="3"/>
  <c r="A4769" i="3"/>
  <c r="B4768" i="3"/>
  <c r="A4768" i="3"/>
  <c r="B4767" i="3"/>
  <c r="A4767" i="3"/>
  <c r="B4766" i="3"/>
  <c r="A4766" i="3"/>
  <c r="B4765" i="3"/>
  <c r="A4765" i="3"/>
  <c r="B4764" i="3"/>
  <c r="A4764" i="3"/>
  <c r="B4763" i="3"/>
  <c r="A4763" i="3"/>
  <c r="B4762" i="3"/>
  <c r="A4762" i="3"/>
  <c r="B4761" i="3"/>
  <c r="A4761" i="3"/>
  <c r="B4760" i="3"/>
  <c r="A4760" i="3"/>
  <c r="B4759" i="3"/>
  <c r="A4759" i="3"/>
  <c r="B4758" i="3"/>
  <c r="A4758" i="3"/>
  <c r="B4757" i="3"/>
  <c r="A4757" i="3"/>
  <c r="B4756" i="3"/>
  <c r="A4756" i="3"/>
  <c r="B4755" i="3"/>
  <c r="A4755" i="3"/>
  <c r="B4754" i="3"/>
  <c r="A4754" i="3"/>
  <c r="B4753" i="3"/>
  <c r="A4753" i="3"/>
  <c r="B4752" i="3"/>
  <c r="A4752" i="3"/>
  <c r="B4751" i="3"/>
  <c r="A4751" i="3"/>
  <c r="B4750" i="3"/>
  <c r="A4750" i="3"/>
  <c r="B4749" i="3"/>
  <c r="A4749" i="3"/>
  <c r="B4748" i="3"/>
  <c r="A4748" i="3"/>
  <c r="B4747" i="3"/>
  <c r="A4747" i="3"/>
  <c r="B4746" i="3"/>
  <c r="A4746" i="3"/>
  <c r="B4745" i="3"/>
  <c r="A4745" i="3"/>
  <c r="B4744" i="3"/>
  <c r="A4744" i="3"/>
  <c r="B4743" i="3"/>
  <c r="A4743" i="3"/>
  <c r="B4742" i="3"/>
  <c r="A4742" i="3"/>
  <c r="B4741" i="3"/>
  <c r="A4741" i="3"/>
  <c r="B4740" i="3"/>
  <c r="A4740" i="3"/>
  <c r="B4739" i="3"/>
  <c r="A4739" i="3"/>
  <c r="B4738" i="3"/>
  <c r="A4738" i="3"/>
  <c r="B4737" i="3"/>
  <c r="A4737" i="3"/>
  <c r="B4736" i="3"/>
  <c r="A4736" i="3"/>
  <c r="B4735" i="3"/>
  <c r="A4735" i="3"/>
  <c r="B4734" i="3"/>
  <c r="A4734" i="3"/>
  <c r="B4733" i="3"/>
  <c r="A4733" i="3"/>
  <c r="B4732" i="3"/>
  <c r="A4732" i="3"/>
  <c r="B4731" i="3"/>
  <c r="A4731" i="3"/>
  <c r="B4730" i="3"/>
  <c r="A4730" i="3"/>
  <c r="B4729" i="3"/>
  <c r="A4729" i="3"/>
  <c r="B4728" i="3"/>
  <c r="A4728" i="3"/>
  <c r="B4727" i="3"/>
  <c r="A4727" i="3"/>
  <c r="B4726" i="3"/>
  <c r="A4726" i="3"/>
  <c r="B4725" i="3"/>
  <c r="A4725" i="3"/>
  <c r="B4724" i="3"/>
  <c r="A4724" i="3"/>
  <c r="B4723" i="3"/>
  <c r="A4723" i="3"/>
  <c r="B4722" i="3"/>
  <c r="A4722" i="3"/>
  <c r="B4721" i="3"/>
  <c r="A4721" i="3"/>
  <c r="B4720" i="3"/>
  <c r="A4720" i="3"/>
  <c r="B4719" i="3"/>
  <c r="A4719" i="3"/>
  <c r="B4718" i="3"/>
  <c r="A4718" i="3"/>
  <c r="B4717" i="3"/>
  <c r="A4717" i="3"/>
  <c r="B4716" i="3"/>
  <c r="A4716" i="3"/>
  <c r="B4715" i="3"/>
  <c r="A4715" i="3"/>
  <c r="B4714" i="3"/>
  <c r="A4714" i="3"/>
  <c r="B4713" i="3"/>
  <c r="A4713" i="3"/>
  <c r="B4712" i="3"/>
  <c r="A4712" i="3"/>
  <c r="B4711" i="3"/>
  <c r="A4711" i="3"/>
  <c r="B4710" i="3"/>
  <c r="A4710" i="3"/>
  <c r="B4709" i="3"/>
  <c r="A4709" i="3"/>
  <c r="B4708" i="3"/>
  <c r="A4708" i="3"/>
  <c r="B4707" i="3"/>
  <c r="A4707" i="3"/>
  <c r="B4706" i="3"/>
  <c r="A4706" i="3"/>
  <c r="B4705" i="3"/>
  <c r="A4705" i="3"/>
  <c r="B4704" i="3"/>
  <c r="A4704" i="3"/>
  <c r="B4703" i="3"/>
  <c r="A4703" i="3"/>
  <c r="B4702" i="3"/>
  <c r="A4702" i="3"/>
  <c r="B4701" i="3"/>
  <c r="A4701" i="3"/>
  <c r="B4700" i="3"/>
  <c r="A4700" i="3"/>
  <c r="B4699" i="3"/>
  <c r="A4699" i="3"/>
  <c r="B4698" i="3"/>
  <c r="A4698" i="3"/>
  <c r="B4697" i="3"/>
  <c r="A4697" i="3"/>
  <c r="B4696" i="3"/>
  <c r="A4696" i="3"/>
  <c r="B4695" i="3"/>
  <c r="A4695" i="3"/>
  <c r="B4694" i="3"/>
  <c r="A4694" i="3"/>
  <c r="B4693" i="3"/>
  <c r="A4693" i="3"/>
  <c r="B4692" i="3"/>
  <c r="A4692" i="3"/>
  <c r="B4691" i="3"/>
  <c r="A4691" i="3"/>
  <c r="B4690" i="3"/>
  <c r="A4690" i="3"/>
  <c r="B4689" i="3"/>
  <c r="A4689" i="3"/>
  <c r="B4688" i="3"/>
  <c r="A4688" i="3"/>
  <c r="B4687" i="3"/>
  <c r="A4687" i="3"/>
  <c r="B4686" i="3"/>
  <c r="A4686" i="3"/>
  <c r="B4685" i="3"/>
  <c r="A4685" i="3"/>
  <c r="B4684" i="3"/>
  <c r="A4684" i="3"/>
  <c r="B4683" i="3"/>
  <c r="A4683" i="3"/>
  <c r="B4682" i="3"/>
  <c r="A4682" i="3"/>
  <c r="B4681" i="3"/>
  <c r="A4681" i="3"/>
  <c r="B4680" i="3"/>
  <c r="A4680" i="3"/>
  <c r="B4679" i="3"/>
  <c r="A4679" i="3"/>
  <c r="B4678" i="3"/>
  <c r="A4678" i="3"/>
  <c r="B4677" i="3"/>
  <c r="A4677" i="3"/>
  <c r="B4676" i="3"/>
  <c r="A4676" i="3"/>
  <c r="B4675" i="3"/>
  <c r="A4675" i="3"/>
  <c r="B4674" i="3"/>
  <c r="A4674" i="3"/>
  <c r="B4673" i="3"/>
  <c r="A4673" i="3"/>
  <c r="B4672" i="3"/>
  <c r="A4672" i="3"/>
  <c r="B4671" i="3"/>
  <c r="A4671" i="3"/>
  <c r="B4670" i="3"/>
  <c r="A4670" i="3"/>
  <c r="B4669" i="3"/>
  <c r="A4669" i="3"/>
  <c r="B4668" i="3"/>
  <c r="A4668" i="3"/>
  <c r="B4667" i="3"/>
  <c r="A4667" i="3"/>
  <c r="B4666" i="3"/>
  <c r="A4666" i="3"/>
  <c r="B4665" i="3"/>
  <c r="A4665" i="3"/>
  <c r="B4664" i="3"/>
  <c r="A4664" i="3"/>
  <c r="B4663" i="3"/>
  <c r="A4663" i="3"/>
  <c r="B4662" i="3"/>
  <c r="A4662" i="3"/>
  <c r="B4661" i="3"/>
  <c r="A4661" i="3"/>
  <c r="B4660" i="3"/>
  <c r="A4660" i="3"/>
  <c r="B4659" i="3"/>
  <c r="A4659" i="3"/>
  <c r="B4658" i="3"/>
  <c r="A4658" i="3"/>
  <c r="B4657" i="3"/>
  <c r="A4657" i="3"/>
  <c r="B4656" i="3"/>
  <c r="A4656" i="3"/>
  <c r="B4655" i="3"/>
  <c r="A4655" i="3"/>
  <c r="B4654" i="3"/>
  <c r="A4654" i="3"/>
  <c r="B4653" i="3"/>
  <c r="A4653" i="3"/>
  <c r="B4652" i="3"/>
  <c r="A4652" i="3"/>
  <c r="B4651" i="3"/>
  <c r="A4651" i="3"/>
  <c r="B4650" i="3"/>
  <c r="A4650" i="3"/>
  <c r="B4649" i="3"/>
  <c r="A4649" i="3"/>
  <c r="B4648" i="3"/>
  <c r="A4648" i="3"/>
  <c r="B4647" i="3"/>
  <c r="A4647" i="3"/>
  <c r="B4646" i="3"/>
  <c r="A4646" i="3"/>
  <c r="B4645" i="3"/>
  <c r="A4645" i="3"/>
  <c r="B4644" i="3"/>
  <c r="A4644" i="3"/>
  <c r="B4643" i="3"/>
  <c r="A4643" i="3"/>
  <c r="B4642" i="3"/>
  <c r="A4642" i="3"/>
  <c r="B4641" i="3"/>
  <c r="A4641" i="3"/>
  <c r="B4640" i="3"/>
  <c r="A4640" i="3"/>
  <c r="B4639" i="3"/>
  <c r="A4639" i="3"/>
  <c r="B4638" i="3"/>
  <c r="A4638" i="3"/>
  <c r="B4637" i="3"/>
  <c r="A4637" i="3"/>
  <c r="B4636" i="3"/>
  <c r="A4636" i="3"/>
  <c r="B4635" i="3"/>
  <c r="A4635" i="3"/>
  <c r="B4634" i="3"/>
  <c r="A4634" i="3"/>
  <c r="B4633" i="3"/>
  <c r="A4633" i="3"/>
  <c r="B4632" i="3"/>
  <c r="A4632" i="3"/>
  <c r="B4631" i="3"/>
  <c r="A4631" i="3"/>
  <c r="B4630" i="3"/>
  <c r="A4630" i="3"/>
  <c r="B4629" i="3"/>
  <c r="A4629" i="3"/>
  <c r="B4628" i="3"/>
  <c r="A4628" i="3"/>
  <c r="B4627" i="3"/>
  <c r="A4627" i="3"/>
  <c r="B4626" i="3"/>
  <c r="A4626" i="3"/>
  <c r="B4625" i="3"/>
  <c r="A4625" i="3"/>
  <c r="B4624" i="3"/>
  <c r="A4624" i="3"/>
  <c r="B4623" i="3"/>
  <c r="A4623" i="3"/>
  <c r="B4622" i="3"/>
  <c r="A4622" i="3"/>
  <c r="B4621" i="3"/>
  <c r="A4621" i="3"/>
  <c r="B4620" i="3"/>
  <c r="A4620" i="3"/>
  <c r="B4619" i="3"/>
  <c r="A4619" i="3"/>
  <c r="B4618" i="3"/>
  <c r="A4618" i="3"/>
  <c r="B4617" i="3"/>
  <c r="A4617" i="3"/>
  <c r="B4616" i="3"/>
  <c r="A4616" i="3"/>
  <c r="B4615" i="3"/>
  <c r="A4615" i="3"/>
  <c r="B4614" i="3"/>
  <c r="A4614" i="3"/>
  <c r="B4613" i="3"/>
  <c r="A4613" i="3"/>
  <c r="B4612" i="3"/>
  <c r="A4612" i="3"/>
  <c r="B4611" i="3"/>
  <c r="A4611" i="3"/>
  <c r="B4610" i="3"/>
  <c r="A4610" i="3"/>
  <c r="B4609" i="3"/>
  <c r="A4609" i="3"/>
  <c r="B4608" i="3"/>
  <c r="A4608" i="3"/>
  <c r="B4607" i="3"/>
  <c r="A4607" i="3"/>
  <c r="B4606" i="3"/>
  <c r="A4606" i="3"/>
  <c r="B4605" i="3"/>
  <c r="A4605" i="3"/>
  <c r="B4604" i="3"/>
  <c r="A4604" i="3"/>
  <c r="B4603" i="3"/>
  <c r="A4603" i="3"/>
  <c r="B4602" i="3"/>
  <c r="A4602" i="3"/>
  <c r="B4601" i="3"/>
  <c r="A4601" i="3"/>
  <c r="B4600" i="3"/>
  <c r="A4600" i="3"/>
  <c r="B4599" i="3"/>
  <c r="A4599" i="3"/>
  <c r="B4598" i="3"/>
  <c r="A4598" i="3"/>
  <c r="B4597" i="3"/>
  <c r="A4597" i="3"/>
  <c r="B4596" i="3"/>
  <c r="A4596" i="3"/>
  <c r="B4595" i="3"/>
  <c r="A4595" i="3"/>
  <c r="B4594" i="3"/>
  <c r="A4594" i="3"/>
  <c r="B4593" i="3"/>
  <c r="A4593" i="3"/>
  <c r="B4592" i="3"/>
  <c r="A4592" i="3"/>
  <c r="B4591" i="3"/>
  <c r="A4591" i="3"/>
  <c r="B4590" i="3"/>
  <c r="A4590" i="3"/>
  <c r="B4589" i="3"/>
  <c r="A4589" i="3"/>
  <c r="B4588" i="3"/>
  <c r="A4588" i="3"/>
  <c r="B4587" i="3"/>
  <c r="A4587" i="3"/>
  <c r="B4586" i="3"/>
  <c r="A4586" i="3"/>
  <c r="B4585" i="3"/>
  <c r="A4585" i="3"/>
  <c r="B4584" i="3"/>
  <c r="A4584" i="3"/>
  <c r="B4583" i="3"/>
  <c r="A4583" i="3"/>
  <c r="B4582" i="3"/>
  <c r="A4582" i="3"/>
  <c r="B4581" i="3"/>
  <c r="A4581" i="3"/>
  <c r="B4580" i="3"/>
  <c r="A4580" i="3"/>
  <c r="B4579" i="3"/>
  <c r="A4579" i="3"/>
  <c r="B4578" i="3"/>
  <c r="A4578" i="3"/>
  <c r="B4577" i="3"/>
  <c r="A4577" i="3"/>
  <c r="B4576" i="3"/>
  <c r="A4576" i="3"/>
  <c r="B4575" i="3"/>
  <c r="A4575" i="3"/>
  <c r="B4574" i="3"/>
  <c r="A4574" i="3"/>
  <c r="B4573" i="3"/>
  <c r="A4573" i="3"/>
  <c r="B4572" i="3"/>
  <c r="A4572" i="3"/>
  <c r="B4571" i="3"/>
  <c r="A4571" i="3"/>
  <c r="B4570" i="3"/>
  <c r="A4570" i="3"/>
  <c r="B4569" i="3"/>
  <c r="A4569" i="3"/>
  <c r="B4568" i="3"/>
  <c r="A4568" i="3"/>
  <c r="B4567" i="3"/>
  <c r="A4567" i="3"/>
  <c r="B4566" i="3"/>
  <c r="A4566" i="3"/>
  <c r="B4565" i="3"/>
  <c r="A4565" i="3"/>
  <c r="B4564" i="3"/>
  <c r="A4564" i="3"/>
  <c r="B4563" i="3"/>
  <c r="A4563" i="3"/>
  <c r="B4562" i="3"/>
  <c r="A4562" i="3"/>
  <c r="B4561" i="3"/>
  <c r="A4561" i="3"/>
  <c r="B4560" i="3"/>
  <c r="A4560" i="3"/>
  <c r="B4559" i="3"/>
  <c r="A4559" i="3"/>
  <c r="B4558" i="3"/>
  <c r="A4558" i="3"/>
  <c r="B4557" i="3"/>
  <c r="A4557" i="3"/>
  <c r="B4556" i="3"/>
  <c r="A4556" i="3"/>
  <c r="B4555" i="3"/>
  <c r="A4555" i="3"/>
  <c r="B4554" i="3"/>
  <c r="A4554" i="3"/>
  <c r="B4553" i="3"/>
  <c r="A4553" i="3"/>
  <c r="B4552" i="3"/>
  <c r="A4552" i="3"/>
  <c r="B4551" i="3"/>
  <c r="A4551" i="3"/>
  <c r="B4550" i="3"/>
  <c r="A4550" i="3"/>
  <c r="B4549" i="3"/>
  <c r="A4549" i="3"/>
  <c r="B4548" i="3"/>
  <c r="A4548" i="3"/>
  <c r="B4547" i="3"/>
  <c r="A4547" i="3"/>
  <c r="B4546" i="3"/>
  <c r="A4546" i="3"/>
  <c r="B4545" i="3"/>
  <c r="A4545" i="3"/>
  <c r="B4544" i="3"/>
  <c r="A4544" i="3"/>
  <c r="B4543" i="3"/>
  <c r="A4543" i="3"/>
  <c r="B4542" i="3"/>
  <c r="A4542" i="3"/>
  <c r="B4541" i="3"/>
  <c r="A4541" i="3"/>
  <c r="B4540" i="3"/>
  <c r="A4540" i="3"/>
  <c r="B4539" i="3"/>
  <c r="A4539" i="3"/>
  <c r="B4538" i="3"/>
  <c r="A4538" i="3"/>
  <c r="B4537" i="3"/>
  <c r="A4537" i="3"/>
  <c r="B4536" i="3"/>
  <c r="A4536" i="3"/>
  <c r="B4535" i="3"/>
  <c r="A4535" i="3"/>
  <c r="B4534" i="3"/>
  <c r="A4534" i="3"/>
  <c r="B4533" i="3"/>
  <c r="A4533" i="3"/>
  <c r="B4532" i="3"/>
  <c r="A4532" i="3"/>
  <c r="B4531" i="3"/>
  <c r="A4531" i="3"/>
  <c r="B4530" i="3"/>
  <c r="A4530" i="3"/>
  <c r="B4529" i="3"/>
  <c r="A4529" i="3"/>
  <c r="B4528" i="3"/>
  <c r="A4528" i="3"/>
  <c r="B4527" i="3"/>
  <c r="A4527" i="3"/>
  <c r="B4526" i="3"/>
  <c r="A4526" i="3"/>
  <c r="B4525" i="3"/>
  <c r="A4525" i="3"/>
  <c r="B4524" i="3"/>
  <c r="A4524" i="3"/>
  <c r="B4523" i="3"/>
  <c r="A4523" i="3"/>
  <c r="B4522" i="3"/>
  <c r="A4522" i="3"/>
  <c r="B4521" i="3"/>
  <c r="A4521" i="3"/>
  <c r="B4520" i="3"/>
  <c r="A4520" i="3"/>
  <c r="B4519" i="3"/>
  <c r="A4519" i="3"/>
  <c r="B4518" i="3"/>
  <c r="A4518" i="3"/>
  <c r="B4517" i="3"/>
  <c r="A4517" i="3"/>
  <c r="B4516" i="3"/>
  <c r="A4516" i="3"/>
  <c r="B4515" i="3"/>
  <c r="A4515" i="3"/>
  <c r="B4514" i="3"/>
  <c r="A4514" i="3"/>
  <c r="B4513" i="3"/>
  <c r="A4513" i="3"/>
  <c r="B4512" i="3"/>
  <c r="A4512" i="3"/>
  <c r="B4511" i="3"/>
  <c r="A4511" i="3"/>
  <c r="B4510" i="3"/>
  <c r="A4510" i="3"/>
  <c r="B4509" i="3"/>
  <c r="A4509" i="3"/>
  <c r="B4508" i="3"/>
  <c r="A4508" i="3"/>
  <c r="B4507" i="3"/>
  <c r="A4507" i="3"/>
  <c r="B4506" i="3"/>
  <c r="A4506" i="3"/>
  <c r="B4505" i="3"/>
  <c r="A4505" i="3"/>
  <c r="B4504" i="3"/>
  <c r="A4504" i="3"/>
  <c r="B4503" i="3"/>
  <c r="A4503" i="3"/>
  <c r="B4502" i="3"/>
  <c r="A4502" i="3"/>
  <c r="B4501" i="3"/>
  <c r="A4501" i="3"/>
  <c r="B4500" i="3"/>
  <c r="A4500" i="3"/>
  <c r="B4499" i="3"/>
  <c r="A4499" i="3"/>
  <c r="B4498" i="3"/>
  <c r="A4498" i="3"/>
  <c r="B4497" i="3"/>
  <c r="A4497" i="3"/>
  <c r="B4496" i="3"/>
  <c r="A4496" i="3"/>
  <c r="B4495" i="3"/>
  <c r="A4495" i="3"/>
  <c r="B4494" i="3"/>
  <c r="A4494" i="3"/>
  <c r="B4493" i="3"/>
  <c r="A4493" i="3"/>
  <c r="B4492" i="3"/>
  <c r="A4492" i="3"/>
  <c r="B4491" i="3"/>
  <c r="A4491" i="3"/>
  <c r="B4490" i="3"/>
  <c r="A4490" i="3"/>
  <c r="B4489" i="3"/>
  <c r="A4489" i="3"/>
  <c r="B4488" i="3"/>
  <c r="A4488" i="3"/>
  <c r="B4487" i="3"/>
  <c r="A4487" i="3"/>
  <c r="B4486" i="3"/>
  <c r="A4486" i="3"/>
  <c r="B4485" i="3"/>
  <c r="A4485" i="3"/>
  <c r="B4484" i="3"/>
  <c r="A4484" i="3"/>
  <c r="B4483" i="3"/>
  <c r="A4483" i="3"/>
  <c r="B4482" i="3"/>
  <c r="A4482" i="3"/>
  <c r="B4481" i="3"/>
  <c r="A4481" i="3"/>
  <c r="B4480" i="3"/>
  <c r="A4480" i="3"/>
  <c r="B4479" i="3"/>
  <c r="A4479" i="3"/>
  <c r="B4478" i="3"/>
  <c r="A4478" i="3"/>
  <c r="B4477" i="3"/>
  <c r="A4477" i="3"/>
  <c r="B4476" i="3"/>
  <c r="A4476" i="3"/>
  <c r="B4475" i="3"/>
  <c r="A4475" i="3"/>
  <c r="B4474" i="3"/>
  <c r="A4474" i="3"/>
  <c r="B4473" i="3"/>
  <c r="A4473" i="3"/>
  <c r="B4472" i="3"/>
  <c r="A4472" i="3"/>
  <c r="B4471" i="3"/>
  <c r="A4471" i="3"/>
  <c r="B4470" i="3"/>
  <c r="A4470" i="3"/>
  <c r="B4469" i="3"/>
  <c r="A4469" i="3"/>
  <c r="B4468" i="3"/>
  <c r="A4468" i="3"/>
  <c r="B4467" i="3"/>
  <c r="A4467" i="3"/>
  <c r="B4466" i="3"/>
  <c r="A4466" i="3"/>
  <c r="B4465" i="3"/>
  <c r="A4465" i="3"/>
  <c r="B4464" i="3"/>
  <c r="A4464" i="3"/>
  <c r="B4463" i="3"/>
  <c r="A4463" i="3"/>
  <c r="B4462" i="3"/>
  <c r="A4462" i="3"/>
  <c r="B4461" i="3"/>
  <c r="A4461" i="3"/>
  <c r="B4460" i="3"/>
  <c r="A4460" i="3"/>
  <c r="B4459" i="3"/>
  <c r="A4459" i="3"/>
  <c r="B4458" i="3"/>
  <c r="A4458" i="3"/>
  <c r="B4457" i="3"/>
  <c r="A4457" i="3"/>
  <c r="B4456" i="3"/>
  <c r="A4456" i="3"/>
  <c r="B4455" i="3"/>
  <c r="A4455" i="3"/>
  <c r="B4454" i="3"/>
  <c r="A4454" i="3"/>
  <c r="B4453" i="3"/>
  <c r="A4453" i="3"/>
  <c r="B4452" i="3"/>
  <c r="A4452" i="3"/>
  <c r="B4451" i="3"/>
  <c r="A4451" i="3"/>
  <c r="B4450" i="3"/>
  <c r="A4450" i="3"/>
  <c r="B4449" i="3"/>
  <c r="A4449" i="3"/>
  <c r="B4448" i="3"/>
  <c r="A4448" i="3"/>
  <c r="B4447" i="3"/>
  <c r="A4447" i="3"/>
  <c r="B4446" i="3"/>
  <c r="A4446" i="3"/>
  <c r="B4445" i="3"/>
  <c r="A4445" i="3"/>
  <c r="B4444" i="3"/>
  <c r="A4444" i="3"/>
  <c r="B4443" i="3"/>
  <c r="A4443" i="3"/>
  <c r="B4442" i="3"/>
  <c r="A4442" i="3"/>
  <c r="B4441" i="3"/>
  <c r="A4441" i="3"/>
  <c r="B4440" i="3"/>
  <c r="A4440" i="3"/>
  <c r="B4439" i="3"/>
  <c r="A4439" i="3"/>
  <c r="B4438" i="3"/>
  <c r="A4438" i="3"/>
  <c r="B4437" i="3"/>
  <c r="A4437" i="3"/>
  <c r="B4436" i="3"/>
  <c r="A4436" i="3"/>
  <c r="B4435" i="3"/>
  <c r="A4435" i="3"/>
  <c r="B4434" i="3"/>
  <c r="A4434" i="3"/>
  <c r="B4433" i="3"/>
  <c r="A4433" i="3"/>
  <c r="B4432" i="3"/>
  <c r="A4432" i="3"/>
  <c r="B4431" i="3"/>
  <c r="A4431" i="3"/>
  <c r="B4430" i="3"/>
  <c r="A4430" i="3"/>
  <c r="B4429" i="3"/>
  <c r="A4429" i="3"/>
  <c r="B4428" i="3"/>
  <c r="A4428" i="3"/>
  <c r="B4427" i="3"/>
  <c r="A4427" i="3"/>
  <c r="B4426" i="3"/>
  <c r="A4426" i="3"/>
  <c r="B4425" i="3"/>
  <c r="A4425" i="3"/>
  <c r="B4424" i="3"/>
  <c r="A4424" i="3"/>
  <c r="B4423" i="3"/>
  <c r="A4423" i="3"/>
  <c r="B4422" i="3"/>
  <c r="A4422" i="3"/>
  <c r="B4421" i="3"/>
  <c r="A4421" i="3"/>
  <c r="B4420" i="3"/>
  <c r="A4420" i="3"/>
  <c r="B4419" i="3"/>
  <c r="A4419" i="3"/>
  <c r="B4418" i="3"/>
  <c r="A4418" i="3"/>
  <c r="B4417" i="3"/>
  <c r="A4417" i="3"/>
  <c r="B4416" i="3"/>
  <c r="A4416" i="3"/>
  <c r="B4415" i="3"/>
  <c r="A4415" i="3"/>
  <c r="B4414" i="3"/>
  <c r="A4414" i="3"/>
  <c r="B4413" i="3"/>
  <c r="A4413" i="3"/>
  <c r="B4412" i="3"/>
  <c r="A4412" i="3"/>
  <c r="B4411" i="3"/>
  <c r="A4411" i="3"/>
  <c r="B4410" i="3"/>
  <c r="A4410" i="3"/>
  <c r="B4409" i="3"/>
  <c r="A4409" i="3"/>
  <c r="B4408" i="3"/>
  <c r="A4408" i="3"/>
  <c r="B4407" i="3"/>
  <c r="A4407" i="3"/>
  <c r="B4406" i="3"/>
  <c r="A4406" i="3"/>
  <c r="B4405" i="3"/>
  <c r="A4405" i="3"/>
  <c r="B4404" i="3"/>
  <c r="A4404" i="3"/>
  <c r="B4403" i="3"/>
  <c r="A4403" i="3"/>
  <c r="B4402" i="3"/>
  <c r="A4402" i="3"/>
  <c r="B4401" i="3"/>
  <c r="A4401" i="3"/>
  <c r="B4400" i="3"/>
  <c r="A4400" i="3"/>
  <c r="B4399" i="3"/>
  <c r="A4399" i="3"/>
  <c r="B4398" i="3"/>
  <c r="A4398" i="3"/>
  <c r="B4397" i="3"/>
  <c r="A4397" i="3"/>
  <c r="B4396" i="3"/>
  <c r="A4396" i="3"/>
  <c r="B4395" i="3"/>
  <c r="A4395" i="3"/>
  <c r="B4394" i="3"/>
  <c r="A4394" i="3"/>
  <c r="B4393" i="3"/>
  <c r="A4393" i="3"/>
  <c r="B4392" i="3"/>
  <c r="A4392" i="3"/>
  <c r="B4391" i="3"/>
  <c r="A4391" i="3"/>
  <c r="B4390" i="3"/>
  <c r="A4390" i="3"/>
  <c r="B4389" i="3"/>
  <c r="A4389" i="3"/>
  <c r="B4388" i="3"/>
  <c r="A4388" i="3"/>
  <c r="B4387" i="3"/>
  <c r="A4387" i="3"/>
  <c r="B4386" i="3"/>
  <c r="A4386" i="3"/>
  <c r="B4385" i="3"/>
  <c r="A4385" i="3"/>
  <c r="B4384" i="3"/>
  <c r="A4384" i="3"/>
  <c r="B4383" i="3"/>
  <c r="A4383" i="3"/>
  <c r="B4382" i="3"/>
  <c r="A4382" i="3"/>
  <c r="B4381" i="3"/>
  <c r="A4381" i="3"/>
  <c r="B4380" i="3"/>
  <c r="A4380" i="3"/>
  <c r="B4379" i="3"/>
  <c r="A4379" i="3"/>
  <c r="B4378" i="3"/>
  <c r="A4378" i="3"/>
  <c r="B4377" i="3"/>
  <c r="A4377" i="3"/>
  <c r="B4376" i="3"/>
  <c r="A4376" i="3"/>
  <c r="B4375" i="3"/>
  <c r="A4375" i="3"/>
  <c r="B4374" i="3"/>
  <c r="A4374" i="3"/>
  <c r="B4373" i="3"/>
  <c r="A4373" i="3"/>
  <c r="B4372" i="3"/>
  <c r="A4372" i="3"/>
  <c r="B4371" i="3"/>
  <c r="A4371" i="3"/>
  <c r="B4370" i="3"/>
  <c r="A4370" i="3"/>
  <c r="B4369" i="3"/>
  <c r="A4369" i="3"/>
  <c r="B4368" i="3"/>
  <c r="A4368" i="3"/>
  <c r="B4367" i="3"/>
  <c r="A4367" i="3"/>
  <c r="B4366" i="3"/>
  <c r="A4366" i="3"/>
  <c r="B4365" i="3"/>
  <c r="A4365" i="3"/>
  <c r="B4364" i="3"/>
  <c r="A4364" i="3"/>
  <c r="B4363" i="3"/>
  <c r="A4363" i="3"/>
  <c r="B4362" i="3"/>
  <c r="A4362" i="3"/>
  <c r="B4361" i="3"/>
  <c r="A4361" i="3"/>
  <c r="B4360" i="3"/>
  <c r="A4360" i="3"/>
  <c r="B4359" i="3"/>
  <c r="A4359" i="3"/>
  <c r="B4358" i="3"/>
  <c r="A4358" i="3"/>
  <c r="B4357" i="3"/>
  <c r="A4357" i="3"/>
  <c r="B4356" i="3"/>
  <c r="A4356" i="3"/>
  <c r="B4355" i="3"/>
  <c r="A4355" i="3"/>
  <c r="B4354" i="3"/>
  <c r="A4354" i="3"/>
  <c r="B4353" i="3"/>
  <c r="A4353" i="3"/>
  <c r="B4352" i="3"/>
  <c r="A4352" i="3"/>
  <c r="B4351" i="3"/>
  <c r="A4351" i="3"/>
  <c r="B4350" i="3"/>
  <c r="A4350" i="3"/>
  <c r="B4349" i="3"/>
  <c r="A4349" i="3"/>
  <c r="B4348" i="3"/>
  <c r="A4348" i="3"/>
  <c r="B4347" i="3"/>
  <c r="A4347" i="3"/>
  <c r="B4346" i="3"/>
  <c r="A4346" i="3"/>
  <c r="B4345" i="3"/>
  <c r="A4345" i="3"/>
  <c r="B4344" i="3"/>
  <c r="A4344" i="3"/>
  <c r="B4343" i="3"/>
  <c r="A4343" i="3"/>
  <c r="B4342" i="3"/>
  <c r="A4342" i="3"/>
  <c r="B4341" i="3"/>
  <c r="A4341" i="3"/>
  <c r="B4340" i="3"/>
  <c r="A4340" i="3"/>
  <c r="B4339" i="3"/>
  <c r="A4339" i="3"/>
  <c r="B4338" i="3"/>
  <c r="A4338" i="3"/>
  <c r="B4337" i="3"/>
  <c r="A4337" i="3"/>
  <c r="B4336" i="3"/>
  <c r="A4336" i="3"/>
  <c r="B4335" i="3"/>
  <c r="A4335" i="3"/>
  <c r="B4334" i="3"/>
  <c r="A4334" i="3"/>
  <c r="B4333" i="3"/>
  <c r="A4333" i="3"/>
  <c r="B4332" i="3"/>
  <c r="A4332" i="3"/>
  <c r="B4331" i="3"/>
  <c r="A4331" i="3"/>
  <c r="B4330" i="3"/>
  <c r="A4330" i="3"/>
  <c r="B4329" i="3"/>
  <c r="A4329" i="3"/>
  <c r="B4328" i="3"/>
  <c r="A4328" i="3"/>
  <c r="B4327" i="3"/>
  <c r="A4327" i="3"/>
  <c r="B4326" i="3"/>
  <c r="A4326" i="3"/>
  <c r="B4325" i="3"/>
  <c r="A4325" i="3"/>
  <c r="B4324" i="3"/>
  <c r="A4324" i="3"/>
  <c r="B4323" i="3"/>
  <c r="A4323" i="3"/>
  <c r="B4322" i="3"/>
  <c r="A4322" i="3"/>
  <c r="B4321" i="3"/>
  <c r="A4321" i="3"/>
  <c r="B4320" i="3"/>
  <c r="A4320" i="3"/>
  <c r="B4319" i="3"/>
  <c r="A4319" i="3"/>
  <c r="B4318" i="3"/>
  <c r="A4318" i="3"/>
  <c r="B4317" i="3"/>
  <c r="A4317" i="3"/>
  <c r="B4316" i="3"/>
  <c r="A4316" i="3"/>
  <c r="B4315" i="3"/>
  <c r="A4315" i="3"/>
  <c r="B4314" i="3"/>
  <c r="A4314" i="3"/>
  <c r="B4313" i="3"/>
  <c r="A4313" i="3"/>
  <c r="B4312" i="3"/>
  <c r="A4312" i="3"/>
  <c r="B4311" i="3"/>
  <c r="A4311" i="3"/>
  <c r="B4310" i="3"/>
  <c r="A4310" i="3"/>
  <c r="B4309" i="3"/>
  <c r="A4309" i="3"/>
  <c r="B4308" i="3"/>
  <c r="A4308" i="3"/>
  <c r="B4307" i="3"/>
  <c r="A4307" i="3"/>
  <c r="B4306" i="3"/>
  <c r="A4306" i="3"/>
  <c r="B4305" i="3"/>
  <c r="A4305" i="3"/>
  <c r="B4304" i="3"/>
  <c r="A4304" i="3"/>
  <c r="B4303" i="3"/>
  <c r="A4303" i="3"/>
  <c r="B4302" i="3"/>
  <c r="A4302" i="3"/>
  <c r="B4301" i="3"/>
  <c r="A4301" i="3"/>
  <c r="B4300" i="3"/>
  <c r="A4300" i="3"/>
  <c r="B4299" i="3"/>
  <c r="A4299" i="3"/>
  <c r="B4298" i="3"/>
  <c r="A4298" i="3"/>
  <c r="B4297" i="3"/>
  <c r="A4297" i="3"/>
  <c r="B4296" i="3"/>
  <c r="A4296" i="3"/>
  <c r="B4295" i="3"/>
  <c r="A4295" i="3"/>
  <c r="B4294" i="3"/>
  <c r="A4294" i="3"/>
  <c r="B4293" i="3"/>
  <c r="A4293" i="3"/>
  <c r="B4292" i="3"/>
  <c r="A4292" i="3"/>
  <c r="B4291" i="3"/>
  <c r="A4291" i="3"/>
  <c r="B4290" i="3"/>
  <c r="A4290" i="3"/>
  <c r="B4289" i="3"/>
  <c r="A4289" i="3"/>
  <c r="B4288" i="3"/>
  <c r="A4288" i="3"/>
  <c r="B4287" i="3"/>
  <c r="A4287" i="3"/>
  <c r="B4286" i="3"/>
  <c r="A4286" i="3"/>
  <c r="B4285" i="3"/>
  <c r="A4285" i="3"/>
  <c r="B4284" i="3"/>
  <c r="A4284" i="3"/>
  <c r="B4283" i="3"/>
  <c r="A4283" i="3"/>
  <c r="B4282" i="3"/>
  <c r="A4282" i="3"/>
  <c r="B4281" i="3"/>
  <c r="A4281" i="3"/>
  <c r="B4280" i="3"/>
  <c r="A4280" i="3"/>
  <c r="B4279" i="3"/>
  <c r="A4279" i="3"/>
  <c r="B4278" i="3"/>
  <c r="A4278" i="3"/>
  <c r="B4277" i="3"/>
  <c r="A4277" i="3"/>
  <c r="B4276" i="3"/>
  <c r="A4276" i="3"/>
  <c r="B4275" i="3"/>
  <c r="A4275" i="3"/>
  <c r="B4274" i="3"/>
  <c r="A4274" i="3"/>
  <c r="B4273" i="3"/>
  <c r="A4273" i="3"/>
  <c r="B4272" i="3"/>
  <c r="A4272" i="3"/>
  <c r="B4271" i="3"/>
  <c r="A4271" i="3"/>
  <c r="B4270" i="3"/>
  <c r="A4270" i="3"/>
  <c r="B4269" i="3"/>
  <c r="A4269" i="3"/>
  <c r="B4268" i="3"/>
  <c r="A4268" i="3"/>
  <c r="B4267" i="3"/>
  <c r="A4267" i="3"/>
  <c r="B4266" i="3"/>
  <c r="A4266" i="3"/>
  <c r="B4265" i="3"/>
  <c r="A4265" i="3"/>
  <c r="B4264" i="3"/>
  <c r="A4264" i="3"/>
  <c r="B4263" i="3"/>
  <c r="A4263" i="3"/>
  <c r="B4262" i="3"/>
  <c r="A4262" i="3"/>
  <c r="B4261" i="3"/>
  <c r="A4261" i="3"/>
  <c r="B4260" i="3"/>
  <c r="A4260" i="3"/>
  <c r="B4259" i="3"/>
  <c r="A4259" i="3"/>
  <c r="B4258" i="3"/>
  <c r="A4258" i="3"/>
  <c r="B4257" i="3"/>
  <c r="A4257" i="3"/>
  <c r="B4256" i="3"/>
  <c r="A4256" i="3"/>
  <c r="B4255" i="3"/>
  <c r="A4255" i="3"/>
  <c r="B4254" i="3"/>
  <c r="A4254" i="3"/>
  <c r="B4253" i="3"/>
  <c r="A4253" i="3"/>
  <c r="B4252" i="3"/>
  <c r="A4252" i="3"/>
  <c r="B4251" i="3"/>
  <c r="A4251" i="3"/>
  <c r="B4250" i="3"/>
  <c r="A4250" i="3"/>
  <c r="B4249" i="3"/>
  <c r="A4249" i="3"/>
  <c r="B4248" i="3"/>
  <c r="A4248" i="3"/>
  <c r="B4247" i="3"/>
  <c r="A4247" i="3"/>
  <c r="B4246" i="3"/>
  <c r="A4246" i="3"/>
  <c r="B4245" i="3"/>
  <c r="A4245" i="3"/>
  <c r="B4244" i="3"/>
  <c r="A4244" i="3"/>
  <c r="B4243" i="3"/>
  <c r="A4243" i="3"/>
  <c r="B4242" i="3"/>
  <c r="A4242" i="3"/>
  <c r="B4241" i="3"/>
  <c r="A4241" i="3"/>
  <c r="B4240" i="3"/>
  <c r="A4240" i="3"/>
  <c r="B4239" i="3"/>
  <c r="A4239" i="3"/>
  <c r="B4238" i="3"/>
  <c r="A4238" i="3"/>
  <c r="B4237" i="3"/>
  <c r="A4237" i="3"/>
  <c r="B4236" i="3"/>
  <c r="A4236" i="3"/>
  <c r="B4235" i="3"/>
  <c r="A4235" i="3"/>
  <c r="B4234" i="3"/>
  <c r="A4234" i="3"/>
  <c r="B4233" i="3"/>
  <c r="A4233" i="3"/>
  <c r="B4232" i="3"/>
  <c r="A4232" i="3"/>
  <c r="B4231" i="3"/>
  <c r="A4231" i="3"/>
  <c r="B4230" i="3"/>
  <c r="A4230" i="3"/>
  <c r="B4229" i="3"/>
  <c r="A4229" i="3"/>
  <c r="B4228" i="3"/>
  <c r="A4228" i="3"/>
  <c r="B4227" i="3"/>
  <c r="A4227" i="3"/>
  <c r="B4226" i="3"/>
  <c r="A4226" i="3"/>
  <c r="B4225" i="3"/>
  <c r="A4225" i="3"/>
  <c r="B4224" i="3"/>
  <c r="A4224" i="3"/>
  <c r="B4223" i="3"/>
  <c r="A4223" i="3"/>
  <c r="B4222" i="3"/>
  <c r="A4222" i="3"/>
  <c r="B4221" i="3"/>
  <c r="A4221" i="3"/>
  <c r="B4220" i="3"/>
  <c r="A4220" i="3"/>
  <c r="B4219" i="3"/>
  <c r="A4219" i="3"/>
  <c r="B4218" i="3"/>
  <c r="A4218" i="3"/>
  <c r="B4217" i="3"/>
  <c r="A4217" i="3"/>
  <c r="B4216" i="3"/>
  <c r="A4216" i="3"/>
  <c r="B4215" i="3"/>
  <c r="A4215" i="3"/>
  <c r="B4214" i="3"/>
  <c r="A4214" i="3"/>
  <c r="B4213" i="3"/>
  <c r="A4213" i="3"/>
  <c r="B4212" i="3"/>
  <c r="A4212" i="3"/>
  <c r="B4211" i="3"/>
  <c r="A4211" i="3"/>
  <c r="B4210" i="3"/>
  <c r="A4210" i="3"/>
  <c r="B4209" i="3"/>
  <c r="A4209" i="3"/>
  <c r="B4208" i="3"/>
  <c r="A4208" i="3"/>
  <c r="B4207" i="3"/>
  <c r="A4207" i="3"/>
  <c r="B4206" i="3"/>
  <c r="A4206" i="3"/>
  <c r="B4205" i="3"/>
  <c r="A4205" i="3"/>
  <c r="B4204" i="3"/>
  <c r="A4204" i="3"/>
  <c r="B4203" i="3"/>
  <c r="A4203" i="3"/>
  <c r="B4202" i="3"/>
  <c r="A4202" i="3"/>
  <c r="B4201" i="3"/>
  <c r="A4201" i="3"/>
  <c r="B4200" i="3"/>
  <c r="A4200" i="3"/>
  <c r="B4199" i="3"/>
  <c r="A4199" i="3"/>
  <c r="B4198" i="3"/>
  <c r="A4198" i="3"/>
  <c r="B4197" i="3"/>
  <c r="A4197" i="3"/>
  <c r="B4196" i="3"/>
  <c r="A4196" i="3"/>
  <c r="B4195" i="3"/>
  <c r="A4195" i="3"/>
  <c r="B4194" i="3"/>
  <c r="A4194" i="3"/>
  <c r="B4193" i="3"/>
  <c r="A4193" i="3"/>
  <c r="B4192" i="3"/>
  <c r="A4192" i="3"/>
  <c r="B4191" i="3"/>
  <c r="A4191" i="3"/>
  <c r="B4190" i="3"/>
  <c r="A4190" i="3"/>
  <c r="B4189" i="3"/>
  <c r="A4189" i="3"/>
  <c r="B4188" i="3"/>
  <c r="A4188" i="3"/>
  <c r="B4187" i="3"/>
  <c r="A4187" i="3"/>
  <c r="B4186" i="3"/>
  <c r="A4186" i="3"/>
  <c r="B4185" i="3"/>
  <c r="A4185" i="3"/>
  <c r="B4184" i="3"/>
  <c r="A4184" i="3"/>
  <c r="B4183" i="3"/>
  <c r="A4183" i="3"/>
  <c r="B4182" i="3"/>
  <c r="A4182" i="3"/>
  <c r="B4181" i="3"/>
  <c r="A4181" i="3"/>
  <c r="B4180" i="3"/>
  <c r="A4180" i="3"/>
  <c r="B4179" i="3"/>
  <c r="A4179" i="3"/>
  <c r="B4178" i="3"/>
  <c r="A4178" i="3"/>
  <c r="B4177" i="3"/>
  <c r="A4177" i="3"/>
  <c r="B4176" i="3"/>
  <c r="A4176" i="3"/>
  <c r="B4175" i="3"/>
  <c r="A4175" i="3"/>
  <c r="B4174" i="3"/>
  <c r="A4174" i="3"/>
  <c r="B4173" i="3"/>
  <c r="A4173" i="3"/>
  <c r="B4172" i="3"/>
  <c r="A4172" i="3"/>
  <c r="B4171" i="3"/>
  <c r="A4171" i="3"/>
  <c r="B4170" i="3"/>
  <c r="A4170" i="3"/>
  <c r="B4169" i="3"/>
  <c r="A4169" i="3"/>
  <c r="B4168" i="3"/>
  <c r="A4168" i="3"/>
  <c r="B4167" i="3"/>
  <c r="A4167" i="3"/>
  <c r="B4166" i="3"/>
  <c r="A4166" i="3"/>
  <c r="B4165" i="3"/>
  <c r="A4165" i="3"/>
  <c r="B4164" i="3"/>
  <c r="A4164" i="3"/>
  <c r="B4163" i="3"/>
  <c r="A4163" i="3"/>
  <c r="B4162" i="3"/>
  <c r="A4162" i="3"/>
  <c r="B4161" i="3"/>
  <c r="A4161" i="3"/>
  <c r="B4160" i="3"/>
  <c r="A4160" i="3"/>
  <c r="B4159" i="3"/>
  <c r="A4159" i="3"/>
  <c r="B4158" i="3"/>
  <c r="A4158" i="3"/>
  <c r="B4157" i="3"/>
  <c r="A4157" i="3"/>
  <c r="B4156" i="3"/>
  <c r="A4156" i="3"/>
  <c r="B4155" i="3"/>
  <c r="A4155" i="3"/>
  <c r="B4154" i="3"/>
  <c r="A4154" i="3"/>
  <c r="B4153" i="3"/>
  <c r="A4153" i="3"/>
  <c r="B4152" i="3"/>
  <c r="A4152" i="3"/>
  <c r="B4151" i="3"/>
  <c r="A4151" i="3"/>
  <c r="B4150" i="3"/>
  <c r="A4150" i="3"/>
  <c r="B4149" i="3"/>
  <c r="A4149" i="3"/>
  <c r="B4148" i="3"/>
  <c r="A4148" i="3"/>
  <c r="B4147" i="3"/>
  <c r="A4147" i="3"/>
  <c r="B4146" i="3"/>
  <c r="A4146" i="3"/>
  <c r="B4145" i="3"/>
  <c r="A4145" i="3"/>
  <c r="B4144" i="3"/>
  <c r="A4144" i="3"/>
  <c r="B4143" i="3"/>
  <c r="A4143" i="3"/>
  <c r="B4142" i="3"/>
  <c r="A4142" i="3"/>
  <c r="B4141" i="3"/>
  <c r="A4141" i="3"/>
  <c r="B4140" i="3"/>
  <c r="A4140" i="3"/>
  <c r="B4139" i="3"/>
  <c r="A4139" i="3"/>
  <c r="B4138" i="3"/>
  <c r="A4138" i="3"/>
  <c r="B4137" i="3"/>
  <c r="A4137" i="3"/>
  <c r="B4136" i="3"/>
  <c r="A4136" i="3"/>
  <c r="B4135" i="3"/>
  <c r="A4135" i="3"/>
  <c r="B4134" i="3"/>
  <c r="A4134" i="3"/>
  <c r="B4133" i="3"/>
  <c r="A4133" i="3"/>
  <c r="B4132" i="3"/>
  <c r="A4132" i="3"/>
  <c r="B4131" i="3"/>
  <c r="A4131" i="3"/>
  <c r="B4130" i="3"/>
  <c r="A4130" i="3"/>
  <c r="B4129" i="3"/>
  <c r="A4129" i="3"/>
  <c r="B4128" i="3"/>
  <c r="A4128" i="3"/>
  <c r="B4127" i="3"/>
  <c r="A4127" i="3"/>
  <c r="B4126" i="3"/>
  <c r="A4126" i="3"/>
  <c r="B4125" i="3"/>
  <c r="A4125" i="3"/>
  <c r="B4124" i="3"/>
  <c r="A4124" i="3"/>
  <c r="B4123" i="3"/>
  <c r="A4123" i="3"/>
  <c r="B4122" i="3"/>
  <c r="A4122" i="3"/>
  <c r="B4121" i="3"/>
  <c r="A4121" i="3"/>
  <c r="B4120" i="3"/>
  <c r="A4120" i="3"/>
  <c r="B4119" i="3"/>
  <c r="A4119" i="3"/>
  <c r="B4118" i="3"/>
  <c r="A4118" i="3"/>
  <c r="B4117" i="3"/>
  <c r="A4117" i="3"/>
  <c r="B4116" i="3"/>
  <c r="A4116" i="3"/>
  <c r="B4115" i="3"/>
  <c r="A4115" i="3"/>
  <c r="B4114" i="3"/>
  <c r="A4114" i="3"/>
  <c r="B4113" i="3"/>
  <c r="A4113" i="3"/>
  <c r="B4112" i="3"/>
  <c r="A4112" i="3"/>
  <c r="B4111" i="3"/>
  <c r="A4111" i="3"/>
  <c r="B4110" i="3"/>
  <c r="A4110" i="3"/>
  <c r="B4109" i="3"/>
  <c r="A4109" i="3"/>
  <c r="B4108" i="3"/>
  <c r="A4108" i="3"/>
  <c r="B4107" i="3"/>
  <c r="A4107" i="3"/>
  <c r="B4106" i="3"/>
  <c r="A4106" i="3"/>
  <c r="B4105" i="3"/>
  <c r="A4105" i="3"/>
  <c r="B4104" i="3"/>
  <c r="A4104" i="3"/>
  <c r="B4103" i="3"/>
  <c r="A4103" i="3"/>
  <c r="B4102" i="3"/>
  <c r="A4102" i="3"/>
  <c r="B4101" i="3"/>
  <c r="A4101" i="3"/>
  <c r="B4100" i="3"/>
  <c r="A4100" i="3"/>
  <c r="B4099" i="3"/>
  <c r="A4099" i="3"/>
  <c r="B4098" i="3"/>
  <c r="A4098" i="3"/>
  <c r="B4097" i="3"/>
  <c r="A4097" i="3"/>
  <c r="B4096" i="3"/>
  <c r="A4096" i="3"/>
  <c r="B4095" i="3"/>
  <c r="A4095" i="3"/>
  <c r="B4094" i="3"/>
  <c r="A4094" i="3"/>
  <c r="B4093" i="3"/>
  <c r="A4093" i="3"/>
  <c r="B4092" i="3"/>
  <c r="A4092" i="3"/>
  <c r="B4091" i="3"/>
  <c r="A4091" i="3"/>
  <c r="B4090" i="3"/>
  <c r="A4090" i="3"/>
  <c r="B4089" i="3"/>
  <c r="A4089" i="3"/>
  <c r="B4088" i="3"/>
  <c r="A4088" i="3"/>
  <c r="B4087" i="3"/>
  <c r="A4087" i="3"/>
  <c r="B4086" i="3"/>
  <c r="A4086" i="3"/>
  <c r="B4085" i="3"/>
  <c r="A4085" i="3"/>
  <c r="B4084" i="3"/>
  <c r="A4084" i="3"/>
  <c r="B4083" i="3"/>
  <c r="A4083" i="3"/>
  <c r="B4082" i="3"/>
  <c r="A4082" i="3"/>
  <c r="B4081" i="3"/>
  <c r="A4081" i="3"/>
  <c r="B4080" i="3"/>
  <c r="A4080" i="3"/>
  <c r="B4079" i="3"/>
  <c r="A4079" i="3"/>
  <c r="B4078" i="3"/>
  <c r="A4078" i="3"/>
  <c r="B4077" i="3"/>
  <c r="A4077" i="3"/>
  <c r="B4076" i="3"/>
  <c r="A4076" i="3"/>
  <c r="B4075" i="3"/>
  <c r="A4075" i="3"/>
  <c r="B4074" i="3"/>
  <c r="A4074" i="3"/>
  <c r="B4073" i="3"/>
  <c r="A4073" i="3"/>
  <c r="B4072" i="3"/>
  <c r="A4072" i="3"/>
  <c r="B4071" i="3"/>
  <c r="A4071" i="3"/>
  <c r="B4070" i="3"/>
  <c r="A4070" i="3"/>
  <c r="B4069" i="3"/>
  <c r="A4069" i="3"/>
  <c r="B4068" i="3"/>
  <c r="A4068" i="3"/>
  <c r="B4067" i="3"/>
  <c r="A4067" i="3"/>
  <c r="B4066" i="3"/>
  <c r="A4066" i="3"/>
  <c r="B4065" i="3"/>
  <c r="A4065" i="3"/>
  <c r="B4064" i="3"/>
  <c r="A4064" i="3"/>
  <c r="B4063" i="3"/>
  <c r="A4063" i="3"/>
  <c r="B4062" i="3"/>
  <c r="A4062" i="3"/>
  <c r="B4061" i="3"/>
  <c r="A4061" i="3"/>
  <c r="B4060" i="3"/>
  <c r="A4060" i="3"/>
  <c r="B4059" i="3"/>
  <c r="A4059" i="3"/>
  <c r="B4058" i="3"/>
  <c r="A4058" i="3"/>
  <c r="B4057" i="3"/>
  <c r="A4057" i="3"/>
  <c r="B4056" i="3"/>
  <c r="A4056" i="3"/>
  <c r="B4055" i="3"/>
  <c r="A4055" i="3"/>
  <c r="B4054" i="3"/>
  <c r="A4054" i="3"/>
  <c r="B4053" i="3"/>
  <c r="A4053" i="3"/>
  <c r="B4052" i="3"/>
  <c r="A4052" i="3"/>
  <c r="B4051" i="3"/>
  <c r="A4051" i="3"/>
  <c r="B4050" i="3"/>
  <c r="A4050" i="3"/>
  <c r="B4049" i="3"/>
  <c r="A4049" i="3"/>
  <c r="B4048" i="3"/>
  <c r="A4048" i="3"/>
  <c r="B4047" i="3"/>
  <c r="A4047" i="3"/>
  <c r="B4046" i="3"/>
  <c r="A4046" i="3"/>
  <c r="B4045" i="3"/>
  <c r="A4045" i="3"/>
  <c r="B4044" i="3"/>
  <c r="A4044" i="3"/>
  <c r="B4043" i="3"/>
  <c r="A4043" i="3"/>
  <c r="B4042" i="3"/>
  <c r="A4042" i="3"/>
  <c r="B4041" i="3"/>
  <c r="A4041" i="3"/>
  <c r="B4040" i="3"/>
  <c r="A4040" i="3"/>
  <c r="B4039" i="3"/>
  <c r="A4039" i="3"/>
  <c r="B4038" i="3"/>
  <c r="A4038" i="3"/>
  <c r="B4037" i="3"/>
  <c r="A4037" i="3"/>
  <c r="B4036" i="3"/>
  <c r="A4036" i="3"/>
  <c r="B4035" i="3"/>
  <c r="A4035" i="3"/>
  <c r="B4034" i="3"/>
  <c r="A4034" i="3"/>
  <c r="B4033" i="3"/>
  <c r="A4033" i="3"/>
  <c r="B4032" i="3"/>
  <c r="A4032" i="3"/>
  <c r="B4031" i="3"/>
  <c r="A4031" i="3"/>
  <c r="B4030" i="3"/>
  <c r="A4030" i="3"/>
  <c r="B4029" i="3"/>
  <c r="A4029" i="3"/>
  <c r="B4028" i="3"/>
  <c r="A4028" i="3"/>
  <c r="B4027" i="3"/>
  <c r="A4027" i="3"/>
  <c r="B4026" i="3"/>
  <c r="A4026" i="3"/>
  <c r="B4025" i="3"/>
  <c r="A4025" i="3"/>
  <c r="B4024" i="3"/>
  <c r="A4024" i="3"/>
  <c r="B4023" i="3"/>
  <c r="A4023" i="3"/>
  <c r="B4022" i="3"/>
  <c r="A4022" i="3"/>
  <c r="B4021" i="3"/>
  <c r="A4021" i="3"/>
  <c r="B4020" i="3"/>
  <c r="A4020" i="3"/>
  <c r="B4019" i="3"/>
  <c r="A4019" i="3"/>
  <c r="B4018" i="3"/>
  <c r="A4018" i="3"/>
  <c r="B4017" i="3"/>
  <c r="A4017" i="3"/>
  <c r="B4016" i="3"/>
  <c r="A4016" i="3"/>
  <c r="B4015" i="3"/>
  <c r="A4015" i="3"/>
  <c r="B4014" i="3"/>
  <c r="A4014" i="3"/>
  <c r="B4013" i="3"/>
  <c r="A4013" i="3"/>
  <c r="B4012" i="3"/>
  <c r="A4012" i="3"/>
  <c r="B4011" i="3"/>
  <c r="A4011" i="3"/>
  <c r="B4010" i="3"/>
  <c r="A4010" i="3"/>
  <c r="B4009" i="3"/>
  <c r="A4009" i="3"/>
  <c r="B4008" i="3"/>
  <c r="A4008" i="3"/>
  <c r="B4007" i="3"/>
  <c r="A4007" i="3"/>
  <c r="B4006" i="3"/>
  <c r="A4006" i="3"/>
  <c r="B4005" i="3"/>
  <c r="A4005" i="3"/>
  <c r="B4004" i="3"/>
  <c r="A4004" i="3"/>
  <c r="B4003" i="3"/>
  <c r="A4003" i="3"/>
  <c r="B4002" i="3"/>
  <c r="A4002" i="3"/>
  <c r="B4001" i="3"/>
  <c r="A4001" i="3"/>
  <c r="B4000" i="3"/>
  <c r="A4000" i="3"/>
  <c r="B3999" i="3"/>
  <c r="A3999" i="3"/>
  <c r="B3998" i="3"/>
  <c r="A3998" i="3"/>
  <c r="B3997" i="3"/>
  <c r="A3997" i="3"/>
  <c r="B3996" i="3"/>
  <c r="A3996" i="3"/>
  <c r="B3995" i="3"/>
  <c r="A3995" i="3"/>
  <c r="B3994" i="3"/>
  <c r="A3994" i="3"/>
  <c r="B3993" i="3"/>
  <c r="A3993" i="3"/>
  <c r="B3992" i="3"/>
  <c r="A3992" i="3"/>
  <c r="B3991" i="3"/>
  <c r="A3991" i="3"/>
  <c r="B3990" i="3"/>
  <c r="A3990" i="3"/>
  <c r="B3989" i="3"/>
  <c r="A3989" i="3"/>
  <c r="B3988" i="3"/>
  <c r="A3988" i="3"/>
  <c r="B3987" i="3"/>
  <c r="A3987" i="3"/>
  <c r="B3986" i="3"/>
  <c r="A3986" i="3"/>
  <c r="B3985" i="3"/>
  <c r="A3985" i="3"/>
  <c r="B3984" i="3"/>
  <c r="A3984" i="3"/>
  <c r="B3983" i="3"/>
  <c r="A3983" i="3"/>
  <c r="B3982" i="3"/>
  <c r="A3982" i="3"/>
  <c r="B3981" i="3"/>
  <c r="A3981" i="3"/>
  <c r="B3980" i="3"/>
  <c r="A3980" i="3"/>
  <c r="B3979" i="3"/>
  <c r="A3979" i="3"/>
  <c r="B3978" i="3"/>
  <c r="A3978" i="3"/>
  <c r="B3977" i="3"/>
  <c r="A3977" i="3"/>
  <c r="B3976" i="3"/>
  <c r="A3976" i="3"/>
  <c r="B3975" i="3"/>
  <c r="A3975" i="3"/>
  <c r="B3974" i="3"/>
  <c r="A3974" i="3"/>
  <c r="B3973" i="3"/>
  <c r="A3973" i="3"/>
  <c r="B3972" i="3"/>
  <c r="A3972" i="3"/>
  <c r="B3971" i="3"/>
  <c r="A3971" i="3"/>
  <c r="B3970" i="3"/>
  <c r="A3970" i="3"/>
  <c r="B3969" i="3"/>
  <c r="A3969" i="3"/>
  <c r="B3968" i="3"/>
  <c r="A3968" i="3"/>
  <c r="B3967" i="3"/>
  <c r="A3967" i="3"/>
  <c r="B3966" i="3"/>
  <c r="A3966" i="3"/>
  <c r="B3965" i="3"/>
  <c r="A3965" i="3"/>
  <c r="B3964" i="3"/>
  <c r="A3964" i="3"/>
  <c r="B3963" i="3"/>
  <c r="A3963" i="3"/>
  <c r="B3962" i="3"/>
  <c r="A3962" i="3"/>
  <c r="B3961" i="3"/>
  <c r="A3961" i="3"/>
  <c r="B3960" i="3"/>
  <c r="A3960" i="3"/>
  <c r="B3959" i="3"/>
  <c r="A3959" i="3"/>
  <c r="B3958" i="3"/>
  <c r="A3958" i="3"/>
  <c r="B3957" i="3"/>
  <c r="A3957" i="3"/>
  <c r="B3956" i="3"/>
  <c r="A3956" i="3"/>
  <c r="B3955" i="3"/>
  <c r="A3955" i="3"/>
  <c r="B3954" i="3"/>
  <c r="A3954" i="3"/>
  <c r="B3953" i="3"/>
  <c r="A3953" i="3"/>
  <c r="B3952" i="3"/>
  <c r="A3952" i="3"/>
  <c r="B3951" i="3"/>
  <c r="A3951" i="3"/>
  <c r="B3950" i="3"/>
  <c r="A3950" i="3"/>
  <c r="B3949" i="3"/>
  <c r="A3949" i="3"/>
  <c r="B3948" i="3"/>
  <c r="A3948" i="3"/>
  <c r="B3947" i="3"/>
  <c r="A3947" i="3"/>
  <c r="B3946" i="3"/>
  <c r="A3946" i="3"/>
  <c r="B3945" i="3"/>
  <c r="A3945" i="3"/>
  <c r="B3944" i="3"/>
  <c r="A3944" i="3"/>
  <c r="B3943" i="3"/>
  <c r="A3943" i="3"/>
  <c r="B3942" i="3"/>
  <c r="A3942" i="3"/>
  <c r="B3941" i="3"/>
  <c r="A3941" i="3"/>
  <c r="B3940" i="3"/>
  <c r="A3940" i="3"/>
  <c r="B3939" i="3"/>
  <c r="A3939" i="3"/>
  <c r="B3938" i="3"/>
  <c r="A3938" i="3"/>
  <c r="B3937" i="3"/>
  <c r="A3937" i="3"/>
  <c r="B3936" i="3"/>
  <c r="A3936" i="3"/>
  <c r="B3935" i="3"/>
  <c r="A3935" i="3"/>
  <c r="B3934" i="3"/>
  <c r="A3934" i="3"/>
  <c r="B3933" i="3"/>
  <c r="A3933" i="3"/>
  <c r="B3932" i="3"/>
  <c r="A3932" i="3"/>
  <c r="B3931" i="3"/>
  <c r="A3931" i="3"/>
  <c r="B3930" i="3"/>
  <c r="A3930" i="3"/>
  <c r="B3929" i="3"/>
  <c r="A3929" i="3"/>
  <c r="B3928" i="3"/>
  <c r="A3928" i="3"/>
  <c r="B3927" i="3"/>
  <c r="A3927" i="3"/>
  <c r="B3926" i="3"/>
  <c r="A3926" i="3"/>
  <c r="B3925" i="3"/>
  <c r="A3925" i="3"/>
  <c r="B3924" i="3"/>
  <c r="A3924" i="3"/>
  <c r="B3923" i="3"/>
  <c r="A3923" i="3"/>
  <c r="B3922" i="3"/>
  <c r="A3922" i="3"/>
  <c r="B3921" i="3"/>
  <c r="A3921" i="3"/>
  <c r="B3920" i="3"/>
  <c r="A3920" i="3"/>
  <c r="B3919" i="3"/>
  <c r="A3919" i="3"/>
  <c r="B3918" i="3"/>
  <c r="A3918" i="3"/>
  <c r="B3917" i="3"/>
  <c r="A3917" i="3"/>
  <c r="B3916" i="3"/>
  <c r="A3916" i="3"/>
  <c r="B3915" i="3"/>
  <c r="A3915" i="3"/>
  <c r="B3914" i="3"/>
  <c r="A3914" i="3"/>
  <c r="B3913" i="3"/>
  <c r="A3913" i="3"/>
  <c r="B3912" i="3"/>
  <c r="A3912" i="3"/>
  <c r="B3911" i="3"/>
  <c r="A3911" i="3"/>
  <c r="B3910" i="3"/>
  <c r="A3910" i="3"/>
  <c r="B3909" i="3"/>
  <c r="A3909" i="3"/>
  <c r="B3908" i="3"/>
  <c r="A3908" i="3"/>
  <c r="B3907" i="3"/>
  <c r="A3907" i="3"/>
  <c r="B3906" i="3"/>
  <c r="A3906" i="3"/>
  <c r="B3905" i="3"/>
  <c r="A3905" i="3"/>
  <c r="B3904" i="3"/>
  <c r="A3904" i="3"/>
  <c r="B3903" i="3"/>
  <c r="A3903" i="3"/>
  <c r="B3902" i="3"/>
  <c r="A3902" i="3"/>
  <c r="B3901" i="3"/>
  <c r="A3901" i="3"/>
  <c r="B3900" i="3"/>
  <c r="A3900" i="3"/>
  <c r="B3899" i="3"/>
  <c r="A3899" i="3"/>
  <c r="B3898" i="3"/>
  <c r="A3898" i="3"/>
  <c r="B3897" i="3"/>
  <c r="A3897" i="3"/>
  <c r="B3896" i="3"/>
  <c r="A3896" i="3"/>
  <c r="B3895" i="3"/>
  <c r="A3895" i="3"/>
  <c r="B3894" i="3"/>
  <c r="A3894" i="3"/>
  <c r="B3893" i="3"/>
  <c r="A3893" i="3"/>
  <c r="B3892" i="3"/>
  <c r="A3892" i="3"/>
  <c r="B3891" i="3"/>
  <c r="A3891" i="3"/>
  <c r="B3890" i="3"/>
  <c r="A3890" i="3"/>
  <c r="B3889" i="3"/>
  <c r="A3889" i="3"/>
  <c r="B3888" i="3"/>
  <c r="A3888" i="3"/>
  <c r="B3887" i="3"/>
  <c r="A3887" i="3"/>
  <c r="B3886" i="3"/>
  <c r="A3886" i="3"/>
  <c r="B3885" i="3"/>
  <c r="A3885" i="3"/>
  <c r="B3884" i="3"/>
  <c r="A3884" i="3"/>
  <c r="B3883" i="3"/>
  <c r="A3883" i="3"/>
  <c r="B3882" i="3"/>
  <c r="A3882" i="3"/>
  <c r="B3881" i="3"/>
  <c r="A3881" i="3"/>
  <c r="B3880" i="3"/>
  <c r="A3880" i="3"/>
  <c r="B3879" i="3"/>
  <c r="A3879" i="3"/>
  <c r="B3878" i="3"/>
  <c r="A3878" i="3"/>
  <c r="B3877" i="3"/>
  <c r="A3877" i="3"/>
  <c r="B3876" i="3"/>
  <c r="A3876" i="3"/>
  <c r="B3875" i="3"/>
  <c r="A3875" i="3"/>
  <c r="B3874" i="3"/>
  <c r="A3874" i="3"/>
  <c r="B3873" i="3"/>
  <c r="A3873" i="3"/>
  <c r="B3872" i="3"/>
  <c r="A3872" i="3"/>
  <c r="B3871" i="3"/>
  <c r="A3871" i="3"/>
  <c r="B3870" i="3"/>
  <c r="A3870" i="3"/>
  <c r="B3869" i="3"/>
  <c r="A3869" i="3"/>
  <c r="B3868" i="3"/>
  <c r="A3868" i="3"/>
  <c r="B3867" i="3"/>
  <c r="A3867" i="3"/>
  <c r="B3866" i="3"/>
  <c r="A3866" i="3"/>
  <c r="B3865" i="3"/>
  <c r="A3865" i="3"/>
  <c r="B3864" i="3"/>
  <c r="A3864" i="3"/>
  <c r="B3863" i="3"/>
  <c r="A3863" i="3"/>
  <c r="B3862" i="3"/>
  <c r="A3862" i="3"/>
  <c r="B3861" i="3"/>
  <c r="A3861" i="3"/>
  <c r="B3860" i="3"/>
  <c r="A3860" i="3"/>
  <c r="B3859" i="3"/>
  <c r="A3859" i="3"/>
  <c r="B3858" i="3"/>
  <c r="A3858" i="3"/>
  <c r="B3857" i="3"/>
  <c r="A3857" i="3"/>
  <c r="B3856" i="3"/>
  <c r="A3856" i="3"/>
  <c r="B3855" i="3"/>
  <c r="A3855" i="3"/>
  <c r="B3854" i="3"/>
  <c r="A3854" i="3"/>
  <c r="B3853" i="3"/>
  <c r="A3853" i="3"/>
  <c r="B3852" i="3"/>
  <c r="A3852" i="3"/>
  <c r="B3851" i="3"/>
  <c r="A3851" i="3"/>
  <c r="B3850" i="3"/>
  <c r="A3850" i="3"/>
  <c r="B3849" i="3"/>
  <c r="A3849" i="3"/>
  <c r="B3848" i="3"/>
  <c r="A3848" i="3"/>
  <c r="B3847" i="3"/>
  <c r="A3847" i="3"/>
  <c r="B3846" i="3"/>
  <c r="A3846" i="3"/>
  <c r="B3845" i="3"/>
  <c r="A3845" i="3"/>
  <c r="B3844" i="3"/>
  <c r="A3844" i="3"/>
  <c r="B3843" i="3"/>
  <c r="A3843" i="3"/>
  <c r="B3842" i="3"/>
  <c r="A3842" i="3"/>
  <c r="B3841" i="3"/>
  <c r="A3841" i="3"/>
  <c r="B3840" i="3"/>
  <c r="A3840" i="3"/>
  <c r="B3839" i="3"/>
  <c r="A3839" i="3"/>
  <c r="B3838" i="3"/>
  <c r="A3838" i="3"/>
  <c r="B3837" i="3"/>
  <c r="A3837" i="3"/>
  <c r="B3836" i="3"/>
  <c r="A3836" i="3"/>
  <c r="B3835" i="3"/>
  <c r="A3835" i="3"/>
  <c r="B3834" i="3"/>
  <c r="A3834" i="3"/>
  <c r="B3833" i="3"/>
  <c r="A3833" i="3"/>
  <c r="B3832" i="3"/>
  <c r="A3832" i="3"/>
  <c r="B3831" i="3"/>
  <c r="A3831" i="3"/>
  <c r="B3830" i="3"/>
  <c r="A3830" i="3"/>
  <c r="B3829" i="3"/>
  <c r="A3829" i="3"/>
  <c r="B3828" i="3"/>
  <c r="A3828" i="3"/>
  <c r="B3827" i="3"/>
  <c r="A3827" i="3"/>
  <c r="B3826" i="3"/>
  <c r="A3826" i="3"/>
  <c r="B3825" i="3"/>
  <c r="A3825" i="3"/>
  <c r="B3824" i="3"/>
  <c r="A3824" i="3"/>
  <c r="B3823" i="3"/>
  <c r="A3823" i="3"/>
  <c r="B3822" i="3"/>
  <c r="A3822" i="3"/>
  <c r="B3821" i="3"/>
  <c r="A3821" i="3"/>
  <c r="B3820" i="3"/>
  <c r="A3820" i="3"/>
  <c r="B3819" i="3"/>
  <c r="A3819" i="3"/>
  <c r="B3818" i="3"/>
  <c r="A3818" i="3"/>
  <c r="B3817" i="3"/>
  <c r="A3817" i="3"/>
  <c r="B3816" i="3"/>
  <c r="A3816" i="3"/>
  <c r="B3815" i="3"/>
  <c r="A3815" i="3"/>
  <c r="B3814" i="3"/>
  <c r="A3814" i="3"/>
  <c r="B3813" i="3"/>
  <c r="A3813" i="3"/>
  <c r="B3812" i="3"/>
  <c r="A3812" i="3"/>
  <c r="B3811" i="3"/>
  <c r="A3811" i="3"/>
  <c r="B3810" i="3"/>
  <c r="A3810" i="3"/>
  <c r="B3809" i="3"/>
  <c r="A3809" i="3"/>
  <c r="B3808" i="3"/>
  <c r="A3808" i="3"/>
  <c r="B3807" i="3"/>
  <c r="A3807" i="3"/>
  <c r="B3806" i="3"/>
  <c r="A3806" i="3"/>
  <c r="B3805" i="3"/>
  <c r="A3805" i="3"/>
  <c r="B3804" i="3"/>
  <c r="A3804" i="3"/>
  <c r="B3803" i="3"/>
  <c r="A3803" i="3"/>
  <c r="B3802" i="3"/>
  <c r="A3802" i="3"/>
  <c r="B3801" i="3"/>
  <c r="A3801" i="3"/>
  <c r="B3800" i="3"/>
  <c r="A3800" i="3"/>
  <c r="B3799" i="3"/>
  <c r="A3799" i="3"/>
  <c r="B3798" i="3"/>
  <c r="A3798" i="3"/>
  <c r="B3797" i="3"/>
  <c r="A3797" i="3"/>
  <c r="B3796" i="3"/>
  <c r="A3796" i="3"/>
  <c r="B3795" i="3"/>
  <c r="A3795" i="3"/>
  <c r="B3794" i="3"/>
  <c r="A3794" i="3"/>
  <c r="B3793" i="3"/>
  <c r="A3793" i="3"/>
  <c r="B3792" i="3"/>
  <c r="A3792" i="3"/>
  <c r="B3791" i="3"/>
  <c r="A3791" i="3"/>
  <c r="B3790" i="3"/>
  <c r="A3790" i="3"/>
  <c r="B3789" i="3"/>
  <c r="A3789" i="3"/>
  <c r="B3788" i="3"/>
  <c r="A3788" i="3"/>
  <c r="B3787" i="3"/>
  <c r="A3787" i="3"/>
  <c r="B3786" i="3"/>
  <c r="A3786" i="3"/>
  <c r="B3785" i="3"/>
  <c r="A3785" i="3"/>
  <c r="B3784" i="3"/>
  <c r="A3784" i="3"/>
  <c r="B3783" i="3"/>
  <c r="A3783" i="3"/>
  <c r="B3782" i="3"/>
  <c r="A3782" i="3"/>
  <c r="B3781" i="3"/>
  <c r="A3781" i="3"/>
  <c r="B3780" i="3"/>
  <c r="A3780" i="3"/>
  <c r="B3779" i="3"/>
  <c r="A3779" i="3"/>
  <c r="B3778" i="3"/>
  <c r="A3778" i="3"/>
  <c r="B3777" i="3"/>
  <c r="A3777" i="3"/>
  <c r="B3776" i="3"/>
  <c r="A3776" i="3"/>
  <c r="B3775" i="3"/>
  <c r="A3775" i="3"/>
  <c r="B3774" i="3"/>
  <c r="A3774" i="3"/>
  <c r="B3773" i="3"/>
  <c r="A3773" i="3"/>
  <c r="B3772" i="3"/>
  <c r="A3772" i="3"/>
  <c r="B3771" i="3"/>
  <c r="A3771" i="3"/>
  <c r="B3770" i="3"/>
  <c r="A3770" i="3"/>
  <c r="B3769" i="3"/>
  <c r="A3769" i="3"/>
  <c r="B3768" i="3"/>
  <c r="A3768" i="3"/>
  <c r="B3767" i="3"/>
  <c r="A3767" i="3"/>
  <c r="B3766" i="3"/>
  <c r="A3766" i="3"/>
  <c r="B3765" i="3"/>
  <c r="A3765" i="3"/>
  <c r="B3764" i="3"/>
  <c r="A3764" i="3"/>
  <c r="B3763" i="3"/>
  <c r="A3763" i="3"/>
  <c r="B3762" i="3"/>
  <c r="A3762" i="3"/>
  <c r="B3761" i="3"/>
  <c r="A3761" i="3"/>
  <c r="B3760" i="3"/>
  <c r="A3760" i="3"/>
  <c r="B3759" i="3"/>
  <c r="A3759" i="3"/>
  <c r="B3758" i="3"/>
  <c r="A3758" i="3"/>
  <c r="B3757" i="3"/>
  <c r="A3757" i="3"/>
  <c r="B3756" i="3"/>
  <c r="A3756" i="3"/>
  <c r="B3755" i="3"/>
  <c r="A3755" i="3"/>
  <c r="B3754" i="3"/>
  <c r="A3754" i="3"/>
  <c r="B3753" i="3"/>
  <c r="A3753" i="3"/>
  <c r="B3752" i="3"/>
  <c r="A3752" i="3"/>
  <c r="B3751" i="3"/>
  <c r="A3751" i="3"/>
  <c r="B3750" i="3"/>
  <c r="A3750" i="3"/>
  <c r="B3749" i="3"/>
  <c r="A3749" i="3"/>
  <c r="B3748" i="3"/>
  <c r="A3748" i="3"/>
  <c r="B3747" i="3"/>
  <c r="A3747" i="3"/>
  <c r="B3746" i="3"/>
  <c r="A3746" i="3"/>
  <c r="B3745" i="3"/>
  <c r="A3745" i="3"/>
  <c r="B3744" i="3"/>
  <c r="A3744" i="3"/>
  <c r="B3743" i="3"/>
  <c r="A3743" i="3"/>
  <c r="B3742" i="3"/>
  <c r="A3742" i="3"/>
  <c r="B3741" i="3"/>
  <c r="A3741" i="3"/>
  <c r="B3740" i="3"/>
  <c r="A3740" i="3"/>
  <c r="B3739" i="3"/>
  <c r="A3739" i="3"/>
  <c r="B3738" i="3"/>
  <c r="A3738" i="3"/>
  <c r="B3737" i="3"/>
  <c r="A3737" i="3"/>
  <c r="B3736" i="3"/>
  <c r="A3736" i="3"/>
  <c r="B3735" i="3"/>
  <c r="A3735" i="3"/>
  <c r="B3734" i="3"/>
  <c r="A3734" i="3"/>
  <c r="B3733" i="3"/>
  <c r="A3733" i="3"/>
  <c r="B3732" i="3"/>
  <c r="A3732" i="3"/>
  <c r="B3731" i="3"/>
  <c r="A3731" i="3"/>
  <c r="B3730" i="3"/>
  <c r="A3730" i="3"/>
  <c r="B3729" i="3"/>
  <c r="A3729" i="3"/>
  <c r="B3728" i="3"/>
  <c r="A3728" i="3"/>
  <c r="B3727" i="3"/>
  <c r="A3727" i="3"/>
  <c r="B3726" i="3"/>
  <c r="A3726" i="3"/>
  <c r="B3725" i="3"/>
  <c r="A3725" i="3"/>
  <c r="B3724" i="3"/>
  <c r="A3724" i="3"/>
  <c r="B3723" i="3"/>
  <c r="A3723" i="3"/>
  <c r="B3722" i="3"/>
  <c r="A3722" i="3"/>
  <c r="B3721" i="3"/>
  <c r="A3721" i="3"/>
  <c r="B3720" i="3"/>
  <c r="A3720" i="3"/>
  <c r="B3719" i="3"/>
  <c r="A3719" i="3"/>
  <c r="B3718" i="3"/>
  <c r="A3718" i="3"/>
  <c r="B3717" i="3"/>
  <c r="A3717" i="3"/>
  <c r="B3716" i="3"/>
  <c r="A3716" i="3"/>
  <c r="B3715" i="3"/>
  <c r="A3715" i="3"/>
  <c r="B3714" i="3"/>
  <c r="A3714" i="3"/>
  <c r="B3713" i="3"/>
  <c r="A3713" i="3"/>
  <c r="B3712" i="3"/>
  <c r="A3712" i="3"/>
  <c r="B3711" i="3"/>
  <c r="A3711" i="3"/>
  <c r="B3710" i="3"/>
  <c r="A3710" i="3"/>
  <c r="B3709" i="3"/>
  <c r="A3709" i="3"/>
  <c r="B3708" i="3"/>
  <c r="A3708" i="3"/>
  <c r="B3707" i="3"/>
  <c r="A3707" i="3"/>
  <c r="B3706" i="3"/>
  <c r="A3706" i="3"/>
  <c r="B3705" i="3"/>
  <c r="A3705" i="3"/>
  <c r="B3704" i="3"/>
  <c r="A3704" i="3"/>
  <c r="B3703" i="3"/>
  <c r="A3703" i="3"/>
  <c r="B3702" i="3"/>
  <c r="A3702" i="3"/>
  <c r="B3701" i="3"/>
  <c r="A3701" i="3"/>
  <c r="B3700" i="3"/>
  <c r="A3700" i="3"/>
  <c r="B3699" i="3"/>
  <c r="A3699" i="3"/>
  <c r="B3698" i="3"/>
  <c r="A3698" i="3"/>
  <c r="B3697" i="3"/>
  <c r="A3697" i="3"/>
  <c r="B3696" i="3"/>
  <c r="A3696" i="3"/>
  <c r="B3695" i="3"/>
  <c r="A3695" i="3"/>
  <c r="B3694" i="3"/>
  <c r="A3694" i="3"/>
  <c r="B3693" i="3"/>
  <c r="A3693" i="3"/>
  <c r="B3692" i="3"/>
  <c r="A3692" i="3"/>
  <c r="B3691" i="3"/>
  <c r="A3691" i="3"/>
  <c r="B3690" i="3"/>
  <c r="A3690" i="3"/>
  <c r="B3689" i="3"/>
  <c r="A3689" i="3"/>
  <c r="B3688" i="3"/>
  <c r="A3688" i="3"/>
  <c r="B3687" i="3"/>
  <c r="A3687" i="3"/>
  <c r="B3686" i="3"/>
  <c r="A3686" i="3"/>
  <c r="B3685" i="3"/>
  <c r="A3685" i="3"/>
  <c r="B3684" i="3"/>
  <c r="A3684" i="3"/>
  <c r="B3683" i="3"/>
  <c r="A3683" i="3"/>
  <c r="B3682" i="3"/>
  <c r="A3682" i="3"/>
  <c r="B3681" i="3"/>
  <c r="A3681" i="3"/>
  <c r="B3680" i="3"/>
  <c r="A3680" i="3"/>
  <c r="B3679" i="3"/>
  <c r="A3679" i="3"/>
  <c r="B3678" i="3"/>
  <c r="A3678" i="3"/>
  <c r="B3677" i="3"/>
  <c r="A3677" i="3"/>
  <c r="B3676" i="3"/>
  <c r="A3676" i="3"/>
  <c r="B3675" i="3"/>
  <c r="A3675" i="3"/>
  <c r="B3674" i="3"/>
  <c r="A3674" i="3"/>
  <c r="B3673" i="3"/>
  <c r="A3673" i="3"/>
  <c r="B3672" i="3"/>
  <c r="A3672" i="3"/>
  <c r="B3671" i="3"/>
  <c r="A3671" i="3"/>
  <c r="B3670" i="3"/>
  <c r="A3670" i="3"/>
  <c r="B3669" i="3"/>
  <c r="A3669" i="3"/>
  <c r="B3668" i="3"/>
  <c r="A3668" i="3"/>
  <c r="B3667" i="3"/>
  <c r="A3667" i="3"/>
  <c r="B3666" i="3"/>
  <c r="A3666" i="3"/>
  <c r="B3665" i="3"/>
  <c r="A3665" i="3"/>
  <c r="B3664" i="3"/>
  <c r="A3664" i="3"/>
  <c r="B3663" i="3"/>
  <c r="A3663" i="3"/>
  <c r="B3662" i="3"/>
  <c r="A3662" i="3"/>
  <c r="B3661" i="3"/>
  <c r="A3661" i="3"/>
  <c r="B3660" i="3"/>
  <c r="A3660" i="3"/>
  <c r="B3659" i="3"/>
  <c r="A3659" i="3"/>
  <c r="B3658" i="3"/>
  <c r="A3658" i="3"/>
  <c r="B3657" i="3"/>
  <c r="A3657" i="3"/>
  <c r="B3656" i="3"/>
  <c r="A3656" i="3"/>
  <c r="B3655" i="3"/>
  <c r="A3655" i="3"/>
  <c r="B3654" i="3"/>
  <c r="A3654" i="3"/>
  <c r="B3653" i="3"/>
  <c r="A3653" i="3"/>
  <c r="B3652" i="3"/>
  <c r="A3652" i="3"/>
  <c r="B3651" i="3"/>
  <c r="A3651" i="3"/>
  <c r="B3650" i="3"/>
  <c r="A3650" i="3"/>
  <c r="B3649" i="3"/>
  <c r="A3649" i="3"/>
  <c r="B3648" i="3"/>
  <c r="A3648" i="3"/>
  <c r="B3647" i="3"/>
  <c r="A3647" i="3"/>
  <c r="B3646" i="3"/>
  <c r="A3646" i="3"/>
  <c r="B3645" i="3"/>
  <c r="A3645" i="3"/>
  <c r="B3644" i="3"/>
  <c r="A3644" i="3"/>
  <c r="B3643" i="3"/>
  <c r="A3643" i="3"/>
  <c r="B3642" i="3"/>
  <c r="A3642" i="3"/>
  <c r="B3641" i="3"/>
  <c r="A3641" i="3"/>
  <c r="B3640" i="3"/>
  <c r="A3640" i="3"/>
  <c r="B3639" i="3"/>
  <c r="A3639" i="3"/>
  <c r="B3638" i="3"/>
  <c r="A3638" i="3"/>
  <c r="B3637" i="3"/>
  <c r="A3637" i="3"/>
  <c r="B3636" i="3"/>
  <c r="A3636" i="3"/>
  <c r="B3635" i="3"/>
  <c r="A3635" i="3"/>
  <c r="B3634" i="3"/>
  <c r="A3634" i="3"/>
  <c r="B3633" i="3"/>
  <c r="A3633" i="3"/>
  <c r="B3632" i="3"/>
  <c r="A3632" i="3"/>
  <c r="B3631" i="3"/>
  <c r="A3631" i="3"/>
  <c r="B3630" i="3"/>
  <c r="A3630" i="3"/>
  <c r="B3629" i="3"/>
  <c r="A3629" i="3"/>
  <c r="B3628" i="3"/>
  <c r="A3628" i="3"/>
  <c r="B3627" i="3"/>
  <c r="A3627" i="3"/>
  <c r="B3626" i="3"/>
  <c r="A3626" i="3"/>
  <c r="B3625" i="3"/>
  <c r="A3625" i="3"/>
  <c r="B3624" i="3"/>
  <c r="A3624" i="3"/>
  <c r="B3623" i="3"/>
  <c r="A3623" i="3"/>
  <c r="B3622" i="3"/>
  <c r="A3622" i="3"/>
  <c r="B3621" i="3"/>
  <c r="A3621" i="3"/>
  <c r="B3620" i="3"/>
  <c r="A3620" i="3"/>
  <c r="B3619" i="3"/>
  <c r="A3619" i="3"/>
  <c r="B3618" i="3"/>
  <c r="A3618" i="3"/>
  <c r="B3617" i="3"/>
  <c r="A3617" i="3"/>
  <c r="B3616" i="3"/>
  <c r="A3616" i="3"/>
  <c r="B3615" i="3"/>
  <c r="A3615" i="3"/>
  <c r="B3614" i="3"/>
  <c r="A3614" i="3"/>
  <c r="B3613" i="3"/>
  <c r="A3613" i="3"/>
  <c r="B3612" i="3"/>
  <c r="A3612" i="3"/>
  <c r="B3611" i="3"/>
  <c r="A3611" i="3"/>
  <c r="B3610" i="3"/>
  <c r="A3610" i="3"/>
  <c r="B3609" i="3"/>
  <c r="A3609" i="3"/>
  <c r="B3608" i="3"/>
  <c r="A3608" i="3"/>
  <c r="B3607" i="3"/>
  <c r="A3607" i="3"/>
  <c r="B3606" i="3"/>
  <c r="A3606" i="3"/>
  <c r="B3605" i="3"/>
  <c r="A3605" i="3"/>
  <c r="B3604" i="3"/>
  <c r="A3604" i="3"/>
  <c r="B3603" i="3"/>
  <c r="A3603" i="3"/>
  <c r="B3602" i="3"/>
  <c r="A3602" i="3"/>
  <c r="B3601" i="3"/>
  <c r="A3601" i="3"/>
  <c r="B3600" i="3"/>
  <c r="A3600" i="3"/>
  <c r="B3599" i="3"/>
  <c r="A3599" i="3"/>
  <c r="B3598" i="3"/>
  <c r="A3598" i="3"/>
  <c r="B3597" i="3"/>
  <c r="A3597" i="3"/>
  <c r="B3596" i="3"/>
  <c r="A3596" i="3"/>
  <c r="B3595" i="3"/>
  <c r="A3595" i="3"/>
  <c r="B3594" i="3"/>
  <c r="A3594" i="3"/>
  <c r="B3593" i="3"/>
  <c r="A3593" i="3"/>
  <c r="B3592" i="3"/>
  <c r="A3592" i="3"/>
  <c r="B3591" i="3"/>
  <c r="A3591" i="3"/>
  <c r="B3590" i="3"/>
  <c r="A3590" i="3"/>
  <c r="B3589" i="3"/>
  <c r="A3589" i="3"/>
  <c r="B3588" i="3"/>
  <c r="A3588" i="3"/>
  <c r="B3587" i="3"/>
  <c r="A3587" i="3"/>
  <c r="B3586" i="3"/>
  <c r="A3586" i="3"/>
  <c r="B3585" i="3"/>
  <c r="A3585" i="3"/>
  <c r="B3584" i="3"/>
  <c r="A3584" i="3"/>
  <c r="B3583" i="3"/>
  <c r="A3583" i="3"/>
  <c r="B3582" i="3"/>
  <c r="A3582" i="3"/>
  <c r="B3581" i="3"/>
  <c r="A3581" i="3"/>
  <c r="B3580" i="3"/>
  <c r="A3580" i="3"/>
  <c r="B3579" i="3"/>
  <c r="A3579" i="3"/>
  <c r="B3578" i="3"/>
  <c r="A3578" i="3"/>
  <c r="B3577" i="3"/>
  <c r="A3577" i="3"/>
  <c r="B3576" i="3"/>
  <c r="A3576" i="3"/>
  <c r="B3575" i="3"/>
  <c r="A3575" i="3"/>
  <c r="B3574" i="3"/>
  <c r="A3574" i="3"/>
  <c r="B3573" i="3"/>
  <c r="A3573" i="3"/>
  <c r="B3572" i="3"/>
  <c r="A3572" i="3"/>
  <c r="B3571" i="3"/>
  <c r="A3571" i="3"/>
  <c r="B3570" i="3"/>
  <c r="A3570" i="3"/>
  <c r="B3569" i="3"/>
  <c r="A3569" i="3"/>
  <c r="B3568" i="3"/>
  <c r="A3568" i="3"/>
  <c r="B3567" i="3"/>
  <c r="A3567" i="3"/>
  <c r="B3566" i="3"/>
  <c r="A3566" i="3"/>
  <c r="B3565" i="3"/>
  <c r="A3565" i="3"/>
  <c r="B3564" i="3"/>
  <c r="A3564" i="3"/>
  <c r="B3563" i="3"/>
  <c r="A3563" i="3"/>
  <c r="B3562" i="3"/>
  <c r="A3562" i="3"/>
  <c r="B3561" i="3"/>
  <c r="A3561" i="3"/>
  <c r="B3560" i="3"/>
  <c r="A3560" i="3"/>
  <c r="B3559" i="3"/>
  <c r="A3559" i="3"/>
  <c r="B3558" i="3"/>
  <c r="A3558" i="3"/>
  <c r="B3557" i="3"/>
  <c r="A3557" i="3"/>
  <c r="B3556" i="3"/>
  <c r="A3556" i="3"/>
  <c r="B3555" i="3"/>
  <c r="A3555" i="3"/>
  <c r="B3554" i="3"/>
  <c r="A3554" i="3"/>
  <c r="B3553" i="3"/>
  <c r="A3553" i="3"/>
  <c r="B3552" i="3"/>
  <c r="A3552" i="3"/>
  <c r="B3551" i="3"/>
  <c r="A3551" i="3"/>
  <c r="B3550" i="3"/>
  <c r="A3550" i="3"/>
  <c r="B3549" i="3"/>
  <c r="A3549" i="3"/>
  <c r="B3548" i="3"/>
  <c r="A3548" i="3"/>
  <c r="B3547" i="3"/>
  <c r="A3547" i="3"/>
  <c r="B3546" i="3"/>
  <c r="A3546" i="3"/>
  <c r="B3545" i="3"/>
  <c r="A3545" i="3"/>
  <c r="B3544" i="3"/>
  <c r="A3544" i="3"/>
  <c r="B3543" i="3"/>
  <c r="A3543" i="3"/>
  <c r="B3542" i="3"/>
  <c r="A3542" i="3"/>
  <c r="B3541" i="3"/>
  <c r="A3541" i="3"/>
  <c r="B3540" i="3"/>
  <c r="A3540" i="3"/>
  <c r="B3539" i="3"/>
  <c r="A3539" i="3"/>
  <c r="B3538" i="3"/>
  <c r="A3538" i="3"/>
  <c r="B3537" i="3"/>
  <c r="A3537" i="3"/>
  <c r="B3536" i="3"/>
  <c r="A3536" i="3"/>
  <c r="B3535" i="3"/>
  <c r="A3535" i="3"/>
  <c r="B3534" i="3"/>
  <c r="A3534" i="3"/>
  <c r="B3533" i="3"/>
  <c r="A3533" i="3"/>
  <c r="B3532" i="3"/>
  <c r="A3532" i="3"/>
  <c r="B3531" i="3"/>
  <c r="A3531" i="3"/>
  <c r="B3530" i="3"/>
  <c r="A3530" i="3"/>
  <c r="B3529" i="3"/>
  <c r="A3529" i="3"/>
  <c r="B3528" i="3"/>
  <c r="A3528" i="3"/>
  <c r="B3527" i="3"/>
  <c r="A3527" i="3"/>
  <c r="B3526" i="3"/>
  <c r="A3526" i="3"/>
  <c r="B3525" i="3"/>
  <c r="A3525" i="3"/>
  <c r="B3524" i="3"/>
  <c r="A3524" i="3"/>
  <c r="B3523" i="3"/>
  <c r="A3523" i="3"/>
  <c r="B3522" i="3"/>
  <c r="A3522" i="3"/>
  <c r="B3521" i="3"/>
  <c r="A3521" i="3"/>
  <c r="B3520" i="3"/>
  <c r="A3520" i="3"/>
  <c r="B3519" i="3"/>
  <c r="A3519" i="3"/>
  <c r="B3518" i="3"/>
  <c r="A3518" i="3"/>
  <c r="B3517" i="3"/>
  <c r="A3517" i="3"/>
  <c r="B3516" i="3"/>
  <c r="A3516" i="3"/>
  <c r="B3515" i="3"/>
  <c r="A3515" i="3"/>
  <c r="B3514" i="3"/>
  <c r="A3514" i="3"/>
  <c r="B3513" i="3"/>
  <c r="A3513" i="3"/>
  <c r="B3512" i="3"/>
  <c r="A3512" i="3"/>
  <c r="B3511" i="3"/>
  <c r="A3511" i="3"/>
  <c r="B3510" i="3"/>
  <c r="A3510" i="3"/>
  <c r="B3509" i="3"/>
  <c r="A3509" i="3"/>
  <c r="B3508" i="3"/>
  <c r="A3508" i="3"/>
  <c r="B3507" i="3"/>
  <c r="A3507" i="3"/>
  <c r="B3506" i="3"/>
  <c r="A3506" i="3"/>
  <c r="B3505" i="3"/>
  <c r="A3505" i="3"/>
  <c r="B3504" i="3"/>
  <c r="A3504" i="3"/>
  <c r="B3503" i="3"/>
  <c r="A3503" i="3"/>
  <c r="B3502" i="3"/>
  <c r="A3502" i="3"/>
  <c r="B3501" i="3"/>
  <c r="A3501" i="3"/>
  <c r="B3500" i="3"/>
  <c r="A3500" i="3"/>
  <c r="B3499" i="3"/>
  <c r="A3499" i="3"/>
  <c r="B3498" i="3"/>
  <c r="A3498" i="3"/>
  <c r="B3497" i="3"/>
  <c r="A3497" i="3"/>
  <c r="B3496" i="3"/>
  <c r="A3496" i="3"/>
  <c r="B3495" i="3"/>
  <c r="A3495" i="3"/>
  <c r="B3494" i="3"/>
  <c r="A3494" i="3"/>
  <c r="B3493" i="3"/>
  <c r="A3493" i="3"/>
  <c r="B3492" i="3"/>
  <c r="A3492" i="3"/>
  <c r="B3491" i="3"/>
  <c r="A3491" i="3"/>
  <c r="B3490" i="3"/>
  <c r="A3490" i="3"/>
  <c r="B3489" i="3"/>
  <c r="A3489" i="3"/>
  <c r="B3488" i="3"/>
  <c r="A3488" i="3"/>
  <c r="B3487" i="3"/>
  <c r="A3487" i="3"/>
  <c r="B3486" i="3"/>
  <c r="A3486" i="3"/>
  <c r="B3485" i="3"/>
  <c r="A3485" i="3"/>
  <c r="B3484" i="3"/>
  <c r="A3484" i="3"/>
  <c r="B3483" i="3"/>
  <c r="A3483" i="3"/>
  <c r="B3482" i="3"/>
  <c r="A3482" i="3"/>
  <c r="B3481" i="3"/>
  <c r="A3481" i="3"/>
  <c r="B3480" i="3"/>
  <c r="A3480" i="3"/>
  <c r="B3479" i="3"/>
  <c r="A3479" i="3"/>
  <c r="B3478" i="3"/>
  <c r="A3478" i="3"/>
  <c r="B3477" i="3"/>
  <c r="A3477" i="3"/>
  <c r="B3476" i="3"/>
  <c r="A3476" i="3"/>
  <c r="B3475" i="3"/>
  <c r="A3475" i="3"/>
  <c r="B3474" i="3"/>
  <c r="A3474" i="3"/>
  <c r="B3473" i="3"/>
  <c r="A3473" i="3"/>
  <c r="B3472" i="3"/>
  <c r="A3472" i="3"/>
  <c r="B3471" i="3"/>
  <c r="A3471" i="3"/>
  <c r="B3470" i="3"/>
  <c r="A3470" i="3"/>
  <c r="B3469" i="3"/>
  <c r="A3469" i="3"/>
  <c r="B3468" i="3"/>
  <c r="A3468" i="3"/>
  <c r="B3467" i="3"/>
  <c r="A3467" i="3"/>
  <c r="B3466" i="3"/>
  <c r="A3466" i="3"/>
  <c r="B3465" i="3"/>
  <c r="A3465" i="3"/>
  <c r="B3464" i="3"/>
  <c r="A3464" i="3"/>
  <c r="B3463" i="3"/>
  <c r="A3463" i="3"/>
  <c r="B3462" i="3"/>
  <c r="A3462" i="3"/>
  <c r="B3461" i="3"/>
  <c r="A3461" i="3"/>
  <c r="B3460" i="3"/>
  <c r="A3460" i="3"/>
  <c r="B3459" i="3"/>
  <c r="A3459" i="3"/>
  <c r="B3458" i="3"/>
  <c r="A3458" i="3"/>
  <c r="B3457" i="3"/>
  <c r="A3457" i="3"/>
  <c r="B3456" i="3"/>
  <c r="A3456" i="3"/>
  <c r="B3455" i="3"/>
  <c r="A3455" i="3"/>
  <c r="B3454" i="3"/>
  <c r="A3454" i="3"/>
  <c r="B3453" i="3"/>
  <c r="A3453" i="3"/>
  <c r="B3452" i="3"/>
  <c r="A3452" i="3"/>
  <c r="B3451" i="3"/>
  <c r="A3451" i="3"/>
  <c r="B3450" i="3"/>
  <c r="A3450" i="3"/>
  <c r="B3449" i="3"/>
  <c r="A3449" i="3"/>
  <c r="B3448" i="3"/>
  <c r="A3448" i="3"/>
  <c r="B3447" i="3"/>
  <c r="A3447" i="3"/>
  <c r="B3446" i="3"/>
  <c r="A3446" i="3"/>
  <c r="B3445" i="3"/>
  <c r="A3445" i="3"/>
  <c r="B3444" i="3"/>
  <c r="A3444" i="3"/>
  <c r="B3443" i="3"/>
  <c r="A3443" i="3"/>
  <c r="B3442" i="3"/>
  <c r="A3442" i="3"/>
  <c r="B3441" i="3"/>
  <c r="A3441" i="3"/>
  <c r="B3440" i="3"/>
  <c r="A3440" i="3"/>
  <c r="B3439" i="3"/>
  <c r="A3439" i="3"/>
  <c r="B3438" i="3"/>
  <c r="A3438" i="3"/>
  <c r="B3437" i="3"/>
  <c r="A3437" i="3"/>
  <c r="B3436" i="3"/>
  <c r="A3436" i="3"/>
  <c r="B3435" i="3"/>
  <c r="A3435" i="3"/>
  <c r="B3434" i="3"/>
  <c r="A3434" i="3"/>
  <c r="B3433" i="3"/>
  <c r="A3433" i="3"/>
  <c r="B3432" i="3"/>
  <c r="A3432" i="3"/>
  <c r="B3431" i="3"/>
  <c r="A3431" i="3"/>
  <c r="B3430" i="3"/>
  <c r="A3430" i="3"/>
  <c r="B3429" i="3"/>
  <c r="A3429" i="3"/>
  <c r="B3428" i="3"/>
  <c r="A3428" i="3"/>
  <c r="B3427" i="3"/>
  <c r="A3427" i="3"/>
  <c r="B3426" i="3"/>
  <c r="A3426" i="3"/>
  <c r="B3425" i="3"/>
  <c r="A3425" i="3"/>
  <c r="B3424" i="3"/>
  <c r="A3424" i="3"/>
  <c r="B3423" i="3"/>
  <c r="A3423" i="3"/>
  <c r="B3422" i="3"/>
  <c r="A3422" i="3"/>
  <c r="B3421" i="3"/>
  <c r="A3421" i="3"/>
  <c r="B3420" i="3"/>
  <c r="A3420" i="3"/>
  <c r="B3419" i="3"/>
  <c r="A3419" i="3"/>
  <c r="B3418" i="3"/>
  <c r="A3418" i="3"/>
  <c r="B3417" i="3"/>
  <c r="A3417" i="3"/>
  <c r="B3416" i="3"/>
  <c r="A3416" i="3"/>
  <c r="B3415" i="3"/>
  <c r="A3415" i="3"/>
  <c r="B3414" i="3"/>
  <c r="A3414" i="3"/>
  <c r="B3413" i="3"/>
  <c r="A3413" i="3"/>
  <c r="B3412" i="3"/>
  <c r="A3412" i="3"/>
  <c r="B3411" i="3"/>
  <c r="A3411" i="3"/>
  <c r="B3410" i="3"/>
  <c r="A3410" i="3"/>
  <c r="B3409" i="3"/>
  <c r="A3409" i="3"/>
  <c r="B3408" i="3"/>
  <c r="A3408" i="3"/>
  <c r="B3407" i="3"/>
  <c r="A3407" i="3"/>
  <c r="B3406" i="3"/>
  <c r="A3406" i="3"/>
  <c r="B3405" i="3"/>
  <c r="A3405" i="3"/>
  <c r="B3404" i="3"/>
  <c r="A3404" i="3"/>
  <c r="B3403" i="3"/>
  <c r="A3403" i="3"/>
  <c r="B3402" i="3"/>
  <c r="A3402" i="3"/>
  <c r="B3401" i="3"/>
  <c r="A3401" i="3"/>
  <c r="B3400" i="3"/>
  <c r="A3400" i="3"/>
  <c r="B3399" i="3"/>
  <c r="A3399" i="3"/>
  <c r="B3398" i="3"/>
  <c r="A3398" i="3"/>
  <c r="B3397" i="3"/>
  <c r="A3397" i="3"/>
  <c r="B3396" i="3"/>
  <c r="A3396" i="3"/>
  <c r="B3395" i="3"/>
  <c r="A3395" i="3"/>
  <c r="B3394" i="3"/>
  <c r="A3394" i="3"/>
  <c r="B3393" i="3"/>
  <c r="A3393" i="3"/>
  <c r="B3392" i="3"/>
  <c r="A3392" i="3"/>
  <c r="B3391" i="3"/>
  <c r="A3391" i="3"/>
  <c r="B3390" i="3"/>
  <c r="A3390" i="3"/>
  <c r="B3389" i="3"/>
  <c r="A3389" i="3"/>
  <c r="B3388" i="3"/>
  <c r="A3388" i="3"/>
  <c r="B3387" i="3"/>
  <c r="A3387" i="3"/>
  <c r="B3386" i="3"/>
  <c r="A3386" i="3"/>
  <c r="B3385" i="3"/>
  <c r="A3385" i="3"/>
  <c r="B3384" i="3"/>
  <c r="A3384" i="3"/>
  <c r="B3383" i="3"/>
  <c r="A3383" i="3"/>
  <c r="B3382" i="3"/>
  <c r="A3382" i="3"/>
  <c r="B3381" i="3"/>
  <c r="A3381" i="3"/>
  <c r="B3380" i="3"/>
  <c r="A3380" i="3"/>
  <c r="B3379" i="3"/>
  <c r="A3379" i="3"/>
  <c r="B3378" i="3"/>
  <c r="A3378" i="3"/>
  <c r="B3377" i="3"/>
  <c r="A3377" i="3"/>
  <c r="B3376" i="3"/>
  <c r="A3376" i="3"/>
  <c r="B3375" i="3"/>
  <c r="A3375" i="3"/>
  <c r="B3374" i="3"/>
  <c r="A3374" i="3"/>
  <c r="B3373" i="3"/>
  <c r="A3373" i="3"/>
  <c r="B3372" i="3"/>
  <c r="A3372" i="3"/>
  <c r="B3371" i="3"/>
  <c r="A3371" i="3"/>
  <c r="B3370" i="3"/>
  <c r="A3370" i="3"/>
  <c r="B3369" i="3"/>
  <c r="A3369" i="3"/>
  <c r="B3368" i="3"/>
  <c r="A3368" i="3"/>
  <c r="B3367" i="3"/>
  <c r="A3367" i="3"/>
  <c r="B3366" i="3"/>
  <c r="A3366" i="3"/>
  <c r="B3365" i="3"/>
  <c r="A3365" i="3"/>
  <c r="B3364" i="3"/>
  <c r="A3364" i="3"/>
  <c r="B3363" i="3"/>
  <c r="A3363" i="3"/>
  <c r="B3362" i="3"/>
  <c r="A3362" i="3"/>
  <c r="B3361" i="3"/>
  <c r="A3361" i="3"/>
  <c r="B3360" i="3"/>
  <c r="A3360" i="3"/>
  <c r="B3359" i="3"/>
  <c r="A3359" i="3"/>
  <c r="B3358" i="3"/>
  <c r="A3358" i="3"/>
  <c r="B3357" i="3"/>
  <c r="A3357" i="3"/>
  <c r="B3356" i="3"/>
  <c r="A3356" i="3"/>
  <c r="B3355" i="3"/>
  <c r="A3355" i="3"/>
  <c r="B3354" i="3"/>
  <c r="A3354" i="3"/>
  <c r="B3353" i="3"/>
  <c r="A3353" i="3"/>
  <c r="B3352" i="3"/>
  <c r="A3352" i="3"/>
  <c r="B3351" i="3"/>
  <c r="A3351" i="3"/>
  <c r="B3350" i="3"/>
  <c r="A3350" i="3"/>
  <c r="B3349" i="3"/>
  <c r="A3349" i="3"/>
  <c r="B3348" i="3"/>
  <c r="A3348" i="3"/>
  <c r="B3347" i="3"/>
  <c r="A3347" i="3"/>
  <c r="B3346" i="3"/>
  <c r="A3346" i="3"/>
  <c r="B3345" i="3"/>
  <c r="A3345" i="3"/>
  <c r="B3344" i="3"/>
  <c r="A3344" i="3"/>
  <c r="B3343" i="3"/>
  <c r="A3343" i="3"/>
  <c r="B3342" i="3"/>
  <c r="A3342" i="3"/>
  <c r="B3341" i="3"/>
  <c r="A3341" i="3"/>
  <c r="B3340" i="3"/>
  <c r="A3340" i="3"/>
  <c r="B3339" i="3"/>
  <c r="A3339" i="3"/>
  <c r="B3338" i="3"/>
  <c r="A3338" i="3"/>
  <c r="B3337" i="3"/>
  <c r="A3337" i="3"/>
  <c r="B3336" i="3"/>
  <c r="A3336" i="3"/>
  <c r="B3335" i="3"/>
  <c r="A3335" i="3"/>
  <c r="B3334" i="3"/>
  <c r="A3334" i="3"/>
  <c r="B3333" i="3"/>
  <c r="A3333" i="3"/>
  <c r="B3332" i="3"/>
  <c r="A3332" i="3"/>
  <c r="B3331" i="3"/>
  <c r="A3331" i="3"/>
  <c r="B3330" i="3"/>
  <c r="A3330" i="3"/>
  <c r="B3329" i="3"/>
  <c r="A3329" i="3"/>
  <c r="B3328" i="3"/>
  <c r="A3328" i="3"/>
  <c r="B3327" i="3"/>
  <c r="A3327" i="3"/>
  <c r="B3326" i="3"/>
  <c r="A3326" i="3"/>
  <c r="B3325" i="3"/>
  <c r="A3325" i="3"/>
  <c r="B3324" i="3"/>
  <c r="A3324" i="3"/>
  <c r="B3323" i="3"/>
  <c r="A3323" i="3"/>
  <c r="B3322" i="3"/>
  <c r="A3322" i="3"/>
  <c r="B3321" i="3"/>
  <c r="A3321" i="3"/>
  <c r="B3320" i="3"/>
  <c r="A3320" i="3"/>
  <c r="B3319" i="3"/>
  <c r="A3319" i="3"/>
  <c r="B3318" i="3"/>
  <c r="A3318" i="3"/>
  <c r="B3317" i="3"/>
  <c r="A3317" i="3"/>
  <c r="B3316" i="3"/>
  <c r="A3316" i="3"/>
  <c r="B3315" i="3"/>
  <c r="A3315" i="3"/>
  <c r="B3314" i="3"/>
  <c r="A3314" i="3"/>
  <c r="B3313" i="3"/>
  <c r="A3313" i="3"/>
  <c r="B3312" i="3"/>
  <c r="A3312" i="3"/>
  <c r="B3311" i="3"/>
  <c r="A3311" i="3"/>
  <c r="B3310" i="3"/>
  <c r="A3310" i="3"/>
  <c r="B3309" i="3"/>
  <c r="A3309" i="3"/>
  <c r="B3308" i="3"/>
  <c r="A3308" i="3"/>
  <c r="B3307" i="3"/>
  <c r="A3307" i="3"/>
  <c r="B3306" i="3"/>
  <c r="A3306" i="3"/>
  <c r="B3305" i="3"/>
  <c r="A3305" i="3"/>
  <c r="B3304" i="3"/>
  <c r="A3304" i="3"/>
  <c r="B3303" i="3"/>
  <c r="A3303" i="3"/>
  <c r="B3302" i="3"/>
  <c r="A3302" i="3"/>
  <c r="B3301" i="3"/>
  <c r="A3301" i="3"/>
  <c r="B3300" i="3"/>
  <c r="A3300" i="3"/>
  <c r="B3299" i="3"/>
  <c r="A3299" i="3"/>
  <c r="B3298" i="3"/>
  <c r="A3298" i="3"/>
  <c r="B3297" i="3"/>
  <c r="A3297" i="3"/>
  <c r="B3296" i="3"/>
  <c r="A3296" i="3"/>
  <c r="B3295" i="3"/>
  <c r="A3295" i="3"/>
  <c r="B3294" i="3"/>
  <c r="A3294" i="3"/>
  <c r="B3293" i="3"/>
  <c r="A3293" i="3"/>
  <c r="B3292" i="3"/>
  <c r="A3292" i="3"/>
  <c r="B3291" i="3"/>
  <c r="A3291" i="3"/>
  <c r="B3290" i="3"/>
  <c r="A3290" i="3"/>
  <c r="B3289" i="3"/>
  <c r="A3289" i="3"/>
  <c r="B3288" i="3"/>
  <c r="A3288" i="3"/>
  <c r="B3287" i="3"/>
  <c r="A3287" i="3"/>
  <c r="B3286" i="3"/>
  <c r="A3286" i="3"/>
  <c r="B3285" i="3"/>
  <c r="A3285" i="3"/>
  <c r="B3284" i="3"/>
  <c r="A3284" i="3"/>
  <c r="B3283" i="3"/>
  <c r="A3283" i="3"/>
  <c r="B3282" i="3"/>
  <c r="A3282" i="3"/>
  <c r="B3281" i="3"/>
  <c r="A3281" i="3"/>
  <c r="B3280" i="3"/>
  <c r="A3280" i="3"/>
  <c r="B3279" i="3"/>
  <c r="A3279" i="3"/>
  <c r="B3278" i="3"/>
  <c r="A3278" i="3"/>
  <c r="B3277" i="3"/>
  <c r="A3277" i="3"/>
  <c r="B3276" i="3"/>
  <c r="A3276" i="3"/>
  <c r="B3275" i="3"/>
  <c r="A3275" i="3"/>
  <c r="B3274" i="3"/>
  <c r="A3274" i="3"/>
  <c r="B3273" i="3"/>
  <c r="A3273" i="3"/>
  <c r="B3272" i="3"/>
  <c r="A3272" i="3"/>
  <c r="B3271" i="3"/>
  <c r="A3271" i="3"/>
  <c r="B3270" i="3"/>
  <c r="A3270" i="3"/>
  <c r="B3269" i="3"/>
  <c r="A3269" i="3"/>
  <c r="B3268" i="3"/>
  <c r="A3268" i="3"/>
  <c r="B3267" i="3"/>
  <c r="A3267" i="3"/>
  <c r="B3266" i="3"/>
  <c r="A3266" i="3"/>
  <c r="B3265" i="3"/>
  <c r="A3265" i="3"/>
  <c r="B3264" i="3"/>
  <c r="A3264" i="3"/>
  <c r="B3263" i="3"/>
  <c r="A3263" i="3"/>
  <c r="B3262" i="3"/>
  <c r="A3262" i="3"/>
  <c r="B3261" i="3"/>
  <c r="A3261" i="3"/>
  <c r="B3260" i="3"/>
  <c r="A3260" i="3"/>
  <c r="B3259" i="3"/>
  <c r="A3259" i="3"/>
  <c r="B3258" i="3"/>
  <c r="A3258" i="3"/>
  <c r="B3257" i="3"/>
  <c r="A3257" i="3"/>
  <c r="B3256" i="3"/>
  <c r="A3256" i="3"/>
  <c r="B3255" i="3"/>
  <c r="A3255" i="3"/>
  <c r="B3254" i="3"/>
  <c r="A3254" i="3"/>
  <c r="B3253" i="3"/>
  <c r="A3253" i="3"/>
  <c r="B3252" i="3"/>
  <c r="A3252" i="3"/>
  <c r="B3251" i="3"/>
  <c r="A3251" i="3"/>
  <c r="B3250" i="3"/>
  <c r="A3250" i="3"/>
  <c r="B3249" i="3"/>
  <c r="A3249" i="3"/>
  <c r="B3248" i="3"/>
  <c r="A3248" i="3"/>
  <c r="B3247" i="3"/>
  <c r="A3247" i="3"/>
  <c r="B3246" i="3"/>
  <c r="A3246" i="3"/>
  <c r="B3245" i="3"/>
  <c r="A3245" i="3"/>
  <c r="B3244" i="3"/>
  <c r="A3244" i="3"/>
  <c r="B3243" i="3"/>
  <c r="A3243" i="3"/>
  <c r="B3242" i="3"/>
  <c r="A3242" i="3"/>
  <c r="B3241" i="3"/>
  <c r="A3241" i="3"/>
  <c r="B3240" i="3"/>
  <c r="A3240" i="3"/>
  <c r="B3239" i="3"/>
  <c r="A3239" i="3"/>
  <c r="B3238" i="3"/>
  <c r="A3238" i="3"/>
  <c r="B3237" i="3"/>
  <c r="A3237" i="3"/>
  <c r="B3236" i="3"/>
  <c r="A3236" i="3"/>
  <c r="B3235" i="3"/>
  <c r="A3235" i="3"/>
  <c r="B3234" i="3"/>
  <c r="A3234" i="3"/>
  <c r="B3233" i="3"/>
  <c r="A3233" i="3"/>
  <c r="B3232" i="3"/>
  <c r="A3232" i="3"/>
  <c r="B3231" i="3"/>
  <c r="A3231" i="3"/>
  <c r="B3230" i="3"/>
  <c r="A3230" i="3"/>
  <c r="B3229" i="3"/>
  <c r="A3229" i="3"/>
  <c r="B3228" i="3"/>
  <c r="A3228" i="3"/>
  <c r="B3227" i="3"/>
  <c r="A3227" i="3"/>
  <c r="B3226" i="3"/>
  <c r="A3226" i="3"/>
  <c r="B3225" i="3"/>
  <c r="A3225" i="3"/>
  <c r="B3224" i="3"/>
  <c r="A3224" i="3"/>
  <c r="B3223" i="3"/>
  <c r="A3223" i="3"/>
  <c r="B3222" i="3"/>
  <c r="A3222" i="3"/>
  <c r="B3221" i="3"/>
  <c r="A3221" i="3"/>
  <c r="B3220" i="3"/>
  <c r="A3220" i="3"/>
  <c r="B3219" i="3"/>
  <c r="A3219" i="3"/>
  <c r="B3218" i="3"/>
  <c r="A3218" i="3"/>
  <c r="B3217" i="3"/>
  <c r="A3217" i="3"/>
  <c r="B3216" i="3"/>
  <c r="A3216" i="3"/>
  <c r="B3215" i="3"/>
  <c r="A3215" i="3"/>
  <c r="B3214" i="3"/>
  <c r="A3214" i="3"/>
  <c r="B3213" i="3"/>
  <c r="A3213" i="3"/>
  <c r="B3212" i="3"/>
  <c r="A3212" i="3"/>
  <c r="B3211" i="3"/>
  <c r="A3211" i="3"/>
  <c r="B3210" i="3"/>
  <c r="A3210" i="3"/>
  <c r="B3209" i="3"/>
  <c r="A3209" i="3"/>
  <c r="B3208" i="3"/>
  <c r="A3208" i="3"/>
  <c r="B3207" i="3"/>
  <c r="A3207" i="3"/>
  <c r="B3206" i="3"/>
  <c r="A3206" i="3"/>
  <c r="B3205" i="3"/>
  <c r="A3205" i="3"/>
  <c r="B3204" i="3"/>
  <c r="A3204" i="3"/>
  <c r="B3203" i="3"/>
  <c r="A3203" i="3"/>
  <c r="B3202" i="3"/>
  <c r="A3202" i="3"/>
  <c r="B3201" i="3"/>
  <c r="A3201" i="3"/>
  <c r="B3200" i="3"/>
  <c r="A3200" i="3"/>
  <c r="B3199" i="3"/>
  <c r="A3199" i="3"/>
  <c r="B3198" i="3"/>
  <c r="A3198" i="3"/>
  <c r="B3197" i="3"/>
  <c r="A3197" i="3"/>
  <c r="B3196" i="3"/>
  <c r="A3196" i="3"/>
  <c r="B3195" i="3"/>
  <c r="A3195" i="3"/>
  <c r="B3194" i="3"/>
  <c r="A3194" i="3"/>
  <c r="B3193" i="3"/>
  <c r="A3193" i="3"/>
  <c r="B3192" i="3"/>
  <c r="A3192" i="3"/>
  <c r="B3191" i="3"/>
  <c r="A3191" i="3"/>
  <c r="B3190" i="3"/>
  <c r="A3190" i="3"/>
  <c r="B3189" i="3"/>
  <c r="A3189" i="3"/>
  <c r="B3188" i="3"/>
  <c r="A3188" i="3"/>
  <c r="B3187" i="3"/>
  <c r="A3187" i="3"/>
  <c r="B3186" i="3"/>
  <c r="A3186" i="3"/>
  <c r="B3185" i="3"/>
  <c r="A3185" i="3"/>
  <c r="B3184" i="3"/>
  <c r="A3184" i="3"/>
  <c r="B3183" i="3"/>
  <c r="A3183" i="3"/>
  <c r="B3182" i="3"/>
  <c r="A3182" i="3"/>
  <c r="B3181" i="3"/>
  <c r="A3181" i="3"/>
  <c r="B3180" i="3"/>
  <c r="A3180" i="3"/>
  <c r="B3179" i="3"/>
  <c r="A3179" i="3"/>
  <c r="B3178" i="3"/>
  <c r="A3178" i="3"/>
  <c r="B3177" i="3"/>
  <c r="A3177" i="3"/>
  <c r="B3176" i="3"/>
  <c r="A3176" i="3"/>
  <c r="B3175" i="3"/>
  <c r="A3175" i="3"/>
  <c r="B3174" i="3"/>
  <c r="A3174" i="3"/>
  <c r="B3173" i="3"/>
  <c r="A3173" i="3"/>
  <c r="B3172" i="3"/>
  <c r="A3172" i="3"/>
  <c r="B3171" i="3"/>
  <c r="A3171" i="3"/>
  <c r="B3170" i="3"/>
  <c r="A3170" i="3"/>
  <c r="B3169" i="3"/>
  <c r="A3169" i="3"/>
  <c r="B3168" i="3"/>
  <c r="A3168" i="3"/>
  <c r="B3167" i="3"/>
  <c r="A3167" i="3"/>
  <c r="B3166" i="3"/>
  <c r="A3166" i="3"/>
  <c r="B3165" i="3"/>
  <c r="A3165" i="3"/>
  <c r="B3164" i="3"/>
  <c r="A3164" i="3"/>
  <c r="B3163" i="3"/>
  <c r="A3163" i="3"/>
  <c r="B3162" i="3"/>
  <c r="A3162" i="3"/>
  <c r="B3161" i="3"/>
  <c r="A3161" i="3"/>
  <c r="B3160" i="3"/>
  <c r="A3160" i="3"/>
  <c r="B3159" i="3"/>
  <c r="A3159" i="3"/>
  <c r="B3158" i="3"/>
  <c r="A3158" i="3"/>
  <c r="B3157" i="3"/>
  <c r="A3157" i="3"/>
  <c r="B3156" i="3"/>
  <c r="A3156" i="3"/>
  <c r="B3155" i="3"/>
  <c r="A3155" i="3"/>
  <c r="B3154" i="3"/>
  <c r="A3154" i="3"/>
  <c r="B3153" i="3"/>
  <c r="A3153" i="3"/>
  <c r="B3152" i="3"/>
  <c r="A3152" i="3"/>
  <c r="B3151" i="3"/>
  <c r="A3151" i="3"/>
  <c r="B3150" i="3"/>
  <c r="A3150" i="3"/>
  <c r="B3149" i="3"/>
  <c r="A3149" i="3"/>
  <c r="B3148" i="3"/>
  <c r="A3148" i="3"/>
  <c r="B3147" i="3"/>
  <c r="A3147" i="3"/>
  <c r="B3146" i="3"/>
  <c r="A3146" i="3"/>
  <c r="B3145" i="3"/>
  <c r="A3145" i="3"/>
  <c r="B3144" i="3"/>
  <c r="A3144" i="3"/>
  <c r="B3143" i="3"/>
  <c r="A3143" i="3"/>
  <c r="B3142" i="3"/>
  <c r="A3142" i="3"/>
  <c r="B3141" i="3"/>
  <c r="A3141" i="3"/>
  <c r="B3140" i="3"/>
  <c r="A3140" i="3"/>
  <c r="B3139" i="3"/>
  <c r="A3139" i="3"/>
  <c r="B3138" i="3"/>
  <c r="A3138" i="3"/>
  <c r="B3137" i="3"/>
  <c r="A3137" i="3"/>
  <c r="B3136" i="3"/>
  <c r="A3136" i="3"/>
  <c r="B3135" i="3"/>
  <c r="A3135" i="3"/>
  <c r="B3134" i="3"/>
  <c r="A3134" i="3"/>
  <c r="B3133" i="3"/>
  <c r="A3133" i="3"/>
  <c r="B3132" i="3"/>
  <c r="A3132" i="3"/>
  <c r="B3131" i="3"/>
  <c r="A3131" i="3"/>
  <c r="B3130" i="3"/>
  <c r="A3130" i="3"/>
  <c r="B3129" i="3"/>
  <c r="A3129" i="3"/>
  <c r="B3128" i="3"/>
  <c r="A3128" i="3"/>
  <c r="B3127" i="3"/>
  <c r="A3127" i="3"/>
  <c r="B3126" i="3"/>
  <c r="A3126" i="3"/>
  <c r="B3125" i="3"/>
  <c r="A3125" i="3"/>
  <c r="B3124" i="3"/>
  <c r="A3124" i="3"/>
  <c r="B3123" i="3"/>
  <c r="A3123" i="3"/>
  <c r="B3122" i="3"/>
  <c r="A3122" i="3"/>
  <c r="B3121" i="3"/>
  <c r="A3121" i="3"/>
  <c r="B3120" i="3"/>
  <c r="A3120" i="3"/>
  <c r="B3119" i="3"/>
  <c r="A3119" i="3"/>
  <c r="B3118" i="3"/>
  <c r="A3118" i="3"/>
  <c r="B3117" i="3"/>
  <c r="A3117" i="3"/>
  <c r="B3116" i="3"/>
  <c r="A3116" i="3"/>
  <c r="B3115" i="3"/>
  <c r="A3115" i="3"/>
  <c r="B3114" i="3"/>
  <c r="A3114" i="3"/>
  <c r="B3113" i="3"/>
  <c r="A3113" i="3"/>
  <c r="B3112" i="3"/>
  <c r="A3112" i="3"/>
  <c r="B3111" i="3"/>
  <c r="A3111" i="3"/>
  <c r="B3110" i="3"/>
  <c r="A3110" i="3"/>
  <c r="B3109" i="3"/>
  <c r="A3109" i="3"/>
  <c r="B3108" i="3"/>
  <c r="A3108" i="3"/>
  <c r="B3107" i="3"/>
  <c r="A3107" i="3"/>
  <c r="B3106" i="3"/>
  <c r="A3106" i="3"/>
  <c r="B3105" i="3"/>
  <c r="A3105" i="3"/>
  <c r="B3104" i="3"/>
  <c r="A3104" i="3"/>
  <c r="B3103" i="3"/>
  <c r="A3103" i="3"/>
  <c r="B3102" i="3"/>
  <c r="A3102" i="3"/>
  <c r="B3101" i="3"/>
  <c r="A3101" i="3"/>
  <c r="B3100" i="3"/>
  <c r="A3100" i="3"/>
  <c r="B3099" i="3"/>
  <c r="A3099" i="3"/>
  <c r="B3098" i="3"/>
  <c r="A3098" i="3"/>
  <c r="B3097" i="3"/>
  <c r="A3097" i="3"/>
  <c r="B3096" i="3"/>
  <c r="A3096" i="3"/>
  <c r="B3095" i="3"/>
  <c r="A3095" i="3"/>
  <c r="B3094" i="3"/>
  <c r="A3094" i="3"/>
  <c r="B3093" i="3"/>
  <c r="A3093" i="3"/>
  <c r="B3092" i="3"/>
  <c r="A3092" i="3"/>
  <c r="B3091" i="3"/>
  <c r="A3091" i="3"/>
  <c r="B3090" i="3"/>
  <c r="A3090" i="3"/>
  <c r="B3089" i="3"/>
  <c r="A3089" i="3"/>
  <c r="B3088" i="3"/>
  <c r="A3088" i="3"/>
  <c r="B3087" i="3"/>
  <c r="A3087" i="3"/>
  <c r="B3086" i="3"/>
  <c r="A3086" i="3"/>
  <c r="B3085" i="3"/>
  <c r="A3085" i="3"/>
  <c r="B3084" i="3"/>
  <c r="A3084" i="3"/>
  <c r="B3083" i="3"/>
  <c r="A3083" i="3"/>
  <c r="B3082" i="3"/>
  <c r="A3082" i="3"/>
  <c r="B3081" i="3"/>
  <c r="A3081" i="3"/>
  <c r="B3080" i="3"/>
  <c r="A3080" i="3"/>
  <c r="B3079" i="3"/>
  <c r="A3079" i="3"/>
  <c r="B3078" i="3"/>
  <c r="A3078" i="3"/>
  <c r="B3077" i="3"/>
  <c r="A3077" i="3"/>
  <c r="B3076" i="3"/>
  <c r="A3076" i="3"/>
  <c r="B3075" i="3"/>
  <c r="A3075" i="3"/>
  <c r="B3074" i="3"/>
  <c r="A3074" i="3"/>
  <c r="B3073" i="3"/>
  <c r="A3073" i="3"/>
  <c r="B3072" i="3"/>
  <c r="A3072" i="3"/>
  <c r="B3071" i="3"/>
  <c r="A3071" i="3"/>
  <c r="B3070" i="3"/>
  <c r="A3070" i="3"/>
  <c r="B3069" i="3"/>
  <c r="A3069" i="3"/>
  <c r="B3068" i="3"/>
  <c r="A3068" i="3"/>
  <c r="B3067" i="3"/>
  <c r="A3067" i="3"/>
  <c r="B3066" i="3"/>
  <c r="A3066" i="3"/>
  <c r="B3065" i="3"/>
  <c r="A3065" i="3"/>
  <c r="B3064" i="3"/>
  <c r="A3064" i="3"/>
  <c r="B3063" i="3"/>
  <c r="A3063" i="3"/>
  <c r="B3062" i="3"/>
  <c r="A3062" i="3"/>
  <c r="B3061" i="3"/>
  <c r="A3061" i="3"/>
  <c r="B3060" i="3"/>
  <c r="A3060" i="3"/>
  <c r="B3059" i="3"/>
  <c r="A3059" i="3"/>
  <c r="B3058" i="3"/>
  <c r="A3058" i="3"/>
  <c r="B3057" i="3"/>
  <c r="A3057" i="3"/>
  <c r="B3056" i="3"/>
  <c r="A3056" i="3"/>
  <c r="B3055" i="3"/>
  <c r="A3055" i="3"/>
  <c r="B3054" i="3"/>
  <c r="A3054" i="3"/>
  <c r="B3053" i="3"/>
  <c r="A3053" i="3"/>
  <c r="B3052" i="3"/>
  <c r="A3052" i="3"/>
  <c r="B3051" i="3"/>
  <c r="A3051" i="3"/>
  <c r="B3050" i="3"/>
  <c r="A3050" i="3"/>
  <c r="B3049" i="3"/>
  <c r="A3049" i="3"/>
  <c r="B3048" i="3"/>
  <c r="A3048" i="3"/>
  <c r="B3047" i="3"/>
  <c r="A3047" i="3"/>
  <c r="B3046" i="3"/>
  <c r="A3046" i="3"/>
  <c r="B3045" i="3"/>
  <c r="A3045" i="3"/>
  <c r="B3044" i="3"/>
  <c r="A3044" i="3"/>
  <c r="B3043" i="3"/>
  <c r="A3043" i="3"/>
  <c r="B3042" i="3"/>
  <c r="A3042" i="3"/>
  <c r="B3041" i="3"/>
  <c r="A3041" i="3"/>
  <c r="B3040" i="3"/>
  <c r="A3040" i="3"/>
  <c r="B3039" i="3"/>
  <c r="A3039" i="3"/>
  <c r="B3038" i="3"/>
  <c r="A3038" i="3"/>
  <c r="B3037" i="3"/>
  <c r="A3037" i="3"/>
  <c r="B3036" i="3"/>
  <c r="A3036" i="3"/>
  <c r="B3035" i="3"/>
  <c r="A3035" i="3"/>
  <c r="B3034" i="3"/>
  <c r="A3034" i="3"/>
  <c r="B3033" i="3"/>
  <c r="A3033" i="3"/>
  <c r="B3032" i="3"/>
  <c r="A3032" i="3"/>
  <c r="B3031" i="3"/>
  <c r="A3031" i="3"/>
  <c r="B3030" i="3"/>
  <c r="A3030" i="3"/>
  <c r="B3029" i="3"/>
  <c r="A3029" i="3"/>
  <c r="B3028" i="3"/>
  <c r="A3028" i="3"/>
  <c r="B3027" i="3"/>
  <c r="A3027" i="3"/>
  <c r="B3026" i="3"/>
  <c r="A3026" i="3"/>
  <c r="B3025" i="3"/>
  <c r="A3025" i="3"/>
  <c r="B3024" i="3"/>
  <c r="A3024" i="3"/>
  <c r="B3023" i="3"/>
  <c r="A3023" i="3"/>
  <c r="B3022" i="3"/>
  <c r="A3022" i="3"/>
  <c r="B3021" i="3"/>
  <c r="A3021" i="3"/>
  <c r="B3020" i="3"/>
  <c r="A3020" i="3"/>
  <c r="B3019" i="3"/>
  <c r="A3019" i="3"/>
  <c r="B3018" i="3"/>
  <c r="A3018" i="3"/>
  <c r="B3017" i="3"/>
  <c r="A3017" i="3"/>
  <c r="B3016" i="3"/>
  <c r="A3016" i="3"/>
  <c r="B3015" i="3"/>
  <c r="A3015" i="3"/>
  <c r="B3014" i="3"/>
  <c r="A3014" i="3"/>
  <c r="B3013" i="3"/>
  <c r="A3013" i="3"/>
  <c r="B3012" i="3"/>
  <c r="A3012" i="3"/>
  <c r="B3011" i="3"/>
  <c r="A3011" i="3"/>
  <c r="B3010" i="3"/>
  <c r="A3010" i="3"/>
  <c r="B3009" i="3"/>
  <c r="A3009" i="3"/>
  <c r="B3008" i="3"/>
  <c r="A3008" i="3"/>
  <c r="B3007" i="3"/>
  <c r="A3007" i="3"/>
  <c r="B3006" i="3"/>
  <c r="A3006" i="3"/>
  <c r="B3005" i="3"/>
  <c r="A3005" i="3"/>
  <c r="B3004" i="3"/>
  <c r="A3004" i="3"/>
  <c r="B3003" i="3"/>
  <c r="A3003" i="3"/>
  <c r="B3002" i="3"/>
  <c r="A3002" i="3"/>
  <c r="B3001" i="3"/>
  <c r="A3001" i="3"/>
  <c r="B3000" i="3"/>
  <c r="A3000" i="3"/>
  <c r="B2999" i="3"/>
  <c r="A2999" i="3"/>
  <c r="B2998" i="3"/>
  <c r="A2998" i="3"/>
  <c r="B2997" i="3"/>
  <c r="A2997" i="3"/>
  <c r="B2996" i="3"/>
  <c r="A2996" i="3"/>
  <c r="B2995" i="3"/>
  <c r="A2995" i="3"/>
  <c r="B2994" i="3"/>
  <c r="A2994" i="3"/>
  <c r="B2993" i="3"/>
  <c r="A2993" i="3"/>
  <c r="B2992" i="3"/>
  <c r="A2992" i="3"/>
  <c r="B2991" i="3"/>
  <c r="A2991" i="3"/>
  <c r="B2990" i="3"/>
  <c r="A2990" i="3"/>
  <c r="B2989" i="3"/>
  <c r="A2989" i="3"/>
  <c r="B2988" i="3"/>
  <c r="A2988" i="3"/>
  <c r="B2987" i="3"/>
  <c r="A2987" i="3"/>
  <c r="B2986" i="3"/>
  <c r="A2986" i="3"/>
  <c r="B2985" i="3"/>
  <c r="A2985" i="3"/>
  <c r="B2984" i="3"/>
  <c r="A2984" i="3"/>
  <c r="B2983" i="3"/>
  <c r="A2983" i="3"/>
  <c r="B2982" i="3"/>
  <c r="A2982" i="3"/>
  <c r="B2981" i="3"/>
  <c r="A2981" i="3"/>
  <c r="B2980" i="3"/>
  <c r="A2980" i="3"/>
  <c r="B2979" i="3"/>
  <c r="A2979" i="3"/>
  <c r="B2978" i="3"/>
  <c r="A2978" i="3"/>
  <c r="B2977" i="3"/>
  <c r="A2977" i="3"/>
  <c r="B2976" i="3"/>
  <c r="A2976" i="3"/>
  <c r="B2975" i="3"/>
  <c r="A2975" i="3"/>
  <c r="B2974" i="3"/>
  <c r="A2974" i="3"/>
  <c r="B2973" i="3"/>
  <c r="A2973" i="3"/>
  <c r="B2972" i="3"/>
  <c r="A2972" i="3"/>
  <c r="B2971" i="3"/>
  <c r="A2971" i="3"/>
  <c r="B2970" i="3"/>
  <c r="A2970" i="3"/>
  <c r="B2969" i="3"/>
  <c r="A2969" i="3"/>
  <c r="B2968" i="3"/>
  <c r="A2968" i="3"/>
  <c r="B2967" i="3"/>
  <c r="A2967" i="3"/>
  <c r="B2966" i="3"/>
  <c r="A2966" i="3"/>
  <c r="B2965" i="3"/>
  <c r="A2965" i="3"/>
  <c r="B2964" i="3"/>
  <c r="A2964" i="3"/>
  <c r="B2963" i="3"/>
  <c r="A2963" i="3"/>
  <c r="B2962" i="3"/>
  <c r="A2962" i="3"/>
  <c r="B2961" i="3"/>
  <c r="A2961" i="3"/>
  <c r="B2960" i="3"/>
  <c r="A2960" i="3"/>
  <c r="B2959" i="3"/>
  <c r="A2959" i="3"/>
  <c r="B2958" i="3"/>
  <c r="A2958" i="3"/>
  <c r="B2957" i="3"/>
  <c r="A2957" i="3"/>
  <c r="B2956" i="3"/>
  <c r="A2956" i="3"/>
  <c r="B2955" i="3"/>
  <c r="A2955" i="3"/>
  <c r="B2954" i="3"/>
  <c r="A2954" i="3"/>
  <c r="B2953" i="3"/>
  <c r="A2953" i="3"/>
  <c r="B2952" i="3"/>
  <c r="A2952" i="3"/>
  <c r="B2951" i="3"/>
  <c r="A2951" i="3"/>
  <c r="B2950" i="3"/>
  <c r="A2950" i="3"/>
  <c r="B2949" i="3"/>
  <c r="A2949" i="3"/>
  <c r="B2948" i="3"/>
  <c r="A2948" i="3"/>
  <c r="B2947" i="3"/>
  <c r="A2947" i="3"/>
  <c r="B2946" i="3"/>
  <c r="A2946" i="3"/>
  <c r="B2945" i="3"/>
  <c r="A2945" i="3"/>
  <c r="B2944" i="3"/>
  <c r="A2944" i="3"/>
  <c r="B2943" i="3"/>
  <c r="A2943" i="3"/>
  <c r="B2942" i="3"/>
  <c r="A2942" i="3"/>
  <c r="B2941" i="3"/>
  <c r="A2941" i="3"/>
  <c r="B2940" i="3"/>
  <c r="A2940" i="3"/>
  <c r="B2939" i="3"/>
  <c r="A2939" i="3"/>
  <c r="B2938" i="3"/>
  <c r="A2938" i="3"/>
  <c r="B2937" i="3"/>
  <c r="A2937" i="3"/>
  <c r="B2936" i="3"/>
  <c r="A2936" i="3"/>
  <c r="B2935" i="3"/>
  <c r="A2935" i="3"/>
  <c r="B2934" i="3"/>
  <c r="A2934" i="3"/>
  <c r="B2933" i="3"/>
  <c r="A2933" i="3"/>
  <c r="B2932" i="3"/>
  <c r="A2932" i="3"/>
  <c r="B2931" i="3"/>
  <c r="A2931" i="3"/>
  <c r="B2930" i="3"/>
  <c r="A2930" i="3"/>
  <c r="B2929" i="3"/>
  <c r="A2929" i="3"/>
  <c r="B2928" i="3"/>
  <c r="A2928" i="3"/>
  <c r="B2927" i="3"/>
  <c r="A2927" i="3"/>
  <c r="B2926" i="3"/>
  <c r="A2926" i="3"/>
  <c r="B2925" i="3"/>
  <c r="A2925" i="3"/>
  <c r="B2924" i="3"/>
  <c r="A2924" i="3"/>
  <c r="B2923" i="3"/>
  <c r="A2923" i="3"/>
  <c r="B2922" i="3"/>
  <c r="A2922" i="3"/>
  <c r="B2921" i="3"/>
  <c r="A2921" i="3"/>
  <c r="B2920" i="3"/>
  <c r="A2920" i="3"/>
  <c r="B2919" i="3"/>
  <c r="A2919" i="3"/>
  <c r="B2918" i="3"/>
  <c r="A2918" i="3"/>
  <c r="B2917" i="3"/>
  <c r="A2917" i="3"/>
  <c r="B2916" i="3"/>
  <c r="A2916" i="3"/>
  <c r="B2915" i="3"/>
  <c r="A2915" i="3"/>
  <c r="B2914" i="3"/>
  <c r="A2914" i="3"/>
  <c r="B2913" i="3"/>
  <c r="A2913" i="3"/>
  <c r="B2912" i="3"/>
  <c r="A2912" i="3"/>
  <c r="B2911" i="3"/>
  <c r="A2911" i="3"/>
  <c r="B2910" i="3"/>
  <c r="A2910" i="3"/>
  <c r="B2909" i="3"/>
  <c r="A2909" i="3"/>
  <c r="B2908" i="3"/>
  <c r="A2908" i="3"/>
  <c r="B2907" i="3"/>
  <c r="A2907" i="3"/>
  <c r="B2906" i="3"/>
  <c r="A2906" i="3"/>
  <c r="B2905" i="3"/>
  <c r="A2905" i="3"/>
  <c r="B2904" i="3"/>
  <c r="A2904" i="3"/>
  <c r="B2903" i="3"/>
  <c r="A2903" i="3"/>
  <c r="B2902" i="3"/>
  <c r="A2902" i="3"/>
  <c r="B2901" i="3"/>
  <c r="A2901" i="3"/>
  <c r="B2900" i="3"/>
  <c r="A2900" i="3"/>
  <c r="B2899" i="3"/>
  <c r="A2899" i="3"/>
  <c r="B2898" i="3"/>
  <c r="A2898" i="3"/>
  <c r="B2897" i="3"/>
  <c r="A2897" i="3"/>
  <c r="B2896" i="3"/>
  <c r="A2896" i="3"/>
  <c r="B2895" i="3"/>
  <c r="A2895" i="3"/>
  <c r="B2894" i="3"/>
  <c r="A2894" i="3"/>
  <c r="B2893" i="3"/>
  <c r="A2893" i="3"/>
  <c r="B2892" i="3"/>
  <c r="A2892" i="3"/>
  <c r="B2891" i="3"/>
  <c r="A2891" i="3"/>
  <c r="B2890" i="3"/>
  <c r="A2890" i="3"/>
  <c r="B2889" i="3"/>
  <c r="A2889" i="3"/>
  <c r="B2888" i="3"/>
  <c r="A2888" i="3"/>
  <c r="B2887" i="3"/>
  <c r="A2887" i="3"/>
  <c r="B2886" i="3"/>
  <c r="A2886" i="3"/>
  <c r="B2885" i="3"/>
  <c r="A2885" i="3"/>
  <c r="B2884" i="3"/>
  <c r="A2884" i="3"/>
  <c r="B2883" i="3"/>
  <c r="A2883" i="3"/>
  <c r="B2882" i="3"/>
  <c r="A2882" i="3"/>
  <c r="B2881" i="3"/>
  <c r="A2881" i="3"/>
  <c r="B2880" i="3"/>
  <c r="A2880" i="3"/>
  <c r="B2879" i="3"/>
  <c r="A2879" i="3"/>
  <c r="B2878" i="3"/>
  <c r="A2878" i="3"/>
  <c r="B2877" i="3"/>
  <c r="A2877" i="3"/>
  <c r="B2876" i="3"/>
  <c r="A2876" i="3"/>
  <c r="B2875" i="3"/>
  <c r="A2875" i="3"/>
  <c r="B2874" i="3"/>
  <c r="A2874" i="3"/>
  <c r="B2873" i="3"/>
  <c r="A2873" i="3"/>
  <c r="B2872" i="3"/>
  <c r="A2872" i="3"/>
  <c r="B2871" i="3"/>
  <c r="A2871" i="3"/>
  <c r="B2870" i="3"/>
  <c r="A2870" i="3"/>
  <c r="B2869" i="3"/>
  <c r="A2869" i="3"/>
  <c r="B2868" i="3"/>
  <c r="A2868" i="3"/>
  <c r="B2867" i="3"/>
  <c r="A2867" i="3"/>
  <c r="B2866" i="3"/>
  <c r="A2866" i="3"/>
  <c r="B2865" i="3"/>
  <c r="A2865" i="3"/>
  <c r="B2864" i="3"/>
  <c r="A2864" i="3"/>
  <c r="B2863" i="3"/>
  <c r="A2863" i="3"/>
  <c r="B2862" i="3"/>
  <c r="A2862" i="3"/>
  <c r="B2861" i="3"/>
  <c r="A2861" i="3"/>
  <c r="B2860" i="3"/>
  <c r="A2860" i="3"/>
  <c r="B2859" i="3"/>
  <c r="A2859" i="3"/>
  <c r="B2858" i="3"/>
  <c r="A2858" i="3"/>
  <c r="B2857" i="3"/>
  <c r="A2857" i="3"/>
  <c r="B2856" i="3"/>
  <c r="A2856" i="3"/>
  <c r="B2855" i="3"/>
  <c r="A2855" i="3"/>
  <c r="B2854" i="3"/>
  <c r="A2854" i="3"/>
  <c r="B2853" i="3"/>
  <c r="A2853" i="3"/>
  <c r="B2852" i="3"/>
  <c r="A2852" i="3"/>
  <c r="B2851" i="3"/>
  <c r="A2851" i="3"/>
  <c r="B2850" i="3"/>
  <c r="A2850" i="3"/>
  <c r="B2849" i="3"/>
  <c r="A2849" i="3"/>
  <c r="B2848" i="3"/>
  <c r="A2848" i="3"/>
  <c r="B2847" i="3"/>
  <c r="A2847" i="3"/>
  <c r="B2846" i="3"/>
  <c r="A2846" i="3"/>
  <c r="B2845" i="3"/>
  <c r="A2845" i="3"/>
  <c r="B2844" i="3"/>
  <c r="A2844" i="3"/>
  <c r="B2843" i="3"/>
  <c r="A2843" i="3"/>
  <c r="B2842" i="3"/>
  <c r="A2842" i="3"/>
  <c r="B2841" i="3"/>
  <c r="A2841" i="3"/>
  <c r="B2840" i="3"/>
  <c r="A2840" i="3"/>
  <c r="B2839" i="3"/>
  <c r="A2839" i="3"/>
  <c r="B2838" i="3"/>
  <c r="A2838" i="3"/>
  <c r="B2837" i="3"/>
  <c r="A2837" i="3"/>
  <c r="B2836" i="3"/>
  <c r="A2836" i="3"/>
  <c r="B2835" i="3"/>
  <c r="A2835" i="3"/>
  <c r="B2834" i="3"/>
  <c r="A2834" i="3"/>
  <c r="B2833" i="3"/>
  <c r="A2833" i="3"/>
  <c r="B2832" i="3"/>
  <c r="A2832" i="3"/>
  <c r="B2831" i="3"/>
  <c r="A2831" i="3"/>
  <c r="B2830" i="3"/>
  <c r="A2830" i="3"/>
  <c r="B2829" i="3"/>
  <c r="A2829" i="3"/>
  <c r="B2828" i="3"/>
  <c r="A2828" i="3"/>
  <c r="B2827" i="3"/>
  <c r="A2827" i="3"/>
  <c r="B2826" i="3"/>
  <c r="A2826" i="3"/>
  <c r="B2825" i="3"/>
  <c r="A2825" i="3"/>
  <c r="B2824" i="3"/>
  <c r="A2824" i="3"/>
  <c r="B2823" i="3"/>
  <c r="A2823" i="3"/>
  <c r="B2822" i="3"/>
  <c r="A2822" i="3"/>
  <c r="B2821" i="3"/>
  <c r="A2821" i="3"/>
  <c r="B2820" i="3"/>
  <c r="A2820" i="3"/>
  <c r="B2819" i="3"/>
  <c r="A2819" i="3"/>
  <c r="B2818" i="3"/>
  <c r="A2818" i="3"/>
  <c r="B2817" i="3"/>
  <c r="A2817" i="3"/>
  <c r="B2816" i="3"/>
  <c r="A2816" i="3"/>
  <c r="B2815" i="3"/>
  <c r="A2815" i="3"/>
  <c r="B2814" i="3"/>
  <c r="A2814" i="3"/>
  <c r="B2813" i="3"/>
  <c r="A2813" i="3"/>
  <c r="B2812" i="3"/>
  <c r="A2812" i="3"/>
  <c r="B2811" i="3"/>
  <c r="A2811" i="3"/>
  <c r="B2810" i="3"/>
  <c r="A2810" i="3"/>
  <c r="B2809" i="3"/>
  <c r="A2809" i="3"/>
  <c r="B2808" i="3"/>
  <c r="A2808" i="3"/>
  <c r="B2807" i="3"/>
  <c r="A2807" i="3"/>
  <c r="B2806" i="3"/>
  <c r="A2806" i="3"/>
  <c r="B2805" i="3"/>
  <c r="A2805" i="3"/>
  <c r="B2804" i="3"/>
  <c r="A2804" i="3"/>
  <c r="B2803" i="3"/>
  <c r="A2803" i="3"/>
  <c r="B2802" i="3"/>
  <c r="A2802" i="3"/>
  <c r="B2801" i="3"/>
  <c r="A2801" i="3"/>
  <c r="B2800" i="3"/>
  <c r="A2800" i="3"/>
  <c r="B2799" i="3"/>
  <c r="A2799" i="3"/>
  <c r="B2798" i="3"/>
  <c r="A2798" i="3"/>
  <c r="B2797" i="3"/>
  <c r="A2797" i="3"/>
  <c r="B2796" i="3"/>
  <c r="A2796" i="3"/>
  <c r="B2795" i="3"/>
  <c r="A2795" i="3"/>
  <c r="B2794" i="3"/>
  <c r="A2794" i="3"/>
  <c r="B2793" i="3"/>
  <c r="A2793" i="3"/>
  <c r="B2792" i="3"/>
  <c r="A2792" i="3"/>
  <c r="B2791" i="3"/>
  <c r="A2791" i="3"/>
  <c r="B2790" i="3"/>
  <c r="A2790" i="3"/>
  <c r="B2789" i="3"/>
  <c r="A2789" i="3"/>
  <c r="B2788" i="3"/>
  <c r="A2788" i="3"/>
  <c r="B2787" i="3"/>
  <c r="A2787" i="3"/>
  <c r="B2786" i="3"/>
  <c r="A2786" i="3"/>
  <c r="B2785" i="3"/>
  <c r="A2785" i="3"/>
  <c r="B2784" i="3"/>
  <c r="A2784" i="3"/>
  <c r="B2783" i="3"/>
  <c r="A2783" i="3"/>
  <c r="B2782" i="3"/>
  <c r="A2782" i="3"/>
  <c r="B2781" i="3"/>
  <c r="A2781" i="3"/>
  <c r="B2780" i="3"/>
  <c r="A2780" i="3"/>
  <c r="B2779" i="3"/>
  <c r="A2779" i="3"/>
  <c r="B2778" i="3"/>
  <c r="A2778" i="3"/>
  <c r="B2777" i="3"/>
  <c r="A2777" i="3"/>
  <c r="B2776" i="3"/>
  <c r="A2776" i="3"/>
  <c r="B2775" i="3"/>
  <c r="A2775" i="3"/>
  <c r="B2774" i="3"/>
  <c r="A2774" i="3"/>
  <c r="B2773" i="3"/>
  <c r="A2773" i="3"/>
  <c r="B2772" i="3"/>
  <c r="A2772" i="3"/>
  <c r="B2771" i="3"/>
  <c r="A2771" i="3"/>
  <c r="B2770" i="3"/>
  <c r="A2770" i="3"/>
  <c r="B2769" i="3"/>
  <c r="A2769" i="3"/>
  <c r="B2768" i="3"/>
  <c r="A2768" i="3"/>
  <c r="B2767" i="3"/>
  <c r="A2767" i="3"/>
  <c r="B2766" i="3"/>
  <c r="A2766" i="3"/>
  <c r="B2765" i="3"/>
  <c r="A2765" i="3"/>
  <c r="B2764" i="3"/>
  <c r="A2764" i="3"/>
  <c r="B2763" i="3"/>
  <c r="A2763" i="3"/>
  <c r="B2762" i="3"/>
  <c r="A2762" i="3"/>
  <c r="B2761" i="3"/>
  <c r="A2761" i="3"/>
  <c r="B2760" i="3"/>
  <c r="A2760" i="3"/>
  <c r="B2759" i="3"/>
  <c r="A2759" i="3"/>
  <c r="B2758" i="3"/>
  <c r="A2758" i="3"/>
  <c r="B2757" i="3"/>
  <c r="A2757" i="3"/>
  <c r="B2756" i="3"/>
  <c r="A2756" i="3"/>
  <c r="B2755" i="3"/>
  <c r="A2755" i="3"/>
  <c r="B2754" i="3"/>
  <c r="A2754" i="3"/>
  <c r="B2753" i="3"/>
  <c r="A2753" i="3"/>
  <c r="B2752" i="3"/>
  <c r="A2752" i="3"/>
  <c r="B2751" i="3"/>
  <c r="A2751" i="3"/>
  <c r="B2750" i="3"/>
  <c r="A2750" i="3"/>
  <c r="B2749" i="3"/>
  <c r="A2749" i="3"/>
  <c r="B2748" i="3"/>
  <c r="A2748" i="3"/>
  <c r="B2747" i="3"/>
  <c r="A2747" i="3"/>
  <c r="B2746" i="3"/>
  <c r="A2746" i="3"/>
  <c r="B2745" i="3"/>
  <c r="A2745" i="3"/>
  <c r="B2744" i="3"/>
  <c r="A2744" i="3"/>
  <c r="B2743" i="3"/>
  <c r="A2743" i="3"/>
  <c r="B2742" i="3"/>
  <c r="A2742" i="3"/>
  <c r="B2741" i="3"/>
  <c r="A2741" i="3"/>
  <c r="B2740" i="3"/>
  <c r="A2740" i="3"/>
  <c r="B2739" i="3"/>
  <c r="A2739" i="3"/>
  <c r="B2738" i="3"/>
  <c r="A2738" i="3"/>
  <c r="B2737" i="3"/>
  <c r="A2737" i="3"/>
  <c r="B2736" i="3"/>
  <c r="A2736" i="3"/>
  <c r="B2735" i="3"/>
  <c r="A2735" i="3"/>
  <c r="B2734" i="3"/>
  <c r="A2734" i="3"/>
  <c r="B2733" i="3"/>
  <c r="A2733" i="3"/>
  <c r="B2732" i="3"/>
  <c r="A2732" i="3"/>
  <c r="B2731" i="3"/>
  <c r="A2731" i="3"/>
  <c r="B2730" i="3"/>
  <c r="A2730" i="3"/>
  <c r="B2729" i="3"/>
  <c r="A2729" i="3"/>
  <c r="B2728" i="3"/>
  <c r="A2728" i="3"/>
  <c r="B2727" i="3"/>
  <c r="A2727" i="3"/>
  <c r="B2726" i="3"/>
  <c r="A2726" i="3"/>
  <c r="B2725" i="3"/>
  <c r="A2725" i="3"/>
  <c r="B2724" i="3"/>
  <c r="A2724" i="3"/>
  <c r="B2723" i="3"/>
  <c r="A2723" i="3"/>
  <c r="B2722" i="3"/>
  <c r="A2722" i="3"/>
  <c r="B2721" i="3"/>
  <c r="A2721" i="3"/>
  <c r="B2720" i="3"/>
  <c r="A2720" i="3"/>
  <c r="B2719" i="3"/>
  <c r="A2719" i="3"/>
  <c r="B2718" i="3"/>
  <c r="A2718" i="3"/>
  <c r="B2717" i="3"/>
  <c r="A2717" i="3"/>
  <c r="B2716" i="3"/>
  <c r="A2716" i="3"/>
  <c r="B2715" i="3"/>
  <c r="A2715" i="3"/>
  <c r="B2714" i="3"/>
  <c r="A2714" i="3"/>
  <c r="B2713" i="3"/>
  <c r="A2713" i="3"/>
  <c r="B2712" i="3"/>
  <c r="A2712" i="3"/>
  <c r="B2711" i="3"/>
  <c r="A2711" i="3"/>
  <c r="B2710" i="3"/>
  <c r="A2710" i="3"/>
  <c r="B2709" i="3"/>
  <c r="A2709" i="3"/>
  <c r="B2708" i="3"/>
  <c r="A2708" i="3"/>
  <c r="B2707" i="3"/>
  <c r="A2707" i="3"/>
  <c r="B2706" i="3"/>
  <c r="A2706" i="3"/>
  <c r="B2705" i="3"/>
  <c r="A2705" i="3"/>
  <c r="B2704" i="3"/>
  <c r="A2704" i="3"/>
  <c r="B2703" i="3"/>
  <c r="A2703" i="3"/>
  <c r="B2702" i="3"/>
  <c r="A2702" i="3"/>
  <c r="B2701" i="3"/>
  <c r="A2701" i="3"/>
  <c r="B2700" i="3"/>
  <c r="A2700" i="3"/>
  <c r="B2699" i="3"/>
  <c r="A2699" i="3"/>
  <c r="B2698" i="3"/>
  <c r="A2698" i="3"/>
  <c r="B2697" i="3"/>
  <c r="A2697" i="3"/>
  <c r="B2696" i="3"/>
  <c r="A2696" i="3"/>
  <c r="B2695" i="3"/>
  <c r="A2695" i="3"/>
  <c r="B2694" i="3"/>
  <c r="A2694" i="3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I33" i="3"/>
  <c r="B33" i="3"/>
  <c r="A33" i="3"/>
  <c r="I32" i="3"/>
  <c r="B32" i="3"/>
  <c r="A32" i="3"/>
  <c r="I31" i="3"/>
  <c r="B31" i="3"/>
  <c r="A31" i="3"/>
  <c r="I30" i="3"/>
  <c r="B30" i="3"/>
  <c r="A30" i="3"/>
  <c r="I29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K14" i="3"/>
  <c r="L14" i="3" s="1"/>
  <c r="J14" i="3"/>
  <c r="M14" i="3" s="1"/>
  <c r="B14" i="3"/>
  <c r="A14" i="3"/>
  <c r="L13" i="3"/>
  <c r="M13" i="3" s="1"/>
  <c r="K13" i="3"/>
  <c r="J13" i="3"/>
  <c r="J23" i="3" s="1"/>
  <c r="B13" i="3"/>
  <c r="A13" i="3"/>
  <c r="K12" i="3"/>
  <c r="J12" i="3"/>
  <c r="J25" i="3" s="1"/>
  <c r="B12" i="3"/>
  <c r="A12" i="3"/>
  <c r="B11" i="3"/>
  <c r="A11" i="3"/>
  <c r="B10" i="3"/>
  <c r="A10" i="3"/>
  <c r="B9" i="3"/>
  <c r="A9" i="3"/>
  <c r="B8" i="3"/>
  <c r="A8" i="3"/>
  <c r="J7" i="3"/>
  <c r="B7" i="3"/>
  <c r="A7" i="3"/>
  <c r="J6" i="3"/>
  <c r="B6" i="3"/>
  <c r="A6" i="3"/>
  <c r="J5" i="3"/>
  <c r="B5" i="3"/>
  <c r="A5" i="3"/>
  <c r="J4" i="3"/>
  <c r="B4" i="3"/>
  <c r="A4" i="3"/>
  <c r="J3" i="3"/>
  <c r="B3" i="3"/>
  <c r="A3" i="3"/>
  <c r="B2" i="3"/>
  <c r="A2" i="3"/>
  <c r="K8" i="2"/>
  <c r="J8" i="2"/>
  <c r="I8" i="2"/>
  <c r="L7" i="2"/>
  <c r="K7" i="2"/>
  <c r="J7" i="2"/>
  <c r="I7" i="2"/>
  <c r="K6" i="2"/>
  <c r="J6" i="2"/>
  <c r="I6" i="2"/>
  <c r="K5" i="2"/>
  <c r="J5" i="2"/>
  <c r="I5" i="2"/>
  <c r="K4" i="2"/>
  <c r="J4" i="2"/>
  <c r="I4" i="2"/>
  <c r="S3" i="2"/>
  <c r="R3" i="2"/>
  <c r="Q3" i="2"/>
  <c r="P3" i="2"/>
  <c r="O3" i="2"/>
  <c r="K3" i="2"/>
  <c r="J3" i="2"/>
  <c r="L3" i="2" s="1"/>
  <c r="I3" i="2"/>
  <c r="E51" i="1"/>
  <c r="E50" i="1"/>
  <c r="E49" i="1"/>
  <c r="E48" i="1"/>
  <c r="E47" i="1"/>
  <c r="E46" i="1"/>
  <c r="E45" i="1"/>
  <c r="E44" i="1"/>
  <c r="E43" i="1"/>
  <c r="E42" i="1"/>
  <c r="L8" i="2" s="1"/>
  <c r="E41" i="1"/>
  <c r="E40" i="1"/>
  <c r="E39" i="1"/>
  <c r="L6" i="2" s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L5" i="2" s="1"/>
  <c r="E9" i="1"/>
  <c r="E8" i="1"/>
  <c r="E7" i="1"/>
  <c r="E6" i="1"/>
  <c r="E5" i="1"/>
  <c r="E4" i="1"/>
  <c r="E3" i="1"/>
  <c r="E2" i="1"/>
  <c r="L4" i="2" s="1"/>
  <c r="E9" i="7"/>
  <c r="D9" i="7"/>
  <c r="C9" i="7"/>
  <c r="B9" i="7"/>
  <c r="J8" i="3" l="1"/>
  <c r="K6" i="3" s="1"/>
  <c r="J32" i="3" s="1"/>
  <c r="K4" i="3"/>
  <c r="J30" i="3" s="1"/>
  <c r="F4998" i="3"/>
  <c r="F4990" i="3"/>
  <c r="F4982" i="3"/>
  <c r="F4974" i="3"/>
  <c r="F4966" i="3"/>
  <c r="F4958" i="3"/>
  <c r="F4950" i="3"/>
  <c r="F4942" i="3"/>
  <c r="F4934" i="3"/>
  <c r="F4926" i="3"/>
  <c r="F4918" i="3"/>
  <c r="F4910" i="3"/>
  <c r="F4902" i="3"/>
  <c r="F4894" i="3"/>
  <c r="F4886" i="3"/>
  <c r="F4878" i="3"/>
  <c r="F4870" i="3"/>
  <c r="F4999" i="3"/>
  <c r="F4991" i="3"/>
  <c r="F4983" i="3"/>
  <c r="F4975" i="3"/>
  <c r="F4967" i="3"/>
  <c r="F4959" i="3"/>
  <c r="F4951" i="3"/>
  <c r="F4943" i="3"/>
  <c r="F4935" i="3"/>
  <c r="F4927" i="3"/>
  <c r="F4919" i="3"/>
  <c r="F4911" i="3"/>
  <c r="F4903" i="3"/>
  <c r="F4895" i="3"/>
  <c r="F5000" i="3"/>
  <c r="F4992" i="3"/>
  <c r="F4984" i="3"/>
  <c r="F4976" i="3"/>
  <c r="F4968" i="3"/>
  <c r="F4960" i="3"/>
  <c r="F4952" i="3"/>
  <c r="F4944" i="3"/>
  <c r="F4936" i="3"/>
  <c r="F4928" i="3"/>
  <c r="F4920" i="3"/>
  <c r="F4912" i="3"/>
  <c r="F4904" i="3"/>
  <c r="F4896" i="3"/>
  <c r="F4888" i="3"/>
  <c r="F5001" i="3"/>
  <c r="F4993" i="3"/>
  <c r="F4988" i="3"/>
  <c r="F4963" i="3"/>
  <c r="F4957" i="3"/>
  <c r="F4946" i="3"/>
  <c r="F4929" i="3"/>
  <c r="F4924" i="3"/>
  <c r="F4899" i="3"/>
  <c r="F4893" i="3"/>
  <c r="F4887" i="3"/>
  <c r="F4877" i="3"/>
  <c r="F4872" i="3"/>
  <c r="F4861" i="3"/>
  <c r="F4853" i="3"/>
  <c r="F4985" i="3"/>
  <c r="F4980" i="3"/>
  <c r="F4955" i="3"/>
  <c r="F4949" i="3"/>
  <c r="F4938" i="3"/>
  <c r="F4921" i="3"/>
  <c r="F4916" i="3"/>
  <c r="F4891" i="3"/>
  <c r="F4883" i="3"/>
  <c r="F4873" i="3"/>
  <c r="F4868" i="3"/>
  <c r="F4862" i="3"/>
  <c r="F4854" i="3"/>
  <c r="F4846" i="3"/>
  <c r="F4838" i="3"/>
  <c r="F4830" i="3"/>
  <c r="F4994" i="3"/>
  <c r="F4977" i="3"/>
  <c r="F4972" i="3"/>
  <c r="F4947" i="3"/>
  <c r="F4941" i="3"/>
  <c r="F4930" i="3"/>
  <c r="F4913" i="3"/>
  <c r="F4908" i="3"/>
  <c r="F4874" i="3"/>
  <c r="F4863" i="3"/>
  <c r="F4855" i="3"/>
  <c r="F4847" i="3"/>
  <c r="F4839" i="3"/>
  <c r="F4831" i="3"/>
  <c r="F4979" i="3"/>
  <c r="F4973" i="3"/>
  <c r="F4962" i="3"/>
  <c r="F4945" i="3"/>
  <c r="F4940" i="3"/>
  <c r="F4915" i="3"/>
  <c r="F4909" i="3"/>
  <c r="F4898" i="3"/>
  <c r="F4881" i="3"/>
  <c r="F4876" i="3"/>
  <c r="F4871" i="3"/>
  <c r="F4859" i="3"/>
  <c r="F4851" i="3"/>
  <c r="F4925" i="3"/>
  <c r="F4914" i="3"/>
  <c r="F4900" i="3"/>
  <c r="F4857" i="3"/>
  <c r="F4845" i="3"/>
  <c r="F4842" i="3"/>
  <c r="F4835" i="3"/>
  <c r="F4820" i="3"/>
  <c r="F4812" i="3"/>
  <c r="F4804" i="3"/>
  <c r="F4796" i="3"/>
  <c r="F4788" i="3"/>
  <c r="F4780" i="3"/>
  <c r="F4772" i="3"/>
  <c r="F4996" i="3"/>
  <c r="F4965" i="3"/>
  <c r="F4931" i="3"/>
  <c r="F4889" i="3"/>
  <c r="F4885" i="3"/>
  <c r="F4879" i="3"/>
  <c r="F4864" i="3"/>
  <c r="F4848" i="3"/>
  <c r="F4828" i="3"/>
  <c r="F4821" i="3"/>
  <c r="F4813" i="3"/>
  <c r="F4805" i="3"/>
  <c r="F4797" i="3"/>
  <c r="F4789" i="3"/>
  <c r="F4781" i="3"/>
  <c r="F4773" i="3"/>
  <c r="F4981" i="3"/>
  <c r="F4954" i="3"/>
  <c r="F4933" i="3"/>
  <c r="F4875" i="3"/>
  <c r="F4843" i="3"/>
  <c r="F4822" i="3"/>
  <c r="F4814" i="3"/>
  <c r="F4806" i="3"/>
  <c r="F4798" i="3"/>
  <c r="F4790" i="3"/>
  <c r="F4782" i="3"/>
  <c r="F4774" i="3"/>
  <c r="F4987" i="3"/>
  <c r="F4989" i="3"/>
  <c r="F4995" i="3"/>
  <c r="F4997" i="3"/>
  <c r="F4917" i="3"/>
  <c r="F4890" i="3"/>
  <c r="F4837" i="3"/>
  <c r="F4834" i="3"/>
  <c r="F4826" i="3"/>
  <c r="F4818" i="3"/>
  <c r="F4810" i="3"/>
  <c r="F4802" i="3"/>
  <c r="F4794" i="3"/>
  <c r="F4786" i="3"/>
  <c r="F4778" i="3"/>
  <c r="F4770" i="3"/>
  <c r="F4970" i="3"/>
  <c r="F4948" i="3"/>
  <c r="F4905" i="3"/>
  <c r="F4869" i="3"/>
  <c r="F4833" i="3"/>
  <c r="F4829" i="3"/>
  <c r="F4816" i="3"/>
  <c r="F4800" i="3"/>
  <c r="F4784" i="3"/>
  <c r="F4768" i="3"/>
  <c r="F4760" i="3"/>
  <c r="F4752" i="3"/>
  <c r="F4744" i="3"/>
  <c r="F4736" i="3"/>
  <c r="F4728" i="3"/>
  <c r="F4720" i="3"/>
  <c r="F4712" i="3"/>
  <c r="F4704" i="3"/>
  <c r="F4696" i="3"/>
  <c r="F4688" i="3"/>
  <c r="F4986" i="3"/>
  <c r="F4964" i="3"/>
  <c r="F4907" i="3"/>
  <c r="F4882" i="3"/>
  <c r="F4850" i="3"/>
  <c r="F4823" i="3"/>
  <c r="F4807" i="3"/>
  <c r="F4791" i="3"/>
  <c r="F4775" i="3"/>
  <c r="F4761" i="3"/>
  <c r="F4753" i="3"/>
  <c r="F4745" i="3"/>
  <c r="F4737" i="3"/>
  <c r="F4729" i="3"/>
  <c r="F4721" i="3"/>
  <c r="F4713" i="3"/>
  <c r="F4705" i="3"/>
  <c r="F4697" i="3"/>
  <c r="F4689" i="3"/>
  <c r="F4932" i="3"/>
  <c r="F4866" i="3"/>
  <c r="F4841" i="3"/>
  <c r="F4762" i="3"/>
  <c r="F4754" i="3"/>
  <c r="F4746" i="3"/>
  <c r="F4738" i="3"/>
  <c r="F4730" i="3"/>
  <c r="F4722" i="3"/>
  <c r="F4714" i="3"/>
  <c r="F4706" i="3"/>
  <c r="F4698" i="3"/>
  <c r="F4690" i="3"/>
  <c r="F4922" i="3"/>
  <c r="F4897" i="3"/>
  <c r="F4892" i="3"/>
  <c r="F4865" i="3"/>
  <c r="F4766" i="3"/>
  <c r="F4758" i="3"/>
  <c r="F4750" i="3"/>
  <c r="F4742" i="3"/>
  <c r="F4734" i="3"/>
  <c r="F4726" i="3"/>
  <c r="F4718" i="3"/>
  <c r="F4710" i="3"/>
  <c r="F4702" i="3"/>
  <c r="F4694" i="3"/>
  <c r="F4923" i="3"/>
  <c r="F4906" i="3"/>
  <c r="F4852" i="3"/>
  <c r="F4849" i="3"/>
  <c r="F4832" i="3"/>
  <c r="F4817" i="3"/>
  <c r="F4808" i="3"/>
  <c r="F4787" i="3"/>
  <c r="F4681" i="3"/>
  <c r="F4673" i="3"/>
  <c r="F4665" i="3"/>
  <c r="F4657" i="3"/>
  <c r="F4649" i="3"/>
  <c r="F4641" i="3"/>
  <c r="F4633" i="3"/>
  <c r="F4625" i="3"/>
  <c r="F4617" i="3"/>
  <c r="F4609" i="3"/>
  <c r="F4601" i="3"/>
  <c r="F4593" i="3"/>
  <c r="F4585" i="3"/>
  <c r="F4577" i="3"/>
  <c r="F4569" i="3"/>
  <c r="F4561" i="3"/>
  <c r="F4553" i="3"/>
  <c r="F4545" i="3"/>
  <c r="F4537" i="3"/>
  <c r="F4529" i="3"/>
  <c r="F4521" i="3"/>
  <c r="F4513" i="3"/>
  <c r="F4956" i="3"/>
  <c r="F4840" i="3"/>
  <c r="F4824" i="3"/>
  <c r="F4803" i="3"/>
  <c r="F4759" i="3"/>
  <c r="F4757" i="3"/>
  <c r="F4743" i="3"/>
  <c r="F4741" i="3"/>
  <c r="F4727" i="3"/>
  <c r="F4725" i="3"/>
  <c r="F4711" i="3"/>
  <c r="F4709" i="3"/>
  <c r="F4695" i="3"/>
  <c r="F4693" i="3"/>
  <c r="F4682" i="3"/>
  <c r="F4674" i="3"/>
  <c r="F4666" i="3"/>
  <c r="F4658" i="3"/>
  <c r="F4650" i="3"/>
  <c r="F4642" i="3"/>
  <c r="F4634" i="3"/>
  <c r="F4626" i="3"/>
  <c r="F4618" i="3"/>
  <c r="F4610" i="3"/>
  <c r="F4602" i="3"/>
  <c r="F4594" i="3"/>
  <c r="F4586" i="3"/>
  <c r="F4578" i="3"/>
  <c r="F4570" i="3"/>
  <c r="F4562" i="3"/>
  <c r="F4554" i="3"/>
  <c r="F4546" i="3"/>
  <c r="F4538" i="3"/>
  <c r="F4978" i="3"/>
  <c r="F4971" i="3"/>
  <c r="F4953" i="3"/>
  <c r="F4939" i="3"/>
  <c r="F4860" i="3"/>
  <c r="F4819" i="3"/>
  <c r="F4777" i="3"/>
  <c r="F4764" i="3"/>
  <c r="F4748" i="3"/>
  <c r="F4732" i="3"/>
  <c r="F4716" i="3"/>
  <c r="F4700" i="3"/>
  <c r="F4683" i="3"/>
  <c r="F4675" i="3"/>
  <c r="F4667" i="3"/>
  <c r="F4659" i="3"/>
  <c r="F4651" i="3"/>
  <c r="F4643" i="3"/>
  <c r="F4635" i="3"/>
  <c r="F4627" i="3"/>
  <c r="F4619" i="3"/>
  <c r="F4611" i="3"/>
  <c r="F4603" i="3"/>
  <c r="F4595" i="3"/>
  <c r="F4961" i="3"/>
  <c r="F4836" i="3"/>
  <c r="F4793" i="3"/>
  <c r="F4755" i="3"/>
  <c r="F4739" i="3"/>
  <c r="F4884" i="3"/>
  <c r="F4856" i="3"/>
  <c r="F4809" i="3"/>
  <c r="F4779" i="3"/>
  <c r="F4880" i="3"/>
  <c r="F4844" i="3"/>
  <c r="F4811" i="3"/>
  <c r="F4799" i="3"/>
  <c r="F4785" i="3"/>
  <c r="F4776" i="3"/>
  <c r="F4756" i="3"/>
  <c r="F4740" i="3"/>
  <c r="F4724" i="3"/>
  <c r="F4708" i="3"/>
  <c r="F4692" i="3"/>
  <c r="F4687" i="3"/>
  <c r="F4679" i="3"/>
  <c r="F4671" i="3"/>
  <c r="F4663" i="3"/>
  <c r="F4655" i="3"/>
  <c r="F4647" i="3"/>
  <c r="F4639" i="3"/>
  <c r="F4631" i="3"/>
  <c r="F4623" i="3"/>
  <c r="F4615" i="3"/>
  <c r="F4607" i="3"/>
  <c r="F4599" i="3"/>
  <c r="F4591" i="3"/>
  <c r="F4825" i="3"/>
  <c r="F4815" i="3"/>
  <c r="F4801" i="3"/>
  <c r="F4771" i="3"/>
  <c r="F4731" i="3"/>
  <c r="F4715" i="3"/>
  <c r="F4707" i="3"/>
  <c r="F4676" i="3"/>
  <c r="F4660" i="3"/>
  <c r="F4644" i="3"/>
  <c r="F4628" i="3"/>
  <c r="F4612" i="3"/>
  <c r="F4596" i="3"/>
  <c r="F4583" i="3"/>
  <c r="F4579" i="3"/>
  <c r="F4572" i="3"/>
  <c r="F4551" i="3"/>
  <c r="F4547" i="3"/>
  <c r="F4540" i="3"/>
  <c r="F4536" i="3"/>
  <c r="F4531" i="3"/>
  <c r="F4517" i="3"/>
  <c r="F4506" i="3"/>
  <c r="F4498" i="3"/>
  <c r="F4749" i="3"/>
  <c r="F4717" i="3"/>
  <c r="F4699" i="3"/>
  <c r="F4691" i="3"/>
  <c r="F4576" i="3"/>
  <c r="F4573" i="3"/>
  <c r="F4566" i="3"/>
  <c r="F4544" i="3"/>
  <c r="F4969" i="3"/>
  <c r="F4901" i="3"/>
  <c r="F4867" i="3"/>
  <c r="F4783" i="3"/>
  <c r="F4767" i="3"/>
  <c r="F4701" i="3"/>
  <c r="F4686" i="3"/>
  <c r="F4672" i="3"/>
  <c r="F4670" i="3"/>
  <c r="F4656" i="3"/>
  <c r="F4654" i="3"/>
  <c r="F4640" i="3"/>
  <c r="F4638" i="3"/>
  <c r="F4624" i="3"/>
  <c r="F4622" i="3"/>
  <c r="F4608" i="3"/>
  <c r="F4606" i="3"/>
  <c r="F4592" i="3"/>
  <c r="F4590" i="3"/>
  <c r="F4587" i="3"/>
  <c r="F4580" i="3"/>
  <c r="F4559" i="3"/>
  <c r="F4555" i="3"/>
  <c r="F4548" i="3"/>
  <c r="F4827" i="3"/>
  <c r="F4733" i="3"/>
  <c r="F4719" i="3"/>
  <c r="F4677" i="3"/>
  <c r="F4661" i="3"/>
  <c r="F4645" i="3"/>
  <c r="F4629" i="3"/>
  <c r="F4613" i="3"/>
  <c r="F4597" i="3"/>
  <c r="F4584" i="3"/>
  <c r="F4581" i="3"/>
  <c r="F4574" i="3"/>
  <c r="F4552" i="3"/>
  <c r="F4549" i="3"/>
  <c r="F4795" i="3"/>
  <c r="F4747" i="3"/>
  <c r="F4685" i="3"/>
  <c r="F4680" i="3"/>
  <c r="F4653" i="3"/>
  <c r="F4648" i="3"/>
  <c r="F4621" i="3"/>
  <c r="F4616" i="3"/>
  <c r="F4589" i="3"/>
  <c r="F4568" i="3"/>
  <c r="F4542" i="3"/>
  <c r="F4532" i="3"/>
  <c r="F4528" i="3"/>
  <c r="F4525" i="3"/>
  <c r="F4510" i="3"/>
  <c r="F4505" i="3"/>
  <c r="F4500" i="3"/>
  <c r="F4495" i="3"/>
  <c r="F4487" i="3"/>
  <c r="F4479" i="3"/>
  <c r="F4471" i="3"/>
  <c r="F4463" i="3"/>
  <c r="F4455" i="3"/>
  <c r="F4447" i="3"/>
  <c r="F4439" i="3"/>
  <c r="F4431" i="3"/>
  <c r="F4423" i="3"/>
  <c r="F4415" i="3"/>
  <c r="F4407" i="3"/>
  <c r="F4399" i="3"/>
  <c r="F4391" i="3"/>
  <c r="F4858" i="3"/>
  <c r="F4763" i="3"/>
  <c r="F4703" i="3"/>
  <c r="F4539" i="3"/>
  <c r="F4514" i="3"/>
  <c r="F4501" i="3"/>
  <c r="F4496" i="3"/>
  <c r="F4488" i="3"/>
  <c r="F4480" i="3"/>
  <c r="F4472" i="3"/>
  <c r="F4464" i="3"/>
  <c r="F4456" i="3"/>
  <c r="F4448" i="3"/>
  <c r="F4440" i="3"/>
  <c r="F4432" i="3"/>
  <c r="F4424" i="3"/>
  <c r="F4416" i="3"/>
  <c r="F4408" i="3"/>
  <c r="F4400" i="3"/>
  <c r="F4392" i="3"/>
  <c r="F4384" i="3"/>
  <c r="F4376" i="3"/>
  <c r="F4368" i="3"/>
  <c r="F4360" i="3"/>
  <c r="F4352" i="3"/>
  <c r="F4344" i="3"/>
  <c r="F4336" i="3"/>
  <c r="F4662" i="3"/>
  <c r="F4630" i="3"/>
  <c r="F4598" i="3"/>
  <c r="F4565" i="3"/>
  <c r="F4563" i="3"/>
  <c r="F4557" i="3"/>
  <c r="F4533" i="3"/>
  <c r="F4518" i="3"/>
  <c r="F4502" i="3"/>
  <c r="F4489" i="3"/>
  <c r="F4481" i="3"/>
  <c r="F4473" i="3"/>
  <c r="F4465" i="3"/>
  <c r="F4457" i="3"/>
  <c r="F4449" i="3"/>
  <c r="F4441" i="3"/>
  <c r="F4433" i="3"/>
  <c r="F4425" i="3"/>
  <c r="F4769" i="3"/>
  <c r="F4735" i="3"/>
  <c r="F4765" i="3"/>
  <c r="F4937" i="3"/>
  <c r="F4678" i="3"/>
  <c r="F4646" i="3"/>
  <c r="F4614" i="3"/>
  <c r="F4575" i="3"/>
  <c r="F4564" i="3"/>
  <c r="F4558" i="3"/>
  <c r="F4524" i="3"/>
  <c r="F4516" i="3"/>
  <c r="F4509" i="3"/>
  <c r="F4504" i="3"/>
  <c r="F4499" i="3"/>
  <c r="F4493" i="3"/>
  <c r="F4485" i="3"/>
  <c r="F4477" i="3"/>
  <c r="F4469" i="3"/>
  <c r="F4461" i="3"/>
  <c r="F4453" i="3"/>
  <c r="F4445" i="3"/>
  <c r="F4437" i="3"/>
  <c r="F4429" i="3"/>
  <c r="F4421" i="3"/>
  <c r="F4413" i="3"/>
  <c r="F4600" i="3"/>
  <c r="F4588" i="3"/>
  <c r="F4534" i="3"/>
  <c r="F4494" i="3"/>
  <c r="F4492" i="3"/>
  <c r="F4478" i="3"/>
  <c r="F4476" i="3"/>
  <c r="F4462" i="3"/>
  <c r="F4460" i="3"/>
  <c r="F4446" i="3"/>
  <c r="F4444" i="3"/>
  <c r="F4430" i="3"/>
  <c r="F4428" i="3"/>
  <c r="F4410" i="3"/>
  <c r="F4389" i="3"/>
  <c r="F4385" i="3"/>
  <c r="F4375" i="3"/>
  <c r="F4370" i="3"/>
  <c r="F4356" i="3"/>
  <c r="F4341" i="3"/>
  <c r="F4328" i="3"/>
  <c r="F4320" i="3"/>
  <c r="F4312" i="3"/>
  <c r="F4304" i="3"/>
  <c r="F4296" i="3"/>
  <c r="F4288" i="3"/>
  <c r="F4280" i="3"/>
  <c r="F4272" i="3"/>
  <c r="F4264" i="3"/>
  <c r="F4256" i="3"/>
  <c r="F4248" i="3"/>
  <c r="F4240" i="3"/>
  <c r="F4232" i="3"/>
  <c r="F4224" i="3"/>
  <c r="F4216" i="3"/>
  <c r="F4208" i="3"/>
  <c r="F4200" i="3"/>
  <c r="F4192" i="3"/>
  <c r="F4184" i="3"/>
  <c r="F4176" i="3"/>
  <c r="F4168" i="3"/>
  <c r="F4160" i="3"/>
  <c r="F4152" i="3"/>
  <c r="F4144" i="3"/>
  <c r="F4136" i="3"/>
  <c r="F4128" i="3"/>
  <c r="F4120" i="3"/>
  <c r="F4112" i="3"/>
  <c r="F4104" i="3"/>
  <c r="F4096" i="3"/>
  <c r="F4088" i="3"/>
  <c r="F4080" i="3"/>
  <c r="F4072" i="3"/>
  <c r="F4064" i="3"/>
  <c r="F4056" i="3"/>
  <c r="F4048" i="3"/>
  <c r="F4040" i="3"/>
  <c r="F4032" i="3"/>
  <c r="F4024" i="3"/>
  <c r="F4684" i="3"/>
  <c r="F4669" i="3"/>
  <c r="F4636" i="3"/>
  <c r="F4550" i="3"/>
  <c r="F4511" i="3"/>
  <c r="F4507" i="3"/>
  <c r="F4483" i="3"/>
  <c r="F4467" i="3"/>
  <c r="F4451" i="3"/>
  <c r="F4435" i="3"/>
  <c r="F4419" i="3"/>
  <c r="F4404" i="3"/>
  <c r="F4381" i="3"/>
  <c r="F4371" i="3"/>
  <c r="F4366" i="3"/>
  <c r="F4361" i="3"/>
  <c r="F4351" i="3"/>
  <c r="F4346" i="3"/>
  <c r="F4329" i="3"/>
  <c r="F4321" i="3"/>
  <c r="F4313" i="3"/>
  <c r="F4305" i="3"/>
  <c r="F4297" i="3"/>
  <c r="F4289" i="3"/>
  <c r="F4281" i="3"/>
  <c r="F4273" i="3"/>
  <c r="F4265" i="3"/>
  <c r="F4257" i="3"/>
  <c r="F4249" i="3"/>
  <c r="F4241" i="3"/>
  <c r="F4233" i="3"/>
  <c r="F4225" i="3"/>
  <c r="F4217" i="3"/>
  <c r="F4751" i="3"/>
  <c r="F4582" i="3"/>
  <c r="F4571" i="3"/>
  <c r="F4527" i="3"/>
  <c r="F4523" i="3"/>
  <c r="F4519" i="3"/>
  <c r="F4515" i="3"/>
  <c r="F4503" i="3"/>
  <c r="F4490" i="3"/>
  <c r="F4474" i="3"/>
  <c r="F4458" i="3"/>
  <c r="F4442" i="3"/>
  <c r="F4426" i="3"/>
  <c r="F4411" i="3"/>
  <c r="F4397" i="3"/>
  <c r="F4393" i="3"/>
  <c r="F4386" i="3"/>
  <c r="F4372" i="3"/>
  <c r="F4357" i="3"/>
  <c r="F4347" i="3"/>
  <c r="F4342" i="3"/>
  <c r="F4337" i="3"/>
  <c r="F4330" i="3"/>
  <c r="F4322" i="3"/>
  <c r="F4314" i="3"/>
  <c r="F4306" i="3"/>
  <c r="F4298" i="3"/>
  <c r="F4290" i="3"/>
  <c r="F4282" i="3"/>
  <c r="F4274" i="3"/>
  <c r="F4266" i="3"/>
  <c r="F4258" i="3"/>
  <c r="F4250" i="3"/>
  <c r="F4242" i="3"/>
  <c r="F4234" i="3"/>
  <c r="F4226" i="3"/>
  <c r="F4218" i="3"/>
  <c r="F4664" i="3"/>
  <c r="F4652" i="3"/>
  <c r="F4637" i="3"/>
  <c r="F4604" i="3"/>
  <c r="F4543" i="3"/>
  <c r="F4526" i="3"/>
  <c r="F4522" i="3"/>
  <c r="F4520" i="3"/>
  <c r="F4482" i="3"/>
  <c r="F4466" i="3"/>
  <c r="F4450" i="3"/>
  <c r="F4434" i="3"/>
  <c r="F4409" i="3"/>
  <c r="F4402" i="3"/>
  <c r="F4379" i="3"/>
  <c r="F4374" i="3"/>
  <c r="F4369" i="3"/>
  <c r="F4359" i="3"/>
  <c r="F4354" i="3"/>
  <c r="F4340" i="3"/>
  <c r="F4334" i="3"/>
  <c r="F4326" i="3"/>
  <c r="F4318" i="3"/>
  <c r="F4310" i="3"/>
  <c r="F4302" i="3"/>
  <c r="F4294" i="3"/>
  <c r="F4286" i="3"/>
  <c r="F4278" i="3"/>
  <c r="F4270" i="3"/>
  <c r="F4262" i="3"/>
  <c r="F4254" i="3"/>
  <c r="F4246" i="3"/>
  <c r="F4238" i="3"/>
  <c r="F4230" i="3"/>
  <c r="F4222" i="3"/>
  <c r="F4214" i="3"/>
  <c r="F4723" i="3"/>
  <c r="F4497" i="3"/>
  <c r="F4418" i="3"/>
  <c r="F4396" i="3"/>
  <c r="F4367" i="3"/>
  <c r="F4365" i="3"/>
  <c r="F4324" i="3"/>
  <c r="F4308" i="3"/>
  <c r="F4292" i="3"/>
  <c r="F4276" i="3"/>
  <c r="F4260" i="3"/>
  <c r="F4244" i="3"/>
  <c r="F4228" i="3"/>
  <c r="F4211" i="3"/>
  <c r="F4206" i="3"/>
  <c r="F4201" i="3"/>
  <c r="F4191" i="3"/>
  <c r="F4186" i="3"/>
  <c r="F4172" i="3"/>
  <c r="F4620" i="3"/>
  <c r="F4567" i="3"/>
  <c r="F4530" i="3"/>
  <c r="F4427" i="3"/>
  <c r="F4420" i="3"/>
  <c r="F4394" i="3"/>
  <c r="F4390" i="3"/>
  <c r="F4388" i="3"/>
  <c r="F4363" i="3"/>
  <c r="F4560" i="3"/>
  <c r="F4541" i="3"/>
  <c r="F4535" i="3"/>
  <c r="F4443" i="3"/>
  <c r="F4436" i="3"/>
  <c r="F4422" i="3"/>
  <c r="F4398" i="3"/>
  <c r="F4382" i="3"/>
  <c r="F4380" i="3"/>
  <c r="F4378" i="3"/>
  <c r="F4353" i="3"/>
  <c r="F4338" i="3"/>
  <c r="F4792" i="3"/>
  <c r="F4668" i="3"/>
  <c r="F4512" i="3"/>
  <c r="F4475" i="3"/>
  <c r="F4468" i="3"/>
  <c r="F4454" i="3"/>
  <c r="F4395" i="3"/>
  <c r="F4364" i="3"/>
  <c r="F4332" i="3"/>
  <c r="F4316" i="3"/>
  <c r="F4300" i="3"/>
  <c r="F4284" i="3"/>
  <c r="F4452" i="3"/>
  <c r="F4417" i="3"/>
  <c r="F4414" i="3"/>
  <c r="F4403" i="3"/>
  <c r="F4377" i="3"/>
  <c r="F4343" i="3"/>
  <c r="F4319" i="3"/>
  <c r="F4239" i="3"/>
  <c r="F4237" i="3"/>
  <c r="F4193" i="3"/>
  <c r="F4182" i="3"/>
  <c r="F4178" i="3"/>
  <c r="F4167" i="3"/>
  <c r="F4163" i="3"/>
  <c r="F4155" i="3"/>
  <c r="F4150" i="3"/>
  <c r="F4145" i="3"/>
  <c r="F4135" i="3"/>
  <c r="F4130" i="3"/>
  <c r="F4116" i="3"/>
  <c r="F4101" i="3"/>
  <c r="F4091" i="3"/>
  <c r="F4086" i="3"/>
  <c r="F4081" i="3"/>
  <c r="F4071" i="3"/>
  <c r="F4066" i="3"/>
  <c r="F4052" i="3"/>
  <c r="F4037" i="3"/>
  <c r="F4027" i="3"/>
  <c r="F4022" i="3"/>
  <c r="F4017" i="3"/>
  <c r="F4009" i="3"/>
  <c r="F4001" i="3"/>
  <c r="F3993" i="3"/>
  <c r="F3985" i="3"/>
  <c r="F3977" i="3"/>
  <c r="F3969" i="3"/>
  <c r="F3961" i="3"/>
  <c r="F3953" i="3"/>
  <c r="F3945" i="3"/>
  <c r="F4438" i="3"/>
  <c r="F4279" i="3"/>
  <c r="F4277" i="3"/>
  <c r="F4275" i="3"/>
  <c r="F4252" i="3"/>
  <c r="F4235" i="3"/>
  <c r="F4231" i="3"/>
  <c r="F4229" i="3"/>
  <c r="F4212" i="3"/>
  <c r="F4197" i="3"/>
  <c r="F4179" i="3"/>
  <c r="F4171" i="3"/>
  <c r="F4164" i="3"/>
  <c r="F4156" i="3"/>
  <c r="F4141" i="3"/>
  <c r="F4131" i="3"/>
  <c r="F4126" i="3"/>
  <c r="F4121" i="3"/>
  <c r="F4111" i="3"/>
  <c r="F4106" i="3"/>
  <c r="F4092" i="3"/>
  <c r="F4077" i="3"/>
  <c r="F4067" i="3"/>
  <c r="F4062" i="3"/>
  <c r="F4057" i="3"/>
  <c r="F4047" i="3"/>
  <c r="F4042" i="3"/>
  <c r="F4556" i="3"/>
  <c r="F4508" i="3"/>
  <c r="F4486" i="3"/>
  <c r="F4405" i="3"/>
  <c r="F4348" i="3"/>
  <c r="F4323" i="3"/>
  <c r="F4287" i="3"/>
  <c r="F4285" i="3"/>
  <c r="F4283" i="3"/>
  <c r="F4271" i="3"/>
  <c r="F4269" i="3"/>
  <c r="F4227" i="3"/>
  <c r="F4205" i="3"/>
  <c r="F4190" i="3"/>
  <c r="F4175" i="3"/>
  <c r="F4151" i="3"/>
  <c r="F4146" i="3"/>
  <c r="F4132" i="3"/>
  <c r="F4117" i="3"/>
  <c r="F4107" i="3"/>
  <c r="F4102" i="3"/>
  <c r="F4097" i="3"/>
  <c r="F4087" i="3"/>
  <c r="F4082" i="3"/>
  <c r="F4068" i="3"/>
  <c r="F4053" i="3"/>
  <c r="F4043" i="3"/>
  <c r="F4038" i="3"/>
  <c r="F4632" i="3"/>
  <c r="F4412" i="3"/>
  <c r="F4406" i="3"/>
  <c r="F4373" i="3"/>
  <c r="F4362" i="3"/>
  <c r="F4333" i="3"/>
  <c r="F4331" i="3"/>
  <c r="F4268" i="3"/>
  <c r="F4251" i="3"/>
  <c r="F4247" i="3"/>
  <c r="F4245" i="3"/>
  <c r="F4210" i="3"/>
  <c r="F4203" i="3"/>
  <c r="F4199" i="3"/>
  <c r="F4181" i="3"/>
  <c r="F4177" i="3"/>
  <c r="F4166" i="3"/>
  <c r="F4162" i="3"/>
  <c r="F4149" i="3"/>
  <c r="F4139" i="3"/>
  <c r="F4134" i="3"/>
  <c r="F4129" i="3"/>
  <c r="F4119" i="3"/>
  <c r="F4114" i="3"/>
  <c r="F4100" i="3"/>
  <c r="F4085" i="3"/>
  <c r="F4075" i="3"/>
  <c r="F4070" i="3"/>
  <c r="F4065" i="3"/>
  <c r="F4055" i="3"/>
  <c r="F4050" i="3"/>
  <c r="F4036" i="3"/>
  <c r="F4021" i="3"/>
  <c r="F4015" i="3"/>
  <c r="F4007" i="3"/>
  <c r="F3999" i="3"/>
  <c r="F3991" i="3"/>
  <c r="F3983" i="3"/>
  <c r="F4459" i="3"/>
  <c r="F4209" i="3"/>
  <c r="F4207" i="3"/>
  <c r="F4159" i="3"/>
  <c r="F4157" i="3"/>
  <c r="F4153" i="3"/>
  <c r="F4115" i="3"/>
  <c r="F4109" i="3"/>
  <c r="F4094" i="3"/>
  <c r="F4069" i="3"/>
  <c r="F4054" i="3"/>
  <c r="F4046" i="3"/>
  <c r="F4044" i="3"/>
  <c r="F4033" i="3"/>
  <c r="F4030" i="3"/>
  <c r="F4018" i="3"/>
  <c r="F3990" i="3"/>
  <c r="F3975" i="3"/>
  <c r="F3970" i="3"/>
  <c r="F3960" i="3"/>
  <c r="F3955" i="3"/>
  <c r="F3941" i="3"/>
  <c r="F3934" i="3"/>
  <c r="F3926" i="3"/>
  <c r="F3918" i="3"/>
  <c r="F3910" i="3"/>
  <c r="F3902" i="3"/>
  <c r="F3894" i="3"/>
  <c r="F3886" i="3"/>
  <c r="F3878" i="3"/>
  <c r="F3870" i="3"/>
  <c r="F3862" i="3"/>
  <c r="F3854" i="3"/>
  <c r="F3846" i="3"/>
  <c r="F3838" i="3"/>
  <c r="F3830" i="3"/>
  <c r="F3822" i="3"/>
  <c r="F3814" i="3"/>
  <c r="F3806" i="3"/>
  <c r="F3798" i="3"/>
  <c r="F3790" i="3"/>
  <c r="F3782" i="3"/>
  <c r="F3774" i="3"/>
  <c r="F3766" i="3"/>
  <c r="F3758" i="3"/>
  <c r="F3750" i="3"/>
  <c r="F3742" i="3"/>
  <c r="F3734" i="3"/>
  <c r="F3726" i="3"/>
  <c r="F3718" i="3"/>
  <c r="F3710" i="3"/>
  <c r="F3702" i="3"/>
  <c r="F3694" i="3"/>
  <c r="F3686" i="3"/>
  <c r="F3678" i="3"/>
  <c r="F3670" i="3"/>
  <c r="F3662" i="3"/>
  <c r="F3654" i="3"/>
  <c r="F3646" i="3"/>
  <c r="F3638" i="3"/>
  <c r="F3630" i="3"/>
  <c r="F3622" i="3"/>
  <c r="F3614" i="3"/>
  <c r="F4339" i="3"/>
  <c r="F4327" i="3"/>
  <c r="F4311" i="3"/>
  <c r="F4221" i="3"/>
  <c r="F4213" i="3"/>
  <c r="F4196" i="3"/>
  <c r="F4194" i="3"/>
  <c r="F4169" i="3"/>
  <c r="F4165" i="3"/>
  <c r="F4161" i="3"/>
  <c r="F4124" i="3"/>
  <c r="F4090" i="3"/>
  <c r="F4084" i="3"/>
  <c r="F4063" i="3"/>
  <c r="F4061" i="3"/>
  <c r="F4012" i="3"/>
  <c r="F4008" i="3"/>
  <c r="F4005" i="3"/>
  <c r="F3994" i="3"/>
  <c r="F3987" i="3"/>
  <c r="F3980" i="3"/>
  <c r="F3966" i="3"/>
  <c r="F3956" i="3"/>
  <c r="F3951" i="3"/>
  <c r="F3946" i="3"/>
  <c r="F3935" i="3"/>
  <c r="F3927" i="3"/>
  <c r="F3919" i="3"/>
  <c r="F3911" i="3"/>
  <c r="F3903" i="3"/>
  <c r="F3895" i="3"/>
  <c r="F3887" i="3"/>
  <c r="F3879" i="3"/>
  <c r="F3871" i="3"/>
  <c r="F3863" i="3"/>
  <c r="F3855" i="3"/>
  <c r="F3847" i="3"/>
  <c r="F3839" i="3"/>
  <c r="F3831" i="3"/>
  <c r="F4401" i="3"/>
  <c r="F4383" i="3"/>
  <c r="F4358" i="3"/>
  <c r="F4355" i="3"/>
  <c r="F4349" i="3"/>
  <c r="F4267" i="3"/>
  <c r="F4215" i="3"/>
  <c r="F4204" i="3"/>
  <c r="F4202" i="3"/>
  <c r="F4198" i="3"/>
  <c r="F4173" i="3"/>
  <c r="F4147" i="3"/>
  <c r="F4105" i="3"/>
  <c r="F4103" i="3"/>
  <c r="F4099" i="3"/>
  <c r="F4059" i="3"/>
  <c r="F4028" i="3"/>
  <c r="F4019" i="3"/>
  <c r="F3998" i="3"/>
  <c r="F3976" i="3"/>
  <c r="F3971" i="3"/>
  <c r="F3957" i="3"/>
  <c r="F3942" i="3"/>
  <c r="F3936" i="3"/>
  <c r="F3928" i="3"/>
  <c r="F3920" i="3"/>
  <c r="F3912" i="3"/>
  <c r="F3904" i="3"/>
  <c r="F3896" i="3"/>
  <c r="F3888" i="3"/>
  <c r="F3880" i="3"/>
  <c r="F3872" i="3"/>
  <c r="F3864" i="3"/>
  <c r="F3856" i="3"/>
  <c r="F3848" i="3"/>
  <c r="F3840" i="3"/>
  <c r="F3832" i="3"/>
  <c r="F4605" i="3"/>
  <c r="F4387" i="3"/>
  <c r="F4317" i="3"/>
  <c r="F4301" i="3"/>
  <c r="F4174" i="3"/>
  <c r="F4170" i="3"/>
  <c r="F4123" i="3"/>
  <c r="F4083" i="3"/>
  <c r="F4041" i="3"/>
  <c r="F4039" i="3"/>
  <c r="F4035" i="3"/>
  <c r="F4026" i="3"/>
  <c r="F4014" i="3"/>
  <c r="F3982" i="3"/>
  <c r="F3974" i="3"/>
  <c r="F3964" i="3"/>
  <c r="F3959" i="3"/>
  <c r="F3954" i="3"/>
  <c r="F3944" i="3"/>
  <c r="F3939" i="3"/>
  <c r="F3932" i="3"/>
  <c r="F3924" i="3"/>
  <c r="F3916" i="3"/>
  <c r="F3908" i="3"/>
  <c r="F3900" i="3"/>
  <c r="F3892" i="3"/>
  <c r="F3884" i="3"/>
  <c r="F3876" i="3"/>
  <c r="F3868" i="3"/>
  <c r="F3860" i="3"/>
  <c r="F3852" i="3"/>
  <c r="F3844" i="3"/>
  <c r="F3836" i="3"/>
  <c r="F3828" i="3"/>
  <c r="F3820" i="3"/>
  <c r="F3812" i="3"/>
  <c r="F3804" i="3"/>
  <c r="F3796" i="3"/>
  <c r="F3788" i="3"/>
  <c r="F3780" i="3"/>
  <c r="F3772" i="3"/>
  <c r="F3764" i="3"/>
  <c r="F3756" i="3"/>
  <c r="F3748" i="3"/>
  <c r="F3740" i="3"/>
  <c r="F3732" i="3"/>
  <c r="F3724" i="3"/>
  <c r="F3716" i="3"/>
  <c r="F3708" i="3"/>
  <c r="F3700" i="3"/>
  <c r="F3692" i="3"/>
  <c r="F4350" i="3"/>
  <c r="F4299" i="3"/>
  <c r="F4140" i="3"/>
  <c r="F4098" i="3"/>
  <c r="F3981" i="3"/>
  <c r="F3979" i="3"/>
  <c r="F3973" i="3"/>
  <c r="F3952" i="3"/>
  <c r="F3950" i="3"/>
  <c r="F3825" i="3"/>
  <c r="F3821" i="3"/>
  <c r="F3818" i="3"/>
  <c r="F3807" i="3"/>
  <c r="F3800" i="3"/>
  <c r="F3793" i="3"/>
  <c r="F3789" i="3"/>
  <c r="F3786" i="3"/>
  <c r="F3775" i="3"/>
  <c r="F3768" i="3"/>
  <c r="F3761" i="3"/>
  <c r="F3757" i="3"/>
  <c r="F3754" i="3"/>
  <c r="F3743" i="3"/>
  <c r="F3736" i="3"/>
  <c r="F3729" i="3"/>
  <c r="F3725" i="3"/>
  <c r="F3722" i="3"/>
  <c r="F3711" i="3"/>
  <c r="F3704" i="3"/>
  <c r="F3697" i="3"/>
  <c r="F3693" i="3"/>
  <c r="F3690" i="3"/>
  <c r="F3681" i="3"/>
  <c r="F3676" i="3"/>
  <c r="F3671" i="3"/>
  <c r="F3661" i="3"/>
  <c r="F3656" i="3"/>
  <c r="F3642" i="3"/>
  <c r="F3627" i="3"/>
  <c r="F3617" i="3"/>
  <c r="F3612" i="3"/>
  <c r="F3605" i="3"/>
  <c r="F3597" i="3"/>
  <c r="F3589" i="3"/>
  <c r="F3581" i="3"/>
  <c r="F3573" i="3"/>
  <c r="F3565" i="3"/>
  <c r="F3557" i="3"/>
  <c r="F3549" i="3"/>
  <c r="F3541" i="3"/>
  <c r="F3533" i="3"/>
  <c r="F3525" i="3"/>
  <c r="F3517" i="3"/>
  <c r="F3509" i="3"/>
  <c r="F3501" i="3"/>
  <c r="F3493" i="3"/>
  <c r="F3485" i="3"/>
  <c r="F3477" i="3"/>
  <c r="F3469" i="3"/>
  <c r="F3461" i="3"/>
  <c r="F3453" i="3"/>
  <c r="F3445" i="3"/>
  <c r="F3437" i="3"/>
  <c r="F3429" i="3"/>
  <c r="F3421" i="3"/>
  <c r="F3413" i="3"/>
  <c r="F3405" i="3"/>
  <c r="F3397" i="3"/>
  <c r="F3389" i="3"/>
  <c r="F3381" i="3"/>
  <c r="F3373" i="3"/>
  <c r="F3365" i="3"/>
  <c r="F3357" i="3"/>
  <c r="F3349" i="3"/>
  <c r="F3341" i="3"/>
  <c r="F3333" i="3"/>
  <c r="F3325" i="3"/>
  <c r="F3317" i="3"/>
  <c r="F3309" i="3"/>
  <c r="F3301" i="3"/>
  <c r="F4315" i="3"/>
  <c r="F4158" i="3"/>
  <c r="F4137" i="3"/>
  <c r="F4095" i="3"/>
  <c r="F4079" i="3"/>
  <c r="F4074" i="3"/>
  <c r="F4051" i="3"/>
  <c r="F4016" i="3"/>
  <c r="F3997" i="3"/>
  <c r="F3995" i="3"/>
  <c r="F3989" i="3"/>
  <c r="F3948" i="3"/>
  <c r="F3933" i="3"/>
  <c r="F3931" i="3"/>
  <c r="F3917" i="3"/>
  <c r="F3915" i="3"/>
  <c r="F3901" i="3"/>
  <c r="F3899" i="3"/>
  <c r="F3885" i="3"/>
  <c r="F3883" i="3"/>
  <c r="F3869" i="3"/>
  <c r="F3867" i="3"/>
  <c r="F3853" i="3"/>
  <c r="F3851" i="3"/>
  <c r="F3837" i="3"/>
  <c r="F3835" i="3"/>
  <c r="F3811" i="3"/>
  <c r="F3779" i="3"/>
  <c r="F3747" i="3"/>
  <c r="F3715" i="3"/>
  <c r="F3682" i="3"/>
  <c r="F3667" i="3"/>
  <c r="F3657" i="3"/>
  <c r="F3652" i="3"/>
  <c r="F3647" i="3"/>
  <c r="F3637" i="3"/>
  <c r="F3632" i="3"/>
  <c r="F3618" i="3"/>
  <c r="F3606" i="3"/>
  <c r="F3598" i="3"/>
  <c r="F3590" i="3"/>
  <c r="F3582" i="3"/>
  <c r="F3574" i="3"/>
  <c r="F3566" i="3"/>
  <c r="F3558" i="3"/>
  <c r="F3550" i="3"/>
  <c r="F3542" i="3"/>
  <c r="F3534" i="3"/>
  <c r="F3526" i="3"/>
  <c r="F4335" i="3"/>
  <c r="F4325" i="3"/>
  <c r="F4295" i="3"/>
  <c r="F4263" i="3"/>
  <c r="F4236" i="3"/>
  <c r="F4188" i="3"/>
  <c r="F4183" i="3"/>
  <c r="F4142" i="3"/>
  <c r="F4089" i="3"/>
  <c r="F4020" i="3"/>
  <c r="F4003" i="3"/>
  <c r="F3967" i="3"/>
  <c r="F3965" i="3"/>
  <c r="F3963" i="3"/>
  <c r="F3938" i="3"/>
  <c r="F3922" i="3"/>
  <c r="F3906" i="3"/>
  <c r="F3890" i="3"/>
  <c r="F3874" i="3"/>
  <c r="F3858" i="3"/>
  <c r="F3842" i="3"/>
  <c r="F3815" i="3"/>
  <c r="F3808" i="3"/>
  <c r="F3801" i="3"/>
  <c r="F3797" i="3"/>
  <c r="F3794" i="3"/>
  <c r="F3783" i="3"/>
  <c r="F3776" i="3"/>
  <c r="F3769" i="3"/>
  <c r="F3765" i="3"/>
  <c r="F3762" i="3"/>
  <c r="F3751" i="3"/>
  <c r="F3744" i="3"/>
  <c r="F3737" i="3"/>
  <c r="F3733" i="3"/>
  <c r="F3730" i="3"/>
  <c r="F3719" i="3"/>
  <c r="F3712" i="3"/>
  <c r="F3705" i="3"/>
  <c r="F3701" i="3"/>
  <c r="F3698" i="3"/>
  <c r="F3687" i="3"/>
  <c r="F3677" i="3"/>
  <c r="F3672" i="3"/>
  <c r="F3658" i="3"/>
  <c r="F3643" i="3"/>
  <c r="F3633" i="3"/>
  <c r="F3628" i="3"/>
  <c r="F3623" i="3"/>
  <c r="F3613" i="3"/>
  <c r="F3607" i="3"/>
  <c r="F3599" i="3"/>
  <c r="F3591" i="3"/>
  <c r="F3583" i="3"/>
  <c r="F3575" i="3"/>
  <c r="F3567" i="3"/>
  <c r="F3559" i="3"/>
  <c r="F3551" i="3"/>
  <c r="F3543" i="3"/>
  <c r="F3535" i="3"/>
  <c r="F3527" i="3"/>
  <c r="F3519" i="3"/>
  <c r="F4470" i="3"/>
  <c r="F4484" i="3"/>
  <c r="F4303" i="3"/>
  <c r="F4255" i="3"/>
  <c r="F4243" i="3"/>
  <c r="F4143" i="3"/>
  <c r="F4138" i="3"/>
  <c r="F4122" i="3"/>
  <c r="F4025" i="3"/>
  <c r="F4023" i="3"/>
  <c r="F4004" i="3"/>
  <c r="F4002" i="3"/>
  <c r="F3986" i="3"/>
  <c r="F3968" i="3"/>
  <c r="F3962" i="3"/>
  <c r="F3947" i="3"/>
  <c r="F3930" i="3"/>
  <c r="F3914" i="3"/>
  <c r="F3898" i="3"/>
  <c r="F3882" i="3"/>
  <c r="F3866" i="3"/>
  <c r="F3850" i="3"/>
  <c r="F3834" i="3"/>
  <c r="F3827" i="3"/>
  <c r="F3824" i="3"/>
  <c r="F3817" i="3"/>
  <c r="F3813" i="3"/>
  <c r="F3810" i="3"/>
  <c r="F3799" i="3"/>
  <c r="F3792" i="3"/>
  <c r="F3785" i="3"/>
  <c r="F3781" i="3"/>
  <c r="F3778" i="3"/>
  <c r="F3767" i="3"/>
  <c r="F3760" i="3"/>
  <c r="F3753" i="3"/>
  <c r="F3749" i="3"/>
  <c r="F3746" i="3"/>
  <c r="F3735" i="3"/>
  <c r="F3728" i="3"/>
  <c r="F3721" i="3"/>
  <c r="F3717" i="3"/>
  <c r="F3714" i="3"/>
  <c r="F3703" i="3"/>
  <c r="F3696" i="3"/>
  <c r="F3689" i="3"/>
  <c r="F3675" i="3"/>
  <c r="F3665" i="3"/>
  <c r="F3660" i="3"/>
  <c r="F3655" i="3"/>
  <c r="F3645" i="3"/>
  <c r="F3640" i="3"/>
  <c r="F3626" i="3"/>
  <c r="F3611" i="3"/>
  <c r="F3603" i="3"/>
  <c r="F3595" i="3"/>
  <c r="F3587" i="3"/>
  <c r="F3579" i="3"/>
  <c r="F3571" i="3"/>
  <c r="F3563" i="3"/>
  <c r="F3555" i="3"/>
  <c r="F3547" i="3"/>
  <c r="F3539" i="3"/>
  <c r="F3531" i="3"/>
  <c r="F3523" i="3"/>
  <c r="F3515" i="3"/>
  <c r="F3507" i="3"/>
  <c r="F3499" i="3"/>
  <c r="F3491" i="3"/>
  <c r="F3483" i="3"/>
  <c r="F3475" i="3"/>
  <c r="F3467" i="3"/>
  <c r="F3459" i="3"/>
  <c r="F3451" i="3"/>
  <c r="F3443" i="3"/>
  <c r="F4291" i="3"/>
  <c r="F4259" i="3"/>
  <c r="F4195" i="3"/>
  <c r="F4185" i="3"/>
  <c r="F4133" i="3"/>
  <c r="F4108" i="3"/>
  <c r="F4073" i="3"/>
  <c r="F4060" i="3"/>
  <c r="F4010" i="3"/>
  <c r="F3877" i="3"/>
  <c r="F3843" i="3"/>
  <c r="F3685" i="3"/>
  <c r="F3683" i="3"/>
  <c r="F3679" i="3"/>
  <c r="F3641" i="3"/>
  <c r="F3635" i="3"/>
  <c r="F3620" i="3"/>
  <c r="F3522" i="3"/>
  <c r="F3498" i="3"/>
  <c r="F3466" i="3"/>
  <c r="F3428" i="3"/>
  <c r="F3423" i="3"/>
  <c r="F3409" i="3"/>
  <c r="F4076" i="3"/>
  <c r="F4045" i="3"/>
  <c r="F3949" i="3"/>
  <c r="F3937" i="3"/>
  <c r="F3929" i="3"/>
  <c r="F3861" i="3"/>
  <c r="F3802" i="3"/>
  <c r="F3771" i="3"/>
  <c r="F3763" i="3"/>
  <c r="F3738" i="3"/>
  <c r="F3707" i="3"/>
  <c r="F3699" i="3"/>
  <c r="F3650" i="3"/>
  <c r="F3616" i="3"/>
  <c r="F3610" i="3"/>
  <c r="F3596" i="3"/>
  <c r="F3594" i="3"/>
  <c r="F3580" i="3"/>
  <c r="F3578" i="3"/>
  <c r="F3564" i="3"/>
  <c r="F3562" i="3"/>
  <c r="F4345" i="3"/>
  <c r="F4187" i="3"/>
  <c r="F4148" i="3"/>
  <c r="F4029" i="3"/>
  <c r="F3996" i="3"/>
  <c r="F3984" i="3"/>
  <c r="F3921" i="3"/>
  <c r="F3913" i="3"/>
  <c r="F3845" i="3"/>
  <c r="F3773" i="3"/>
  <c r="F3709" i="3"/>
  <c r="F3673" i="3"/>
  <c r="F3631" i="3"/>
  <c r="F3629" i="3"/>
  <c r="F3625" i="3"/>
  <c r="F3601" i="3"/>
  <c r="F3585" i="3"/>
  <c r="F3569" i="3"/>
  <c r="F3553" i="3"/>
  <c r="F3537" i="3"/>
  <c r="F4293" i="3"/>
  <c r="F4307" i="3"/>
  <c r="F4491" i="3"/>
  <c r="F4309" i="3"/>
  <c r="F4253" i="3"/>
  <c r="F4093" i="3"/>
  <c r="F4049" i="3"/>
  <c r="F4013" i="3"/>
  <c r="F4000" i="3"/>
  <c r="F3988" i="3"/>
  <c r="F3972" i="3"/>
  <c r="F3940" i="3"/>
  <c r="F3893" i="3"/>
  <c r="F3859" i="3"/>
  <c r="F3841" i="3"/>
  <c r="F3833" i="3"/>
  <c r="F3823" i="3"/>
  <c r="F3819" i="3"/>
  <c r="F3809" i="3"/>
  <c r="F3784" i="3"/>
  <c r="F3759" i="3"/>
  <c r="F3755" i="3"/>
  <c r="F3745" i="3"/>
  <c r="F3720" i="3"/>
  <c r="F4180" i="3"/>
  <c r="F4113" i="3"/>
  <c r="F4110" i="3"/>
  <c r="F4034" i="3"/>
  <c r="F4031" i="3"/>
  <c r="F4011" i="3"/>
  <c r="F3909" i="3"/>
  <c r="F3865" i="3"/>
  <c r="F3674" i="3"/>
  <c r="F3604" i="3"/>
  <c r="F3540" i="3"/>
  <c r="F3536" i="3"/>
  <c r="F3530" i="3"/>
  <c r="F3518" i="3"/>
  <c r="F3500" i="3"/>
  <c r="F3494" i="3"/>
  <c r="F3480" i="3"/>
  <c r="F3474" i="3"/>
  <c r="F3471" i="3"/>
  <c r="F3465" i="3"/>
  <c r="F3435" i="3"/>
  <c r="F3406" i="3"/>
  <c r="F3402" i="3"/>
  <c r="F3392" i="3"/>
  <c r="F3387" i="3"/>
  <c r="F3382" i="3"/>
  <c r="F3372" i="3"/>
  <c r="F3367" i="3"/>
  <c r="F3353" i="3"/>
  <c r="F3338" i="3"/>
  <c r="F3328" i="3"/>
  <c r="F3323" i="3"/>
  <c r="F3318" i="3"/>
  <c r="F4219" i="3"/>
  <c r="F4154" i="3"/>
  <c r="F3849" i="3"/>
  <c r="F3795" i="3"/>
  <c r="F3741" i="3"/>
  <c r="F3621" i="3"/>
  <c r="F3592" i="3"/>
  <c r="F3561" i="3"/>
  <c r="F3554" i="3"/>
  <c r="F3546" i="3"/>
  <c r="F3544" i="3"/>
  <c r="F3532" i="3"/>
  <c r="F3528" i="3"/>
  <c r="F3521" i="3"/>
  <c r="F3513" i="3"/>
  <c r="F3510" i="3"/>
  <c r="F3504" i="3"/>
  <c r="F3489" i="3"/>
  <c r="F3486" i="3"/>
  <c r="F3468" i="3"/>
  <c r="F3462" i="3"/>
  <c r="F4189" i="3"/>
  <c r="F3943" i="3"/>
  <c r="F3826" i="3"/>
  <c r="F3816" i="3"/>
  <c r="F3803" i="3"/>
  <c r="F3723" i="3"/>
  <c r="F3684" i="3"/>
  <c r="F3669" i="3"/>
  <c r="F3649" i="3"/>
  <c r="F3570" i="3"/>
  <c r="F3568" i="3"/>
  <c r="F3556" i="3"/>
  <c r="F3552" i="3"/>
  <c r="F3548" i="3"/>
  <c r="F3495" i="3"/>
  <c r="F3492" i="3"/>
  <c r="F4261" i="3"/>
  <c r="F4125" i="3"/>
  <c r="F4058" i="3"/>
  <c r="F4118" i="3"/>
  <c r="F3857" i="3"/>
  <c r="F3805" i="3"/>
  <c r="F3731" i="3"/>
  <c r="F3695" i="3"/>
  <c r="F3688" i="3"/>
  <c r="F3653" i="3"/>
  <c r="F3593" i="3"/>
  <c r="F3560" i="3"/>
  <c r="F3545" i="3"/>
  <c r="F3529" i="3"/>
  <c r="F3514" i="3"/>
  <c r="F3508" i="3"/>
  <c r="F3502" i="3"/>
  <c r="F3496" i="3"/>
  <c r="F4220" i="3"/>
  <c r="F4127" i="3"/>
  <c r="F4223" i="3"/>
  <c r="F4078" i="3"/>
  <c r="F3978" i="3"/>
  <c r="F3889" i="3"/>
  <c r="F3829" i="3"/>
  <c r="F3727" i="3"/>
  <c r="F3663" i="3"/>
  <c r="F3615" i="3"/>
  <c r="F3600" i="3"/>
  <c r="F3516" i="3"/>
  <c r="F3505" i="3"/>
  <c r="F3484" i="3"/>
  <c r="F3470" i="3"/>
  <c r="F3457" i="3"/>
  <c r="F3447" i="3"/>
  <c r="F3444" i="3"/>
  <c r="F3442" i="3"/>
  <c r="F3419" i="3"/>
  <c r="F3416" i="3"/>
  <c r="F3400" i="3"/>
  <c r="F3396" i="3"/>
  <c r="F3393" i="3"/>
  <c r="F3378" i="3"/>
  <c r="F3360" i="3"/>
  <c r="F3352" i="3"/>
  <c r="F3345" i="3"/>
  <c r="F3330" i="3"/>
  <c r="F3315" i="3"/>
  <c r="F3310" i="3"/>
  <c r="F3300" i="3"/>
  <c r="F3295" i="3"/>
  <c r="F3288" i="3"/>
  <c r="F3280" i="3"/>
  <c r="F3272" i="3"/>
  <c r="F3264" i="3"/>
  <c r="F3256" i="3"/>
  <c r="F3248" i="3"/>
  <c r="F3240" i="3"/>
  <c r="F3232" i="3"/>
  <c r="F3224" i="3"/>
  <c r="F3216" i="3"/>
  <c r="F3208" i="3"/>
  <c r="F3200" i="3"/>
  <c r="F3192" i="3"/>
  <c r="F3184" i="3"/>
  <c r="F3176" i="3"/>
  <c r="F3168" i="3"/>
  <c r="F3160" i="3"/>
  <c r="F3152" i="3"/>
  <c r="F3144" i="3"/>
  <c r="F3136" i="3"/>
  <c r="F3128" i="3"/>
  <c r="F3120" i="3"/>
  <c r="F3112" i="3"/>
  <c r="F3104" i="3"/>
  <c r="F3096" i="3"/>
  <c r="F3088" i="3"/>
  <c r="F3080" i="3"/>
  <c r="F3072" i="3"/>
  <c r="F3064" i="3"/>
  <c r="F3875" i="3"/>
  <c r="F3777" i="3"/>
  <c r="F3752" i="3"/>
  <c r="F3706" i="3"/>
  <c r="F3602" i="3"/>
  <c r="F3576" i="3"/>
  <c r="F3482" i="3"/>
  <c r="F3452" i="3"/>
  <c r="F3434" i="3"/>
  <c r="F3425" i="3"/>
  <c r="F3422" i="3"/>
  <c r="F3410" i="3"/>
  <c r="F3404" i="3"/>
  <c r="F3386" i="3"/>
  <c r="F3371" i="3"/>
  <c r="F3356" i="3"/>
  <c r="F3334" i="3"/>
  <c r="F3319" i="3"/>
  <c r="F3306" i="3"/>
  <c r="F3296" i="3"/>
  <c r="F3289" i="3"/>
  <c r="F3281" i="3"/>
  <c r="F3273" i="3"/>
  <c r="F3265" i="3"/>
  <c r="F3257" i="3"/>
  <c r="F3249" i="3"/>
  <c r="F3241" i="3"/>
  <c r="F3233" i="3"/>
  <c r="F3225" i="3"/>
  <c r="F3925" i="3"/>
  <c r="F3905" i="3"/>
  <c r="F3881" i="3"/>
  <c r="F3739" i="3"/>
  <c r="F3713" i="3"/>
  <c r="F3680" i="3"/>
  <c r="F3668" i="3"/>
  <c r="F3644" i="3"/>
  <c r="F3608" i="3"/>
  <c r="F3584" i="3"/>
  <c r="F3538" i="3"/>
  <c r="F3520" i="3"/>
  <c r="F3511" i="3"/>
  <c r="F3473" i="3"/>
  <c r="F3464" i="3"/>
  <c r="F3455" i="3"/>
  <c r="F3440" i="3"/>
  <c r="F3431" i="3"/>
  <c r="F3407" i="3"/>
  <c r="F3401" i="3"/>
  <c r="F3390" i="3"/>
  <c r="F3375" i="3"/>
  <c r="F3368" i="3"/>
  <c r="F3364" i="3"/>
  <c r="F3361" i="3"/>
  <c r="F3346" i="3"/>
  <c r="F3331" i="3"/>
  <c r="F3327" i="3"/>
  <c r="F3320" i="3"/>
  <c r="F3316" i="3"/>
  <c r="F3311" i="3"/>
  <c r="F3297" i="3"/>
  <c r="F3290" i="3"/>
  <c r="F3282" i="3"/>
  <c r="F3274" i="3"/>
  <c r="F3266" i="3"/>
  <c r="F3258" i="3"/>
  <c r="F3250" i="3"/>
  <c r="F3242" i="3"/>
  <c r="F3234" i="3"/>
  <c r="F3226" i="3"/>
  <c r="F3218" i="3"/>
  <c r="F3210" i="3"/>
  <c r="F3923" i="3"/>
  <c r="F3787" i="3"/>
  <c r="F3666" i="3"/>
  <c r="F3651" i="3"/>
  <c r="F3648" i="3"/>
  <c r="F3624" i="3"/>
  <c r="F3609" i="3"/>
  <c r="F3588" i="3"/>
  <c r="F3503" i="3"/>
  <c r="F3454" i="3"/>
  <c r="F3439" i="3"/>
  <c r="F3436" i="3"/>
  <c r="F3433" i="3"/>
  <c r="F3427" i="3"/>
  <c r="F3424" i="3"/>
  <c r="F3412" i="3"/>
  <c r="F3403" i="3"/>
  <c r="F3374" i="3"/>
  <c r="F3363" i="3"/>
  <c r="F3359" i="3"/>
  <c r="F3348" i="3"/>
  <c r="F3344" i="3"/>
  <c r="F3337" i="3"/>
  <c r="F3326" i="3"/>
  <c r="F3305" i="3"/>
  <c r="F3287" i="3"/>
  <c r="F3279" i="3"/>
  <c r="F3271" i="3"/>
  <c r="F3263" i="3"/>
  <c r="F3255" i="3"/>
  <c r="F3247" i="3"/>
  <c r="F3958" i="3"/>
  <c r="F3873" i="3"/>
  <c r="F3636" i="3"/>
  <c r="F3488" i="3"/>
  <c r="F3438" i="3"/>
  <c r="F3395" i="3"/>
  <c r="F3391" i="3"/>
  <c r="F3350" i="3"/>
  <c r="F3332" i="3"/>
  <c r="F3312" i="3"/>
  <c r="F3293" i="3"/>
  <c r="F3286" i="3"/>
  <c r="F3277" i="3"/>
  <c r="F3270" i="3"/>
  <c r="F3261" i="3"/>
  <c r="F3254" i="3"/>
  <c r="F3245" i="3"/>
  <c r="F3223" i="3"/>
  <c r="F3204" i="3"/>
  <c r="F3189" i="3"/>
  <c r="F3179" i="3"/>
  <c r="F3174" i="3"/>
  <c r="F3169" i="3"/>
  <c r="F3159" i="3"/>
  <c r="F3154" i="3"/>
  <c r="F3140" i="3"/>
  <c r="F3125" i="3"/>
  <c r="F3115" i="3"/>
  <c r="F3110" i="3"/>
  <c r="F3105" i="3"/>
  <c r="F3095" i="3"/>
  <c r="F3090" i="3"/>
  <c r="F3076" i="3"/>
  <c r="F3061" i="3"/>
  <c r="F3055" i="3"/>
  <c r="F3047" i="3"/>
  <c r="F3039" i="3"/>
  <c r="F3031" i="3"/>
  <c r="F3023" i="3"/>
  <c r="F3015" i="3"/>
  <c r="F3007" i="3"/>
  <c r="F2999" i="3"/>
  <c r="F2991" i="3"/>
  <c r="F2983" i="3"/>
  <c r="F2975" i="3"/>
  <c r="F2967" i="3"/>
  <c r="F2959" i="3"/>
  <c r="F2951" i="3"/>
  <c r="F2943" i="3"/>
  <c r="F2935" i="3"/>
  <c r="F2927" i="3"/>
  <c r="F2919" i="3"/>
  <c r="F2911" i="3"/>
  <c r="F2903" i="3"/>
  <c r="F2895" i="3"/>
  <c r="F2887" i="3"/>
  <c r="F2879" i="3"/>
  <c r="F2871" i="3"/>
  <c r="F2863" i="3"/>
  <c r="F2855" i="3"/>
  <c r="F2847" i="3"/>
  <c r="F2839" i="3"/>
  <c r="F2831" i="3"/>
  <c r="F2823" i="3"/>
  <c r="F2815" i="3"/>
  <c r="F2807" i="3"/>
  <c r="F2799" i="3"/>
  <c r="F2791" i="3"/>
  <c r="F2783" i="3"/>
  <c r="F2775" i="3"/>
  <c r="F2767" i="3"/>
  <c r="F2759" i="3"/>
  <c r="F2751" i="3"/>
  <c r="F2743" i="3"/>
  <c r="F2735" i="3"/>
  <c r="F2727" i="3"/>
  <c r="F2719" i="3"/>
  <c r="F2711" i="3"/>
  <c r="F2703" i="3"/>
  <c r="F2695" i="3"/>
  <c r="F2687" i="3"/>
  <c r="F2679" i="3"/>
  <c r="F2671" i="3"/>
  <c r="F2663" i="3"/>
  <c r="F3992" i="3"/>
  <c r="F3891" i="3"/>
  <c r="F3691" i="3"/>
  <c r="F3639" i="3"/>
  <c r="F3619" i="3"/>
  <c r="F3572" i="3"/>
  <c r="F3456" i="3"/>
  <c r="F3449" i="3"/>
  <c r="F3399" i="3"/>
  <c r="F3358" i="3"/>
  <c r="F3354" i="3"/>
  <c r="F3284" i="3"/>
  <c r="F3268" i="3"/>
  <c r="F3252" i="3"/>
  <c r="F3238" i="3"/>
  <c r="F3220" i="3"/>
  <c r="F3213" i="3"/>
  <c r="F3209" i="3"/>
  <c r="F3199" i="3"/>
  <c r="F3194" i="3"/>
  <c r="F3180" i="3"/>
  <c r="F3165" i="3"/>
  <c r="F3155" i="3"/>
  <c r="F3150" i="3"/>
  <c r="F3145" i="3"/>
  <c r="F3135" i="3"/>
  <c r="F3130" i="3"/>
  <c r="F3116" i="3"/>
  <c r="F3101" i="3"/>
  <c r="F3091" i="3"/>
  <c r="F3086" i="3"/>
  <c r="F3081" i="3"/>
  <c r="F3071" i="3"/>
  <c r="F3066" i="3"/>
  <c r="F3056" i="3"/>
  <c r="F3048" i="3"/>
  <c r="F3040" i="3"/>
  <c r="F3032" i="3"/>
  <c r="F3024" i="3"/>
  <c r="F3016" i="3"/>
  <c r="F3008" i="3"/>
  <c r="F3000" i="3"/>
  <c r="F2992" i="3"/>
  <c r="F2984" i="3"/>
  <c r="F2976" i="3"/>
  <c r="F2968" i="3"/>
  <c r="F2960" i="3"/>
  <c r="F2952" i="3"/>
  <c r="F2944" i="3"/>
  <c r="F2936" i="3"/>
  <c r="F2928" i="3"/>
  <c r="F2920" i="3"/>
  <c r="F2912" i="3"/>
  <c r="F2904" i="3"/>
  <c r="F2896" i="3"/>
  <c r="F2888" i="3"/>
  <c r="F2880" i="3"/>
  <c r="F2872" i="3"/>
  <c r="F2864" i="3"/>
  <c r="F2856" i="3"/>
  <c r="F2848" i="3"/>
  <c r="F2840" i="3"/>
  <c r="F2832" i="3"/>
  <c r="F2824" i="3"/>
  <c r="F3524" i="3"/>
  <c r="F3490" i="3"/>
  <c r="F3463" i="3"/>
  <c r="F3446" i="3"/>
  <c r="F3418" i="3"/>
  <c r="F3384" i="3"/>
  <c r="F3370" i="3"/>
  <c r="F3329" i="3"/>
  <c r="F3321" i="3"/>
  <c r="F3308" i="3"/>
  <c r="F3304" i="3"/>
  <c r="F3302" i="3"/>
  <c r="F3291" i="3"/>
  <c r="F3275" i="3"/>
  <c r="F3259" i="3"/>
  <c r="F3243" i="3"/>
  <c r="F3235" i="3"/>
  <c r="F3230" i="3"/>
  <c r="F3205" i="3"/>
  <c r="F3195" i="3"/>
  <c r="F3190" i="3"/>
  <c r="F3185" i="3"/>
  <c r="F3175" i="3"/>
  <c r="F3170" i="3"/>
  <c r="F3156" i="3"/>
  <c r="F3141" i="3"/>
  <c r="F3131" i="3"/>
  <c r="F3126" i="3"/>
  <c r="F3121" i="3"/>
  <c r="F3111" i="3"/>
  <c r="F3106" i="3"/>
  <c r="F3092" i="3"/>
  <c r="F3077" i="3"/>
  <c r="F3067" i="3"/>
  <c r="F3062" i="3"/>
  <c r="F3057" i="3"/>
  <c r="F3049" i="3"/>
  <c r="F3041" i="3"/>
  <c r="F3033" i="3"/>
  <c r="F3025" i="3"/>
  <c r="F3017" i="3"/>
  <c r="F3009" i="3"/>
  <c r="F3001" i="3"/>
  <c r="F2993" i="3"/>
  <c r="F2985" i="3"/>
  <c r="F2977" i="3"/>
  <c r="F2969" i="3"/>
  <c r="F2961" i="3"/>
  <c r="F2953" i="3"/>
  <c r="F3897" i="3"/>
  <c r="F3791" i="3"/>
  <c r="F3770" i="3"/>
  <c r="F3512" i="3"/>
  <c r="F3487" i="3"/>
  <c r="F3460" i="3"/>
  <c r="F3458" i="3"/>
  <c r="F3420" i="3"/>
  <c r="F3411" i="3"/>
  <c r="F3388" i="3"/>
  <c r="F3380" i="3"/>
  <c r="F3376" i="3"/>
  <c r="F3366" i="3"/>
  <c r="F3362" i="3"/>
  <c r="F4006" i="3"/>
  <c r="F3664" i="3"/>
  <c r="F3577" i="3"/>
  <c r="F3506" i="3"/>
  <c r="F3479" i="3"/>
  <c r="F3472" i="3"/>
  <c r="F3448" i="3"/>
  <c r="F3426" i="3"/>
  <c r="F3415" i="3"/>
  <c r="F3398" i="3"/>
  <c r="F3394" i="3"/>
  <c r="F3907" i="3"/>
  <c r="F3634" i="3"/>
  <c r="F3481" i="3"/>
  <c r="F3432" i="3"/>
  <c r="F3430" i="3"/>
  <c r="F3417" i="3"/>
  <c r="F3497" i="3"/>
  <c r="F3450" i="3"/>
  <c r="F3441" i="3"/>
  <c r="F3385" i="3"/>
  <c r="F3659" i="3"/>
  <c r="F3586" i="3"/>
  <c r="F3478" i="3"/>
  <c r="F3476" i="3"/>
  <c r="F3414" i="3"/>
  <c r="F3408" i="3"/>
  <c r="F3383" i="3"/>
  <c r="F3379" i="3"/>
  <c r="F3377" i="3"/>
  <c r="F3342" i="3"/>
  <c r="F3340" i="3"/>
  <c r="F3336" i="3"/>
  <c r="F3324" i="3"/>
  <c r="F3322" i="3"/>
  <c r="F3314" i="3"/>
  <c r="F3299" i="3"/>
  <c r="F3229" i="3"/>
  <c r="F3219" i="3"/>
  <c r="F3212" i="3"/>
  <c r="F3203" i="3"/>
  <c r="F3198" i="3"/>
  <c r="F3193" i="3"/>
  <c r="F3183" i="3"/>
  <c r="F3178" i="3"/>
  <c r="F3164" i="3"/>
  <c r="F3149" i="3"/>
  <c r="F3139" i="3"/>
  <c r="F3134" i="3"/>
  <c r="F3129" i="3"/>
  <c r="F3119" i="3"/>
  <c r="F3114" i="3"/>
  <c r="F3100" i="3"/>
  <c r="F3085" i="3"/>
  <c r="F3075" i="3"/>
  <c r="F3070" i="3"/>
  <c r="F3065" i="3"/>
  <c r="F3054" i="3"/>
  <c r="F3046" i="3"/>
  <c r="F3038" i="3"/>
  <c r="F3030" i="3"/>
  <c r="F3022" i="3"/>
  <c r="F3014" i="3"/>
  <c r="F3006" i="3"/>
  <c r="F2998" i="3"/>
  <c r="F2990" i="3"/>
  <c r="F2982" i="3"/>
  <c r="F2974" i="3"/>
  <c r="F3343" i="3"/>
  <c r="F3335" i="3"/>
  <c r="F3276" i="3"/>
  <c r="F3244" i="3"/>
  <c r="F3237" i="3"/>
  <c r="F3222" i="3"/>
  <c r="F3188" i="3"/>
  <c r="F3127" i="3"/>
  <c r="F3123" i="3"/>
  <c r="F3083" i="3"/>
  <c r="F3060" i="3"/>
  <c r="F3042" i="3"/>
  <c r="F3026" i="3"/>
  <c r="F3010" i="3"/>
  <c r="F2994" i="3"/>
  <c r="F2978" i="3"/>
  <c r="F2966" i="3"/>
  <c r="F2955" i="3"/>
  <c r="F2946" i="3"/>
  <c r="F2925" i="3"/>
  <c r="F2921" i="3"/>
  <c r="F2914" i="3"/>
  <c r="F2893" i="3"/>
  <c r="F2889" i="3"/>
  <c r="F2882" i="3"/>
  <c r="F2861" i="3"/>
  <c r="F2857" i="3"/>
  <c r="F2850" i="3"/>
  <c r="F2829" i="3"/>
  <c r="F2825" i="3"/>
  <c r="F2812" i="3"/>
  <c r="F2802" i="3"/>
  <c r="F2797" i="3"/>
  <c r="F2792" i="3"/>
  <c r="F2782" i="3"/>
  <c r="F2777" i="3"/>
  <c r="F2763" i="3"/>
  <c r="F2748" i="3"/>
  <c r="F2738" i="3"/>
  <c r="F2733" i="3"/>
  <c r="F2728" i="3"/>
  <c r="F2718" i="3"/>
  <c r="F2713" i="3"/>
  <c r="F2699" i="3"/>
  <c r="F2684" i="3"/>
  <c r="F2674" i="3"/>
  <c r="F2669" i="3"/>
  <c r="F2664" i="3"/>
  <c r="F2652" i="3"/>
  <c r="F2644" i="3"/>
  <c r="F2636" i="3"/>
  <c r="F2628" i="3"/>
  <c r="F2620" i="3"/>
  <c r="F2612" i="3"/>
  <c r="F2604" i="3"/>
  <c r="F2596" i="3"/>
  <c r="F2588" i="3"/>
  <c r="F2580" i="3"/>
  <c r="F2572" i="3"/>
  <c r="F2564" i="3"/>
  <c r="F2556" i="3"/>
  <c r="F2548" i="3"/>
  <c r="F2540" i="3"/>
  <c r="F2532" i="3"/>
  <c r="F2524" i="3"/>
  <c r="F2516" i="3"/>
  <c r="F2508" i="3"/>
  <c r="F2500" i="3"/>
  <c r="F2492" i="3"/>
  <c r="F2484" i="3"/>
  <c r="F2476" i="3"/>
  <c r="F2468" i="3"/>
  <c r="F2460" i="3"/>
  <c r="F2452" i="3"/>
  <c r="F2444" i="3"/>
  <c r="F2436" i="3"/>
  <c r="F2428" i="3"/>
  <c r="F2420" i="3"/>
  <c r="F2412" i="3"/>
  <c r="F2404" i="3"/>
  <c r="F3351" i="3"/>
  <c r="F3298" i="3"/>
  <c r="F3228" i="3"/>
  <c r="F3211" i="3"/>
  <c r="F3201" i="3"/>
  <c r="F3186" i="3"/>
  <c r="F3167" i="3"/>
  <c r="F3163" i="3"/>
  <c r="F3161" i="3"/>
  <c r="F3146" i="3"/>
  <c r="F3113" i="3"/>
  <c r="F3102" i="3"/>
  <c r="F3098" i="3"/>
  <c r="F3073" i="3"/>
  <c r="F3058" i="3"/>
  <c r="F2964" i="3"/>
  <c r="F2958" i="3"/>
  <c r="F2947" i="3"/>
  <c r="F2940" i="3"/>
  <c r="F2918" i="3"/>
  <c r="F2915" i="3"/>
  <c r="F2908" i="3"/>
  <c r="F2886" i="3"/>
  <c r="F2883" i="3"/>
  <c r="F2876" i="3"/>
  <c r="F2854" i="3"/>
  <c r="F2851" i="3"/>
  <c r="F2844" i="3"/>
  <c r="F2822" i="3"/>
  <c r="F2817" i="3"/>
  <c r="F2803" i="3"/>
  <c r="F2788" i="3"/>
  <c r="F2778" i="3"/>
  <c r="F2773" i="3"/>
  <c r="F2768" i="3"/>
  <c r="F2758" i="3"/>
  <c r="F2753" i="3"/>
  <c r="F2739" i="3"/>
  <c r="F2724" i="3"/>
  <c r="F2714" i="3"/>
  <c r="F2709" i="3"/>
  <c r="F2704" i="3"/>
  <c r="F3313" i="3"/>
  <c r="F3303" i="3"/>
  <c r="F3283" i="3"/>
  <c r="F3278" i="3"/>
  <c r="F3251" i="3"/>
  <c r="F3246" i="3"/>
  <c r="F3239" i="3"/>
  <c r="F3207" i="3"/>
  <c r="F3197" i="3"/>
  <c r="F3182" i="3"/>
  <c r="F3172" i="3"/>
  <c r="F3157" i="3"/>
  <c r="F3142" i="3"/>
  <c r="F3138" i="3"/>
  <c r="F3132" i="3"/>
  <c r="F3117" i="3"/>
  <c r="F3109" i="3"/>
  <c r="F3094" i="3"/>
  <c r="F3079" i="3"/>
  <c r="F3069" i="3"/>
  <c r="F3052" i="3"/>
  <c r="F3045" i="3"/>
  <c r="F3036" i="3"/>
  <c r="F3029" i="3"/>
  <c r="F3020" i="3"/>
  <c r="F3013" i="3"/>
  <c r="F3004" i="3"/>
  <c r="F2997" i="3"/>
  <c r="F2988" i="3"/>
  <c r="F2981" i="3"/>
  <c r="F2972" i="3"/>
  <c r="F2956" i="3"/>
  <c r="F2950" i="3"/>
  <c r="F2933" i="3"/>
  <c r="F2929" i="3"/>
  <c r="F2922" i="3"/>
  <c r="F2901" i="3"/>
  <c r="F2897" i="3"/>
  <c r="F2890" i="3"/>
  <c r="F2869" i="3"/>
  <c r="F2865" i="3"/>
  <c r="F2858" i="3"/>
  <c r="F2837" i="3"/>
  <c r="F2833" i="3"/>
  <c r="F2826" i="3"/>
  <c r="F2818" i="3"/>
  <c r="F2813" i="3"/>
  <c r="F2808" i="3"/>
  <c r="F2798" i="3"/>
  <c r="F2793" i="3"/>
  <c r="F2779" i="3"/>
  <c r="F2764" i="3"/>
  <c r="F2754" i="3"/>
  <c r="F2749" i="3"/>
  <c r="F2744" i="3"/>
  <c r="F2734" i="3"/>
  <c r="F2729" i="3"/>
  <c r="F2715" i="3"/>
  <c r="F2700" i="3"/>
  <c r="F2690" i="3"/>
  <c r="F2685" i="3"/>
  <c r="F2680" i="3"/>
  <c r="F2670" i="3"/>
  <c r="F2665" i="3"/>
  <c r="F2654" i="3"/>
  <c r="F2646" i="3"/>
  <c r="F2638" i="3"/>
  <c r="F2630" i="3"/>
  <c r="F2622" i="3"/>
  <c r="F2614" i="3"/>
  <c r="F2606" i="3"/>
  <c r="F2598" i="3"/>
  <c r="F2590" i="3"/>
  <c r="F2582" i="3"/>
  <c r="F2574" i="3"/>
  <c r="F3339" i="3"/>
  <c r="F3285" i="3"/>
  <c r="F3253" i="3"/>
  <c r="F3217" i="3"/>
  <c r="F3215" i="3"/>
  <c r="F3292" i="3"/>
  <c r="F3260" i="3"/>
  <c r="F3236" i="3"/>
  <c r="F3221" i="3"/>
  <c r="F3191" i="3"/>
  <c r="F3187" i="3"/>
  <c r="F3147" i="3"/>
  <c r="F3355" i="3"/>
  <c r="F3347" i="3"/>
  <c r="F3227" i="3"/>
  <c r="F3177" i="3"/>
  <c r="F3166" i="3"/>
  <c r="F3162" i="3"/>
  <c r="F3369" i="3"/>
  <c r="F3307" i="3"/>
  <c r="F3294" i="3"/>
  <c r="F3267" i="3"/>
  <c r="F3262" i="3"/>
  <c r="F3214" i="3"/>
  <c r="F3269" i="3"/>
  <c r="F3231" i="3"/>
  <c r="F3171" i="3"/>
  <c r="F3148" i="3"/>
  <c r="F3089" i="3"/>
  <c r="F3087" i="3"/>
  <c r="F3051" i="3"/>
  <c r="F3035" i="3"/>
  <c r="F3019" i="3"/>
  <c r="F3003" i="3"/>
  <c r="F2987" i="3"/>
  <c r="F2971" i="3"/>
  <c r="F2963" i="3"/>
  <c r="F2942" i="3"/>
  <c r="F2939" i="3"/>
  <c r="F2932" i="3"/>
  <c r="F2910" i="3"/>
  <c r="F2907" i="3"/>
  <c r="F2900" i="3"/>
  <c r="F2878" i="3"/>
  <c r="F2875" i="3"/>
  <c r="F2868" i="3"/>
  <c r="F2846" i="3"/>
  <c r="F2843" i="3"/>
  <c r="F2836" i="3"/>
  <c r="F2821" i="3"/>
  <c r="F2816" i="3"/>
  <c r="F2806" i="3"/>
  <c r="F2801" i="3"/>
  <c r="F2787" i="3"/>
  <c r="F2772" i="3"/>
  <c r="F2762" i="3"/>
  <c r="F2757" i="3"/>
  <c r="F2752" i="3"/>
  <c r="F2742" i="3"/>
  <c r="F2737" i="3"/>
  <c r="F2723" i="3"/>
  <c r="F3206" i="3"/>
  <c r="F3196" i="3"/>
  <c r="F3107" i="3"/>
  <c r="F3084" i="3"/>
  <c r="F3063" i="3"/>
  <c r="F3050" i="3"/>
  <c r="F3028" i="3"/>
  <c r="F3018" i="3"/>
  <c r="F2996" i="3"/>
  <c r="F2986" i="3"/>
  <c r="F2962" i="3"/>
  <c r="F2909" i="3"/>
  <c r="F2845" i="3"/>
  <c r="F2811" i="3"/>
  <c r="F2750" i="3"/>
  <c r="F2746" i="3"/>
  <c r="F2712" i="3"/>
  <c r="F2661" i="3"/>
  <c r="F2651" i="3"/>
  <c r="F2619" i="3"/>
  <c r="F2587" i="3"/>
  <c r="F2560" i="3"/>
  <c r="F2545" i="3"/>
  <c r="F2535" i="3"/>
  <c r="F2530" i="3"/>
  <c r="F2525" i="3"/>
  <c r="F2515" i="3"/>
  <c r="F2510" i="3"/>
  <c r="F2496" i="3"/>
  <c r="F2481" i="3"/>
  <c r="F2471" i="3"/>
  <c r="F2466" i="3"/>
  <c r="F2461" i="3"/>
  <c r="F2451" i="3"/>
  <c r="F2446" i="3"/>
  <c r="F2432" i="3"/>
  <c r="F2417" i="3"/>
  <c r="F2407" i="3"/>
  <c r="F2402" i="3"/>
  <c r="F2396" i="3"/>
  <c r="F2388" i="3"/>
  <c r="F2380" i="3"/>
  <c r="F2372" i="3"/>
  <c r="F2364" i="3"/>
  <c r="F2356" i="3"/>
  <c r="F2348" i="3"/>
  <c r="F2340" i="3"/>
  <c r="F2332" i="3"/>
  <c r="F2324" i="3"/>
  <c r="F2316" i="3"/>
  <c r="F2308" i="3"/>
  <c r="F2300" i="3"/>
  <c r="F2292" i="3"/>
  <c r="F2284" i="3"/>
  <c r="F2276" i="3"/>
  <c r="F2268" i="3"/>
  <c r="F2260" i="3"/>
  <c r="F2252" i="3"/>
  <c r="F2244" i="3"/>
  <c r="F2236" i="3"/>
  <c r="F2228" i="3"/>
  <c r="F2220" i="3"/>
  <c r="F2212" i="3"/>
  <c r="F2204" i="3"/>
  <c r="F2196" i="3"/>
  <c r="F2188" i="3"/>
  <c r="F2180" i="3"/>
  <c r="F2172" i="3"/>
  <c r="F2164" i="3"/>
  <c r="F2156" i="3"/>
  <c r="F2148" i="3"/>
  <c r="F2140" i="3"/>
  <c r="F2132" i="3"/>
  <c r="F2124" i="3"/>
  <c r="F2116" i="3"/>
  <c r="F2108" i="3"/>
  <c r="F2100" i="3"/>
  <c r="F2092" i="3"/>
  <c r="F2084" i="3"/>
  <c r="F2076" i="3"/>
  <c r="F2068" i="3"/>
  <c r="F2060" i="3"/>
  <c r="F2052" i="3"/>
  <c r="F2044" i="3"/>
  <c r="F3202" i="3"/>
  <c r="F3151" i="3"/>
  <c r="F3143" i="3"/>
  <c r="F3097" i="3"/>
  <c r="F3068" i="3"/>
  <c r="F2948" i="3"/>
  <c r="F2931" i="3"/>
  <c r="F2923" i="3"/>
  <c r="F2913" i="3"/>
  <c r="F2892" i="3"/>
  <c r="F2884" i="3"/>
  <c r="F2867" i="3"/>
  <c r="F2859" i="3"/>
  <c r="F2849" i="3"/>
  <c r="F2828" i="3"/>
  <c r="F2809" i="3"/>
  <c r="F2790" i="3"/>
  <c r="F2786" i="3"/>
  <c r="F2784" i="3"/>
  <c r="F2769" i="3"/>
  <c r="F2736" i="3"/>
  <c r="F2725" i="3"/>
  <c r="F2721" i="3"/>
  <c r="F2702" i="3"/>
  <c r="F2691" i="3"/>
  <c r="F2682" i="3"/>
  <c r="F2676" i="3"/>
  <c r="F2673" i="3"/>
  <c r="F2655" i="3"/>
  <c r="F2648" i="3"/>
  <c r="F2641" i="3"/>
  <c r="F2637" i="3"/>
  <c r="F2634" i="3"/>
  <c r="F2623" i="3"/>
  <c r="F2616" i="3"/>
  <c r="F2609" i="3"/>
  <c r="F2605" i="3"/>
  <c r="F2602" i="3"/>
  <c r="F2591" i="3"/>
  <c r="F2584" i="3"/>
  <c r="F2577" i="3"/>
  <c r="F2573" i="3"/>
  <c r="F2570" i="3"/>
  <c r="F2565" i="3"/>
  <c r="F2555" i="3"/>
  <c r="F2550" i="3"/>
  <c r="F2536" i="3"/>
  <c r="F2521" i="3"/>
  <c r="F2511" i="3"/>
  <c r="F2506" i="3"/>
  <c r="F2501" i="3"/>
  <c r="F2491" i="3"/>
  <c r="F2486" i="3"/>
  <c r="F2472" i="3"/>
  <c r="F2457" i="3"/>
  <c r="F2447" i="3"/>
  <c r="F2442" i="3"/>
  <c r="F2437" i="3"/>
  <c r="F2427" i="3"/>
  <c r="F2422" i="3"/>
  <c r="F2408" i="3"/>
  <c r="F2397" i="3"/>
  <c r="F2389" i="3"/>
  <c r="F2381" i="3"/>
  <c r="F2373" i="3"/>
  <c r="F2365" i="3"/>
  <c r="F2357" i="3"/>
  <c r="F2349" i="3"/>
  <c r="F2341" i="3"/>
  <c r="F2333" i="3"/>
  <c r="F2325" i="3"/>
  <c r="F2317" i="3"/>
  <c r="F2309" i="3"/>
  <c r="F2301" i="3"/>
  <c r="F2293" i="3"/>
  <c r="F2285" i="3"/>
  <c r="F2277" i="3"/>
  <c r="F3137" i="3"/>
  <c r="F3122" i="3"/>
  <c r="F2957" i="3"/>
  <c r="F2937" i="3"/>
  <c r="F2917" i="3"/>
  <c r="F2902" i="3"/>
  <c r="F2898" i="3"/>
  <c r="F2894" i="3"/>
  <c r="F2873" i="3"/>
  <c r="F2853" i="3"/>
  <c r="F2838" i="3"/>
  <c r="F2834" i="3"/>
  <c r="F2830" i="3"/>
  <c r="F2820" i="3"/>
  <c r="F2805" i="3"/>
  <c r="F2795" i="3"/>
  <c r="F2780" i="3"/>
  <c r="F2765" i="3"/>
  <c r="F2761" i="3"/>
  <c r="F2755" i="3"/>
  <c r="F2740" i="3"/>
  <c r="F2732" i="3"/>
  <c r="F2717" i="3"/>
  <c r="F2710" i="3"/>
  <c r="F2697" i="3"/>
  <c r="F2694" i="3"/>
  <c r="F2688" i="3"/>
  <c r="F2668" i="3"/>
  <c r="F2659" i="3"/>
  <c r="F2627" i="3"/>
  <c r="F2595" i="3"/>
  <c r="F2561" i="3"/>
  <c r="F2551" i="3"/>
  <c r="F2546" i="3"/>
  <c r="F2541" i="3"/>
  <c r="F2531" i="3"/>
  <c r="F2526" i="3"/>
  <c r="F2512" i="3"/>
  <c r="F2497" i="3"/>
  <c r="F2487" i="3"/>
  <c r="F2482" i="3"/>
  <c r="F2477" i="3"/>
  <c r="F2467" i="3"/>
  <c r="F2462" i="3"/>
  <c r="F2448" i="3"/>
  <c r="F2433" i="3"/>
  <c r="F2423" i="3"/>
  <c r="F2418" i="3"/>
  <c r="F2413" i="3"/>
  <c r="F2403" i="3"/>
  <c r="F2398" i="3"/>
  <c r="F2390" i="3"/>
  <c r="F2382" i="3"/>
  <c r="F2374" i="3"/>
  <c r="F2366" i="3"/>
  <c r="F2358" i="3"/>
  <c r="F2350" i="3"/>
  <c r="F2342" i="3"/>
  <c r="F2334" i="3"/>
  <c r="F2326" i="3"/>
  <c r="F2318" i="3"/>
  <c r="F2310" i="3"/>
  <c r="F2302" i="3"/>
  <c r="F2294" i="3"/>
  <c r="F2286" i="3"/>
  <c r="F2278" i="3"/>
  <c r="F2270" i="3"/>
  <c r="F2262" i="3"/>
  <c r="F2254" i="3"/>
  <c r="F2246" i="3"/>
  <c r="F2238" i="3"/>
  <c r="F2230" i="3"/>
  <c r="F2222" i="3"/>
  <c r="F2214" i="3"/>
  <c r="F2206" i="3"/>
  <c r="F2198" i="3"/>
  <c r="F2190" i="3"/>
  <c r="F2182" i="3"/>
  <c r="F2174" i="3"/>
  <c r="F2166" i="3"/>
  <c r="F2158" i="3"/>
  <c r="F2150" i="3"/>
  <c r="F2142" i="3"/>
  <c r="F2134" i="3"/>
  <c r="F2126" i="3"/>
  <c r="F2118" i="3"/>
  <c r="F2110" i="3"/>
  <c r="F2102" i="3"/>
  <c r="F3181" i="3"/>
  <c r="F3153" i="3"/>
  <c r="F3078" i="3"/>
  <c r="F3037" i="3"/>
  <c r="F3027" i="3"/>
  <c r="F3005" i="3"/>
  <c r="F2995" i="3"/>
  <c r="F2973" i="3"/>
  <c r="F2906" i="3"/>
  <c r="F2842" i="3"/>
  <c r="F2776" i="3"/>
  <c r="F2774" i="3"/>
  <c r="F2730" i="3"/>
  <c r="F2708" i="3"/>
  <c r="F2705" i="3"/>
  <c r="F2683" i="3"/>
  <c r="F2662" i="3"/>
  <c r="F2656" i="3"/>
  <c r="F2649" i="3"/>
  <c r="F2645" i="3"/>
  <c r="F2642" i="3"/>
  <c r="F2631" i="3"/>
  <c r="F2624" i="3"/>
  <c r="F3124" i="3"/>
  <c r="F3099" i="3"/>
  <c r="F3059" i="3"/>
  <c r="F3044" i="3"/>
  <c r="F3034" i="3"/>
  <c r="F3012" i="3"/>
  <c r="F3002" i="3"/>
  <c r="F2980" i="3"/>
  <c r="F2970" i="3"/>
  <c r="F2941" i="3"/>
  <c r="F2877" i="3"/>
  <c r="F2814" i="3"/>
  <c r="F2810" i="3"/>
  <c r="F2770" i="3"/>
  <c r="F2747" i="3"/>
  <c r="F2692" i="3"/>
  <c r="F2686" i="3"/>
  <c r="F2677" i="3"/>
  <c r="F2635" i="3"/>
  <c r="F3173" i="3"/>
  <c r="F3108" i="3"/>
  <c r="F2954" i="3"/>
  <c r="F2945" i="3"/>
  <c r="F2924" i="3"/>
  <c r="F2916" i="3"/>
  <c r="F2899" i="3"/>
  <c r="F2891" i="3"/>
  <c r="F2881" i="3"/>
  <c r="F2860" i="3"/>
  <c r="F2852" i="3"/>
  <c r="F2835" i="3"/>
  <c r="F2827" i="3"/>
  <c r="F2800" i="3"/>
  <c r="F2789" i="3"/>
  <c r="F2785" i="3"/>
  <c r="F2760" i="3"/>
  <c r="F2745" i="3"/>
  <c r="F2726" i="3"/>
  <c r="F2722" i="3"/>
  <c r="F2720" i="3"/>
  <c r="F2706" i="3"/>
  <c r="F2698" i="3"/>
  <c r="F2689" i="3"/>
  <c r="F2672" i="3"/>
  <c r="F2666" i="3"/>
  <c r="F2660" i="3"/>
  <c r="F2657" i="3"/>
  <c r="F2653" i="3"/>
  <c r="F2650" i="3"/>
  <c r="F2639" i="3"/>
  <c r="F2632" i="3"/>
  <c r="F2625" i="3"/>
  <c r="F2621" i="3"/>
  <c r="F2618" i="3"/>
  <c r="F3093" i="3"/>
  <c r="F3082" i="3"/>
  <c r="F2965" i="3"/>
  <c r="F2949" i="3"/>
  <c r="F2934" i="3"/>
  <c r="F2930" i="3"/>
  <c r="F2926" i="3"/>
  <c r="F2905" i="3"/>
  <c r="F2885" i="3"/>
  <c r="F2870" i="3"/>
  <c r="F2866" i="3"/>
  <c r="F2862" i="3"/>
  <c r="F2841" i="3"/>
  <c r="F2819" i="3"/>
  <c r="F2804" i="3"/>
  <c r="F2796" i="3"/>
  <c r="F3158" i="3"/>
  <c r="F3133" i="3"/>
  <c r="F3118" i="3"/>
  <c r="F3103" i="3"/>
  <c r="F3074" i="3"/>
  <c r="F3053" i="3"/>
  <c r="F3043" i="3"/>
  <c r="F3021" i="3"/>
  <c r="F3011" i="3"/>
  <c r="F2989" i="3"/>
  <c r="F2979" i="3"/>
  <c r="F2938" i="3"/>
  <c r="F2874" i="3"/>
  <c r="F2794" i="3"/>
  <c r="F2771" i="3"/>
  <c r="F2707" i="3"/>
  <c r="F2696" i="3"/>
  <c r="F2693" i="3"/>
  <c r="F2681" i="3"/>
  <c r="F2678" i="3"/>
  <c r="F2667" i="3"/>
  <c r="F2658" i="3"/>
  <c r="F2647" i="3"/>
  <c r="F2640" i="3"/>
  <c r="F2633" i="3"/>
  <c r="F2629" i="3"/>
  <c r="F2626" i="3"/>
  <c r="F2615" i="3"/>
  <c r="F2608" i="3"/>
  <c r="F2601" i="3"/>
  <c r="F2597" i="3"/>
  <c r="F2594" i="3"/>
  <c r="F2583" i="3"/>
  <c r="F2576" i="3"/>
  <c r="F2569" i="3"/>
  <c r="F2559" i="3"/>
  <c r="F2554" i="3"/>
  <c r="F2549" i="3"/>
  <c r="F2539" i="3"/>
  <c r="F2534" i="3"/>
  <c r="F2520" i="3"/>
  <c r="F2505" i="3"/>
  <c r="F2495" i="3"/>
  <c r="F2490" i="3"/>
  <c r="F2485" i="3"/>
  <c r="F2475" i="3"/>
  <c r="F2470" i="3"/>
  <c r="F2456" i="3"/>
  <c r="F2441" i="3"/>
  <c r="F2431" i="3"/>
  <c r="F2426" i="3"/>
  <c r="F2421" i="3"/>
  <c r="F2411" i="3"/>
  <c r="F2406" i="3"/>
  <c r="F2395" i="3"/>
  <c r="F2387" i="3"/>
  <c r="F2379" i="3"/>
  <c r="F2371" i="3"/>
  <c r="F2363" i="3"/>
  <c r="F2355" i="3"/>
  <c r="F2347" i="3"/>
  <c r="F2339" i="3"/>
  <c r="F2331" i="3"/>
  <c r="F2323" i="3"/>
  <c r="F2315" i="3"/>
  <c r="F2307" i="3"/>
  <c r="F2299" i="3"/>
  <c r="F2741" i="3"/>
  <c r="F2585" i="3"/>
  <c r="F2563" i="3"/>
  <c r="F2553" i="3"/>
  <c r="F2538" i="3"/>
  <c r="F2528" i="3"/>
  <c r="F2513" i="3"/>
  <c r="F2498" i="3"/>
  <c r="F2494" i="3"/>
  <c r="F2488" i="3"/>
  <c r="F2473" i="3"/>
  <c r="F2465" i="3"/>
  <c r="F2450" i="3"/>
  <c r="F2435" i="3"/>
  <c r="F2425" i="3"/>
  <c r="F2410" i="3"/>
  <c r="F2400" i="3"/>
  <c r="F2384" i="3"/>
  <c r="F2368" i="3"/>
  <c r="F2352" i="3"/>
  <c r="F2336" i="3"/>
  <c r="F2320" i="3"/>
  <c r="F2304" i="3"/>
  <c r="F2289" i="3"/>
  <c r="F2283" i="3"/>
  <c r="F2272" i="3"/>
  <c r="F2265" i="3"/>
  <c r="F2261" i="3"/>
  <c r="F2258" i="3"/>
  <c r="F2247" i="3"/>
  <c r="F2240" i="3"/>
  <c r="F2233" i="3"/>
  <c r="F2229" i="3"/>
  <c r="F2226" i="3"/>
  <c r="F2215" i="3"/>
  <c r="F2208" i="3"/>
  <c r="F2201" i="3"/>
  <c r="F2197" i="3"/>
  <c r="F2194" i="3"/>
  <c r="F2183" i="3"/>
  <c r="F2176" i="3"/>
  <c r="F2169" i="3"/>
  <c r="F2165" i="3"/>
  <c r="F2162" i="3"/>
  <c r="F2151" i="3"/>
  <c r="F2144" i="3"/>
  <c r="F2137" i="3"/>
  <c r="F2133" i="3"/>
  <c r="F2130" i="3"/>
  <c r="F2119" i="3"/>
  <c r="F2112" i="3"/>
  <c r="F2105" i="3"/>
  <c r="F2101" i="3"/>
  <c r="F2098" i="3"/>
  <c r="F2093" i="3"/>
  <c r="F2083" i="3"/>
  <c r="F2078" i="3"/>
  <c r="F2064" i="3"/>
  <c r="F2049" i="3"/>
  <c r="F2039" i="3"/>
  <c r="F2031" i="3"/>
  <c r="F2023" i="3"/>
  <c r="F2015" i="3"/>
  <c r="F2007" i="3"/>
  <c r="F1999" i="3"/>
  <c r="F1991" i="3"/>
  <c r="F1983" i="3"/>
  <c r="F1975" i="3"/>
  <c r="F1967" i="3"/>
  <c r="F1959" i="3"/>
  <c r="F1951" i="3"/>
  <c r="F1943" i="3"/>
  <c r="F1935" i="3"/>
  <c r="F1927" i="3"/>
  <c r="F1919" i="3"/>
  <c r="F1911" i="3"/>
  <c r="F1903" i="3"/>
  <c r="F1895" i="3"/>
  <c r="F1887" i="3"/>
  <c r="F1879" i="3"/>
  <c r="F1871" i="3"/>
  <c r="F1863" i="3"/>
  <c r="F1855" i="3"/>
  <c r="F1847" i="3"/>
  <c r="F1839" i="3"/>
  <c r="F1831" i="3"/>
  <c r="F1823" i="3"/>
  <c r="F1815" i="3"/>
  <c r="F1807" i="3"/>
  <c r="F1799" i="3"/>
  <c r="F1791" i="3"/>
  <c r="F1783" i="3"/>
  <c r="F1775" i="3"/>
  <c r="F1767" i="3"/>
  <c r="F1759" i="3"/>
  <c r="F1751" i="3"/>
  <c r="F1743" i="3"/>
  <c r="F1735" i="3"/>
  <c r="F1727" i="3"/>
  <c r="F1719" i="3"/>
  <c r="F1711" i="3"/>
  <c r="F1703" i="3"/>
  <c r="F1695" i="3"/>
  <c r="F1687" i="3"/>
  <c r="F1679" i="3"/>
  <c r="F1671" i="3"/>
  <c r="F1663" i="3"/>
  <c r="F1655" i="3"/>
  <c r="F1647" i="3"/>
  <c r="F1639" i="3"/>
  <c r="F1631" i="3"/>
  <c r="F1623" i="3"/>
  <c r="F1615" i="3"/>
  <c r="F1607" i="3"/>
  <c r="F1599" i="3"/>
  <c r="F1591" i="3"/>
  <c r="F1583" i="3"/>
  <c r="F1575" i="3"/>
  <c r="F1567" i="3"/>
  <c r="F1559" i="3"/>
  <c r="F2607" i="3"/>
  <c r="F2599" i="3"/>
  <c r="F2593" i="3"/>
  <c r="F2589" i="3"/>
  <c r="F2568" i="3"/>
  <c r="F2509" i="3"/>
  <c r="F2507" i="3"/>
  <c r="F2463" i="3"/>
  <c r="F2440" i="3"/>
  <c r="F2391" i="3"/>
  <c r="F2375" i="3"/>
  <c r="F2359" i="3"/>
  <c r="F2343" i="3"/>
  <c r="F2327" i="3"/>
  <c r="F2311" i="3"/>
  <c r="F2281" i="3"/>
  <c r="F2275" i="3"/>
  <c r="F2251" i="3"/>
  <c r="F2219" i="3"/>
  <c r="F2187" i="3"/>
  <c r="F2155" i="3"/>
  <c r="F2123" i="3"/>
  <c r="F2089" i="3"/>
  <c r="F2079" i="3"/>
  <c r="F2074" i="3"/>
  <c r="F2069" i="3"/>
  <c r="F2059" i="3"/>
  <c r="F2054" i="3"/>
  <c r="F2040" i="3"/>
  <c r="F2032" i="3"/>
  <c r="F2024" i="3"/>
  <c r="F2016" i="3"/>
  <c r="F2008" i="3"/>
  <c r="F2000" i="3"/>
  <c r="F1992" i="3"/>
  <c r="F1984" i="3"/>
  <c r="F1976" i="3"/>
  <c r="F1968" i="3"/>
  <c r="F1960" i="3"/>
  <c r="F1952" i="3"/>
  <c r="F1944" i="3"/>
  <c r="F1936" i="3"/>
  <c r="F1928" i="3"/>
  <c r="F1920" i="3"/>
  <c r="F1912" i="3"/>
  <c r="F1904" i="3"/>
  <c r="F1896" i="3"/>
  <c r="F1888" i="3"/>
  <c r="F1880" i="3"/>
  <c r="F1872" i="3"/>
  <c r="F1864" i="3"/>
  <c r="F1856" i="3"/>
  <c r="F1848" i="3"/>
  <c r="F1840" i="3"/>
  <c r="F1832" i="3"/>
  <c r="F1824" i="3"/>
  <c r="F1816" i="3"/>
  <c r="F2603" i="3"/>
  <c r="F2578" i="3"/>
  <c r="F2547" i="3"/>
  <c r="F2543" i="3"/>
  <c r="F2503" i="3"/>
  <c r="F2480" i="3"/>
  <c r="F2419" i="3"/>
  <c r="F2415" i="3"/>
  <c r="F2273" i="3"/>
  <c r="F2269" i="3"/>
  <c r="F2266" i="3"/>
  <c r="F2255" i="3"/>
  <c r="F2248" i="3"/>
  <c r="F2241" i="3"/>
  <c r="F2237" i="3"/>
  <c r="F2234" i="3"/>
  <c r="F2223" i="3"/>
  <c r="F2216" i="3"/>
  <c r="F2209" i="3"/>
  <c r="F2205" i="3"/>
  <c r="F2202" i="3"/>
  <c r="F2191" i="3"/>
  <c r="F2184" i="3"/>
  <c r="F2177" i="3"/>
  <c r="F2173" i="3"/>
  <c r="F2170" i="3"/>
  <c r="F2159" i="3"/>
  <c r="F2152" i="3"/>
  <c r="F2145" i="3"/>
  <c r="F2141" i="3"/>
  <c r="F2138" i="3"/>
  <c r="F2127" i="3"/>
  <c r="F2120" i="3"/>
  <c r="F2113" i="3"/>
  <c r="F2109" i="3"/>
  <c r="F2106" i="3"/>
  <c r="F2094" i="3"/>
  <c r="F2080" i="3"/>
  <c r="F2065" i="3"/>
  <c r="F2055" i="3"/>
  <c r="F2050" i="3"/>
  <c r="F2045" i="3"/>
  <c r="F2033" i="3"/>
  <c r="F2025" i="3"/>
  <c r="F2017" i="3"/>
  <c r="F2009" i="3"/>
  <c r="F2001" i="3"/>
  <c r="F1993" i="3"/>
  <c r="F1985" i="3"/>
  <c r="F1977" i="3"/>
  <c r="F1969" i="3"/>
  <c r="F1961" i="3"/>
  <c r="F1953" i="3"/>
  <c r="F1945" i="3"/>
  <c r="F1937" i="3"/>
  <c r="F1929" i="3"/>
  <c r="F1921" i="3"/>
  <c r="F1913" i="3"/>
  <c r="F1905" i="3"/>
  <c r="F1897" i="3"/>
  <c r="F1889" i="3"/>
  <c r="F1881" i="3"/>
  <c r="F1873" i="3"/>
  <c r="F1865" i="3"/>
  <c r="F1857" i="3"/>
  <c r="F1849" i="3"/>
  <c r="F1841" i="3"/>
  <c r="F1833" i="3"/>
  <c r="F1825" i="3"/>
  <c r="F1817" i="3"/>
  <c r="F2716" i="3"/>
  <c r="F2613" i="3"/>
  <c r="F2611" i="3"/>
  <c r="F2566" i="3"/>
  <c r="F2533" i="3"/>
  <c r="F2522" i="3"/>
  <c r="F2518" i="3"/>
  <c r="F2493" i="3"/>
  <c r="F2478" i="3"/>
  <c r="F2459" i="3"/>
  <c r="F2455" i="3"/>
  <c r="F2453" i="3"/>
  <c r="F2438" i="3"/>
  <c r="F2405" i="3"/>
  <c r="F2394" i="3"/>
  <c r="F2385" i="3"/>
  <c r="F2378" i="3"/>
  <c r="F2369" i="3"/>
  <c r="F2362" i="3"/>
  <c r="F2353" i="3"/>
  <c r="F2346" i="3"/>
  <c r="F2337" i="3"/>
  <c r="F2330" i="3"/>
  <c r="F2321" i="3"/>
  <c r="F2314" i="3"/>
  <c r="F2305" i="3"/>
  <c r="F2298" i="3"/>
  <c r="F2295" i="3"/>
  <c r="F2290" i="3"/>
  <c r="F2259" i="3"/>
  <c r="F2227" i="3"/>
  <c r="F2195" i="3"/>
  <c r="F2781" i="3"/>
  <c r="F2643" i="3"/>
  <c r="F2600" i="3"/>
  <c r="F2592" i="3"/>
  <c r="F2575" i="3"/>
  <c r="F2527" i="3"/>
  <c r="F2504" i="3"/>
  <c r="F2445" i="3"/>
  <c r="F2443" i="3"/>
  <c r="F2399" i="3"/>
  <c r="F2383" i="3"/>
  <c r="F2367" i="3"/>
  <c r="F2351" i="3"/>
  <c r="F2335" i="3"/>
  <c r="F2319" i="3"/>
  <c r="F2756" i="3"/>
  <c r="F2701" i="3"/>
  <c r="F2610" i="3"/>
  <c r="F2766" i="3"/>
  <c r="F2731" i="3"/>
  <c r="F2675" i="3"/>
  <c r="F2581" i="3"/>
  <c r="F2579" i="3"/>
  <c r="F2557" i="3"/>
  <c r="F2542" i="3"/>
  <c r="F2523" i="3"/>
  <c r="F2519" i="3"/>
  <c r="F2517" i="3"/>
  <c r="F2502" i="3"/>
  <c r="F2469" i="3"/>
  <c r="F2458" i="3"/>
  <c r="F2454" i="3"/>
  <c r="F2429" i="3"/>
  <c r="F2414" i="3"/>
  <c r="F2393" i="3"/>
  <c r="F2386" i="3"/>
  <c r="F2377" i="3"/>
  <c r="F2370" i="3"/>
  <c r="F2361" i="3"/>
  <c r="F2354" i="3"/>
  <c r="F2345" i="3"/>
  <c r="F2338" i="3"/>
  <c r="F2329" i="3"/>
  <c r="F2322" i="3"/>
  <c r="F2313" i="3"/>
  <c r="F2306" i="3"/>
  <c r="F2297" i="3"/>
  <c r="F2291" i="3"/>
  <c r="F2280" i="3"/>
  <c r="F2243" i="3"/>
  <c r="F2211" i="3"/>
  <c r="F2179" i="3"/>
  <c r="F2147" i="3"/>
  <c r="F2115" i="3"/>
  <c r="F2088" i="3"/>
  <c r="F2073" i="3"/>
  <c r="F2063" i="3"/>
  <c r="F2058" i="3"/>
  <c r="F2053" i="3"/>
  <c r="F2043" i="3"/>
  <c r="F2038" i="3"/>
  <c r="F2030" i="3"/>
  <c r="F2022" i="3"/>
  <c r="F2014" i="3"/>
  <c r="F2006" i="3"/>
  <c r="F1998" i="3"/>
  <c r="F1990" i="3"/>
  <c r="F1982" i="3"/>
  <c r="F1974" i="3"/>
  <c r="F1966" i="3"/>
  <c r="F1958" i="3"/>
  <c r="F1950" i="3"/>
  <c r="F1942" i="3"/>
  <c r="F1934" i="3"/>
  <c r="F1926" i="3"/>
  <c r="F1918" i="3"/>
  <c r="F1910" i="3"/>
  <c r="F1902" i="3"/>
  <c r="F1894" i="3"/>
  <c r="F1886" i="3"/>
  <c r="F1878" i="3"/>
  <c r="F1870" i="3"/>
  <c r="F1862" i="3"/>
  <c r="F1854" i="3"/>
  <c r="F1846" i="3"/>
  <c r="F1838" i="3"/>
  <c r="F1830" i="3"/>
  <c r="F1822" i="3"/>
  <c r="F1814" i="3"/>
  <c r="F2514" i="3"/>
  <c r="F2499" i="3"/>
  <c r="F2489" i="3"/>
  <c r="F2401" i="3"/>
  <c r="F2296" i="3"/>
  <c r="F2207" i="3"/>
  <c r="F2200" i="3"/>
  <c r="F2193" i="3"/>
  <c r="F2139" i="3"/>
  <c r="F2090" i="3"/>
  <c r="F2086" i="3"/>
  <c r="F2061" i="3"/>
  <c r="F2046" i="3"/>
  <c r="F1811" i="3"/>
  <c r="F1796" i="3"/>
  <c r="F1786" i="3"/>
  <c r="F1781" i="3"/>
  <c r="F1776" i="3"/>
  <c r="F1766" i="3"/>
  <c r="F1761" i="3"/>
  <c r="F1747" i="3"/>
  <c r="F1732" i="3"/>
  <c r="F1722" i="3"/>
  <c r="F1717" i="3"/>
  <c r="F1712" i="3"/>
  <c r="F1702" i="3"/>
  <c r="F1697" i="3"/>
  <c r="F1683" i="3"/>
  <c r="F1668" i="3"/>
  <c r="F1658" i="3"/>
  <c r="F1653" i="3"/>
  <c r="F1648" i="3"/>
  <c r="F1638" i="3"/>
  <c r="F1633" i="3"/>
  <c r="F1619" i="3"/>
  <c r="F1604" i="3"/>
  <c r="F1594" i="3"/>
  <c r="F1589" i="3"/>
  <c r="F1584" i="3"/>
  <c r="F1574" i="3"/>
  <c r="F1569" i="3"/>
  <c r="F1555" i="3"/>
  <c r="F1548" i="3"/>
  <c r="F1540" i="3"/>
  <c r="F1532" i="3"/>
  <c r="F1524" i="3"/>
  <c r="F1516" i="3"/>
  <c r="F1508" i="3"/>
  <c r="F1500" i="3"/>
  <c r="F1492" i="3"/>
  <c r="F1484" i="3"/>
  <c r="F1476" i="3"/>
  <c r="F1468" i="3"/>
  <c r="F1460" i="3"/>
  <c r="F1452" i="3"/>
  <c r="F1444" i="3"/>
  <c r="F1436" i="3"/>
  <c r="F1428" i="3"/>
  <c r="F1420" i="3"/>
  <c r="F2586" i="3"/>
  <c r="F2479" i="3"/>
  <c r="F2416" i="3"/>
  <c r="F2376" i="3"/>
  <c r="F2312" i="3"/>
  <c r="F2288" i="3"/>
  <c r="F2263" i="3"/>
  <c r="F2256" i="3"/>
  <c r="F2249" i="3"/>
  <c r="F2242" i="3"/>
  <c r="F2235" i="3"/>
  <c r="F2221" i="3"/>
  <c r="F2186" i="3"/>
  <c r="F2178" i="3"/>
  <c r="F2161" i="3"/>
  <c r="F2153" i="3"/>
  <c r="F2149" i="3"/>
  <c r="F2143" i="3"/>
  <c r="F2128" i="3"/>
  <c r="F2122" i="3"/>
  <c r="F2114" i="3"/>
  <c r="F2097" i="3"/>
  <c r="F2082" i="3"/>
  <c r="F2067" i="3"/>
  <c r="F2057" i="3"/>
  <c r="F2042" i="3"/>
  <c r="F2036" i="3"/>
  <c r="F2029" i="3"/>
  <c r="F2020" i="3"/>
  <c r="F2013" i="3"/>
  <c r="F2004" i="3"/>
  <c r="F1997" i="3"/>
  <c r="F1988" i="3"/>
  <c r="F1981" i="3"/>
  <c r="F1972" i="3"/>
  <c r="F1965" i="3"/>
  <c r="F1956" i="3"/>
  <c r="F1949" i="3"/>
  <c r="F1940" i="3"/>
  <c r="F1933" i="3"/>
  <c r="F1924" i="3"/>
  <c r="F1917" i="3"/>
  <c r="F1908" i="3"/>
  <c r="F1901" i="3"/>
  <c r="F1892" i="3"/>
  <c r="F1885" i="3"/>
  <c r="F1876" i="3"/>
  <c r="F1869" i="3"/>
  <c r="F1860" i="3"/>
  <c r="F1853" i="3"/>
  <c r="F1844" i="3"/>
  <c r="F1837" i="3"/>
  <c r="F1828" i="3"/>
  <c r="F1821" i="3"/>
  <c r="F1806" i="3"/>
  <c r="F1801" i="3"/>
  <c r="F1787" i="3"/>
  <c r="F1772" i="3"/>
  <c r="F1762" i="3"/>
  <c r="F1757" i="3"/>
  <c r="F1752" i="3"/>
  <c r="F1742" i="3"/>
  <c r="F1737" i="3"/>
  <c r="F1723" i="3"/>
  <c r="F1708" i="3"/>
  <c r="F1698" i="3"/>
  <c r="F1693" i="3"/>
  <c r="F1688" i="3"/>
  <c r="F1678" i="3"/>
  <c r="F1673" i="3"/>
  <c r="F1659" i="3"/>
  <c r="F1644" i="3"/>
  <c r="F1634" i="3"/>
  <c r="F1629" i="3"/>
  <c r="F1624" i="3"/>
  <c r="F1614" i="3"/>
  <c r="F1609" i="3"/>
  <c r="F1595" i="3"/>
  <c r="F1580" i="3"/>
  <c r="F1570" i="3"/>
  <c r="F1565" i="3"/>
  <c r="F1560" i="3"/>
  <c r="F1549" i="3"/>
  <c r="F1541" i="3"/>
  <c r="F1533" i="3"/>
  <c r="F1525" i="3"/>
  <c r="F1517" i="3"/>
  <c r="F1509" i="3"/>
  <c r="F1501" i="3"/>
  <c r="F1493" i="3"/>
  <c r="F1485" i="3"/>
  <c r="F1477" i="3"/>
  <c r="F1469" i="3"/>
  <c r="F1461" i="3"/>
  <c r="F1453" i="3"/>
  <c r="F1445" i="3"/>
  <c r="F1437" i="3"/>
  <c r="F1429" i="3"/>
  <c r="F1421" i="3"/>
  <c r="F1413" i="3"/>
  <c r="F2529" i="3"/>
  <c r="F2434" i="3"/>
  <c r="F2167" i="3"/>
  <c r="F2163" i="3"/>
  <c r="F2157" i="3"/>
  <c r="F2103" i="3"/>
  <c r="F2099" i="3"/>
  <c r="F2095" i="3"/>
  <c r="F2072" i="3"/>
  <c r="F2027" i="3"/>
  <c r="F2011" i="3"/>
  <c r="F1995" i="3"/>
  <c r="F1979" i="3"/>
  <c r="F1963" i="3"/>
  <c r="F1947" i="3"/>
  <c r="F1931" i="3"/>
  <c r="F1915" i="3"/>
  <c r="F1899" i="3"/>
  <c r="F1883" i="3"/>
  <c r="F1867" i="3"/>
  <c r="F1851" i="3"/>
  <c r="F1835" i="3"/>
  <c r="F1819" i="3"/>
  <c r="F1812" i="3"/>
  <c r="F1802" i="3"/>
  <c r="F1797" i="3"/>
  <c r="F1792" i="3"/>
  <c r="F1782" i="3"/>
  <c r="F1777" i="3"/>
  <c r="F1763" i="3"/>
  <c r="F1748" i="3"/>
  <c r="F1738" i="3"/>
  <c r="F1733" i="3"/>
  <c r="F1728" i="3"/>
  <c r="F1718" i="3"/>
  <c r="F1713" i="3"/>
  <c r="F1699" i="3"/>
  <c r="F1684" i="3"/>
  <c r="F1674" i="3"/>
  <c r="F1669" i="3"/>
  <c r="F1664" i="3"/>
  <c r="F1654" i="3"/>
  <c r="F1649" i="3"/>
  <c r="F1635" i="3"/>
  <c r="F1620" i="3"/>
  <c r="F1610" i="3"/>
  <c r="F1605" i="3"/>
  <c r="F1600" i="3"/>
  <c r="F1590" i="3"/>
  <c r="F1585" i="3"/>
  <c r="F1571" i="3"/>
  <c r="F1556" i="3"/>
  <c r="F1550" i="3"/>
  <c r="F1542" i="3"/>
  <c r="F1534" i="3"/>
  <c r="F1526" i="3"/>
  <c r="F1518" i="3"/>
  <c r="F1510" i="3"/>
  <c r="F1502" i="3"/>
  <c r="F1494" i="3"/>
  <c r="F1486" i="3"/>
  <c r="F1478" i="3"/>
  <c r="F1470" i="3"/>
  <c r="F1462" i="3"/>
  <c r="F1454" i="3"/>
  <c r="F1446" i="3"/>
  <c r="F1438" i="3"/>
  <c r="F1430" i="3"/>
  <c r="F1422" i="3"/>
  <c r="F1414" i="3"/>
  <c r="F2544" i="3"/>
  <c r="F2360" i="3"/>
  <c r="F2303" i="3"/>
  <c r="F2282" i="3"/>
  <c r="F2239" i="3"/>
  <c r="F2232" i="3"/>
  <c r="F2225" i="3"/>
  <c r="F2218" i="3"/>
  <c r="F2199" i="3"/>
  <c r="F2192" i="3"/>
  <c r="F2136" i="3"/>
  <c r="F2562" i="3"/>
  <c r="F2430" i="3"/>
  <c r="F2424" i="3"/>
  <c r="F2409" i="3"/>
  <c r="F2287" i="3"/>
  <c r="F2279" i="3"/>
  <c r="F2267" i="3"/>
  <c r="F2253" i="3"/>
  <c r="F2213" i="3"/>
  <c r="F2171" i="3"/>
  <c r="F2617" i="3"/>
  <c r="F2474" i="3"/>
  <c r="F2449" i="3"/>
  <c r="F2439" i="3"/>
  <c r="F2344" i="3"/>
  <c r="F2274" i="3"/>
  <c r="F2185" i="3"/>
  <c r="F2181" i="3"/>
  <c r="F2175" i="3"/>
  <c r="F2160" i="3"/>
  <c r="F2154" i="3"/>
  <c r="F2146" i="3"/>
  <c r="F2129" i="3"/>
  <c r="F2121" i="3"/>
  <c r="F2117" i="3"/>
  <c r="F2111" i="3"/>
  <c r="F2571" i="3"/>
  <c r="F2558" i="3"/>
  <c r="F2552" i="3"/>
  <c r="F2537" i="3"/>
  <c r="F2464" i="3"/>
  <c r="F2271" i="3"/>
  <c r="F2264" i="3"/>
  <c r="F2257" i="3"/>
  <c r="F2250" i="3"/>
  <c r="F2231" i="3"/>
  <c r="F2224" i="3"/>
  <c r="F2217" i="3"/>
  <c r="F2210" i="3"/>
  <c r="F2203" i="3"/>
  <c r="F2189" i="3"/>
  <c r="F2135" i="3"/>
  <c r="F2131" i="3"/>
  <c r="F2125" i="3"/>
  <c r="F2077" i="3"/>
  <c r="F2075" i="3"/>
  <c r="F2035" i="3"/>
  <c r="F2019" i="3"/>
  <c r="F2003" i="3"/>
  <c r="F1987" i="3"/>
  <c r="F1971" i="3"/>
  <c r="F1955" i="3"/>
  <c r="F1939" i="3"/>
  <c r="F1923" i="3"/>
  <c r="F1907" i="3"/>
  <c r="F1891" i="3"/>
  <c r="F1875" i="3"/>
  <c r="F1859" i="3"/>
  <c r="F1843" i="3"/>
  <c r="F1827" i="3"/>
  <c r="F1809" i="3"/>
  <c r="F1795" i="3"/>
  <c r="F1780" i="3"/>
  <c r="F1770" i="3"/>
  <c r="F1765" i="3"/>
  <c r="F1760" i="3"/>
  <c r="F1750" i="3"/>
  <c r="F1745" i="3"/>
  <c r="F1731" i="3"/>
  <c r="F1716" i="3"/>
  <c r="F1706" i="3"/>
  <c r="F1701" i="3"/>
  <c r="F1696" i="3"/>
  <c r="F1686" i="3"/>
  <c r="F1681" i="3"/>
  <c r="F1667" i="3"/>
  <c r="F1652" i="3"/>
  <c r="F1642" i="3"/>
  <c r="F1637" i="3"/>
  <c r="F1632" i="3"/>
  <c r="F1622" i="3"/>
  <c r="F1617" i="3"/>
  <c r="F1603" i="3"/>
  <c r="F1588" i="3"/>
  <c r="F1578" i="3"/>
  <c r="F1573" i="3"/>
  <c r="F1568" i="3"/>
  <c r="F1558" i="3"/>
  <c r="F1553" i="3"/>
  <c r="F1546" i="3"/>
  <c r="F1538" i="3"/>
  <c r="F1530" i="3"/>
  <c r="F1522" i="3"/>
  <c r="F1514" i="3"/>
  <c r="F1506" i="3"/>
  <c r="F1498" i="3"/>
  <c r="F1490" i="3"/>
  <c r="F1482" i="3"/>
  <c r="F1474" i="3"/>
  <c r="F1466" i="3"/>
  <c r="F1458" i="3"/>
  <c r="F1450" i="3"/>
  <c r="F1442" i="3"/>
  <c r="F1434" i="3"/>
  <c r="F1426" i="3"/>
  <c r="F1418" i="3"/>
  <c r="F1410" i="3"/>
  <c r="F1402" i="3"/>
  <c r="F1394" i="3"/>
  <c r="F1386" i="3"/>
  <c r="F1378" i="3"/>
  <c r="F1370" i="3"/>
  <c r="F1362" i="3"/>
  <c r="F1354" i="3"/>
  <c r="F1346" i="3"/>
  <c r="F1338" i="3"/>
  <c r="F1330" i="3"/>
  <c r="F1322" i="3"/>
  <c r="F1314" i="3"/>
  <c r="F1306" i="3"/>
  <c r="F1298" i="3"/>
  <c r="F1290" i="3"/>
  <c r="F1282" i="3"/>
  <c r="F1274" i="3"/>
  <c r="F1266" i="3"/>
  <c r="F1258" i="3"/>
  <c r="F1250" i="3"/>
  <c r="F1242" i="3"/>
  <c r="F1234" i="3"/>
  <c r="F1226" i="3"/>
  <c r="F1218" i="3"/>
  <c r="F1210" i="3"/>
  <c r="F1202" i="3"/>
  <c r="F1194" i="3"/>
  <c r="F1186" i="3"/>
  <c r="F1178" i="3"/>
  <c r="F1170" i="3"/>
  <c r="F1162" i="3"/>
  <c r="F1154" i="3"/>
  <c r="F1146" i="3"/>
  <c r="F1138" i="3"/>
  <c r="F1130" i="3"/>
  <c r="F1122" i="3"/>
  <c r="F1114" i="3"/>
  <c r="F1106" i="3"/>
  <c r="F1098" i="3"/>
  <c r="F1090" i="3"/>
  <c r="F1082" i="3"/>
  <c r="F1074" i="3"/>
  <c r="F1066" i="3"/>
  <c r="F1058" i="3"/>
  <c r="F1050" i="3"/>
  <c r="F1042" i="3"/>
  <c r="F1034" i="3"/>
  <c r="F1026" i="3"/>
  <c r="F1018" i="3"/>
  <c r="F2567" i="3"/>
  <c r="F2392" i="3"/>
  <c r="F2071" i="3"/>
  <c r="F2066" i="3"/>
  <c r="F2047" i="3"/>
  <c r="F2021" i="3"/>
  <c r="F1980" i="3"/>
  <c r="F1957" i="3"/>
  <c r="F1916" i="3"/>
  <c r="F1893" i="3"/>
  <c r="F1852" i="3"/>
  <c r="F1829" i="3"/>
  <c r="F1773" i="3"/>
  <c r="F1771" i="3"/>
  <c r="F1769" i="3"/>
  <c r="F1744" i="3"/>
  <c r="F1729" i="3"/>
  <c r="F1710" i="3"/>
  <c r="F1704" i="3"/>
  <c r="F1689" i="3"/>
  <c r="F1645" i="3"/>
  <c r="F1643" i="3"/>
  <c r="F1641" i="3"/>
  <c r="F1616" i="3"/>
  <c r="F1601" i="3"/>
  <c r="F1582" i="3"/>
  <c r="F1576" i="3"/>
  <c r="F1561" i="3"/>
  <c r="F1544" i="3"/>
  <c r="F1528" i="3"/>
  <c r="F1512" i="3"/>
  <c r="F1496" i="3"/>
  <c r="F1480" i="3"/>
  <c r="F1464" i="3"/>
  <c r="F1448" i="3"/>
  <c r="F1432" i="3"/>
  <c r="F1416" i="3"/>
  <c r="F1411" i="3"/>
  <c r="F1407" i="3"/>
  <c r="F1397" i="3"/>
  <c r="F1392" i="3"/>
  <c r="F1387" i="3"/>
  <c r="F1377" i="3"/>
  <c r="F1372" i="3"/>
  <c r="F1358" i="3"/>
  <c r="F1343" i="3"/>
  <c r="F1333" i="3"/>
  <c r="F1328" i="3"/>
  <c r="F1323" i="3"/>
  <c r="F1313" i="3"/>
  <c r="F1308" i="3"/>
  <c r="F1294" i="3"/>
  <c r="F1279" i="3"/>
  <c r="F1269" i="3"/>
  <c r="F1264" i="3"/>
  <c r="F1259" i="3"/>
  <c r="F1249" i="3"/>
  <c r="F1244" i="3"/>
  <c r="F1230" i="3"/>
  <c r="F1215" i="3"/>
  <c r="F1205" i="3"/>
  <c r="F1200" i="3"/>
  <c r="F1195" i="3"/>
  <c r="F1185" i="3"/>
  <c r="F1180" i="3"/>
  <c r="F1166" i="3"/>
  <c r="F1151" i="3"/>
  <c r="F1141" i="3"/>
  <c r="F1136" i="3"/>
  <c r="F1131" i="3"/>
  <c r="F1121" i="3"/>
  <c r="F1116" i="3"/>
  <c r="F1102" i="3"/>
  <c r="F1087" i="3"/>
  <c r="F1077" i="3"/>
  <c r="F1072" i="3"/>
  <c r="F1067" i="3"/>
  <c r="F1057" i="3"/>
  <c r="F1052" i="3"/>
  <c r="F1038" i="3"/>
  <c r="F1023" i="3"/>
  <c r="F1012" i="3"/>
  <c r="F1004" i="3"/>
  <c r="F996" i="3"/>
  <c r="F988" i="3"/>
  <c r="F980" i="3"/>
  <c r="F972" i="3"/>
  <c r="F964" i="3"/>
  <c r="F956" i="3"/>
  <c r="F948" i="3"/>
  <c r="F940" i="3"/>
  <c r="F932" i="3"/>
  <c r="F924" i="3"/>
  <c r="F916" i="3"/>
  <c r="F908" i="3"/>
  <c r="F900" i="3"/>
  <c r="F892" i="3"/>
  <c r="F884" i="3"/>
  <c r="F876" i="3"/>
  <c r="F868" i="3"/>
  <c r="F860" i="3"/>
  <c r="F852" i="3"/>
  <c r="F844" i="3"/>
  <c r="F836" i="3"/>
  <c r="F828" i="3"/>
  <c r="F820" i="3"/>
  <c r="F812" i="3"/>
  <c r="F804" i="3"/>
  <c r="F796" i="3"/>
  <c r="F788" i="3"/>
  <c r="F780" i="3"/>
  <c r="F772" i="3"/>
  <c r="F764" i="3"/>
  <c r="F756" i="3"/>
  <c r="F748" i="3"/>
  <c r="F740" i="3"/>
  <c r="F732" i="3"/>
  <c r="F724" i="3"/>
  <c r="F716" i="3"/>
  <c r="F708" i="3"/>
  <c r="F700" i="3"/>
  <c r="F692" i="3"/>
  <c r="F684" i="3"/>
  <c r="F676" i="3"/>
  <c r="F668" i="3"/>
  <c r="F660" i="3"/>
  <c r="F652" i="3"/>
  <c r="F644" i="3"/>
  <c r="F636" i="3"/>
  <c r="F628" i="3"/>
  <c r="F620" i="3"/>
  <c r="F612" i="3"/>
  <c r="F604" i="3"/>
  <c r="F596" i="3"/>
  <c r="F588" i="3"/>
  <c r="F2026" i="3"/>
  <c r="F2018" i="3"/>
  <c r="F1962" i="3"/>
  <c r="F1954" i="3"/>
  <c r="F1898" i="3"/>
  <c r="F1890" i="3"/>
  <c r="F1834" i="3"/>
  <c r="F1826" i="3"/>
  <c r="F1805" i="3"/>
  <c r="F1803" i="3"/>
  <c r="F1790" i="3"/>
  <c r="F1788" i="3"/>
  <c r="F1784" i="3"/>
  <c r="F1746" i="3"/>
  <c r="F1740" i="3"/>
  <c r="F1725" i="3"/>
  <c r="F1700" i="3"/>
  <c r="F1685" i="3"/>
  <c r="F1677" i="3"/>
  <c r="F1675" i="3"/>
  <c r="F1662" i="3"/>
  <c r="F1660" i="3"/>
  <c r="F1656" i="3"/>
  <c r="F1618" i="3"/>
  <c r="F1612" i="3"/>
  <c r="F1597" i="3"/>
  <c r="F1572" i="3"/>
  <c r="F1557" i="3"/>
  <c r="F1551" i="3"/>
  <c r="F1535" i="3"/>
  <c r="F1519" i="3"/>
  <c r="F1503" i="3"/>
  <c r="F1487" i="3"/>
  <c r="F1471" i="3"/>
  <c r="F1455" i="3"/>
  <c r="F1439" i="3"/>
  <c r="F1423" i="3"/>
  <c r="F1398" i="3"/>
  <c r="F1383" i="3"/>
  <c r="F1373" i="3"/>
  <c r="F1368" i="3"/>
  <c r="F1363" i="3"/>
  <c r="F1353" i="3"/>
  <c r="F1348" i="3"/>
  <c r="F1334" i="3"/>
  <c r="F1319" i="3"/>
  <c r="F1309" i="3"/>
  <c r="F1304" i="3"/>
  <c r="F1299" i="3"/>
  <c r="F1289" i="3"/>
  <c r="F1284" i="3"/>
  <c r="F1270" i="3"/>
  <c r="F1255" i="3"/>
  <c r="F1245" i="3"/>
  <c r="F1240" i="3"/>
  <c r="F1235" i="3"/>
  <c r="F1225" i="3"/>
  <c r="F1220" i="3"/>
  <c r="F1206" i="3"/>
  <c r="F1191" i="3"/>
  <c r="F1181" i="3"/>
  <c r="F1176" i="3"/>
  <c r="F1171" i="3"/>
  <c r="F1161" i="3"/>
  <c r="F1156" i="3"/>
  <c r="F1142" i="3"/>
  <c r="F1127" i="3"/>
  <c r="F1117" i="3"/>
  <c r="F1112" i="3"/>
  <c r="F1107" i="3"/>
  <c r="F1097" i="3"/>
  <c r="F1092" i="3"/>
  <c r="F1078" i="3"/>
  <c r="F1063" i="3"/>
  <c r="F1053" i="3"/>
  <c r="F1048" i="3"/>
  <c r="F1043" i="3"/>
  <c r="F1033" i="3"/>
  <c r="F1028" i="3"/>
  <c r="F1013" i="3"/>
  <c r="F1005" i="3"/>
  <c r="F997" i="3"/>
  <c r="F989" i="3"/>
  <c r="F981" i="3"/>
  <c r="F973" i="3"/>
  <c r="F965" i="3"/>
  <c r="F957" i="3"/>
  <c r="F949" i="3"/>
  <c r="F941" i="3"/>
  <c r="F933" i="3"/>
  <c r="F925" i="3"/>
  <c r="F917" i="3"/>
  <c r="F909" i="3"/>
  <c r="F901" i="3"/>
  <c r="F893" i="3"/>
  <c r="F885" i="3"/>
  <c r="F877" i="3"/>
  <c r="F869" i="3"/>
  <c r="F861" i="3"/>
  <c r="F853" i="3"/>
  <c r="F845" i="3"/>
  <c r="F837" i="3"/>
  <c r="F829" i="3"/>
  <c r="F2096" i="3"/>
  <c r="F2081" i="3"/>
  <c r="F2041" i="3"/>
  <c r="F2028" i="3"/>
  <c r="F2005" i="3"/>
  <c r="F1964" i="3"/>
  <c r="F1941" i="3"/>
  <c r="F1900" i="3"/>
  <c r="F1877" i="3"/>
  <c r="F1836" i="3"/>
  <c r="F1813" i="3"/>
  <c r="F1755" i="3"/>
  <c r="F1721" i="3"/>
  <c r="F1715" i="3"/>
  <c r="F1694" i="3"/>
  <c r="F1692" i="3"/>
  <c r="F1627" i="3"/>
  <c r="F1593" i="3"/>
  <c r="F1587" i="3"/>
  <c r="F1566" i="3"/>
  <c r="F1564" i="3"/>
  <c r="F1408" i="3"/>
  <c r="F1403" i="3"/>
  <c r="F1393" i="3"/>
  <c r="F1388" i="3"/>
  <c r="F1374" i="3"/>
  <c r="F1359" i="3"/>
  <c r="F1349" i="3"/>
  <c r="F1344" i="3"/>
  <c r="F1339" i="3"/>
  <c r="F1329" i="3"/>
  <c r="F1324" i="3"/>
  <c r="F1310" i="3"/>
  <c r="F1295" i="3"/>
  <c r="F1285" i="3"/>
  <c r="F1280" i="3"/>
  <c r="F1275" i="3"/>
  <c r="F1265" i="3"/>
  <c r="F1260" i="3"/>
  <c r="F1246" i="3"/>
  <c r="F1231" i="3"/>
  <c r="F1221" i="3"/>
  <c r="F1216" i="3"/>
  <c r="F1211" i="3"/>
  <c r="F1201" i="3"/>
  <c r="F1196" i="3"/>
  <c r="F1182" i="3"/>
  <c r="F1167" i="3"/>
  <c r="F1157" i="3"/>
  <c r="F1152" i="3"/>
  <c r="F1147" i="3"/>
  <c r="F1137" i="3"/>
  <c r="F1132" i="3"/>
  <c r="F1118" i="3"/>
  <c r="F1103" i="3"/>
  <c r="F1093" i="3"/>
  <c r="F1088" i="3"/>
  <c r="F1083" i="3"/>
  <c r="F1073" i="3"/>
  <c r="F1068" i="3"/>
  <c r="F1054" i="3"/>
  <c r="F1039" i="3"/>
  <c r="F1029" i="3"/>
  <c r="F1024" i="3"/>
  <c r="F1019" i="3"/>
  <c r="F1014" i="3"/>
  <c r="F1006" i="3"/>
  <c r="F998" i="3"/>
  <c r="F990" i="3"/>
  <c r="F982" i="3"/>
  <c r="F974" i="3"/>
  <c r="F966" i="3"/>
  <c r="F958" i="3"/>
  <c r="F950" i="3"/>
  <c r="F942" i="3"/>
  <c r="F934" i="3"/>
  <c r="F926" i="3"/>
  <c r="F918" i="3"/>
  <c r="F910" i="3"/>
  <c r="F902" i="3"/>
  <c r="F894" i="3"/>
  <c r="F886" i="3"/>
  <c r="F878" i="3"/>
  <c r="F870" i="3"/>
  <c r="F862" i="3"/>
  <c r="F854" i="3"/>
  <c r="F846" i="3"/>
  <c r="F838" i="3"/>
  <c r="F830" i="3"/>
  <c r="F822" i="3"/>
  <c r="F814" i="3"/>
  <c r="F806" i="3"/>
  <c r="F798" i="3"/>
  <c r="F790" i="3"/>
  <c r="F782" i="3"/>
  <c r="F774" i="3"/>
  <c r="F766" i="3"/>
  <c r="F758" i="3"/>
  <c r="F750" i="3"/>
  <c r="F742" i="3"/>
  <c r="F734" i="3"/>
  <c r="F726" i="3"/>
  <c r="F718" i="3"/>
  <c r="F2483" i="3"/>
  <c r="F2107" i="3"/>
  <c r="F2104" i="3"/>
  <c r="F2091" i="3"/>
  <c r="F2070" i="3"/>
  <c r="F2010" i="3"/>
  <c r="F2002" i="3"/>
  <c r="F1946" i="3"/>
  <c r="F1938" i="3"/>
  <c r="F1882" i="3"/>
  <c r="F1874" i="3"/>
  <c r="F1818" i="3"/>
  <c r="F1778" i="3"/>
  <c r="F1736" i="3"/>
  <c r="F1734" i="3"/>
  <c r="F1730" i="3"/>
  <c r="F1690" i="3"/>
  <c r="F1650" i="3"/>
  <c r="F1608" i="3"/>
  <c r="F1606" i="3"/>
  <c r="F1602" i="3"/>
  <c r="F1562" i="3"/>
  <c r="F1547" i="3"/>
  <c r="F1545" i="3"/>
  <c r="F1531" i="3"/>
  <c r="F1529" i="3"/>
  <c r="F1515" i="3"/>
  <c r="F1513" i="3"/>
  <c r="F1499" i="3"/>
  <c r="F1497" i="3"/>
  <c r="F1483" i="3"/>
  <c r="F1481" i="3"/>
  <c r="F2062" i="3"/>
  <c r="F2056" i="3"/>
  <c r="F2051" i="3"/>
  <c r="F2012" i="3"/>
  <c r="F1989" i="3"/>
  <c r="F1948" i="3"/>
  <c r="F1925" i="3"/>
  <c r="F1884" i="3"/>
  <c r="F1861" i="3"/>
  <c r="F1820" i="3"/>
  <c r="F1808" i="3"/>
  <c r="F1793" i="3"/>
  <c r="F1774" i="3"/>
  <c r="F1768" i="3"/>
  <c r="F1753" i="3"/>
  <c r="F1709" i="3"/>
  <c r="F1707" i="3"/>
  <c r="F1705" i="3"/>
  <c r="F1680" i="3"/>
  <c r="F1665" i="3"/>
  <c r="F1646" i="3"/>
  <c r="F1640" i="3"/>
  <c r="F1625" i="3"/>
  <c r="F1581" i="3"/>
  <c r="F1579" i="3"/>
  <c r="F1577" i="3"/>
  <c r="F1552" i="3"/>
  <c r="F1536" i="3"/>
  <c r="F1520" i="3"/>
  <c r="F1504" i="3"/>
  <c r="F1488" i="3"/>
  <c r="F1472" i="3"/>
  <c r="F2328" i="3"/>
  <c r="F2085" i="3"/>
  <c r="F2048" i="3"/>
  <c r="F1994" i="3"/>
  <c r="F1986" i="3"/>
  <c r="F1930" i="3"/>
  <c r="F1922" i="3"/>
  <c r="F1866" i="3"/>
  <c r="F1858" i="3"/>
  <c r="F1810" i="3"/>
  <c r="F1804" i="3"/>
  <c r="F1789" i="3"/>
  <c r="F1764" i="3"/>
  <c r="F1749" i="3"/>
  <c r="F1741" i="3"/>
  <c r="F1739" i="3"/>
  <c r="F1726" i="3"/>
  <c r="F1724" i="3"/>
  <c r="F1720" i="3"/>
  <c r="F1682" i="3"/>
  <c r="F1676" i="3"/>
  <c r="F1661" i="3"/>
  <c r="F1636" i="3"/>
  <c r="F1621" i="3"/>
  <c r="F1613" i="3"/>
  <c r="F1611" i="3"/>
  <c r="F1598" i="3"/>
  <c r="F1596" i="3"/>
  <c r="F1592" i="3"/>
  <c r="F1554" i="3"/>
  <c r="F1543" i="3"/>
  <c r="F1527" i="3"/>
  <c r="F1511" i="3"/>
  <c r="F1495" i="3"/>
  <c r="F1479" i="3"/>
  <c r="F1463" i="3"/>
  <c r="F2245" i="3"/>
  <c r="F2168" i="3"/>
  <c r="F2037" i="3"/>
  <c r="F1996" i="3"/>
  <c r="F1973" i="3"/>
  <c r="F1932" i="3"/>
  <c r="F1909" i="3"/>
  <c r="F1868" i="3"/>
  <c r="F1845" i="3"/>
  <c r="F1785" i="3"/>
  <c r="F1779" i="3"/>
  <c r="F1758" i="3"/>
  <c r="F1756" i="3"/>
  <c r="F1691" i="3"/>
  <c r="F1657" i="3"/>
  <c r="F1651" i="3"/>
  <c r="F1630" i="3"/>
  <c r="F1628" i="3"/>
  <c r="F2087" i="3"/>
  <c r="F2034" i="3"/>
  <c r="F1978" i="3"/>
  <c r="F1970" i="3"/>
  <c r="F1914" i="3"/>
  <c r="F1906" i="3"/>
  <c r="F1850" i="3"/>
  <c r="F1842" i="3"/>
  <c r="F1800" i="3"/>
  <c r="F1798" i="3"/>
  <c r="F1794" i="3"/>
  <c r="F1754" i="3"/>
  <c r="F1714" i="3"/>
  <c r="F1672" i="3"/>
  <c r="F1670" i="3"/>
  <c r="F1666" i="3"/>
  <c r="F1626" i="3"/>
  <c r="F1586" i="3"/>
  <c r="F1539" i="3"/>
  <c r="F1537" i="3"/>
  <c r="F1523" i="3"/>
  <c r="F1521" i="3"/>
  <c r="F1507" i="3"/>
  <c r="F1505" i="3"/>
  <c r="F1491" i="3"/>
  <c r="F1489" i="3"/>
  <c r="F1475" i="3"/>
  <c r="F1473" i="3"/>
  <c r="F1459" i="3"/>
  <c r="F1457" i="3"/>
  <c r="F1443" i="3"/>
  <c r="F1441" i="3"/>
  <c r="F1427" i="3"/>
  <c r="F1425" i="3"/>
  <c r="F1401" i="3"/>
  <c r="F1396" i="3"/>
  <c r="F1382" i="3"/>
  <c r="F1367" i="3"/>
  <c r="F1357" i="3"/>
  <c r="F1352" i="3"/>
  <c r="F1347" i="3"/>
  <c r="F1337" i="3"/>
  <c r="F1332" i="3"/>
  <c r="F1318" i="3"/>
  <c r="F1303" i="3"/>
  <c r="F1293" i="3"/>
  <c r="F1288" i="3"/>
  <c r="F1283" i="3"/>
  <c r="F1273" i="3"/>
  <c r="F1268" i="3"/>
  <c r="F1254" i="3"/>
  <c r="F1239" i="3"/>
  <c r="F1229" i="3"/>
  <c r="F1224" i="3"/>
  <c r="F1219" i="3"/>
  <c r="F1209" i="3"/>
  <c r="F1204" i="3"/>
  <c r="F1190" i="3"/>
  <c r="F1175" i="3"/>
  <c r="F1165" i="3"/>
  <c r="F1160" i="3"/>
  <c r="F1155" i="3"/>
  <c r="F1145" i="3"/>
  <c r="F1140" i="3"/>
  <c r="F1126" i="3"/>
  <c r="F1111" i="3"/>
  <c r="F1101" i="3"/>
  <c r="F1096" i="3"/>
  <c r="F1091" i="3"/>
  <c r="F1081" i="3"/>
  <c r="F1076" i="3"/>
  <c r="F1062" i="3"/>
  <c r="F1047" i="3"/>
  <c r="F1037" i="3"/>
  <c r="F1032" i="3"/>
  <c r="F1027" i="3"/>
  <c r="F1017" i="3"/>
  <c r="F1011" i="3"/>
  <c r="F1003" i="3"/>
  <c r="F995" i="3"/>
  <c r="F987" i="3"/>
  <c r="F979" i="3"/>
  <c r="F971" i="3"/>
  <c r="F963" i="3"/>
  <c r="F955" i="3"/>
  <c r="F947" i="3"/>
  <c r="F939" i="3"/>
  <c r="F931" i="3"/>
  <c r="F923" i="3"/>
  <c r="F915" i="3"/>
  <c r="F1389" i="3"/>
  <c r="F1366" i="3"/>
  <c r="F1307" i="3"/>
  <c r="F1305" i="3"/>
  <c r="F1261" i="3"/>
  <c r="F1238" i="3"/>
  <c r="F1179" i="3"/>
  <c r="F1177" i="3"/>
  <c r="F1133" i="3"/>
  <c r="F1110" i="3"/>
  <c r="F1051" i="3"/>
  <c r="F1049" i="3"/>
  <c r="F912" i="3"/>
  <c r="F895" i="3"/>
  <c r="F890" i="3"/>
  <c r="F865" i="3"/>
  <c r="F859" i="3"/>
  <c r="F848" i="3"/>
  <c r="F831" i="3"/>
  <c r="F826" i="3"/>
  <c r="F816" i="3"/>
  <c r="F809" i="3"/>
  <c r="F805" i="3"/>
  <c r="F802" i="3"/>
  <c r="F791" i="3"/>
  <c r="F784" i="3"/>
  <c r="F777" i="3"/>
  <c r="F773" i="3"/>
  <c r="F770" i="3"/>
  <c r="F759" i="3"/>
  <c r="F752" i="3"/>
  <c r="F745" i="3"/>
  <c r="F741" i="3"/>
  <c r="F738" i="3"/>
  <c r="F727" i="3"/>
  <c r="F720" i="3"/>
  <c r="F712" i="3"/>
  <c r="F697" i="3"/>
  <c r="F687" i="3"/>
  <c r="F682" i="3"/>
  <c r="F677" i="3"/>
  <c r="F667" i="3"/>
  <c r="F662" i="3"/>
  <c r="F648" i="3"/>
  <c r="F633" i="3"/>
  <c r="F623" i="3"/>
  <c r="F618" i="3"/>
  <c r="F613" i="3"/>
  <c r="F603" i="3"/>
  <c r="F598" i="3"/>
  <c r="F583" i="3"/>
  <c r="F575" i="3"/>
  <c r="F567" i="3"/>
  <c r="F559" i="3"/>
  <c r="F551" i="3"/>
  <c r="F543" i="3"/>
  <c r="F535" i="3"/>
  <c r="F527" i="3"/>
  <c r="F519" i="3"/>
  <c r="F511" i="3"/>
  <c r="F503" i="3"/>
  <c r="F495" i="3"/>
  <c r="F487" i="3"/>
  <c r="F479" i="3"/>
  <c r="F471" i="3"/>
  <c r="F463" i="3"/>
  <c r="F455" i="3"/>
  <c r="F447" i="3"/>
  <c r="F439" i="3"/>
  <c r="F431" i="3"/>
  <c r="F423" i="3"/>
  <c r="F415" i="3"/>
  <c r="F407" i="3"/>
  <c r="F399" i="3"/>
  <c r="F391" i="3"/>
  <c r="F383" i="3"/>
  <c r="F375" i="3"/>
  <c r="F367" i="3"/>
  <c r="F359" i="3"/>
  <c r="F351" i="3"/>
  <c r="F343" i="3"/>
  <c r="F335" i="3"/>
  <c r="F327" i="3"/>
  <c r="F319" i="3"/>
  <c r="F311" i="3"/>
  <c r="F303" i="3"/>
  <c r="F295" i="3"/>
  <c r="F287" i="3"/>
  <c r="F279" i="3"/>
  <c r="F271" i="3"/>
  <c r="F263" i="3"/>
  <c r="F255" i="3"/>
  <c r="F247" i="3"/>
  <c r="F239" i="3"/>
  <c r="F231" i="3"/>
  <c r="F223" i="3"/>
  <c r="F215" i="3"/>
  <c r="F207" i="3"/>
  <c r="F199" i="3"/>
  <c r="F191" i="3"/>
  <c r="F183" i="3"/>
  <c r="F175" i="3"/>
  <c r="F167" i="3"/>
  <c r="F159" i="3"/>
  <c r="F151" i="3"/>
  <c r="F143" i="3"/>
  <c r="F135" i="3"/>
  <c r="F127" i="3"/>
  <c r="F119" i="3"/>
  <c r="F111" i="3"/>
  <c r="F103" i="3"/>
  <c r="F95" i="3"/>
  <c r="F87" i="3"/>
  <c r="F79" i="3"/>
  <c r="F71" i="3"/>
  <c r="F63" i="3"/>
  <c r="F55" i="3"/>
  <c r="F1467" i="3"/>
  <c r="F1449" i="3"/>
  <c r="F1417" i="3"/>
  <c r="F1406" i="3"/>
  <c r="F1345" i="3"/>
  <c r="F1341" i="3"/>
  <c r="F1301" i="3"/>
  <c r="F1278" i="3"/>
  <c r="F1217" i="3"/>
  <c r="F1213" i="3"/>
  <c r="F1173" i="3"/>
  <c r="F1150" i="3"/>
  <c r="F1089" i="3"/>
  <c r="F1085" i="3"/>
  <c r="F1045" i="3"/>
  <c r="F1022" i="3"/>
  <c r="F1009" i="3"/>
  <c r="F1002" i="3"/>
  <c r="F993" i="3"/>
  <c r="F986" i="3"/>
  <c r="F977" i="3"/>
  <c r="F970" i="3"/>
  <c r="F961" i="3"/>
  <c r="F954" i="3"/>
  <c r="F945" i="3"/>
  <c r="F938" i="3"/>
  <c r="F929" i="3"/>
  <c r="F922" i="3"/>
  <c r="F904" i="3"/>
  <c r="F887" i="3"/>
  <c r="F882" i="3"/>
  <c r="F857" i="3"/>
  <c r="F851" i="3"/>
  <c r="F840" i="3"/>
  <c r="F823" i="3"/>
  <c r="F795" i="3"/>
  <c r="F763" i="3"/>
  <c r="F731" i="3"/>
  <c r="F707" i="3"/>
  <c r="F702" i="3"/>
  <c r="F688" i="3"/>
  <c r="F673" i="3"/>
  <c r="F663" i="3"/>
  <c r="F658" i="3"/>
  <c r="F653" i="3"/>
  <c r="F643" i="3"/>
  <c r="F638" i="3"/>
  <c r="F624" i="3"/>
  <c r="F609" i="3"/>
  <c r="F599" i="3"/>
  <c r="F594" i="3"/>
  <c r="F589" i="3"/>
  <c r="F584" i="3"/>
  <c r="F576" i="3"/>
  <c r="F568" i="3"/>
  <c r="F560" i="3"/>
  <c r="F552" i="3"/>
  <c r="F544" i="3"/>
  <c r="F536" i="3"/>
  <c r="F528" i="3"/>
  <c r="F520" i="3"/>
  <c r="F512" i="3"/>
  <c r="F504" i="3"/>
  <c r="F496" i="3"/>
  <c r="F488" i="3"/>
  <c r="F480" i="3"/>
  <c r="F472" i="3"/>
  <c r="F464" i="3"/>
  <c r="F1563" i="3"/>
  <c r="F1424" i="3"/>
  <c r="F1412" i="3"/>
  <c r="F1404" i="3"/>
  <c r="F1385" i="3"/>
  <c r="F1381" i="3"/>
  <c r="F1379" i="3"/>
  <c r="F1364" i="3"/>
  <c r="F1331" i="3"/>
  <c r="F1320" i="3"/>
  <c r="F1316" i="3"/>
  <c r="F1291" i="3"/>
  <c r="F1276" i="3"/>
  <c r="F1257" i="3"/>
  <c r="F1253" i="3"/>
  <c r="F1251" i="3"/>
  <c r="F1236" i="3"/>
  <c r="F1203" i="3"/>
  <c r="F1192" i="3"/>
  <c r="F1188" i="3"/>
  <c r="F1163" i="3"/>
  <c r="F1148" i="3"/>
  <c r="F1129" i="3"/>
  <c r="F1125" i="3"/>
  <c r="F1123" i="3"/>
  <c r="F1108" i="3"/>
  <c r="F1075" i="3"/>
  <c r="F1064" i="3"/>
  <c r="F1060" i="3"/>
  <c r="F1035" i="3"/>
  <c r="F1020" i="3"/>
  <c r="F1000" i="3"/>
  <c r="F984" i="3"/>
  <c r="F968" i="3"/>
  <c r="F952" i="3"/>
  <c r="F936" i="3"/>
  <c r="F920" i="3"/>
  <c r="F913" i="3"/>
  <c r="F907" i="3"/>
  <c r="F896" i="3"/>
  <c r="F879" i="3"/>
  <c r="F874" i="3"/>
  <c r="F849" i="3"/>
  <c r="F843" i="3"/>
  <c r="F832" i="3"/>
  <c r="F817" i="3"/>
  <c r="F813" i="3"/>
  <c r="F810" i="3"/>
  <c r="F799" i="3"/>
  <c r="F792" i="3"/>
  <c r="F785" i="3"/>
  <c r="F781" i="3"/>
  <c r="F778" i="3"/>
  <c r="F767" i="3"/>
  <c r="F760" i="3"/>
  <c r="F753" i="3"/>
  <c r="F749" i="3"/>
  <c r="F746" i="3"/>
  <c r="F735" i="3"/>
  <c r="F728" i="3"/>
  <c r="F721" i="3"/>
  <c r="F717" i="3"/>
  <c r="F713" i="3"/>
  <c r="F703" i="3"/>
  <c r="F698" i="3"/>
  <c r="F693" i="3"/>
  <c r="F683" i="3"/>
  <c r="F678" i="3"/>
  <c r="F664" i="3"/>
  <c r="F649" i="3"/>
  <c r="F639" i="3"/>
  <c r="F634" i="3"/>
  <c r="F629" i="3"/>
  <c r="F619" i="3"/>
  <c r="F614" i="3"/>
  <c r="F600" i="3"/>
  <c r="F585" i="3"/>
  <c r="F577" i="3"/>
  <c r="F569" i="3"/>
  <c r="F561" i="3"/>
  <c r="F553" i="3"/>
  <c r="F545" i="3"/>
  <c r="F537" i="3"/>
  <c r="F529" i="3"/>
  <c r="F521" i="3"/>
  <c r="F513" i="3"/>
  <c r="F505" i="3"/>
  <c r="F497" i="3"/>
  <c r="F489" i="3"/>
  <c r="F481" i="3"/>
  <c r="F473" i="3"/>
  <c r="F465" i="3"/>
  <c r="F457" i="3"/>
  <c r="F449" i="3"/>
  <c r="F441" i="3"/>
  <c r="F433" i="3"/>
  <c r="F425" i="3"/>
  <c r="F417" i="3"/>
  <c r="F1456" i="3"/>
  <c r="F1451" i="3"/>
  <c r="F1431" i="3"/>
  <c r="F1419" i="3"/>
  <c r="F1400" i="3"/>
  <c r="F1390" i="3"/>
  <c r="F1375" i="3"/>
  <c r="F1360" i="3"/>
  <c r="F1356" i="3"/>
  <c r="F1350" i="3"/>
  <c r="F1335" i="3"/>
  <c r="F1327" i="3"/>
  <c r="F1312" i="3"/>
  <c r="F1297" i="3"/>
  <c r="F1287" i="3"/>
  <c r="F1272" i="3"/>
  <c r="F1262" i="3"/>
  <c r="F1247" i="3"/>
  <c r="F1232" i="3"/>
  <c r="F1228" i="3"/>
  <c r="F1222" i="3"/>
  <c r="F1207" i="3"/>
  <c r="F1199" i="3"/>
  <c r="F1184" i="3"/>
  <c r="F1169" i="3"/>
  <c r="F1159" i="3"/>
  <c r="F1144" i="3"/>
  <c r="F1134" i="3"/>
  <c r="F1119" i="3"/>
  <c r="F1104" i="3"/>
  <c r="F1100" i="3"/>
  <c r="F1094" i="3"/>
  <c r="F1371" i="3"/>
  <c r="F1369" i="3"/>
  <c r="F1325" i="3"/>
  <c r="F1302" i="3"/>
  <c r="F1243" i="3"/>
  <c r="F1241" i="3"/>
  <c r="F1197" i="3"/>
  <c r="F1174" i="3"/>
  <c r="F1115" i="3"/>
  <c r="F1113" i="3"/>
  <c r="F1433" i="3"/>
  <c r="F1409" i="3"/>
  <c r="F1405" i="3"/>
  <c r="F1365" i="3"/>
  <c r="F1342" i="3"/>
  <c r="F1281" i="3"/>
  <c r="F1277" i="3"/>
  <c r="F1237" i="3"/>
  <c r="F1214" i="3"/>
  <c r="F1153" i="3"/>
  <c r="F1149" i="3"/>
  <c r="F1109" i="3"/>
  <c r="F1086" i="3"/>
  <c r="F1440" i="3"/>
  <c r="F1395" i="3"/>
  <c r="F1384" i="3"/>
  <c r="F1380" i="3"/>
  <c r="F1355" i="3"/>
  <c r="F1340" i="3"/>
  <c r="F1321" i="3"/>
  <c r="F1317" i="3"/>
  <c r="F1315" i="3"/>
  <c r="F1300" i="3"/>
  <c r="F1267" i="3"/>
  <c r="F1256" i="3"/>
  <c r="F1252" i="3"/>
  <c r="F1227" i="3"/>
  <c r="F1212" i="3"/>
  <c r="F1193" i="3"/>
  <c r="F1189" i="3"/>
  <c r="F1187" i="3"/>
  <c r="F1172" i="3"/>
  <c r="F1465" i="3"/>
  <c r="F1447" i="3"/>
  <c r="F1435" i="3"/>
  <c r="F1415" i="3"/>
  <c r="F1399" i="3"/>
  <c r="F1391" i="3"/>
  <c r="F1376" i="3"/>
  <c r="F1361" i="3"/>
  <c r="F1351" i="3"/>
  <c r="F1336" i="3"/>
  <c r="F1326" i="3"/>
  <c r="F1311" i="3"/>
  <c r="F1296" i="3"/>
  <c r="F1292" i="3"/>
  <c r="F1286" i="3"/>
  <c r="F1271" i="3"/>
  <c r="F1263" i="3"/>
  <c r="F1248" i="3"/>
  <c r="F1233" i="3"/>
  <c r="F1223" i="3"/>
  <c r="F1208" i="3"/>
  <c r="F1198" i="3"/>
  <c r="F1183" i="3"/>
  <c r="F1168" i="3"/>
  <c r="F1164" i="3"/>
  <c r="F1158" i="3"/>
  <c r="F1143" i="3"/>
  <c r="F1135" i="3"/>
  <c r="F1120" i="3"/>
  <c r="F1105" i="3"/>
  <c r="F1095" i="3"/>
  <c r="F1080" i="3"/>
  <c r="F1070" i="3"/>
  <c r="F1055" i="3"/>
  <c r="F1040" i="3"/>
  <c r="F1036" i="3"/>
  <c r="F1030" i="3"/>
  <c r="F1015" i="3"/>
  <c r="F999" i="3"/>
  <c r="F983" i="3"/>
  <c r="F967" i="3"/>
  <c r="F951" i="3"/>
  <c r="F935" i="3"/>
  <c r="F919" i="3"/>
  <c r="F903" i="3"/>
  <c r="F898" i="3"/>
  <c r="F873" i="3"/>
  <c r="F867" i="3"/>
  <c r="F856" i="3"/>
  <c r="F839" i="3"/>
  <c r="F834" i="3"/>
  <c r="F819" i="3"/>
  <c r="F787" i="3"/>
  <c r="F755" i="3"/>
  <c r="F723" i="3"/>
  <c r="F711" i="3"/>
  <c r="F706" i="3"/>
  <c r="F701" i="3"/>
  <c r="F691" i="3"/>
  <c r="F686" i="3"/>
  <c r="F672" i="3"/>
  <c r="F657" i="3"/>
  <c r="F647" i="3"/>
  <c r="F642" i="3"/>
  <c r="F637" i="3"/>
  <c r="F627" i="3"/>
  <c r="F622" i="3"/>
  <c r="F608" i="3"/>
  <c r="F593" i="3"/>
  <c r="F582" i="3"/>
  <c r="F574" i="3"/>
  <c r="F566" i="3"/>
  <c r="F558" i="3"/>
  <c r="F550" i="3"/>
  <c r="F542" i="3"/>
  <c r="F534" i="3"/>
  <c r="F526" i="3"/>
  <c r="F518" i="3"/>
  <c r="F510" i="3"/>
  <c r="F502" i="3"/>
  <c r="F494" i="3"/>
  <c r="F486" i="3"/>
  <c r="F478" i="3"/>
  <c r="F470" i="3"/>
  <c r="F462" i="3"/>
  <c r="F454" i="3"/>
  <c r="F446" i="3"/>
  <c r="F438" i="3"/>
  <c r="F430" i="3"/>
  <c r="F422" i="3"/>
  <c r="F414" i="3"/>
  <c r="F406" i="3"/>
  <c r="F398" i="3"/>
  <c r="F390" i="3"/>
  <c r="F382" i="3"/>
  <c r="F374" i="3"/>
  <c r="F366" i="3"/>
  <c r="F358" i="3"/>
  <c r="F350" i="3"/>
  <c r="F342" i="3"/>
  <c r="F334" i="3"/>
  <c r="F326" i="3"/>
  <c r="F318" i="3"/>
  <c r="F310" i="3"/>
  <c r="F1031" i="3"/>
  <c r="F1010" i="3"/>
  <c r="F978" i="3"/>
  <c r="F946" i="3"/>
  <c r="F914" i="3"/>
  <c r="F889" i="3"/>
  <c r="F858" i="3"/>
  <c r="F842" i="3"/>
  <c r="F835" i="3"/>
  <c r="F824" i="3"/>
  <c r="F818" i="3"/>
  <c r="F801" i="3"/>
  <c r="F793" i="3"/>
  <c r="F789" i="3"/>
  <c r="F783" i="3"/>
  <c r="F768" i="3"/>
  <c r="F762" i="3"/>
  <c r="F754" i="3"/>
  <c r="F737" i="3"/>
  <c r="F729" i="3"/>
  <c r="F725" i="3"/>
  <c r="F719" i="3"/>
  <c r="F661" i="3"/>
  <c r="F659" i="3"/>
  <c r="F615" i="3"/>
  <c r="F592" i="3"/>
  <c r="F581" i="3"/>
  <c r="F572" i="3"/>
  <c r="F565" i="3"/>
  <c r="F556" i="3"/>
  <c r="F549" i="3"/>
  <c r="F540" i="3"/>
  <c r="F533" i="3"/>
  <c r="F524" i="3"/>
  <c r="F517" i="3"/>
  <c r="F508" i="3"/>
  <c r="F501" i="3"/>
  <c r="F492" i="3"/>
  <c r="F485" i="3"/>
  <c r="F476" i="3"/>
  <c r="F469" i="3"/>
  <c r="F460" i="3"/>
  <c r="F440" i="3"/>
  <c r="F435" i="3"/>
  <c r="F421" i="3"/>
  <c r="F405" i="3"/>
  <c r="F402" i="3"/>
  <c r="F395" i="3"/>
  <c r="F373" i="3"/>
  <c r="F370" i="3"/>
  <c r="F363" i="3"/>
  <c r="F341" i="3"/>
  <c r="F338" i="3"/>
  <c r="F331" i="3"/>
  <c r="F309" i="3"/>
  <c r="F306" i="3"/>
  <c r="F292" i="3"/>
  <c r="F282" i="3"/>
  <c r="F277" i="3"/>
  <c r="F272" i="3"/>
  <c r="F262" i="3"/>
  <c r="F257" i="3"/>
  <c r="F243" i="3"/>
  <c r="F228" i="3"/>
  <c r="F218" i="3"/>
  <c r="F213" i="3"/>
  <c r="F208" i="3"/>
  <c r="F198" i="3"/>
  <c r="F193" i="3"/>
  <c r="F179" i="3"/>
  <c r="F164" i="3"/>
  <c r="F154" i="3"/>
  <c r="F149" i="3"/>
  <c r="F144" i="3"/>
  <c r="F134" i="3"/>
  <c r="F129" i="3"/>
  <c r="F115" i="3"/>
  <c r="F100" i="3"/>
  <c r="F90" i="3"/>
  <c r="F85" i="3"/>
  <c r="F80" i="3"/>
  <c r="F70" i="3"/>
  <c r="F65" i="3"/>
  <c r="F50" i="3"/>
  <c r="F42" i="3"/>
  <c r="F34" i="3"/>
  <c r="F24" i="3"/>
  <c r="F18" i="3"/>
  <c r="F14" i="3"/>
  <c r="F6" i="3"/>
  <c r="F1071" i="3"/>
  <c r="F1007" i="3"/>
  <c r="F985" i="3"/>
  <c r="F975" i="3"/>
  <c r="F953" i="3"/>
  <c r="F943" i="3"/>
  <c r="F921" i="3"/>
  <c r="F880" i="3"/>
  <c r="F807" i="3"/>
  <c r="F803" i="3"/>
  <c r="F797" i="3"/>
  <c r="F743" i="3"/>
  <c r="F739" i="3"/>
  <c r="F733" i="3"/>
  <c r="F699" i="3"/>
  <c r="F695" i="3"/>
  <c r="F655" i="3"/>
  <c r="F632" i="3"/>
  <c r="F579" i="3"/>
  <c r="F563" i="3"/>
  <c r="F547" i="3"/>
  <c r="F531" i="3"/>
  <c r="F515" i="3"/>
  <c r="F499" i="3"/>
  <c r="F483" i="3"/>
  <c r="F467" i="3"/>
  <c r="F452" i="3"/>
  <c r="F432" i="3"/>
  <c r="F427" i="3"/>
  <c r="F409" i="3"/>
  <c r="F388" i="3"/>
  <c r="F384" i="3"/>
  <c r="F377" i="3"/>
  <c r="F356" i="3"/>
  <c r="F352" i="3"/>
  <c r="F345" i="3"/>
  <c r="F324" i="3"/>
  <c r="F320" i="3"/>
  <c r="F313" i="3"/>
  <c r="F302" i="3"/>
  <c r="F297" i="3"/>
  <c r="F283" i="3"/>
  <c r="F268" i="3"/>
  <c r="F258" i="3"/>
  <c r="F253" i="3"/>
  <c r="F248" i="3"/>
  <c r="F238" i="3"/>
  <c r="F233" i="3"/>
  <c r="F219" i="3"/>
  <c r="F204" i="3"/>
  <c r="F194" i="3"/>
  <c r="F189" i="3"/>
  <c r="F184" i="3"/>
  <c r="F174" i="3"/>
  <c r="F169" i="3"/>
  <c r="F155" i="3"/>
  <c r="F140" i="3"/>
  <c r="F130" i="3"/>
  <c r="F125" i="3"/>
  <c r="F120" i="3"/>
  <c r="F110" i="3"/>
  <c r="F105" i="3"/>
  <c r="F91" i="3"/>
  <c r="F76" i="3"/>
  <c r="F66" i="3"/>
  <c r="F61" i="3"/>
  <c r="F56" i="3"/>
  <c r="F51" i="3"/>
  <c r="F43" i="3"/>
  <c r="F35" i="3"/>
  <c r="F31" i="3"/>
  <c r="F19" i="3"/>
  <c r="F1044" i="3"/>
  <c r="F1025" i="3"/>
  <c r="F992" i="3"/>
  <c r="F960" i="3"/>
  <c r="F928" i="3"/>
  <c r="F891" i="3"/>
  <c r="F871" i="3"/>
  <c r="F855" i="3"/>
  <c r="F776" i="3"/>
  <c r="F685" i="3"/>
  <c r="F674" i="3"/>
  <c r="F670" i="3"/>
  <c r="F645" i="3"/>
  <c r="F630" i="3"/>
  <c r="F611" i="3"/>
  <c r="F607" i="3"/>
  <c r="F605" i="3"/>
  <c r="F590" i="3"/>
  <c r="F570" i="3"/>
  <c r="F554" i="3"/>
  <c r="F538" i="3"/>
  <c r="F522" i="3"/>
  <c r="F506" i="3"/>
  <c r="F490" i="3"/>
  <c r="F474" i="3"/>
  <c r="F458" i="3"/>
  <c r="F444" i="3"/>
  <c r="F424" i="3"/>
  <c r="F419" i="3"/>
  <c r="F413" i="3"/>
  <c r="F410" i="3"/>
  <c r="F403" i="3"/>
  <c r="F381" i="3"/>
  <c r="F378" i="3"/>
  <c r="F371" i="3"/>
  <c r="F349" i="3"/>
  <c r="F346" i="3"/>
  <c r="F339" i="3"/>
  <c r="F317" i="3"/>
  <c r="F314" i="3"/>
  <c r="F307" i="3"/>
  <c r="F298" i="3"/>
  <c r="F293" i="3"/>
  <c r="F288" i="3"/>
  <c r="F278" i="3"/>
  <c r="F273" i="3"/>
  <c r="F259" i="3"/>
  <c r="F244" i="3"/>
  <c r="F234" i="3"/>
  <c r="F229" i="3"/>
  <c r="F224" i="3"/>
  <c r="F214" i="3"/>
  <c r="F209" i="3"/>
  <c r="F195" i="3"/>
  <c r="F180" i="3"/>
  <c r="F170" i="3"/>
  <c r="F165" i="3"/>
  <c r="F160" i="3"/>
  <c r="F150" i="3"/>
  <c r="F145" i="3"/>
  <c r="F131" i="3"/>
  <c r="F116" i="3"/>
  <c r="F106" i="3"/>
  <c r="F101" i="3"/>
  <c r="F96" i="3"/>
  <c r="F86" i="3"/>
  <c r="F81" i="3"/>
  <c r="F67" i="3"/>
  <c r="F52" i="3"/>
  <c r="F44" i="3"/>
  <c r="F36" i="3"/>
  <c r="F23" i="3"/>
  <c r="F20" i="3"/>
  <c r="F1139" i="3"/>
  <c r="F1079" i="3"/>
  <c r="F1065" i="3"/>
  <c r="F1046" i="3"/>
  <c r="F1041" i="3"/>
  <c r="F911" i="3"/>
  <c r="F897" i="3"/>
  <c r="F864" i="3"/>
  <c r="F841" i="3"/>
  <c r="F811" i="3"/>
  <c r="F747" i="3"/>
  <c r="F714" i="3"/>
  <c r="F710" i="3"/>
  <c r="F704" i="3"/>
  <c r="F689" i="3"/>
  <c r="F681" i="3"/>
  <c r="F666" i="3"/>
  <c r="F651" i="3"/>
  <c r="F641" i="3"/>
  <c r="F626" i="3"/>
  <c r="F616" i="3"/>
  <c r="F601" i="3"/>
  <c r="F586" i="3"/>
  <c r="F1084" i="3"/>
  <c r="F1059" i="3"/>
  <c r="F1056" i="3"/>
  <c r="F994" i="3"/>
  <c r="F962" i="3"/>
  <c r="F930" i="3"/>
  <c r="F906" i="3"/>
  <c r="F899" i="3"/>
  <c r="F888" i="3"/>
  <c r="F875" i="3"/>
  <c r="F866" i="3"/>
  <c r="F850" i="3"/>
  <c r="F825" i="3"/>
  <c r="F821" i="3"/>
  <c r="F815" i="3"/>
  <c r="F800" i="3"/>
  <c r="F794" i="3"/>
  <c r="F786" i="3"/>
  <c r="F769" i="3"/>
  <c r="F761" i="3"/>
  <c r="F757" i="3"/>
  <c r="F751" i="3"/>
  <c r="F736" i="3"/>
  <c r="F730" i="3"/>
  <c r="F722" i="3"/>
  <c r="F679" i="3"/>
  <c r="F656" i="3"/>
  <c r="F597" i="3"/>
  <c r="F595" i="3"/>
  <c r="F580" i="3"/>
  <c r="F573" i="3"/>
  <c r="F564" i="3"/>
  <c r="F557" i="3"/>
  <c r="F548" i="3"/>
  <c r="F541" i="3"/>
  <c r="F532" i="3"/>
  <c r="F525" i="3"/>
  <c r="F516" i="3"/>
  <c r="F509" i="3"/>
  <c r="F1128" i="3"/>
  <c r="F1016" i="3"/>
  <c r="F1001" i="3"/>
  <c r="F991" i="3"/>
  <c r="F969" i="3"/>
  <c r="F959" i="3"/>
  <c r="F937" i="3"/>
  <c r="F927" i="3"/>
  <c r="F881" i="3"/>
  <c r="F775" i="3"/>
  <c r="F771" i="3"/>
  <c r="F765" i="3"/>
  <c r="F696" i="3"/>
  <c r="F635" i="3"/>
  <c r="F631" i="3"/>
  <c r="F591" i="3"/>
  <c r="F571" i="3"/>
  <c r="F555" i="3"/>
  <c r="F539" i="3"/>
  <c r="F523" i="3"/>
  <c r="F507" i="3"/>
  <c r="F491" i="3"/>
  <c r="F1061" i="3"/>
  <c r="F1021" i="3"/>
  <c r="F1008" i="3"/>
  <c r="F976" i="3"/>
  <c r="F944" i="3"/>
  <c r="F872" i="3"/>
  <c r="F863" i="3"/>
  <c r="F827" i="3"/>
  <c r="F808" i="3"/>
  <c r="F744" i="3"/>
  <c r="F709" i="3"/>
  <c r="F694" i="3"/>
  <c r="F675" i="3"/>
  <c r="F671" i="3"/>
  <c r="F669" i="3"/>
  <c r="F654" i="3"/>
  <c r="F621" i="3"/>
  <c r="F1124" i="3"/>
  <c r="F1099" i="3"/>
  <c r="F1069" i="3"/>
  <c r="F905" i="3"/>
  <c r="F883" i="3"/>
  <c r="F847" i="3"/>
  <c r="F833" i="3"/>
  <c r="F779" i="3"/>
  <c r="F715" i="3"/>
  <c r="F705" i="3"/>
  <c r="F690" i="3"/>
  <c r="F680" i="3"/>
  <c r="F665" i="3"/>
  <c r="F650" i="3"/>
  <c r="F646" i="3"/>
  <c r="F640" i="3"/>
  <c r="F625" i="3"/>
  <c r="F617" i="3"/>
  <c r="F602" i="3"/>
  <c r="F587" i="3"/>
  <c r="F448" i="3"/>
  <c r="F443" i="3"/>
  <c r="F429" i="3"/>
  <c r="F418" i="3"/>
  <c r="F412" i="3"/>
  <c r="F408" i="3"/>
  <c r="F401" i="3"/>
  <c r="F380" i="3"/>
  <c r="F376" i="3"/>
  <c r="F369" i="3"/>
  <c r="F348" i="3"/>
  <c r="F344" i="3"/>
  <c r="F337" i="3"/>
  <c r="F316" i="3"/>
  <c r="F312" i="3"/>
  <c r="F305" i="3"/>
  <c r="F301" i="3"/>
  <c r="F296" i="3"/>
  <c r="F286" i="3"/>
  <c r="F281" i="3"/>
  <c r="F267" i="3"/>
  <c r="F252" i="3"/>
  <c r="F242" i="3"/>
  <c r="F237" i="3"/>
  <c r="F232" i="3"/>
  <c r="F222" i="3"/>
  <c r="F217" i="3"/>
  <c r="F203" i="3"/>
  <c r="F188" i="3"/>
  <c r="F178" i="3"/>
  <c r="F173" i="3"/>
  <c r="F168" i="3"/>
  <c r="F158" i="3"/>
  <c r="F153" i="3"/>
  <c r="F139" i="3"/>
  <c r="F124" i="3"/>
  <c r="F114" i="3"/>
  <c r="F109" i="3"/>
  <c r="F104" i="3"/>
  <c r="F94" i="3"/>
  <c r="F89" i="3"/>
  <c r="F75" i="3"/>
  <c r="F60" i="3"/>
  <c r="F49" i="3"/>
  <c r="F41" i="3"/>
  <c r="F451" i="3"/>
  <c r="F442" i="3"/>
  <c r="F411" i="3"/>
  <c r="F396" i="3"/>
  <c r="F357" i="3"/>
  <c r="F353" i="3"/>
  <c r="F347" i="3"/>
  <c r="F332" i="3"/>
  <c r="F280" i="3"/>
  <c r="F269" i="3"/>
  <c r="F265" i="3"/>
  <c r="F240" i="3"/>
  <c r="F225" i="3"/>
  <c r="F206" i="3"/>
  <c r="F202" i="3"/>
  <c r="F200" i="3"/>
  <c r="F185" i="3"/>
  <c r="F152" i="3"/>
  <c r="F141" i="3"/>
  <c r="F137" i="3"/>
  <c r="F112" i="3"/>
  <c r="F97" i="3"/>
  <c r="F78" i="3"/>
  <c r="F74" i="3"/>
  <c r="F72" i="3"/>
  <c r="F57" i="3"/>
  <c r="F37" i="3"/>
  <c r="F9" i="3"/>
  <c r="F8" i="3"/>
  <c r="F22" i="3"/>
  <c r="F7" i="3"/>
  <c r="F5" i="3"/>
  <c r="F186" i="3"/>
  <c r="F98" i="3"/>
  <c r="F38" i="3"/>
  <c r="F88" i="3"/>
  <c r="F73" i="3"/>
  <c r="F33" i="3"/>
  <c r="F493" i="3"/>
  <c r="F482" i="3"/>
  <c r="F477" i="3"/>
  <c r="F453" i="3"/>
  <c r="F400" i="3"/>
  <c r="F365" i="3"/>
  <c r="F336" i="3"/>
  <c r="F299" i="3"/>
  <c r="F284" i="3"/>
  <c r="F276" i="3"/>
  <c r="F261" i="3"/>
  <c r="F246" i="3"/>
  <c r="F236" i="3"/>
  <c r="F221" i="3"/>
  <c r="F211" i="3"/>
  <c r="F196" i="3"/>
  <c r="F181" i="3"/>
  <c r="F177" i="3"/>
  <c r="F171" i="3"/>
  <c r="F156" i="3"/>
  <c r="F148" i="3"/>
  <c r="F133" i="3"/>
  <c r="F118" i="3"/>
  <c r="F108" i="3"/>
  <c r="F93" i="3"/>
  <c r="F83" i="3"/>
  <c r="F68" i="3"/>
  <c r="F53" i="3"/>
  <c r="F163" i="3"/>
  <c r="F17" i="3"/>
  <c r="F4" i="3"/>
  <c r="F15" i="3"/>
  <c r="F610" i="3"/>
  <c r="F426" i="3"/>
  <c r="F274" i="3"/>
  <c r="F251" i="3"/>
  <c r="F192" i="3"/>
  <c r="F190" i="3"/>
  <c r="F146" i="3"/>
  <c r="F123" i="3"/>
  <c r="F64" i="3"/>
  <c r="F62" i="3"/>
  <c r="F47" i="3"/>
  <c r="F40" i="3"/>
  <c r="F28" i="3"/>
  <c r="F10" i="3"/>
  <c r="F230" i="3"/>
  <c r="F77" i="3"/>
  <c r="F48" i="3"/>
  <c r="F578" i="3"/>
  <c r="F546" i="3"/>
  <c r="F514" i="3"/>
  <c r="F498" i="3"/>
  <c r="F484" i="3"/>
  <c r="F459" i="3"/>
  <c r="F450" i="3"/>
  <c r="F437" i="3"/>
  <c r="F428" i="3"/>
  <c r="F404" i="3"/>
  <c r="F393" i="3"/>
  <c r="F387" i="3"/>
  <c r="F362" i="3"/>
  <c r="F360" i="3"/>
  <c r="F354" i="3"/>
  <c r="F340" i="3"/>
  <c r="F329" i="3"/>
  <c r="F323" i="3"/>
  <c r="F291" i="3"/>
  <c r="F102" i="3"/>
  <c r="F2" i="3"/>
  <c r="F606" i="3"/>
  <c r="F434" i="3"/>
  <c r="F389" i="3"/>
  <c r="F385" i="3"/>
  <c r="F379" i="3"/>
  <c r="F364" i="3"/>
  <c r="F325" i="3"/>
  <c r="F321" i="3"/>
  <c r="F315" i="3"/>
  <c r="F289" i="3"/>
  <c r="F270" i="3"/>
  <c r="F266" i="3"/>
  <c r="F264" i="3"/>
  <c r="F249" i="3"/>
  <c r="F216" i="3"/>
  <c r="F205" i="3"/>
  <c r="F201" i="3"/>
  <c r="F176" i="3"/>
  <c r="F161" i="3"/>
  <c r="F142" i="3"/>
  <c r="F138" i="3"/>
  <c r="F136" i="3"/>
  <c r="F121" i="3"/>
  <c r="F45" i="3"/>
  <c r="F30" i="3"/>
  <c r="F466" i="3"/>
  <c r="F461" i="3"/>
  <c r="F416" i="3"/>
  <c r="F397" i="3"/>
  <c r="F368" i="3"/>
  <c r="F333" i="3"/>
  <c r="F304" i="3"/>
  <c r="F300" i="3"/>
  <c r="F285" i="3"/>
  <c r="F275" i="3"/>
  <c r="F260" i="3"/>
  <c r="F245" i="3"/>
  <c r="F241" i="3"/>
  <c r="F235" i="3"/>
  <c r="F220" i="3"/>
  <c r="F212" i="3"/>
  <c r="F197" i="3"/>
  <c r="F182" i="3"/>
  <c r="F172" i="3"/>
  <c r="F157" i="3"/>
  <c r="F147" i="3"/>
  <c r="F132" i="3"/>
  <c r="F117" i="3"/>
  <c r="F113" i="3"/>
  <c r="F107" i="3"/>
  <c r="F92" i="3"/>
  <c r="F84" i="3"/>
  <c r="F69" i="3"/>
  <c r="F54" i="3"/>
  <c r="F32" i="3"/>
  <c r="F26" i="3"/>
  <c r="F13" i="3"/>
  <c r="F25" i="3"/>
  <c r="F12" i="3"/>
  <c r="F500" i="3"/>
  <c r="F468" i="3"/>
  <c r="F445" i="3"/>
  <c r="F436" i="3"/>
  <c r="F256" i="3"/>
  <c r="F254" i="3"/>
  <c r="F210" i="3"/>
  <c r="F187" i="3"/>
  <c r="F128" i="3"/>
  <c r="F126" i="3"/>
  <c r="F82" i="3"/>
  <c r="F59" i="3"/>
  <c r="F562" i="3"/>
  <c r="F530" i="3"/>
  <c r="F475" i="3"/>
  <c r="F456" i="3"/>
  <c r="F420" i="3"/>
  <c r="F394" i="3"/>
  <c r="F392" i="3"/>
  <c r="F386" i="3"/>
  <c r="F372" i="3"/>
  <c r="F361" i="3"/>
  <c r="F355" i="3"/>
  <c r="F330" i="3"/>
  <c r="F328" i="3"/>
  <c r="F322" i="3"/>
  <c r="F308" i="3"/>
  <c r="F294" i="3"/>
  <c r="F290" i="3"/>
  <c r="F250" i="3"/>
  <c r="F227" i="3"/>
  <c r="F166" i="3"/>
  <c r="F162" i="3"/>
  <c r="F122" i="3"/>
  <c r="F99" i="3"/>
  <c r="F46" i="3"/>
  <c r="F27" i="3"/>
  <c r="F21" i="3"/>
  <c r="F16" i="3"/>
  <c r="F226" i="3"/>
  <c r="F58" i="3"/>
  <c r="F11" i="3"/>
  <c r="F3" i="3"/>
  <c r="F39" i="3"/>
  <c r="F29" i="3"/>
  <c r="E4997" i="3"/>
  <c r="E4989" i="3"/>
  <c r="E4981" i="3"/>
  <c r="E4973" i="3"/>
  <c r="E4965" i="3"/>
  <c r="E4957" i="3"/>
  <c r="E4949" i="3"/>
  <c r="E4941" i="3"/>
  <c r="E4933" i="3"/>
  <c r="E4925" i="3"/>
  <c r="E4917" i="3"/>
  <c r="E4909" i="3"/>
  <c r="E4901" i="3"/>
  <c r="E4893" i="3"/>
  <c r="E4885" i="3"/>
  <c r="E4877" i="3"/>
  <c r="E4869" i="3"/>
  <c r="E4998" i="3"/>
  <c r="E4990" i="3"/>
  <c r="E4982" i="3"/>
  <c r="E4974" i="3"/>
  <c r="E4966" i="3"/>
  <c r="E4958" i="3"/>
  <c r="E4950" i="3"/>
  <c r="E4942" i="3"/>
  <c r="E4934" i="3"/>
  <c r="E4926" i="3"/>
  <c r="E4918" i="3"/>
  <c r="E4910" i="3"/>
  <c r="E4902" i="3"/>
  <c r="E4894" i="3"/>
  <c r="E4999" i="3"/>
  <c r="E4991" i="3"/>
  <c r="E4983" i="3"/>
  <c r="E4975" i="3"/>
  <c r="E4967" i="3"/>
  <c r="E4959" i="3"/>
  <c r="E4951" i="3"/>
  <c r="E4943" i="3"/>
  <c r="E4935" i="3"/>
  <c r="E4927" i="3"/>
  <c r="E4919" i="3"/>
  <c r="E4911" i="3"/>
  <c r="E4903" i="3"/>
  <c r="E4895" i="3"/>
  <c r="E5001" i="3"/>
  <c r="E4996" i="3"/>
  <c r="E4976" i="3"/>
  <c r="E4971" i="3"/>
  <c r="E4954" i="3"/>
  <c r="E4937" i="3"/>
  <c r="E4932" i="3"/>
  <c r="E4912" i="3"/>
  <c r="E4907" i="3"/>
  <c r="E4890" i="3"/>
  <c r="E4882" i="3"/>
  <c r="E4867" i="3"/>
  <c r="E4860" i="3"/>
  <c r="E4852" i="3"/>
  <c r="E4993" i="3"/>
  <c r="E4988" i="3"/>
  <c r="E4968" i="3"/>
  <c r="E4963" i="3"/>
  <c r="E4946" i="3"/>
  <c r="E4929" i="3"/>
  <c r="E4924" i="3"/>
  <c r="E4904" i="3"/>
  <c r="E4899" i="3"/>
  <c r="E4887" i="3"/>
  <c r="E4872" i="3"/>
  <c r="E4861" i="3"/>
  <c r="E4853" i="3"/>
  <c r="E4845" i="3"/>
  <c r="E4837" i="3"/>
  <c r="E4829" i="3"/>
  <c r="E4985" i="3"/>
  <c r="E4980" i="3"/>
  <c r="E4960" i="3"/>
  <c r="E4955" i="3"/>
  <c r="E4938" i="3"/>
  <c r="E4921" i="3"/>
  <c r="E4916" i="3"/>
  <c r="E4896" i="3"/>
  <c r="E4891" i="3"/>
  <c r="E4883" i="3"/>
  <c r="E4878" i="3"/>
  <c r="E4873" i="3"/>
  <c r="E4868" i="3"/>
  <c r="E4862" i="3"/>
  <c r="E4854" i="3"/>
  <c r="E4846" i="3"/>
  <c r="E4838" i="3"/>
  <c r="E4830" i="3"/>
  <c r="E4992" i="3"/>
  <c r="E4987" i="3"/>
  <c r="E4970" i="3"/>
  <c r="E4953" i="3"/>
  <c r="E4948" i="3"/>
  <c r="E4928" i="3"/>
  <c r="E4923" i="3"/>
  <c r="E4906" i="3"/>
  <c r="E4889" i="3"/>
  <c r="E4880" i="3"/>
  <c r="E4866" i="3"/>
  <c r="E4858" i="3"/>
  <c r="E4850" i="3"/>
  <c r="E4986" i="3"/>
  <c r="E4984" i="3"/>
  <c r="E4979" i="3"/>
  <c r="E4972" i="3"/>
  <c r="E4961" i="3"/>
  <c r="E4936" i="3"/>
  <c r="E4905" i="3"/>
  <c r="E4898" i="3"/>
  <c r="E4892" i="3"/>
  <c r="E4841" i="3"/>
  <c r="E4827" i="3"/>
  <c r="E4819" i="3"/>
  <c r="E4811" i="3"/>
  <c r="E4803" i="3"/>
  <c r="E4795" i="3"/>
  <c r="E4787" i="3"/>
  <c r="E4779" i="3"/>
  <c r="E4771" i="3"/>
  <c r="E4994" i="3"/>
  <c r="E4977" i="3"/>
  <c r="E4952" i="3"/>
  <c r="E4940" i="3"/>
  <c r="E4914" i="3"/>
  <c r="E4900" i="3"/>
  <c r="E4881" i="3"/>
  <c r="E4857" i="3"/>
  <c r="E4842" i="3"/>
  <c r="E4835" i="3"/>
  <c r="E4831" i="3"/>
  <c r="E4820" i="3"/>
  <c r="E4812" i="3"/>
  <c r="E4804" i="3"/>
  <c r="E4796" i="3"/>
  <c r="E4788" i="3"/>
  <c r="E4780" i="3"/>
  <c r="E4772" i="3"/>
  <c r="E4947" i="3"/>
  <c r="E4945" i="3"/>
  <c r="E4931" i="3"/>
  <c r="E4879" i="3"/>
  <c r="E4864" i="3"/>
  <c r="E4855" i="3"/>
  <c r="E4848" i="3"/>
  <c r="E4828" i="3"/>
  <c r="E4821" i="3"/>
  <c r="E4813" i="3"/>
  <c r="E4805" i="3"/>
  <c r="E4797" i="3"/>
  <c r="E4789" i="3"/>
  <c r="E4781" i="3"/>
  <c r="E4773" i="3"/>
  <c r="E5000" i="3"/>
  <c r="E4995" i="3"/>
  <c r="E4884" i="3"/>
  <c r="E4876" i="3"/>
  <c r="E4874" i="3"/>
  <c r="E4863" i="3"/>
  <c r="E4856" i="3"/>
  <c r="E4847" i="3"/>
  <c r="E4844" i="3"/>
  <c r="E4840" i="3"/>
  <c r="E4833" i="3"/>
  <c r="E4825" i="3"/>
  <c r="E4817" i="3"/>
  <c r="E4809" i="3"/>
  <c r="E4801" i="3"/>
  <c r="E4793" i="3"/>
  <c r="E4785" i="3"/>
  <c r="E4777" i="3"/>
  <c r="E4769" i="3"/>
  <c r="E4962" i="3"/>
  <c r="E4939" i="3"/>
  <c r="E4888" i="3"/>
  <c r="E4767" i="3"/>
  <c r="E4759" i="3"/>
  <c r="E4751" i="3"/>
  <c r="E4743" i="3"/>
  <c r="E4735" i="3"/>
  <c r="E4727" i="3"/>
  <c r="E4719" i="3"/>
  <c r="E4711" i="3"/>
  <c r="E4703" i="3"/>
  <c r="E4695" i="3"/>
  <c r="E4913" i="3"/>
  <c r="E4839" i="3"/>
  <c r="E4816" i="3"/>
  <c r="E4800" i="3"/>
  <c r="E4784" i="3"/>
  <c r="E4768" i="3"/>
  <c r="E4760" i="3"/>
  <c r="E4752" i="3"/>
  <c r="E4744" i="3"/>
  <c r="E4736" i="3"/>
  <c r="E4728" i="3"/>
  <c r="E4720" i="3"/>
  <c r="E4712" i="3"/>
  <c r="E4704" i="3"/>
  <c r="E4696" i="3"/>
  <c r="E4688" i="3"/>
  <c r="E4964" i="3"/>
  <c r="E4871" i="3"/>
  <c r="E4859" i="3"/>
  <c r="E4843" i="3"/>
  <c r="E4823" i="3"/>
  <c r="E4814" i="3"/>
  <c r="E4807" i="3"/>
  <c r="E4798" i="3"/>
  <c r="E4791" i="3"/>
  <c r="E4782" i="3"/>
  <c r="E4775" i="3"/>
  <c r="E4761" i="3"/>
  <c r="E4753" i="3"/>
  <c r="E4745" i="3"/>
  <c r="E4737" i="3"/>
  <c r="E4729" i="3"/>
  <c r="E4721" i="3"/>
  <c r="E4713" i="3"/>
  <c r="E4705" i="3"/>
  <c r="E4697" i="3"/>
  <c r="E4689" i="3"/>
  <c r="E4908" i="3"/>
  <c r="E4886" i="3"/>
  <c r="E4851" i="3"/>
  <c r="E4849" i="3"/>
  <c r="E4822" i="3"/>
  <c r="E4815" i="3"/>
  <c r="E4806" i="3"/>
  <c r="E4799" i="3"/>
  <c r="E4790" i="3"/>
  <c r="E4783" i="3"/>
  <c r="E4774" i="3"/>
  <c r="E4765" i="3"/>
  <c r="E4757" i="3"/>
  <c r="E4749" i="3"/>
  <c r="E4741" i="3"/>
  <c r="E4733" i="3"/>
  <c r="E4725" i="3"/>
  <c r="E4717" i="3"/>
  <c r="E4709" i="3"/>
  <c r="E4701" i="3"/>
  <c r="E4693" i="3"/>
  <c r="E4969" i="3"/>
  <c r="E4920" i="3"/>
  <c r="E4870" i="3"/>
  <c r="E4794" i="3"/>
  <c r="E4792" i="3"/>
  <c r="E4763" i="3"/>
  <c r="E4754" i="3"/>
  <c r="E4747" i="3"/>
  <c r="E4738" i="3"/>
  <c r="E4731" i="3"/>
  <c r="E4722" i="3"/>
  <c r="E4715" i="3"/>
  <c r="E4706" i="3"/>
  <c r="E4699" i="3"/>
  <c r="E4690" i="3"/>
  <c r="E4680" i="3"/>
  <c r="E4672" i="3"/>
  <c r="E4664" i="3"/>
  <c r="E4656" i="3"/>
  <c r="E4648" i="3"/>
  <c r="E4640" i="3"/>
  <c r="E4632" i="3"/>
  <c r="E4624" i="3"/>
  <c r="E4616" i="3"/>
  <c r="E4608" i="3"/>
  <c r="E4600" i="3"/>
  <c r="E4592" i="3"/>
  <c r="E4584" i="3"/>
  <c r="E4576" i="3"/>
  <c r="E4568" i="3"/>
  <c r="E4560" i="3"/>
  <c r="E4552" i="3"/>
  <c r="E4544" i="3"/>
  <c r="E4536" i="3"/>
  <c r="E4528" i="3"/>
  <c r="E4520" i="3"/>
  <c r="E4512" i="3"/>
  <c r="E4832" i="3"/>
  <c r="E4810" i="3"/>
  <c r="E4808" i="3"/>
  <c r="E4766" i="3"/>
  <c r="E4750" i="3"/>
  <c r="E4734" i="3"/>
  <c r="E4718" i="3"/>
  <c r="E4702" i="3"/>
  <c r="E4681" i="3"/>
  <c r="E4673" i="3"/>
  <c r="E4665" i="3"/>
  <c r="E4657" i="3"/>
  <c r="E4649" i="3"/>
  <c r="E4641" i="3"/>
  <c r="E4633" i="3"/>
  <c r="E4625" i="3"/>
  <c r="E4617" i="3"/>
  <c r="E4609" i="3"/>
  <c r="E4601" i="3"/>
  <c r="E4593" i="3"/>
  <c r="E4585" i="3"/>
  <c r="E4577" i="3"/>
  <c r="E4569" i="3"/>
  <c r="E4561" i="3"/>
  <c r="E4553" i="3"/>
  <c r="E4545" i="3"/>
  <c r="E4956" i="3"/>
  <c r="E4875" i="3"/>
  <c r="E4834" i="3"/>
  <c r="E4826" i="3"/>
  <c r="E4824" i="3"/>
  <c r="E4770" i="3"/>
  <c r="E4682" i="3"/>
  <c r="E4674" i="3"/>
  <c r="E4666" i="3"/>
  <c r="E4658" i="3"/>
  <c r="E4650" i="3"/>
  <c r="E4642" i="3"/>
  <c r="E4634" i="3"/>
  <c r="E4626" i="3"/>
  <c r="E4618" i="3"/>
  <c r="E4610" i="3"/>
  <c r="E4602" i="3"/>
  <c r="E4594" i="3"/>
  <c r="E4978" i="3"/>
  <c r="E4922" i="3"/>
  <c r="E4786" i="3"/>
  <c r="E4764" i="3"/>
  <c r="E4748" i="3"/>
  <c r="E4732" i="3"/>
  <c r="E4915" i="3"/>
  <c r="E4836" i="3"/>
  <c r="E4802" i="3"/>
  <c r="E4762" i="3"/>
  <c r="E4755" i="3"/>
  <c r="E4746" i="3"/>
  <c r="E4739" i="3"/>
  <c r="E4730" i="3"/>
  <c r="E4686" i="3"/>
  <c r="E4678" i="3"/>
  <c r="E4670" i="3"/>
  <c r="E4662" i="3"/>
  <c r="E4654" i="3"/>
  <c r="E4646" i="3"/>
  <c r="E4638" i="3"/>
  <c r="E4630" i="3"/>
  <c r="E4622" i="3"/>
  <c r="E4614" i="3"/>
  <c r="E4606" i="3"/>
  <c r="E4598" i="3"/>
  <c r="E4590" i="3"/>
  <c r="E4723" i="3"/>
  <c r="E4694" i="3"/>
  <c r="E4685" i="3"/>
  <c r="E4669" i="3"/>
  <c r="E4653" i="3"/>
  <c r="E4637" i="3"/>
  <c r="E4621" i="3"/>
  <c r="E4605" i="3"/>
  <c r="E4589" i="3"/>
  <c r="E4586" i="3"/>
  <c r="E4565" i="3"/>
  <c r="E4558" i="3"/>
  <c r="E4554" i="3"/>
  <c r="E4526" i="3"/>
  <c r="E4521" i="3"/>
  <c r="E4516" i="3"/>
  <c r="E4511" i="3"/>
  <c r="E4505" i="3"/>
  <c r="E4497" i="3"/>
  <c r="E4818" i="3"/>
  <c r="E4758" i="3"/>
  <c r="E4740" i="3"/>
  <c r="E4707" i="3"/>
  <c r="E4683" i="3"/>
  <c r="E4676" i="3"/>
  <c r="E4667" i="3"/>
  <c r="E4660" i="3"/>
  <c r="E4651" i="3"/>
  <c r="E4644" i="3"/>
  <c r="E4635" i="3"/>
  <c r="E4628" i="3"/>
  <c r="E4619" i="3"/>
  <c r="E4612" i="3"/>
  <c r="E4603" i="3"/>
  <c r="E4596" i="3"/>
  <c r="E4583" i="3"/>
  <c r="E4579" i="3"/>
  <c r="E4572" i="3"/>
  <c r="E4551" i="3"/>
  <c r="E4547" i="3"/>
  <c r="E4691" i="3"/>
  <c r="E4679" i="3"/>
  <c r="E4663" i="3"/>
  <c r="E4647" i="3"/>
  <c r="E4631" i="3"/>
  <c r="E4615" i="3"/>
  <c r="E4599" i="3"/>
  <c r="E4573" i="3"/>
  <c r="E4566" i="3"/>
  <c r="E4562" i="3"/>
  <c r="E4897" i="3"/>
  <c r="E4742" i="3"/>
  <c r="E4714" i="3"/>
  <c r="E4587" i="3"/>
  <c r="E4580" i="3"/>
  <c r="E4559" i="3"/>
  <c r="E4555" i="3"/>
  <c r="E4548" i="3"/>
  <c r="E4700" i="3"/>
  <c r="E4675" i="3"/>
  <c r="E4668" i="3"/>
  <c r="E4643" i="3"/>
  <c r="E4636" i="3"/>
  <c r="E4611" i="3"/>
  <c r="E4604" i="3"/>
  <c r="E4581" i="3"/>
  <c r="E4570" i="3"/>
  <c r="E4556" i="3"/>
  <c r="E4550" i="3"/>
  <c r="E4535" i="3"/>
  <c r="E4517" i="3"/>
  <c r="E4513" i="3"/>
  <c r="E4494" i="3"/>
  <c r="E4486" i="3"/>
  <c r="E4478" i="3"/>
  <c r="E4470" i="3"/>
  <c r="E4462" i="3"/>
  <c r="E4454" i="3"/>
  <c r="E4446" i="3"/>
  <c r="E4438" i="3"/>
  <c r="E4430" i="3"/>
  <c r="E4422" i="3"/>
  <c r="E4414" i="3"/>
  <c r="E4406" i="3"/>
  <c r="E4398" i="3"/>
  <c r="E4390" i="3"/>
  <c r="E4542" i="3"/>
  <c r="E4532" i="3"/>
  <c r="E4525" i="3"/>
  <c r="E4510" i="3"/>
  <c r="E4500" i="3"/>
  <c r="E4495" i="3"/>
  <c r="E4487" i="3"/>
  <c r="E4479" i="3"/>
  <c r="E4471" i="3"/>
  <c r="E4463" i="3"/>
  <c r="E4455" i="3"/>
  <c r="E4447" i="3"/>
  <c r="E4439" i="3"/>
  <c r="E4431" i="3"/>
  <c r="E4423" i="3"/>
  <c r="E4415" i="3"/>
  <c r="E4407" i="3"/>
  <c r="E4399" i="3"/>
  <c r="E4391" i="3"/>
  <c r="E4383" i="3"/>
  <c r="E4375" i="3"/>
  <c r="E4367" i="3"/>
  <c r="E4359" i="3"/>
  <c r="E4351" i="3"/>
  <c r="E4343" i="3"/>
  <c r="E4865" i="3"/>
  <c r="E4687" i="3"/>
  <c r="E4677" i="3"/>
  <c r="E4655" i="3"/>
  <c r="E4645" i="3"/>
  <c r="E4623" i="3"/>
  <c r="E4613" i="3"/>
  <c r="E4591" i="3"/>
  <c r="E4574" i="3"/>
  <c r="E4539" i="3"/>
  <c r="E4529" i="3"/>
  <c r="E4514" i="3"/>
  <c r="E4506" i="3"/>
  <c r="E4501" i="3"/>
  <c r="E4496" i="3"/>
  <c r="E4488" i="3"/>
  <c r="E4480" i="3"/>
  <c r="E4472" i="3"/>
  <c r="E4464" i="3"/>
  <c r="E4456" i="3"/>
  <c r="E4448" i="3"/>
  <c r="E4440" i="3"/>
  <c r="E4432" i="3"/>
  <c r="E4424" i="3"/>
  <c r="E4756" i="3"/>
  <c r="E4930" i="3"/>
  <c r="E4776" i="3"/>
  <c r="E4724" i="3"/>
  <c r="E4708" i="3"/>
  <c r="E4944" i="3"/>
  <c r="E4698" i="3"/>
  <c r="E4692" i="3"/>
  <c r="E4671" i="3"/>
  <c r="E4661" i="3"/>
  <c r="E4639" i="3"/>
  <c r="E4629" i="3"/>
  <c r="E4607" i="3"/>
  <c r="E4597" i="3"/>
  <c r="E4541" i="3"/>
  <c r="E4538" i="3"/>
  <c r="E4527" i="3"/>
  <c r="E4523" i="3"/>
  <c r="E4508" i="3"/>
  <c r="E4492" i="3"/>
  <c r="E4484" i="3"/>
  <c r="E4476" i="3"/>
  <c r="E4468" i="3"/>
  <c r="E4460" i="3"/>
  <c r="E4452" i="3"/>
  <c r="E4444" i="3"/>
  <c r="E4436" i="3"/>
  <c r="E4428" i="3"/>
  <c r="E4420" i="3"/>
  <c r="E4412" i="3"/>
  <c r="E4627" i="3"/>
  <c r="E4575" i="3"/>
  <c r="E4530" i="3"/>
  <c r="E4485" i="3"/>
  <c r="E4469" i="3"/>
  <c r="E4453" i="3"/>
  <c r="E4437" i="3"/>
  <c r="E4421" i="3"/>
  <c r="E4418" i="3"/>
  <c r="E4403" i="3"/>
  <c r="E4396" i="3"/>
  <c r="E4392" i="3"/>
  <c r="E4380" i="3"/>
  <c r="E4365" i="3"/>
  <c r="E4360" i="3"/>
  <c r="E4355" i="3"/>
  <c r="E4350" i="3"/>
  <c r="E4345" i="3"/>
  <c r="E4335" i="3"/>
  <c r="E4327" i="3"/>
  <c r="E4319" i="3"/>
  <c r="E4311" i="3"/>
  <c r="E4303" i="3"/>
  <c r="E4295" i="3"/>
  <c r="E4287" i="3"/>
  <c r="E4279" i="3"/>
  <c r="E4271" i="3"/>
  <c r="E4263" i="3"/>
  <c r="E4255" i="3"/>
  <c r="E4247" i="3"/>
  <c r="E4239" i="3"/>
  <c r="E4231" i="3"/>
  <c r="E4223" i="3"/>
  <c r="E4215" i="3"/>
  <c r="E4207" i="3"/>
  <c r="E4199" i="3"/>
  <c r="E4191" i="3"/>
  <c r="E4183" i="3"/>
  <c r="E4175" i="3"/>
  <c r="E4167" i="3"/>
  <c r="E4159" i="3"/>
  <c r="E4151" i="3"/>
  <c r="E4143" i="3"/>
  <c r="E4135" i="3"/>
  <c r="E4127" i="3"/>
  <c r="E4119" i="3"/>
  <c r="E4111" i="3"/>
  <c r="E4103" i="3"/>
  <c r="E4095" i="3"/>
  <c r="E4087" i="3"/>
  <c r="E4079" i="3"/>
  <c r="E4071" i="3"/>
  <c r="E4063" i="3"/>
  <c r="E4055" i="3"/>
  <c r="E4047" i="3"/>
  <c r="E4039" i="3"/>
  <c r="E4031" i="3"/>
  <c r="E4023" i="3"/>
  <c r="E4710" i="3"/>
  <c r="E4588" i="3"/>
  <c r="E4563" i="3"/>
  <c r="E4534" i="3"/>
  <c r="E4509" i="3"/>
  <c r="E4413" i="3"/>
  <c r="E4410" i="3"/>
  <c r="E4389" i="3"/>
  <c r="E4385" i="3"/>
  <c r="E4370" i="3"/>
  <c r="E4356" i="3"/>
  <c r="E4341" i="3"/>
  <c r="E4336" i="3"/>
  <c r="E4328" i="3"/>
  <c r="E4320" i="3"/>
  <c r="E4312" i="3"/>
  <c r="E4304" i="3"/>
  <c r="E4296" i="3"/>
  <c r="E4288" i="3"/>
  <c r="E4280" i="3"/>
  <c r="E4272" i="3"/>
  <c r="E4264" i="3"/>
  <c r="E4256" i="3"/>
  <c r="E4248" i="3"/>
  <c r="E4240" i="3"/>
  <c r="E4232" i="3"/>
  <c r="E4224" i="3"/>
  <c r="E4216" i="3"/>
  <c r="E4684" i="3"/>
  <c r="E4540" i="3"/>
  <c r="E4507" i="3"/>
  <c r="E4483" i="3"/>
  <c r="E4467" i="3"/>
  <c r="E4451" i="3"/>
  <c r="E4435" i="3"/>
  <c r="E4419" i="3"/>
  <c r="E4416" i="3"/>
  <c r="E4404" i="3"/>
  <c r="E4400" i="3"/>
  <c r="E4381" i="3"/>
  <c r="E4376" i="3"/>
  <c r="E4371" i="3"/>
  <c r="E4366" i="3"/>
  <c r="E4361" i="3"/>
  <c r="E4346" i="3"/>
  <c r="E4329" i="3"/>
  <c r="E4321" i="3"/>
  <c r="E4313" i="3"/>
  <c r="E4305" i="3"/>
  <c r="E4297" i="3"/>
  <c r="E4289" i="3"/>
  <c r="E4281" i="3"/>
  <c r="E4273" i="3"/>
  <c r="E4265" i="3"/>
  <c r="E4257" i="3"/>
  <c r="E4249" i="3"/>
  <c r="E4241" i="3"/>
  <c r="E4233" i="3"/>
  <c r="E4225" i="3"/>
  <c r="E4217" i="3"/>
  <c r="E4778" i="3"/>
  <c r="E4726" i="3"/>
  <c r="E4578" i="3"/>
  <c r="E4567" i="3"/>
  <c r="E4564" i="3"/>
  <c r="E4524" i="3"/>
  <c r="E4518" i="3"/>
  <c r="E4504" i="3"/>
  <c r="E4502" i="3"/>
  <c r="E4491" i="3"/>
  <c r="E4475" i="3"/>
  <c r="E4459" i="3"/>
  <c r="E4443" i="3"/>
  <c r="E4427" i="3"/>
  <c r="E4395" i="3"/>
  <c r="E4388" i="3"/>
  <c r="E4378" i="3"/>
  <c r="E4364" i="3"/>
  <c r="E4349" i="3"/>
  <c r="E4344" i="3"/>
  <c r="E4339" i="3"/>
  <c r="E4333" i="3"/>
  <c r="E4325" i="3"/>
  <c r="E4317" i="3"/>
  <c r="E4309" i="3"/>
  <c r="E4301" i="3"/>
  <c r="E4293" i="3"/>
  <c r="E4285" i="3"/>
  <c r="E4277" i="3"/>
  <c r="E4269" i="3"/>
  <c r="E4261" i="3"/>
  <c r="E4253" i="3"/>
  <c r="E4245" i="3"/>
  <c r="E4237" i="3"/>
  <c r="E4229" i="3"/>
  <c r="E4221" i="3"/>
  <c r="E4659" i="3"/>
  <c r="E4571" i="3"/>
  <c r="E4533" i="3"/>
  <c r="E4474" i="3"/>
  <c r="E4405" i="3"/>
  <c r="E4373" i="3"/>
  <c r="E4369" i="3"/>
  <c r="E4358" i="3"/>
  <c r="E4348" i="3"/>
  <c r="E4210" i="3"/>
  <c r="E4196" i="3"/>
  <c r="E4181" i="3"/>
  <c r="E4176" i="3"/>
  <c r="E4171" i="3"/>
  <c r="E4166" i="3"/>
  <c r="E4161" i="3"/>
  <c r="E4652" i="3"/>
  <c r="E4557" i="3"/>
  <c r="E4522" i="3"/>
  <c r="E4519" i="3"/>
  <c r="E4490" i="3"/>
  <c r="E4434" i="3"/>
  <c r="E4425" i="3"/>
  <c r="E4411" i="3"/>
  <c r="E4409" i="3"/>
  <c r="E4342" i="3"/>
  <c r="E4340" i="3"/>
  <c r="E4620" i="3"/>
  <c r="E4499" i="3"/>
  <c r="E4450" i="3"/>
  <c r="E4441" i="3"/>
  <c r="E4429" i="3"/>
  <c r="E4402" i="3"/>
  <c r="E4394" i="3"/>
  <c r="E4386" i="3"/>
  <c r="E4384" i="3"/>
  <c r="E4363" i="3"/>
  <c r="E4331" i="3"/>
  <c r="E4322" i="3"/>
  <c r="E4315" i="3"/>
  <c r="E4515" i="3"/>
  <c r="E4482" i="3"/>
  <c r="E4473" i="3"/>
  <c r="E4461" i="3"/>
  <c r="E4433" i="3"/>
  <c r="E4417" i="3"/>
  <c r="E4408" i="3"/>
  <c r="E4368" i="3"/>
  <c r="E4347" i="3"/>
  <c r="E4543" i="3"/>
  <c r="E4493" i="3"/>
  <c r="E4449" i="3"/>
  <c r="E4387" i="3"/>
  <c r="E4326" i="3"/>
  <c r="E4302" i="3"/>
  <c r="E4300" i="3"/>
  <c r="E4290" i="3"/>
  <c r="E4266" i="3"/>
  <c r="E4260" i="3"/>
  <c r="E4243" i="3"/>
  <c r="E4220" i="3"/>
  <c r="E4214" i="3"/>
  <c r="E4211" i="3"/>
  <c r="E4204" i="3"/>
  <c r="E4189" i="3"/>
  <c r="E4185" i="3"/>
  <c r="E4174" i="3"/>
  <c r="E4170" i="3"/>
  <c r="E4154" i="3"/>
  <c r="E4140" i="3"/>
  <c r="E4125" i="3"/>
  <c r="E4120" i="3"/>
  <c r="E4115" i="3"/>
  <c r="E4110" i="3"/>
  <c r="E4105" i="3"/>
  <c r="E4090" i="3"/>
  <c r="E4076" i="3"/>
  <c r="E4061" i="3"/>
  <c r="E4056" i="3"/>
  <c r="E4051" i="3"/>
  <c r="E4046" i="3"/>
  <c r="E4041" i="3"/>
  <c r="E4026" i="3"/>
  <c r="E4016" i="3"/>
  <c r="E4008" i="3"/>
  <c r="E4000" i="3"/>
  <c r="E3992" i="3"/>
  <c r="E3984" i="3"/>
  <c r="E3976" i="3"/>
  <c r="E3968" i="3"/>
  <c r="E3960" i="3"/>
  <c r="E3952" i="3"/>
  <c r="E3944" i="3"/>
  <c r="E4582" i="3"/>
  <c r="E4549" i="3"/>
  <c r="E4546" i="3"/>
  <c r="E4426" i="3"/>
  <c r="E4382" i="3"/>
  <c r="E4377" i="3"/>
  <c r="E4372" i="3"/>
  <c r="E4354" i="3"/>
  <c r="E4310" i="3"/>
  <c r="E4308" i="3"/>
  <c r="E4298" i="3"/>
  <c r="E4258" i="3"/>
  <c r="E4254" i="3"/>
  <c r="E4218" i="3"/>
  <c r="E4208" i="3"/>
  <c r="E4200" i="3"/>
  <c r="E4193" i="3"/>
  <c r="E4182" i="3"/>
  <c r="E4178" i="3"/>
  <c r="E4163" i="3"/>
  <c r="E4155" i="3"/>
  <c r="E4150" i="3"/>
  <c r="E4145" i="3"/>
  <c r="E4130" i="3"/>
  <c r="E4116" i="3"/>
  <c r="E4101" i="3"/>
  <c r="E4096" i="3"/>
  <c r="E4091" i="3"/>
  <c r="E4086" i="3"/>
  <c r="E4081" i="3"/>
  <c r="E4066" i="3"/>
  <c r="E4052" i="3"/>
  <c r="E4037" i="3"/>
  <c r="E4477" i="3"/>
  <c r="E4465" i="3"/>
  <c r="E4457" i="3"/>
  <c r="E4397" i="3"/>
  <c r="E4379" i="3"/>
  <c r="E4374" i="3"/>
  <c r="E4337" i="3"/>
  <c r="E4334" i="3"/>
  <c r="E4332" i="3"/>
  <c r="E4330" i="3"/>
  <c r="E4306" i="3"/>
  <c r="E4275" i="3"/>
  <c r="E4252" i="3"/>
  <c r="E4246" i="3"/>
  <c r="E4235" i="3"/>
  <c r="E4212" i="3"/>
  <c r="E4197" i="3"/>
  <c r="E4186" i="3"/>
  <c r="E4179" i="3"/>
  <c r="E4164" i="3"/>
  <c r="E4160" i="3"/>
  <c r="E4156" i="3"/>
  <c r="E4141" i="3"/>
  <c r="E4136" i="3"/>
  <c r="E4131" i="3"/>
  <c r="E4126" i="3"/>
  <c r="E4121" i="3"/>
  <c r="E4106" i="3"/>
  <c r="E4092" i="3"/>
  <c r="E4077" i="3"/>
  <c r="E4072" i="3"/>
  <c r="E4067" i="3"/>
  <c r="E4062" i="3"/>
  <c r="E4057" i="3"/>
  <c r="E4042" i="3"/>
  <c r="E4498" i="3"/>
  <c r="E4537" i="3"/>
  <c r="E4503" i="3"/>
  <c r="E4401" i="3"/>
  <c r="E4393" i="3"/>
  <c r="E4307" i="3"/>
  <c r="E4286" i="3"/>
  <c r="E4284" i="3"/>
  <c r="E4274" i="3"/>
  <c r="E4270" i="3"/>
  <c r="E4234" i="3"/>
  <c r="E4228" i="3"/>
  <c r="E4202" i="3"/>
  <c r="E4195" i="3"/>
  <c r="E4188" i="3"/>
  <c r="E4173" i="3"/>
  <c r="E4158" i="3"/>
  <c r="E4153" i="3"/>
  <c r="E4138" i="3"/>
  <c r="E4124" i="3"/>
  <c r="E4109" i="3"/>
  <c r="E4104" i="3"/>
  <c r="E4099" i="3"/>
  <c r="E4094" i="3"/>
  <c r="E4089" i="3"/>
  <c r="E4074" i="3"/>
  <c r="E4060" i="3"/>
  <c r="E4045" i="3"/>
  <c r="E4040" i="3"/>
  <c r="E4035" i="3"/>
  <c r="E4030" i="3"/>
  <c r="E4025" i="3"/>
  <c r="E4014" i="3"/>
  <c r="E4006" i="3"/>
  <c r="E3998" i="3"/>
  <c r="E3990" i="3"/>
  <c r="E3982" i="3"/>
  <c r="E4466" i="3"/>
  <c r="E4314" i="3"/>
  <c r="E4292" i="3"/>
  <c r="E4276" i="3"/>
  <c r="E4244" i="3"/>
  <c r="E4219" i="3"/>
  <c r="E4190" i="3"/>
  <c r="E4184" i="3"/>
  <c r="E4180" i="3"/>
  <c r="E4142" i="3"/>
  <c r="E4134" i="3"/>
  <c r="E4132" i="3"/>
  <c r="E4117" i="3"/>
  <c r="E4113" i="3"/>
  <c r="E4098" i="3"/>
  <c r="E4073" i="3"/>
  <c r="E4058" i="3"/>
  <c r="E4050" i="3"/>
  <c r="E4048" i="3"/>
  <c r="E4024" i="3"/>
  <c r="E4021" i="3"/>
  <c r="E4011" i="3"/>
  <c r="E4004" i="3"/>
  <c r="E3997" i="3"/>
  <c r="E3993" i="3"/>
  <c r="E3986" i="3"/>
  <c r="E3979" i="3"/>
  <c r="E3965" i="3"/>
  <c r="E3950" i="3"/>
  <c r="E3945" i="3"/>
  <c r="E3940" i="3"/>
  <c r="E3933" i="3"/>
  <c r="E3925" i="3"/>
  <c r="E3917" i="3"/>
  <c r="E3909" i="3"/>
  <c r="E3901" i="3"/>
  <c r="E3893" i="3"/>
  <c r="E3885" i="3"/>
  <c r="E3877" i="3"/>
  <c r="E3869" i="3"/>
  <c r="E3861" i="3"/>
  <c r="E3853" i="3"/>
  <c r="E3845" i="3"/>
  <c r="E3837" i="3"/>
  <c r="E3829" i="3"/>
  <c r="E3821" i="3"/>
  <c r="E3813" i="3"/>
  <c r="E3805" i="3"/>
  <c r="E3797" i="3"/>
  <c r="E3789" i="3"/>
  <c r="E3781" i="3"/>
  <c r="E3773" i="3"/>
  <c r="E3765" i="3"/>
  <c r="E3757" i="3"/>
  <c r="E3749" i="3"/>
  <c r="E3741" i="3"/>
  <c r="E3733" i="3"/>
  <c r="E3725" i="3"/>
  <c r="E3717" i="3"/>
  <c r="E3709" i="3"/>
  <c r="E3701" i="3"/>
  <c r="E3693" i="3"/>
  <c r="E3685" i="3"/>
  <c r="E3677" i="3"/>
  <c r="E3669" i="3"/>
  <c r="E3661" i="3"/>
  <c r="E3653" i="3"/>
  <c r="E3645" i="3"/>
  <c r="E3637" i="3"/>
  <c r="E3629" i="3"/>
  <c r="E3621" i="3"/>
  <c r="E3613" i="3"/>
  <c r="E4531" i="3"/>
  <c r="E4316" i="3"/>
  <c r="E4209" i="3"/>
  <c r="E4192" i="3"/>
  <c r="E4157" i="3"/>
  <c r="E4149" i="3"/>
  <c r="E4128" i="3"/>
  <c r="E4107" i="3"/>
  <c r="E4088" i="3"/>
  <c r="E4069" i="3"/>
  <c r="E4065" i="3"/>
  <c r="E4054" i="3"/>
  <c r="E4044" i="3"/>
  <c r="E4033" i="3"/>
  <c r="E4027" i="3"/>
  <c r="E4018" i="3"/>
  <c r="E4015" i="3"/>
  <c r="E3983" i="3"/>
  <c r="E3975" i="3"/>
  <c r="E3970" i="3"/>
  <c r="E3955" i="3"/>
  <c r="E3941" i="3"/>
  <c r="E3934" i="3"/>
  <c r="E3926" i="3"/>
  <c r="E3918" i="3"/>
  <c r="E3910" i="3"/>
  <c r="E3902" i="3"/>
  <c r="E3894" i="3"/>
  <c r="E3886" i="3"/>
  <c r="E3878" i="3"/>
  <c r="E3870" i="3"/>
  <c r="E3862" i="3"/>
  <c r="E3854" i="3"/>
  <c r="E3846" i="3"/>
  <c r="E3838" i="3"/>
  <c r="E3830" i="3"/>
  <c r="E4489" i="3"/>
  <c r="E4445" i="3"/>
  <c r="E4442" i="3"/>
  <c r="E4352" i="3"/>
  <c r="E4324" i="3"/>
  <c r="E4294" i="3"/>
  <c r="E4278" i="3"/>
  <c r="E4262" i="3"/>
  <c r="E4226" i="3"/>
  <c r="E4213" i="3"/>
  <c r="E4194" i="3"/>
  <c r="E4169" i="3"/>
  <c r="E4165" i="3"/>
  <c r="E4084" i="3"/>
  <c r="E4038" i="3"/>
  <c r="E4036" i="3"/>
  <c r="E4012" i="3"/>
  <c r="E4005" i="3"/>
  <c r="E4001" i="3"/>
  <c r="E3994" i="3"/>
  <c r="E3987" i="3"/>
  <c r="E3980" i="3"/>
  <c r="E3966" i="3"/>
  <c r="E3961" i="3"/>
  <c r="E3956" i="3"/>
  <c r="E3951" i="3"/>
  <c r="E3946" i="3"/>
  <c r="E3935" i="3"/>
  <c r="E3927" i="3"/>
  <c r="E3919" i="3"/>
  <c r="E3911" i="3"/>
  <c r="E3903" i="3"/>
  <c r="E3895" i="3"/>
  <c r="E3887" i="3"/>
  <c r="E3879" i="3"/>
  <c r="E3871" i="3"/>
  <c r="E3863" i="3"/>
  <c r="E3855" i="3"/>
  <c r="E3847" i="3"/>
  <c r="E3839" i="3"/>
  <c r="E3831" i="3"/>
  <c r="E4250" i="3"/>
  <c r="E4227" i="3"/>
  <c r="E4222" i="3"/>
  <c r="E4203" i="3"/>
  <c r="E4201" i="3"/>
  <c r="E4172" i="3"/>
  <c r="E4168" i="3"/>
  <c r="E4162" i="3"/>
  <c r="E4148" i="3"/>
  <c r="E4102" i="3"/>
  <c r="E4100" i="3"/>
  <c r="E4032" i="3"/>
  <c r="E4029" i="3"/>
  <c r="E4017" i="3"/>
  <c r="E4010" i="3"/>
  <c r="E4003" i="3"/>
  <c r="E3996" i="3"/>
  <c r="E3989" i="3"/>
  <c r="E3985" i="3"/>
  <c r="E3978" i="3"/>
  <c r="E3963" i="3"/>
  <c r="E3949" i="3"/>
  <c r="E3931" i="3"/>
  <c r="E3923" i="3"/>
  <c r="E3915" i="3"/>
  <c r="E3907" i="3"/>
  <c r="E3899" i="3"/>
  <c r="E3891" i="3"/>
  <c r="E3883" i="3"/>
  <c r="E3875" i="3"/>
  <c r="E3867" i="3"/>
  <c r="E3859" i="3"/>
  <c r="E3851" i="3"/>
  <c r="E3843" i="3"/>
  <c r="E3835" i="3"/>
  <c r="E3827" i="3"/>
  <c r="E3819" i="3"/>
  <c r="E3811" i="3"/>
  <c r="E3803" i="3"/>
  <c r="E3795" i="3"/>
  <c r="E3787" i="3"/>
  <c r="E3779" i="3"/>
  <c r="E3771" i="3"/>
  <c r="E3763" i="3"/>
  <c r="E3755" i="3"/>
  <c r="E3747" i="3"/>
  <c r="E3739" i="3"/>
  <c r="E3731" i="3"/>
  <c r="E3723" i="3"/>
  <c r="E3715" i="3"/>
  <c r="E3707" i="3"/>
  <c r="E3699" i="3"/>
  <c r="E3691" i="3"/>
  <c r="E4357" i="3"/>
  <c r="E4267" i="3"/>
  <c r="E4133" i="3"/>
  <c r="E4093" i="3"/>
  <c r="E4049" i="3"/>
  <c r="E3977" i="3"/>
  <c r="E3958" i="3"/>
  <c r="E3954" i="3"/>
  <c r="E3943" i="3"/>
  <c r="E3937" i="3"/>
  <c r="E3928" i="3"/>
  <c r="E3921" i="3"/>
  <c r="E3912" i="3"/>
  <c r="E3905" i="3"/>
  <c r="E3896" i="3"/>
  <c r="E3889" i="3"/>
  <c r="E3880" i="3"/>
  <c r="E3873" i="3"/>
  <c r="E3864" i="3"/>
  <c r="E3857" i="3"/>
  <c r="E3848" i="3"/>
  <c r="E3841" i="3"/>
  <c r="E3832" i="3"/>
  <c r="E3796" i="3"/>
  <c r="E3764" i="3"/>
  <c r="E3732" i="3"/>
  <c r="E3700" i="3"/>
  <c r="E3680" i="3"/>
  <c r="E3666" i="3"/>
  <c r="E3651" i="3"/>
  <c r="E3646" i="3"/>
  <c r="E3641" i="3"/>
  <c r="E3636" i="3"/>
  <c r="E3631" i="3"/>
  <c r="E3616" i="3"/>
  <c r="E3604" i="3"/>
  <c r="E3596" i="3"/>
  <c r="E3588" i="3"/>
  <c r="E3580" i="3"/>
  <c r="E3572" i="3"/>
  <c r="E3564" i="3"/>
  <c r="E3556" i="3"/>
  <c r="E3548" i="3"/>
  <c r="E3540" i="3"/>
  <c r="E3532" i="3"/>
  <c r="E3524" i="3"/>
  <c r="E3516" i="3"/>
  <c r="E3508" i="3"/>
  <c r="E3500" i="3"/>
  <c r="E3492" i="3"/>
  <c r="E3484" i="3"/>
  <c r="E3476" i="3"/>
  <c r="E3468" i="3"/>
  <c r="E3460" i="3"/>
  <c r="E3452" i="3"/>
  <c r="E3444" i="3"/>
  <c r="E3436" i="3"/>
  <c r="E3428" i="3"/>
  <c r="E3420" i="3"/>
  <c r="E3412" i="3"/>
  <c r="E3404" i="3"/>
  <c r="E3396" i="3"/>
  <c r="E3388" i="3"/>
  <c r="E3380" i="3"/>
  <c r="E3372" i="3"/>
  <c r="E3364" i="3"/>
  <c r="E3356" i="3"/>
  <c r="E3348" i="3"/>
  <c r="E3340" i="3"/>
  <c r="E3332" i="3"/>
  <c r="E3324" i="3"/>
  <c r="E3316" i="3"/>
  <c r="E3308" i="3"/>
  <c r="E3300" i="3"/>
  <c r="E4353" i="3"/>
  <c r="E4299" i="3"/>
  <c r="E4283" i="3"/>
  <c r="E4251" i="3"/>
  <c r="E4242" i="3"/>
  <c r="E4206" i="3"/>
  <c r="E4147" i="3"/>
  <c r="E4114" i="3"/>
  <c r="E4064" i="3"/>
  <c r="E3991" i="3"/>
  <c r="E3981" i="3"/>
  <c r="E3973" i="3"/>
  <c r="E3924" i="3"/>
  <c r="E3908" i="3"/>
  <c r="E3892" i="3"/>
  <c r="E3876" i="3"/>
  <c r="E3860" i="3"/>
  <c r="E3844" i="3"/>
  <c r="E3828" i="3"/>
  <c r="E3825" i="3"/>
  <c r="E3818" i="3"/>
  <c r="E3814" i="3"/>
  <c r="E3807" i="3"/>
  <c r="E3800" i="3"/>
  <c r="E3793" i="3"/>
  <c r="E3786" i="3"/>
  <c r="E3782" i="3"/>
  <c r="E3775" i="3"/>
  <c r="E3768" i="3"/>
  <c r="E3761" i="3"/>
  <c r="E3754" i="3"/>
  <c r="E3750" i="3"/>
  <c r="E3743" i="3"/>
  <c r="E3736" i="3"/>
  <c r="E3729" i="3"/>
  <c r="E3722" i="3"/>
  <c r="E3718" i="3"/>
  <c r="E3711" i="3"/>
  <c r="E3704" i="3"/>
  <c r="E3697" i="3"/>
  <c r="E3690" i="3"/>
  <c r="E3686" i="3"/>
  <c r="E3681" i="3"/>
  <c r="E3676" i="3"/>
  <c r="E3671" i="3"/>
  <c r="E3656" i="3"/>
  <c r="E3642" i="3"/>
  <c r="E3627" i="3"/>
  <c r="E3622" i="3"/>
  <c r="E3617" i="3"/>
  <c r="E3612" i="3"/>
  <c r="E3605" i="3"/>
  <c r="E3597" i="3"/>
  <c r="E3589" i="3"/>
  <c r="E3581" i="3"/>
  <c r="E3573" i="3"/>
  <c r="E3565" i="3"/>
  <c r="E3557" i="3"/>
  <c r="E3549" i="3"/>
  <c r="E3541" i="3"/>
  <c r="E3533" i="3"/>
  <c r="E4595" i="3"/>
  <c r="E4318" i="3"/>
  <c r="E4152" i="3"/>
  <c r="E4137" i="3"/>
  <c r="E4129" i="3"/>
  <c r="E4043" i="3"/>
  <c r="E4022" i="3"/>
  <c r="E3995" i="3"/>
  <c r="E3971" i="3"/>
  <c r="E3969" i="3"/>
  <c r="E3948" i="3"/>
  <c r="E3804" i="3"/>
  <c r="E3772" i="3"/>
  <c r="E3740" i="3"/>
  <c r="E3708" i="3"/>
  <c r="E3682" i="3"/>
  <c r="E3667" i="3"/>
  <c r="E3662" i="3"/>
  <c r="E3657" i="3"/>
  <c r="E3652" i="3"/>
  <c r="E3647" i="3"/>
  <c r="E3632" i="3"/>
  <c r="E3618" i="3"/>
  <c r="E3606" i="3"/>
  <c r="E3598" i="3"/>
  <c r="E3590" i="3"/>
  <c r="E3582" i="3"/>
  <c r="E3574" i="3"/>
  <c r="E3566" i="3"/>
  <c r="E3558" i="3"/>
  <c r="E3550" i="3"/>
  <c r="E3542" i="3"/>
  <c r="E3534" i="3"/>
  <c r="E3526" i="3"/>
  <c r="E4716" i="3"/>
  <c r="E4362" i="3"/>
  <c r="E4481" i="3"/>
  <c r="E4187" i="3"/>
  <c r="E4085" i="3"/>
  <c r="E4080" i="3"/>
  <c r="E4075" i="3"/>
  <c r="E4019" i="3"/>
  <c r="E3988" i="3"/>
  <c r="E3972" i="3"/>
  <c r="E3964" i="3"/>
  <c r="E3820" i="3"/>
  <c r="E3788" i="3"/>
  <c r="E3756" i="3"/>
  <c r="E3724" i="3"/>
  <c r="E3692" i="3"/>
  <c r="E3684" i="3"/>
  <c r="E3679" i="3"/>
  <c r="E3664" i="3"/>
  <c r="E3650" i="3"/>
  <c r="E3635" i="3"/>
  <c r="E3630" i="3"/>
  <c r="E3625" i="3"/>
  <c r="E3620" i="3"/>
  <c r="E3615" i="3"/>
  <c r="E3610" i="3"/>
  <c r="E3602" i="3"/>
  <c r="E3594" i="3"/>
  <c r="E3586" i="3"/>
  <c r="E3578" i="3"/>
  <c r="E3570" i="3"/>
  <c r="E3562" i="3"/>
  <c r="E3554" i="3"/>
  <c r="E3546" i="3"/>
  <c r="E3538" i="3"/>
  <c r="E3530" i="3"/>
  <c r="E3522" i="3"/>
  <c r="E3514" i="3"/>
  <c r="E3506" i="3"/>
  <c r="E3498" i="3"/>
  <c r="E3490" i="3"/>
  <c r="E3482" i="3"/>
  <c r="E3474" i="3"/>
  <c r="E3466" i="3"/>
  <c r="E3458" i="3"/>
  <c r="E3450" i="3"/>
  <c r="E3442" i="3"/>
  <c r="E4238" i="3"/>
  <c r="E4123" i="3"/>
  <c r="E4013" i="3"/>
  <c r="E4002" i="3"/>
  <c r="E3967" i="3"/>
  <c r="E3947" i="3"/>
  <c r="E3942" i="3"/>
  <c r="E3932" i="3"/>
  <c r="E3898" i="3"/>
  <c r="E3890" i="3"/>
  <c r="E3872" i="3"/>
  <c r="E3833" i="3"/>
  <c r="E3823" i="3"/>
  <c r="E3815" i="3"/>
  <c r="E3809" i="3"/>
  <c r="E3794" i="3"/>
  <c r="E3792" i="3"/>
  <c r="E3790" i="3"/>
  <c r="E3784" i="3"/>
  <c r="E3780" i="3"/>
  <c r="E3759" i="3"/>
  <c r="E3751" i="3"/>
  <c r="E3745" i="3"/>
  <c r="E3730" i="3"/>
  <c r="E3728" i="3"/>
  <c r="E3726" i="3"/>
  <c r="E3720" i="3"/>
  <c r="E3716" i="3"/>
  <c r="E3695" i="3"/>
  <c r="E3687" i="3"/>
  <c r="E3668" i="3"/>
  <c r="E3660" i="3"/>
  <c r="E3658" i="3"/>
  <c r="E3643" i="3"/>
  <c r="E3639" i="3"/>
  <c r="E3624" i="3"/>
  <c r="E3607" i="3"/>
  <c r="E3600" i="3"/>
  <c r="E3591" i="3"/>
  <c r="E3584" i="3"/>
  <c r="E3575" i="3"/>
  <c r="E3568" i="3"/>
  <c r="E3559" i="3"/>
  <c r="E3552" i="3"/>
  <c r="E3543" i="3"/>
  <c r="E3536" i="3"/>
  <c r="E3527" i="3"/>
  <c r="E3519" i="3"/>
  <c r="E3512" i="3"/>
  <c r="E3505" i="3"/>
  <c r="E3501" i="3"/>
  <c r="E3494" i="3"/>
  <c r="E3487" i="3"/>
  <c r="E3480" i="3"/>
  <c r="E3473" i="3"/>
  <c r="E3469" i="3"/>
  <c r="E3462" i="3"/>
  <c r="E3455" i="3"/>
  <c r="E3448" i="3"/>
  <c r="E3441" i="3"/>
  <c r="E3437" i="3"/>
  <c r="E3433" i="3"/>
  <c r="E3418" i="3"/>
  <c r="E3413" i="3"/>
  <c r="E3408" i="3"/>
  <c r="E4338" i="3"/>
  <c r="E4291" i="3"/>
  <c r="E4259" i="3"/>
  <c r="E4198" i="3"/>
  <c r="E4139" i="3"/>
  <c r="E4108" i="3"/>
  <c r="E3974" i="3"/>
  <c r="E3959" i="3"/>
  <c r="E3916" i="3"/>
  <c r="E3882" i="3"/>
  <c r="E3874" i="3"/>
  <c r="E3856" i="3"/>
  <c r="E3798" i="3"/>
  <c r="E3769" i="3"/>
  <c r="E3767" i="3"/>
  <c r="E3734" i="3"/>
  <c r="E3705" i="3"/>
  <c r="E3703" i="3"/>
  <c r="E3683" i="3"/>
  <c r="E3675" i="3"/>
  <c r="E3654" i="3"/>
  <c r="E3633" i="3"/>
  <c r="E3614" i="3"/>
  <c r="E3603" i="3"/>
  <c r="E3587" i="3"/>
  <c r="E3571" i="3"/>
  <c r="E4458" i="3"/>
  <c r="E4323" i="3"/>
  <c r="E4082" i="3"/>
  <c r="E4007" i="3"/>
  <c r="E3999" i="3"/>
  <c r="E3939" i="3"/>
  <c r="E3929" i="3"/>
  <c r="E3900" i="3"/>
  <c r="E3866" i="3"/>
  <c r="E3858" i="3"/>
  <c r="E3840" i="3"/>
  <c r="E3802" i="3"/>
  <c r="E3738" i="3"/>
  <c r="E4282" i="3"/>
  <c r="E4205" i="3"/>
  <c r="E4146" i="3"/>
  <c r="E4118" i="3"/>
  <c r="E4083" i="3"/>
  <c r="E4070" i="3"/>
  <c r="E3962" i="3"/>
  <c r="E3957" i="3"/>
  <c r="E3914" i="3"/>
  <c r="E3906" i="3"/>
  <c r="E3888" i="3"/>
  <c r="E3849" i="3"/>
  <c r="E3817" i="3"/>
  <c r="E3778" i="3"/>
  <c r="E3776" i="3"/>
  <c r="E3774" i="3"/>
  <c r="E3753" i="3"/>
  <c r="E3714" i="3"/>
  <c r="E3712" i="3"/>
  <c r="E3710" i="3"/>
  <c r="E4078" i="3"/>
  <c r="E4059" i="3"/>
  <c r="E3953" i="3"/>
  <c r="E3770" i="3"/>
  <c r="E3727" i="3"/>
  <c r="E3721" i="3"/>
  <c r="E3713" i="3"/>
  <c r="E3702" i="3"/>
  <c r="E3694" i="3"/>
  <c r="E3655" i="3"/>
  <c r="E3626" i="3"/>
  <c r="E3619" i="3"/>
  <c r="E3609" i="3"/>
  <c r="E3585" i="3"/>
  <c r="E3576" i="3"/>
  <c r="E3523" i="3"/>
  <c r="E3509" i="3"/>
  <c r="E3503" i="3"/>
  <c r="E3497" i="3"/>
  <c r="E3459" i="3"/>
  <c r="E3456" i="3"/>
  <c r="E3453" i="3"/>
  <c r="E3438" i="3"/>
  <c r="E3431" i="3"/>
  <c r="E3424" i="3"/>
  <c r="E3417" i="3"/>
  <c r="E3391" i="3"/>
  <c r="E3377" i="3"/>
  <c r="E3362" i="3"/>
  <c r="E3357" i="3"/>
  <c r="E3352" i="3"/>
  <c r="E3347" i="3"/>
  <c r="E3342" i="3"/>
  <c r="E3327" i="3"/>
  <c r="E4236" i="3"/>
  <c r="E4034" i="3"/>
  <c r="E3868" i="3"/>
  <c r="E3865" i="3"/>
  <c r="E3852" i="3"/>
  <c r="E3842" i="3"/>
  <c r="E3836" i="3"/>
  <c r="E3746" i="3"/>
  <c r="E3735" i="3"/>
  <c r="E3674" i="3"/>
  <c r="E3672" i="3"/>
  <c r="E3640" i="3"/>
  <c r="E3628" i="3"/>
  <c r="E3611" i="3"/>
  <c r="E3599" i="3"/>
  <c r="E3518" i="3"/>
  <c r="E3515" i="3"/>
  <c r="E3477" i="3"/>
  <c r="E3471" i="3"/>
  <c r="E3465" i="3"/>
  <c r="E4122" i="3"/>
  <c r="E3824" i="3"/>
  <c r="E3806" i="3"/>
  <c r="E3783" i="3"/>
  <c r="E3696" i="3"/>
  <c r="E3689" i="3"/>
  <c r="E3623" i="3"/>
  <c r="E3601" i="3"/>
  <c r="E3592" i="3"/>
  <c r="E3561" i="3"/>
  <c r="E3544" i="3"/>
  <c r="E3528" i="3"/>
  <c r="E3521" i="3"/>
  <c r="E3513" i="3"/>
  <c r="E3510" i="3"/>
  <c r="E3507" i="3"/>
  <c r="E3504" i="3"/>
  <c r="E4112" i="3"/>
  <c r="E4268" i="3"/>
  <c r="E4097" i="3"/>
  <c r="E4068" i="3"/>
  <c r="E3810" i="3"/>
  <c r="E3799" i="3"/>
  <c r="E3673" i="3"/>
  <c r="E3659" i="3"/>
  <c r="E3644" i="3"/>
  <c r="E3634" i="3"/>
  <c r="E3579" i="3"/>
  <c r="E3567" i="3"/>
  <c r="E3555" i="3"/>
  <c r="E3531" i="3"/>
  <c r="E3511" i="3"/>
  <c r="E4230" i="3"/>
  <c r="E4177" i="3"/>
  <c r="E4144" i="3"/>
  <c r="E4053" i="3"/>
  <c r="E3850" i="3"/>
  <c r="E3678" i="3"/>
  <c r="E3648" i="3"/>
  <c r="E3496" i="3"/>
  <c r="E3486" i="3"/>
  <c r="E3454" i="3"/>
  <c r="E3439" i="3"/>
  <c r="E3427" i="3"/>
  <c r="E3403" i="3"/>
  <c r="E3389" i="3"/>
  <c r="E3381" i="3"/>
  <c r="E3374" i="3"/>
  <c r="E3363" i="3"/>
  <c r="E3359" i="3"/>
  <c r="E3344" i="3"/>
  <c r="E3337" i="3"/>
  <c r="E3326" i="3"/>
  <c r="E3305" i="3"/>
  <c r="E3287" i="3"/>
  <c r="E3279" i="3"/>
  <c r="E3271" i="3"/>
  <c r="E3263" i="3"/>
  <c r="E3255" i="3"/>
  <c r="E3247" i="3"/>
  <c r="E3239" i="3"/>
  <c r="E3231" i="3"/>
  <c r="E3223" i="3"/>
  <c r="E3215" i="3"/>
  <c r="E3207" i="3"/>
  <c r="E3199" i="3"/>
  <c r="E3191" i="3"/>
  <c r="E3183" i="3"/>
  <c r="E3175" i="3"/>
  <c r="E3167" i="3"/>
  <c r="E3159" i="3"/>
  <c r="E3151" i="3"/>
  <c r="E3143" i="3"/>
  <c r="E3135" i="3"/>
  <c r="E3127" i="3"/>
  <c r="E3119" i="3"/>
  <c r="E3111" i="3"/>
  <c r="E3103" i="3"/>
  <c r="E3095" i="3"/>
  <c r="E3087" i="3"/>
  <c r="E3079" i="3"/>
  <c r="E3071" i="3"/>
  <c r="E3063" i="3"/>
  <c r="E3936" i="3"/>
  <c r="E3822" i="3"/>
  <c r="E3758" i="3"/>
  <c r="E3663" i="3"/>
  <c r="E3638" i="3"/>
  <c r="E3547" i="3"/>
  <c r="E3470" i="3"/>
  <c r="E3461" i="3"/>
  <c r="E3457" i="3"/>
  <c r="E3447" i="3"/>
  <c r="E3419" i="3"/>
  <c r="E3416" i="3"/>
  <c r="E3400" i="3"/>
  <c r="E3393" i="3"/>
  <c r="E3378" i="3"/>
  <c r="E3367" i="3"/>
  <c r="E3360" i="3"/>
  <c r="E3345" i="3"/>
  <c r="E3341" i="3"/>
  <c r="E3330" i="3"/>
  <c r="E3323" i="3"/>
  <c r="E3315" i="3"/>
  <c r="E3310" i="3"/>
  <c r="E3295" i="3"/>
  <c r="E3288" i="3"/>
  <c r="E3280" i="3"/>
  <c r="E3272" i="3"/>
  <c r="E3264" i="3"/>
  <c r="E3256" i="3"/>
  <c r="E3248" i="3"/>
  <c r="E3240" i="3"/>
  <c r="E3232" i="3"/>
  <c r="E3922" i="3"/>
  <c r="E3816" i="3"/>
  <c r="E3777" i="3"/>
  <c r="E3752" i="3"/>
  <c r="E3706" i="3"/>
  <c r="E3665" i="3"/>
  <c r="E3525" i="3"/>
  <c r="E3502" i="3"/>
  <c r="E3493" i="3"/>
  <c r="E3491" i="3"/>
  <c r="E3489" i="3"/>
  <c r="E3475" i="3"/>
  <c r="E3434" i="3"/>
  <c r="E3425" i="3"/>
  <c r="E3422" i="3"/>
  <c r="E3410" i="3"/>
  <c r="E3397" i="3"/>
  <c r="E3386" i="3"/>
  <c r="E3382" i="3"/>
  <c r="E3371" i="3"/>
  <c r="E3353" i="3"/>
  <c r="E3349" i="3"/>
  <c r="E3338" i="3"/>
  <c r="E3334" i="3"/>
  <c r="E3319" i="3"/>
  <c r="E3306" i="3"/>
  <c r="E3301" i="3"/>
  <c r="E3296" i="3"/>
  <c r="E3289" i="3"/>
  <c r="E3281" i="3"/>
  <c r="E3273" i="3"/>
  <c r="E3265" i="3"/>
  <c r="E3257" i="3"/>
  <c r="E3249" i="3"/>
  <c r="E3241" i="3"/>
  <c r="E3233" i="3"/>
  <c r="E3225" i="3"/>
  <c r="E3217" i="3"/>
  <c r="E3920" i="3"/>
  <c r="E3913" i="3"/>
  <c r="E3826" i="3"/>
  <c r="E3762" i="3"/>
  <c r="E3737" i="3"/>
  <c r="E3545" i="3"/>
  <c r="E3488" i="3"/>
  <c r="E3479" i="3"/>
  <c r="E3472" i="3"/>
  <c r="E3463" i="3"/>
  <c r="E3451" i="3"/>
  <c r="E3449" i="3"/>
  <c r="E3430" i="3"/>
  <c r="E3415" i="3"/>
  <c r="E3409" i="3"/>
  <c r="E3406" i="3"/>
  <c r="E3399" i="3"/>
  <c r="E3392" i="3"/>
  <c r="E3385" i="3"/>
  <c r="E3370" i="3"/>
  <c r="E3366" i="3"/>
  <c r="E3355" i="3"/>
  <c r="E3351" i="3"/>
  <c r="E3333" i="3"/>
  <c r="E3322" i="3"/>
  <c r="E3318" i="3"/>
  <c r="E3314" i="3"/>
  <c r="E3309" i="3"/>
  <c r="E3304" i="3"/>
  <c r="E3299" i="3"/>
  <c r="E3294" i="3"/>
  <c r="E3286" i="3"/>
  <c r="E3278" i="3"/>
  <c r="E3270" i="3"/>
  <c r="E3262" i="3"/>
  <c r="E3254" i="3"/>
  <c r="E3246" i="3"/>
  <c r="E3884" i="3"/>
  <c r="E3698" i="3"/>
  <c r="E3688" i="3"/>
  <c r="E3569" i="3"/>
  <c r="E3537" i="3"/>
  <c r="E3483" i="3"/>
  <c r="E3478" i="3"/>
  <c r="E3423" i="3"/>
  <c r="E3414" i="3"/>
  <c r="E3383" i="3"/>
  <c r="E3379" i="3"/>
  <c r="E3375" i="3"/>
  <c r="E3336" i="3"/>
  <c r="E3320" i="3"/>
  <c r="E3297" i="3"/>
  <c r="E3290" i="3"/>
  <c r="E3274" i="3"/>
  <c r="E3258" i="3"/>
  <c r="E3242" i="3"/>
  <c r="E3234" i="3"/>
  <c r="E3229" i="3"/>
  <c r="E3219" i="3"/>
  <c r="E3212" i="3"/>
  <c r="E3208" i="3"/>
  <c r="E3203" i="3"/>
  <c r="E3198" i="3"/>
  <c r="E3193" i="3"/>
  <c r="E3178" i="3"/>
  <c r="E3164" i="3"/>
  <c r="E3149" i="3"/>
  <c r="E3144" i="3"/>
  <c r="E3139" i="3"/>
  <c r="E3134" i="3"/>
  <c r="E3129" i="3"/>
  <c r="E3114" i="3"/>
  <c r="E3100" i="3"/>
  <c r="E3085" i="3"/>
  <c r="E3080" i="3"/>
  <c r="E3075" i="3"/>
  <c r="E3070" i="3"/>
  <c r="E3065" i="3"/>
  <c r="E3054" i="3"/>
  <c r="E3046" i="3"/>
  <c r="E3038" i="3"/>
  <c r="E3030" i="3"/>
  <c r="E3022" i="3"/>
  <c r="E3014" i="3"/>
  <c r="E3006" i="3"/>
  <c r="E2998" i="3"/>
  <c r="E2990" i="3"/>
  <c r="E2982" i="3"/>
  <c r="E2974" i="3"/>
  <c r="E2966" i="3"/>
  <c r="E2958" i="3"/>
  <c r="E2950" i="3"/>
  <c r="E2942" i="3"/>
  <c r="E2934" i="3"/>
  <c r="E2926" i="3"/>
  <c r="E2918" i="3"/>
  <c r="E2910" i="3"/>
  <c r="E2902" i="3"/>
  <c r="E2894" i="3"/>
  <c r="E2886" i="3"/>
  <c r="E2878" i="3"/>
  <c r="E2870" i="3"/>
  <c r="E2862" i="3"/>
  <c r="E2854" i="3"/>
  <c r="E2846" i="3"/>
  <c r="E2838" i="3"/>
  <c r="E2830" i="3"/>
  <c r="E2822" i="3"/>
  <c r="E2814" i="3"/>
  <c r="E2806" i="3"/>
  <c r="E2798" i="3"/>
  <c r="E2790" i="3"/>
  <c r="E2782" i="3"/>
  <c r="E2774" i="3"/>
  <c r="E2766" i="3"/>
  <c r="E2758" i="3"/>
  <c r="E2750" i="3"/>
  <c r="E2742" i="3"/>
  <c r="E2734" i="3"/>
  <c r="E2726" i="3"/>
  <c r="E2718" i="3"/>
  <c r="E2710" i="3"/>
  <c r="E2702" i="3"/>
  <c r="E2694" i="3"/>
  <c r="E2686" i="3"/>
  <c r="E2678" i="3"/>
  <c r="E2670" i="3"/>
  <c r="E2662" i="3"/>
  <c r="E3785" i="3"/>
  <c r="E3595" i="3"/>
  <c r="E3429" i="3"/>
  <c r="E3395" i="3"/>
  <c r="E3350" i="3"/>
  <c r="E3346" i="3"/>
  <c r="E3312" i="3"/>
  <c r="E3293" i="3"/>
  <c r="E3277" i="3"/>
  <c r="E3261" i="3"/>
  <c r="E3245" i="3"/>
  <c r="E3226" i="3"/>
  <c r="E3216" i="3"/>
  <c r="E3204" i="3"/>
  <c r="E3189" i="3"/>
  <c r="E3184" i="3"/>
  <c r="E3179" i="3"/>
  <c r="E3174" i="3"/>
  <c r="E3169" i="3"/>
  <c r="E3154" i="3"/>
  <c r="E3140" i="3"/>
  <c r="E3125" i="3"/>
  <c r="E3120" i="3"/>
  <c r="E3115" i="3"/>
  <c r="E3110" i="3"/>
  <c r="E3105" i="3"/>
  <c r="E3090" i="3"/>
  <c r="E3076" i="3"/>
  <c r="E3061" i="3"/>
  <c r="E3055" i="3"/>
  <c r="E3047" i="3"/>
  <c r="E3039" i="3"/>
  <c r="E3031" i="3"/>
  <c r="E3023" i="3"/>
  <c r="E3015" i="3"/>
  <c r="E3007" i="3"/>
  <c r="E2999" i="3"/>
  <c r="E2991" i="3"/>
  <c r="E2983" i="3"/>
  <c r="E2975" i="3"/>
  <c r="E2967" i="3"/>
  <c r="E2959" i="3"/>
  <c r="E2951" i="3"/>
  <c r="E2943" i="3"/>
  <c r="E2935" i="3"/>
  <c r="E2927" i="3"/>
  <c r="E2919" i="3"/>
  <c r="E2911" i="3"/>
  <c r="E2903" i="3"/>
  <c r="E2895" i="3"/>
  <c r="E2887" i="3"/>
  <c r="E2879" i="3"/>
  <c r="E2871" i="3"/>
  <c r="E2863" i="3"/>
  <c r="E2855" i="3"/>
  <c r="E2847" i="3"/>
  <c r="E2839" i="3"/>
  <c r="E2831" i="3"/>
  <c r="E2823" i="3"/>
  <c r="E3760" i="3"/>
  <c r="E3539" i="3"/>
  <c r="E3440" i="3"/>
  <c r="E3401" i="3"/>
  <c r="E3358" i="3"/>
  <c r="E3354" i="3"/>
  <c r="E3284" i="3"/>
  <c r="E3268" i="3"/>
  <c r="E3252" i="3"/>
  <c r="E3238" i="3"/>
  <c r="E3220" i="3"/>
  <c r="E3213" i="3"/>
  <c r="E3209" i="3"/>
  <c r="E3194" i="3"/>
  <c r="E3180" i="3"/>
  <c r="E3165" i="3"/>
  <c r="E3160" i="3"/>
  <c r="E3155" i="3"/>
  <c r="E3150" i="3"/>
  <c r="E3145" i="3"/>
  <c r="E3130" i="3"/>
  <c r="E3116" i="3"/>
  <c r="E3101" i="3"/>
  <c r="E3096" i="3"/>
  <c r="E3091" i="3"/>
  <c r="E3086" i="3"/>
  <c r="E3081" i="3"/>
  <c r="E3066" i="3"/>
  <c r="E3056" i="3"/>
  <c r="E3048" i="3"/>
  <c r="E3040" i="3"/>
  <c r="E3032" i="3"/>
  <c r="E3024" i="3"/>
  <c r="E3016" i="3"/>
  <c r="E3008" i="3"/>
  <c r="E3000" i="3"/>
  <c r="E2992" i="3"/>
  <c r="E2984" i="3"/>
  <c r="E2976" i="3"/>
  <c r="E2968" i="3"/>
  <c r="E2960" i="3"/>
  <c r="E2952" i="3"/>
  <c r="E3938" i="3"/>
  <c r="E3719" i="3"/>
  <c r="E3608" i="3"/>
  <c r="E3495" i="3"/>
  <c r="E3485" i="3"/>
  <c r="E3446" i="3"/>
  <c r="E3435" i="3"/>
  <c r="E3405" i="3"/>
  <c r="E3384" i="3"/>
  <c r="E3368" i="3"/>
  <c r="E4028" i="3"/>
  <c r="E4009" i="3"/>
  <c r="E3904" i="3"/>
  <c r="E3897" i="3"/>
  <c r="E3834" i="3"/>
  <c r="E3791" i="3"/>
  <c r="E3748" i="3"/>
  <c r="E3742" i="3"/>
  <c r="E3649" i="3"/>
  <c r="E3551" i="3"/>
  <c r="E3411" i="3"/>
  <c r="E3407" i="3"/>
  <c r="E3390" i="3"/>
  <c r="E3376" i="3"/>
  <c r="E4020" i="3"/>
  <c r="E3930" i="3"/>
  <c r="E3766" i="3"/>
  <c r="E3577" i="3"/>
  <c r="E3535" i="3"/>
  <c r="E3529" i="3"/>
  <c r="E3520" i="3"/>
  <c r="E3517" i="3"/>
  <c r="E3426" i="3"/>
  <c r="E3398" i="3"/>
  <c r="E3394" i="3"/>
  <c r="E3812" i="3"/>
  <c r="E3801" i="3"/>
  <c r="E3593" i="3"/>
  <c r="E3583" i="3"/>
  <c r="E3560" i="3"/>
  <c r="E3553" i="3"/>
  <c r="E3481" i="3"/>
  <c r="E3467" i="3"/>
  <c r="E3432" i="3"/>
  <c r="E3402" i="3"/>
  <c r="E3881" i="3"/>
  <c r="E3808" i="3"/>
  <c r="E3744" i="3"/>
  <c r="E3670" i="3"/>
  <c r="E3563" i="3"/>
  <c r="E3499" i="3"/>
  <c r="E3464" i="3"/>
  <c r="E3445" i="3"/>
  <c r="E3443" i="3"/>
  <c r="E3421" i="3"/>
  <c r="E3387" i="3"/>
  <c r="E3373" i="3"/>
  <c r="E3369" i="3"/>
  <c r="E3365" i="3"/>
  <c r="E3361" i="3"/>
  <c r="E3328" i="3"/>
  <c r="E3307" i="3"/>
  <c r="E3303" i="3"/>
  <c r="E3283" i="3"/>
  <c r="E3267" i="3"/>
  <c r="E3251" i="3"/>
  <c r="E3237" i="3"/>
  <c r="E3202" i="3"/>
  <c r="E3188" i="3"/>
  <c r="E3173" i="3"/>
  <c r="E3168" i="3"/>
  <c r="E3163" i="3"/>
  <c r="E3158" i="3"/>
  <c r="E3153" i="3"/>
  <c r="E3138" i="3"/>
  <c r="E3124" i="3"/>
  <c r="E3109" i="3"/>
  <c r="E3104" i="3"/>
  <c r="E3099" i="3"/>
  <c r="E3094" i="3"/>
  <c r="E3089" i="3"/>
  <c r="E3074" i="3"/>
  <c r="E3060" i="3"/>
  <c r="E3053" i="3"/>
  <c r="E3045" i="3"/>
  <c r="E3037" i="3"/>
  <c r="E3029" i="3"/>
  <c r="E3021" i="3"/>
  <c r="E3013" i="3"/>
  <c r="E3005" i="3"/>
  <c r="E2997" i="3"/>
  <c r="E2989" i="3"/>
  <c r="E2981" i="3"/>
  <c r="E2973" i="3"/>
  <c r="E3291" i="3"/>
  <c r="E3269" i="3"/>
  <c r="E3259" i="3"/>
  <c r="E3218" i="3"/>
  <c r="E3192" i="3"/>
  <c r="E3171" i="3"/>
  <c r="E3148" i="3"/>
  <c r="E3131" i="3"/>
  <c r="E3064" i="3"/>
  <c r="E3051" i="3"/>
  <c r="E3035" i="3"/>
  <c r="E3019" i="3"/>
  <c r="E3003" i="3"/>
  <c r="E2987" i="3"/>
  <c r="E2971" i="3"/>
  <c r="E2963" i="3"/>
  <c r="E2939" i="3"/>
  <c r="E2932" i="3"/>
  <c r="E2928" i="3"/>
  <c r="E2907" i="3"/>
  <c r="E2900" i="3"/>
  <c r="E2896" i="3"/>
  <c r="E2875" i="3"/>
  <c r="E2868" i="3"/>
  <c r="E2864" i="3"/>
  <c r="E2843" i="3"/>
  <c r="E2836" i="3"/>
  <c r="E2832" i="3"/>
  <c r="E2821" i="3"/>
  <c r="E2816" i="3"/>
  <c r="E2801" i="3"/>
  <c r="E2787" i="3"/>
  <c r="E2772" i="3"/>
  <c r="E2767" i="3"/>
  <c r="E2762" i="3"/>
  <c r="E2757" i="3"/>
  <c r="E2752" i="3"/>
  <c r="E2737" i="3"/>
  <c r="E2723" i="3"/>
  <c r="E2708" i="3"/>
  <c r="E2703" i="3"/>
  <c r="E2698" i="3"/>
  <c r="E2693" i="3"/>
  <c r="E2688" i="3"/>
  <c r="E2673" i="3"/>
  <c r="E2659" i="3"/>
  <c r="E2651" i="3"/>
  <c r="E2643" i="3"/>
  <c r="E2635" i="3"/>
  <c r="E2627" i="3"/>
  <c r="E2619" i="3"/>
  <c r="E2611" i="3"/>
  <c r="E2603" i="3"/>
  <c r="E2595" i="3"/>
  <c r="E2587" i="3"/>
  <c r="E2579" i="3"/>
  <c r="E2571" i="3"/>
  <c r="E2563" i="3"/>
  <c r="E2555" i="3"/>
  <c r="E2547" i="3"/>
  <c r="E2539" i="3"/>
  <c r="E2531" i="3"/>
  <c r="E2523" i="3"/>
  <c r="E2515" i="3"/>
  <c r="E2507" i="3"/>
  <c r="E2499" i="3"/>
  <c r="E2491" i="3"/>
  <c r="E2483" i="3"/>
  <c r="E2475" i="3"/>
  <c r="E2467" i="3"/>
  <c r="E2459" i="3"/>
  <c r="E2451" i="3"/>
  <c r="E2443" i="3"/>
  <c r="E2435" i="3"/>
  <c r="E2427" i="3"/>
  <c r="E2419" i="3"/>
  <c r="E2411" i="3"/>
  <c r="E2403" i="3"/>
  <c r="E3343" i="3"/>
  <c r="E3335" i="3"/>
  <c r="E3321" i="3"/>
  <c r="E3276" i="3"/>
  <c r="E3266" i="3"/>
  <c r="E3244" i="3"/>
  <c r="E3235" i="3"/>
  <c r="E3224" i="3"/>
  <c r="E3222" i="3"/>
  <c r="E3190" i="3"/>
  <c r="E3123" i="3"/>
  <c r="E3106" i="3"/>
  <c r="E3083" i="3"/>
  <c r="E3062" i="3"/>
  <c r="E3042" i="3"/>
  <c r="E3026" i="3"/>
  <c r="E3010" i="3"/>
  <c r="E2994" i="3"/>
  <c r="E2978" i="3"/>
  <c r="E2955" i="3"/>
  <c r="E2946" i="3"/>
  <c r="E2925" i="3"/>
  <c r="E2921" i="3"/>
  <c r="E2914" i="3"/>
  <c r="E2893" i="3"/>
  <c r="E2889" i="3"/>
  <c r="E2882" i="3"/>
  <c r="E2861" i="3"/>
  <c r="E2857" i="3"/>
  <c r="E2850" i="3"/>
  <c r="E2829" i="3"/>
  <c r="E2825" i="3"/>
  <c r="E2812" i="3"/>
  <c r="E2807" i="3"/>
  <c r="E2802" i="3"/>
  <c r="E2797" i="3"/>
  <c r="E2792" i="3"/>
  <c r="E2777" i="3"/>
  <c r="E2763" i="3"/>
  <c r="E2748" i="3"/>
  <c r="E2743" i="3"/>
  <c r="E2738" i="3"/>
  <c r="E2733" i="3"/>
  <c r="E2728" i="3"/>
  <c r="E2713" i="3"/>
  <c r="E3329" i="3"/>
  <c r="E3311" i="3"/>
  <c r="E3298" i="3"/>
  <c r="E3230" i="3"/>
  <c r="E3228" i="3"/>
  <c r="E3211" i="3"/>
  <c r="E3201" i="3"/>
  <c r="E3186" i="3"/>
  <c r="E3176" i="3"/>
  <c r="E3161" i="3"/>
  <c r="E3146" i="3"/>
  <c r="E3136" i="3"/>
  <c r="E3121" i="3"/>
  <c r="E3113" i="3"/>
  <c r="E3102" i="3"/>
  <c r="E3098" i="3"/>
  <c r="E3073" i="3"/>
  <c r="E3058" i="3"/>
  <c r="E3049" i="3"/>
  <c r="E3033" i="3"/>
  <c r="E3017" i="3"/>
  <c r="E3001" i="3"/>
  <c r="E2985" i="3"/>
  <c r="E2969" i="3"/>
  <c r="E2964" i="3"/>
  <c r="E2947" i="3"/>
  <c r="E2940" i="3"/>
  <c r="E2936" i="3"/>
  <c r="E2915" i="3"/>
  <c r="E2908" i="3"/>
  <c r="E2904" i="3"/>
  <c r="E2883" i="3"/>
  <c r="E2876" i="3"/>
  <c r="E2872" i="3"/>
  <c r="E2851" i="3"/>
  <c r="E2844" i="3"/>
  <c r="E2840" i="3"/>
  <c r="E2817" i="3"/>
  <c r="E2803" i="3"/>
  <c r="E2788" i="3"/>
  <c r="E2783" i="3"/>
  <c r="E2778" i="3"/>
  <c r="E2773" i="3"/>
  <c r="E2768" i="3"/>
  <c r="E2753" i="3"/>
  <c r="E2739" i="3"/>
  <c r="E2724" i="3"/>
  <c r="E2719" i="3"/>
  <c r="E2714" i="3"/>
  <c r="E2709" i="3"/>
  <c r="E2704" i="3"/>
  <c r="E2689" i="3"/>
  <c r="E2675" i="3"/>
  <c r="E2660" i="3"/>
  <c r="E2653" i="3"/>
  <c r="E2645" i="3"/>
  <c r="E2637" i="3"/>
  <c r="E2629" i="3"/>
  <c r="E2621" i="3"/>
  <c r="E2613" i="3"/>
  <c r="E2605" i="3"/>
  <c r="E2597" i="3"/>
  <c r="E2589" i="3"/>
  <c r="E2581" i="3"/>
  <c r="E2573" i="3"/>
  <c r="E3313" i="3"/>
  <c r="E3205" i="3"/>
  <c r="E3197" i="3"/>
  <c r="E3182" i="3"/>
  <c r="E3172" i="3"/>
  <c r="E3339" i="3"/>
  <c r="E3331" i="3"/>
  <c r="E3285" i="3"/>
  <c r="E3275" i="3"/>
  <c r="E3253" i="3"/>
  <c r="E3243" i="3"/>
  <c r="E3195" i="3"/>
  <c r="E3302" i="3"/>
  <c r="E3292" i="3"/>
  <c r="E3282" i="3"/>
  <c r="E3260" i="3"/>
  <c r="E3250" i="3"/>
  <c r="E3236" i="3"/>
  <c r="E3221" i="3"/>
  <c r="E3187" i="3"/>
  <c r="E3170" i="3"/>
  <c r="E3325" i="3"/>
  <c r="E3227" i="3"/>
  <c r="E3210" i="3"/>
  <c r="E3317" i="3"/>
  <c r="E3214" i="3"/>
  <c r="E3206" i="3"/>
  <c r="E3196" i="3"/>
  <c r="E3181" i="3"/>
  <c r="E3156" i="3"/>
  <c r="E3152" i="3"/>
  <c r="E3141" i="3"/>
  <c r="E3133" i="3"/>
  <c r="E3118" i="3"/>
  <c r="E3108" i="3"/>
  <c r="E3093" i="3"/>
  <c r="E3078" i="3"/>
  <c r="E3068" i="3"/>
  <c r="E3044" i="3"/>
  <c r="E3028" i="3"/>
  <c r="E3012" i="3"/>
  <c r="E2996" i="3"/>
  <c r="E2980" i="3"/>
  <c r="E2954" i="3"/>
  <c r="E2949" i="3"/>
  <c r="E2945" i="3"/>
  <c r="E2938" i="3"/>
  <c r="E2917" i="3"/>
  <c r="E2913" i="3"/>
  <c r="E2906" i="3"/>
  <c r="E2885" i="3"/>
  <c r="E2881" i="3"/>
  <c r="E2874" i="3"/>
  <c r="E2853" i="3"/>
  <c r="E2849" i="3"/>
  <c r="E2842" i="3"/>
  <c r="E2811" i="3"/>
  <c r="E2796" i="3"/>
  <c r="E2791" i="3"/>
  <c r="E2786" i="3"/>
  <c r="E2781" i="3"/>
  <c r="E2776" i="3"/>
  <c r="E2761" i="3"/>
  <c r="E2747" i="3"/>
  <c r="E2732" i="3"/>
  <c r="E2727" i="3"/>
  <c r="E2722" i="3"/>
  <c r="E2717" i="3"/>
  <c r="E3128" i="3"/>
  <c r="E3043" i="3"/>
  <c r="E3011" i="3"/>
  <c r="E2979" i="3"/>
  <c r="E2953" i="3"/>
  <c r="E2944" i="3"/>
  <c r="E2880" i="3"/>
  <c r="E2815" i="3"/>
  <c r="E2794" i="3"/>
  <c r="E2771" i="3"/>
  <c r="E2754" i="3"/>
  <c r="E2707" i="3"/>
  <c r="E2699" i="3"/>
  <c r="E2696" i="3"/>
  <c r="E2690" i="3"/>
  <c r="E2681" i="3"/>
  <c r="E2667" i="3"/>
  <c r="E2658" i="3"/>
  <c r="E2654" i="3"/>
  <c r="E2647" i="3"/>
  <c r="E2640" i="3"/>
  <c r="E2633" i="3"/>
  <c r="E2626" i="3"/>
  <c r="E2622" i="3"/>
  <c r="E2615" i="3"/>
  <c r="E2608" i="3"/>
  <c r="E2601" i="3"/>
  <c r="E2594" i="3"/>
  <c r="E2590" i="3"/>
  <c r="E2583" i="3"/>
  <c r="E2576" i="3"/>
  <c r="E2569" i="3"/>
  <c r="E2564" i="3"/>
  <c r="E2559" i="3"/>
  <c r="E2554" i="3"/>
  <c r="E2549" i="3"/>
  <c r="E2534" i="3"/>
  <c r="E2520" i="3"/>
  <c r="E2505" i="3"/>
  <c r="E2500" i="3"/>
  <c r="E2495" i="3"/>
  <c r="E2490" i="3"/>
  <c r="E2485" i="3"/>
  <c r="E2470" i="3"/>
  <c r="E2456" i="3"/>
  <c r="E2441" i="3"/>
  <c r="E2436" i="3"/>
  <c r="E2431" i="3"/>
  <c r="E2426" i="3"/>
  <c r="E2421" i="3"/>
  <c r="E2406" i="3"/>
  <c r="E2395" i="3"/>
  <c r="E2387" i="3"/>
  <c r="E2379" i="3"/>
  <c r="E2371" i="3"/>
  <c r="E2363" i="3"/>
  <c r="E2355" i="3"/>
  <c r="E2347" i="3"/>
  <c r="E2339" i="3"/>
  <c r="E2331" i="3"/>
  <c r="E2323" i="3"/>
  <c r="E2315" i="3"/>
  <c r="E2307" i="3"/>
  <c r="E2299" i="3"/>
  <c r="E2291" i="3"/>
  <c r="E2283" i="3"/>
  <c r="E2275" i="3"/>
  <c r="E2267" i="3"/>
  <c r="E2259" i="3"/>
  <c r="E2251" i="3"/>
  <c r="E2243" i="3"/>
  <c r="E2235" i="3"/>
  <c r="E2227" i="3"/>
  <c r="E2219" i="3"/>
  <c r="E2211" i="3"/>
  <c r="E2203" i="3"/>
  <c r="E2195" i="3"/>
  <c r="E2187" i="3"/>
  <c r="E2179" i="3"/>
  <c r="E2171" i="3"/>
  <c r="E2163" i="3"/>
  <c r="E2155" i="3"/>
  <c r="E2147" i="3"/>
  <c r="E2139" i="3"/>
  <c r="E2131" i="3"/>
  <c r="E2123" i="3"/>
  <c r="E2115" i="3"/>
  <c r="E2107" i="3"/>
  <c r="E2099" i="3"/>
  <c r="E2091" i="3"/>
  <c r="E2083" i="3"/>
  <c r="E2075" i="3"/>
  <c r="E2067" i="3"/>
  <c r="E2059" i="3"/>
  <c r="E2051" i="3"/>
  <c r="E2043" i="3"/>
  <c r="E3185" i="3"/>
  <c r="E3112" i="3"/>
  <c r="E3107" i="3"/>
  <c r="E3092" i="3"/>
  <c r="E3084" i="3"/>
  <c r="E3050" i="3"/>
  <c r="E3018" i="3"/>
  <c r="E2986" i="3"/>
  <c r="E2962" i="3"/>
  <c r="E2909" i="3"/>
  <c r="E2845" i="3"/>
  <c r="E2813" i="3"/>
  <c r="E2746" i="3"/>
  <c r="E2729" i="3"/>
  <c r="E2712" i="3"/>
  <c r="E2664" i="3"/>
  <c r="E2661" i="3"/>
  <c r="E2644" i="3"/>
  <c r="E2612" i="3"/>
  <c r="E2580" i="3"/>
  <c r="E2560" i="3"/>
  <c r="E2545" i="3"/>
  <c r="E2540" i="3"/>
  <c r="E2535" i="3"/>
  <c r="E2530" i="3"/>
  <c r="E2525" i="3"/>
  <c r="E2510" i="3"/>
  <c r="E2496" i="3"/>
  <c r="E2481" i="3"/>
  <c r="E2476" i="3"/>
  <c r="E2471" i="3"/>
  <c r="E2466" i="3"/>
  <c r="E2461" i="3"/>
  <c r="E2446" i="3"/>
  <c r="E2432" i="3"/>
  <c r="E2417" i="3"/>
  <c r="E2412" i="3"/>
  <c r="E2407" i="3"/>
  <c r="E2402" i="3"/>
  <c r="E2396" i="3"/>
  <c r="E2388" i="3"/>
  <c r="E2380" i="3"/>
  <c r="E2372" i="3"/>
  <c r="E2364" i="3"/>
  <c r="E2356" i="3"/>
  <c r="E2348" i="3"/>
  <c r="E2340" i="3"/>
  <c r="E2332" i="3"/>
  <c r="E2324" i="3"/>
  <c r="E2316" i="3"/>
  <c r="E2308" i="3"/>
  <c r="E2300" i="3"/>
  <c r="E2292" i="3"/>
  <c r="E2284" i="3"/>
  <c r="E2276" i="3"/>
  <c r="E3157" i="3"/>
  <c r="E3132" i="3"/>
  <c r="E3117" i="3"/>
  <c r="E3097" i="3"/>
  <c r="E3052" i="3"/>
  <c r="E3020" i="3"/>
  <c r="E2988" i="3"/>
  <c r="E2948" i="3"/>
  <c r="E2933" i="3"/>
  <c r="E2931" i="3"/>
  <c r="E2923" i="3"/>
  <c r="E2892" i="3"/>
  <c r="E2884" i="3"/>
  <c r="E2869" i="3"/>
  <c r="E2867" i="3"/>
  <c r="E2859" i="3"/>
  <c r="E2828" i="3"/>
  <c r="E2809" i="3"/>
  <c r="E2799" i="3"/>
  <c r="E2784" i="3"/>
  <c r="E2769" i="3"/>
  <c r="E2759" i="3"/>
  <c r="E2744" i="3"/>
  <c r="E2736" i="3"/>
  <c r="E2725" i="3"/>
  <c r="E2721" i="3"/>
  <c r="E2691" i="3"/>
  <c r="E2685" i="3"/>
  <c r="E2682" i="3"/>
  <c r="E2679" i="3"/>
  <c r="E2676" i="3"/>
  <c r="E2655" i="3"/>
  <c r="E2648" i="3"/>
  <c r="E2641" i="3"/>
  <c r="E2634" i="3"/>
  <c r="E2630" i="3"/>
  <c r="E2623" i="3"/>
  <c r="E2616" i="3"/>
  <c r="E2609" i="3"/>
  <c r="E2602" i="3"/>
  <c r="E2598" i="3"/>
  <c r="E2591" i="3"/>
  <c r="E2584" i="3"/>
  <c r="E2577" i="3"/>
  <c r="E2570" i="3"/>
  <c r="E2565" i="3"/>
  <c r="E2550" i="3"/>
  <c r="E2536" i="3"/>
  <c r="E2521" i="3"/>
  <c r="E2516" i="3"/>
  <c r="E2511" i="3"/>
  <c r="E2506" i="3"/>
  <c r="E2501" i="3"/>
  <c r="E2486" i="3"/>
  <c r="E2472" i="3"/>
  <c r="E2457" i="3"/>
  <c r="E2452" i="3"/>
  <c r="E2447" i="3"/>
  <c r="E2442" i="3"/>
  <c r="E2437" i="3"/>
  <c r="E2422" i="3"/>
  <c r="E2408" i="3"/>
  <c r="E2397" i="3"/>
  <c r="E2389" i="3"/>
  <c r="E2381" i="3"/>
  <c r="E2373" i="3"/>
  <c r="E2365" i="3"/>
  <c r="E2357" i="3"/>
  <c r="E2349" i="3"/>
  <c r="E2341" i="3"/>
  <c r="E2333" i="3"/>
  <c r="E2325" i="3"/>
  <c r="E2317" i="3"/>
  <c r="E2309" i="3"/>
  <c r="E2301" i="3"/>
  <c r="E2293" i="3"/>
  <c r="E2285" i="3"/>
  <c r="E2277" i="3"/>
  <c r="E2269" i="3"/>
  <c r="E2261" i="3"/>
  <c r="E2253" i="3"/>
  <c r="E2245" i="3"/>
  <c r="E2237" i="3"/>
  <c r="E2229" i="3"/>
  <c r="E2221" i="3"/>
  <c r="E2213" i="3"/>
  <c r="E2205" i="3"/>
  <c r="E2197" i="3"/>
  <c r="E2189" i="3"/>
  <c r="E2181" i="3"/>
  <c r="E2173" i="3"/>
  <c r="E2165" i="3"/>
  <c r="E2157" i="3"/>
  <c r="E2149" i="3"/>
  <c r="E2141" i="3"/>
  <c r="E2133" i="3"/>
  <c r="E2125" i="3"/>
  <c r="E2117" i="3"/>
  <c r="E2109" i="3"/>
  <c r="E2101" i="3"/>
  <c r="E3137" i="3"/>
  <c r="E3122" i="3"/>
  <c r="E3057" i="3"/>
  <c r="E3025" i="3"/>
  <c r="E2993" i="3"/>
  <c r="E2957" i="3"/>
  <c r="E2937" i="3"/>
  <c r="E2929" i="3"/>
  <c r="E2898" i="3"/>
  <c r="E2890" i="3"/>
  <c r="E2888" i="3"/>
  <c r="E2873" i="3"/>
  <c r="E2865" i="3"/>
  <c r="E2834" i="3"/>
  <c r="E2826" i="3"/>
  <c r="E2824" i="3"/>
  <c r="E2820" i="3"/>
  <c r="E2805" i="3"/>
  <c r="E2795" i="3"/>
  <c r="E2780" i="3"/>
  <c r="E2765" i="3"/>
  <c r="E2755" i="3"/>
  <c r="E2740" i="3"/>
  <c r="E2715" i="3"/>
  <c r="E2700" i="3"/>
  <c r="E2697" i="3"/>
  <c r="E2671" i="3"/>
  <c r="E2668" i="3"/>
  <c r="E2652" i="3"/>
  <c r="E2620" i="3"/>
  <c r="E3177" i="3"/>
  <c r="E3142" i="3"/>
  <c r="E3067" i="3"/>
  <c r="E3027" i="3"/>
  <c r="E2995" i="3"/>
  <c r="E2961" i="3"/>
  <c r="E2912" i="3"/>
  <c r="E2848" i="3"/>
  <c r="E2818" i="3"/>
  <c r="E2751" i="3"/>
  <c r="E2730" i="3"/>
  <c r="E2705" i="3"/>
  <c r="E2683" i="3"/>
  <c r="E2674" i="3"/>
  <c r="E2665" i="3"/>
  <c r="E2656" i="3"/>
  <c r="E2649" i="3"/>
  <c r="E2642" i="3"/>
  <c r="E2638" i="3"/>
  <c r="E2631" i="3"/>
  <c r="E3166" i="3"/>
  <c r="E3147" i="3"/>
  <c r="E3126" i="3"/>
  <c r="E3088" i="3"/>
  <c r="E3072" i="3"/>
  <c r="E3059" i="3"/>
  <c r="E3034" i="3"/>
  <c r="E3002" i="3"/>
  <c r="E2970" i="3"/>
  <c r="E2941" i="3"/>
  <c r="E2877" i="3"/>
  <c r="E2810" i="3"/>
  <c r="E2793" i="3"/>
  <c r="E2770" i="3"/>
  <c r="E2749" i="3"/>
  <c r="E2711" i="3"/>
  <c r="E2695" i="3"/>
  <c r="E2692" i="3"/>
  <c r="E2680" i="3"/>
  <c r="E2677" i="3"/>
  <c r="E2628" i="3"/>
  <c r="E3200" i="3"/>
  <c r="E3162" i="3"/>
  <c r="E3077" i="3"/>
  <c r="E3069" i="3"/>
  <c r="E3036" i="3"/>
  <c r="E3004" i="3"/>
  <c r="E2972" i="3"/>
  <c r="E2956" i="3"/>
  <c r="E2924" i="3"/>
  <c r="E2916" i="3"/>
  <c r="E2901" i="3"/>
  <c r="E2899" i="3"/>
  <c r="E2891" i="3"/>
  <c r="E2860" i="3"/>
  <c r="E2852" i="3"/>
  <c r="E2837" i="3"/>
  <c r="E2835" i="3"/>
  <c r="E2827" i="3"/>
  <c r="E2808" i="3"/>
  <c r="E2800" i="3"/>
  <c r="E3082" i="3"/>
  <c r="E3041" i="3"/>
  <c r="E3009" i="3"/>
  <c r="E2977" i="3"/>
  <c r="E2965" i="3"/>
  <c r="E2930" i="3"/>
  <c r="E2922" i="3"/>
  <c r="E2920" i="3"/>
  <c r="E2905" i="3"/>
  <c r="E2897" i="3"/>
  <c r="E2866" i="3"/>
  <c r="E2858" i="3"/>
  <c r="E2856" i="3"/>
  <c r="E2841" i="3"/>
  <c r="E2833" i="3"/>
  <c r="E2819" i="3"/>
  <c r="E2804" i="3"/>
  <c r="E2779" i="3"/>
  <c r="E2775" i="3"/>
  <c r="E2764" i="3"/>
  <c r="E2756" i="3"/>
  <c r="E2741" i="3"/>
  <c r="E2731" i="3"/>
  <c r="E2716" i="3"/>
  <c r="E2701" i="3"/>
  <c r="E2687" i="3"/>
  <c r="E2684" i="3"/>
  <c r="E2636" i="3"/>
  <c r="E2604" i="3"/>
  <c r="E2572" i="3"/>
  <c r="E2558" i="3"/>
  <c r="E2544" i="3"/>
  <c r="E2529" i="3"/>
  <c r="E2524" i="3"/>
  <c r="E2519" i="3"/>
  <c r="E2514" i="3"/>
  <c r="E2509" i="3"/>
  <c r="E2494" i="3"/>
  <c r="E2480" i="3"/>
  <c r="E2465" i="3"/>
  <c r="E2460" i="3"/>
  <c r="E2455" i="3"/>
  <c r="E2450" i="3"/>
  <c r="E2445" i="3"/>
  <c r="E2430" i="3"/>
  <c r="E2416" i="3"/>
  <c r="E2401" i="3"/>
  <c r="E2394" i="3"/>
  <c r="E2386" i="3"/>
  <c r="E2378" i="3"/>
  <c r="E2370" i="3"/>
  <c r="E2362" i="3"/>
  <c r="E2354" i="3"/>
  <c r="E2346" i="3"/>
  <c r="E2338" i="3"/>
  <c r="E2330" i="3"/>
  <c r="E2322" i="3"/>
  <c r="E2314" i="3"/>
  <c r="E2306" i="3"/>
  <c r="E2298" i="3"/>
  <c r="E2614" i="3"/>
  <c r="E2557" i="3"/>
  <c r="E2542" i="3"/>
  <c r="E2532" i="3"/>
  <c r="E2517" i="3"/>
  <c r="E2502" i="3"/>
  <c r="E2492" i="3"/>
  <c r="E2477" i="3"/>
  <c r="E2469" i="3"/>
  <c r="E2458" i="3"/>
  <c r="E2454" i="3"/>
  <c r="E2429" i="3"/>
  <c r="E2414" i="3"/>
  <c r="E2404" i="3"/>
  <c r="E2393" i="3"/>
  <c r="E2377" i="3"/>
  <c r="E2361" i="3"/>
  <c r="E2345" i="3"/>
  <c r="E2329" i="3"/>
  <c r="E2313" i="3"/>
  <c r="E2297" i="3"/>
  <c r="E2280" i="3"/>
  <c r="E2268" i="3"/>
  <c r="E2236" i="3"/>
  <c r="E2204" i="3"/>
  <c r="E2172" i="3"/>
  <c r="E2140" i="3"/>
  <c r="E2108" i="3"/>
  <c r="E2088" i="3"/>
  <c r="E2073" i="3"/>
  <c r="E2068" i="3"/>
  <c r="E2063" i="3"/>
  <c r="E2058" i="3"/>
  <c r="E2053" i="3"/>
  <c r="E2038" i="3"/>
  <c r="E2030" i="3"/>
  <c r="E2022" i="3"/>
  <c r="E2014" i="3"/>
  <c r="E2006" i="3"/>
  <c r="E1998" i="3"/>
  <c r="E1990" i="3"/>
  <c r="E1982" i="3"/>
  <c r="E1974" i="3"/>
  <c r="E1966" i="3"/>
  <c r="E1958" i="3"/>
  <c r="E1950" i="3"/>
  <c r="E1942" i="3"/>
  <c r="E1934" i="3"/>
  <c r="E1926" i="3"/>
  <c r="E1918" i="3"/>
  <c r="E1910" i="3"/>
  <c r="E1902" i="3"/>
  <c r="E1894" i="3"/>
  <c r="E1886" i="3"/>
  <c r="E1878" i="3"/>
  <c r="E1870" i="3"/>
  <c r="E1862" i="3"/>
  <c r="E1854" i="3"/>
  <c r="E1846" i="3"/>
  <c r="E1838" i="3"/>
  <c r="E1830" i="3"/>
  <c r="E1822" i="3"/>
  <c r="E1814" i="3"/>
  <c r="E1806" i="3"/>
  <c r="E1798" i="3"/>
  <c r="E1790" i="3"/>
  <c r="E1782" i="3"/>
  <c r="E1774" i="3"/>
  <c r="E1766" i="3"/>
  <c r="E1758" i="3"/>
  <c r="E1750" i="3"/>
  <c r="E1742" i="3"/>
  <c r="E1734" i="3"/>
  <c r="E1726" i="3"/>
  <c r="E1718" i="3"/>
  <c r="E1710" i="3"/>
  <c r="E1702" i="3"/>
  <c r="E1694" i="3"/>
  <c r="E1686" i="3"/>
  <c r="E1678" i="3"/>
  <c r="E1670" i="3"/>
  <c r="E1662" i="3"/>
  <c r="E1654" i="3"/>
  <c r="E1646" i="3"/>
  <c r="E1638" i="3"/>
  <c r="E1630" i="3"/>
  <c r="E1622" i="3"/>
  <c r="E1614" i="3"/>
  <c r="E1606" i="3"/>
  <c r="E1598" i="3"/>
  <c r="E1590" i="3"/>
  <c r="E1582" i="3"/>
  <c r="E1574" i="3"/>
  <c r="E1566" i="3"/>
  <c r="E1558" i="3"/>
  <c r="E2632" i="3"/>
  <c r="E2618" i="3"/>
  <c r="E2585" i="3"/>
  <c r="E2561" i="3"/>
  <c r="E2553" i="3"/>
  <c r="E2538" i="3"/>
  <c r="E2528" i="3"/>
  <c r="E2513" i="3"/>
  <c r="E2498" i="3"/>
  <c r="E2488" i="3"/>
  <c r="E2473" i="3"/>
  <c r="E2448" i="3"/>
  <c r="E2444" i="3"/>
  <c r="E2433" i="3"/>
  <c r="E2425" i="3"/>
  <c r="E2410" i="3"/>
  <c r="E2400" i="3"/>
  <c r="E2384" i="3"/>
  <c r="E2368" i="3"/>
  <c r="E2352" i="3"/>
  <c r="E2336" i="3"/>
  <c r="E2320" i="3"/>
  <c r="E2304" i="3"/>
  <c r="E2294" i="3"/>
  <c r="E2289" i="3"/>
  <c r="E2272" i="3"/>
  <c r="E2265" i="3"/>
  <c r="E2258" i="3"/>
  <c r="E2254" i="3"/>
  <c r="E2247" i="3"/>
  <c r="E2240" i="3"/>
  <c r="E2233" i="3"/>
  <c r="E2226" i="3"/>
  <c r="E2222" i="3"/>
  <c r="E2215" i="3"/>
  <c r="E2208" i="3"/>
  <c r="E2201" i="3"/>
  <c r="E2194" i="3"/>
  <c r="E2190" i="3"/>
  <c r="E2183" i="3"/>
  <c r="E2176" i="3"/>
  <c r="E2169" i="3"/>
  <c r="E2162" i="3"/>
  <c r="E2158" i="3"/>
  <c r="E2151" i="3"/>
  <c r="E2144" i="3"/>
  <c r="E2137" i="3"/>
  <c r="E2130" i="3"/>
  <c r="E2126" i="3"/>
  <c r="E2119" i="3"/>
  <c r="E2112" i="3"/>
  <c r="E2105" i="3"/>
  <c r="E2098" i="3"/>
  <c r="E2093" i="3"/>
  <c r="E2078" i="3"/>
  <c r="E2064" i="3"/>
  <c r="E2049" i="3"/>
  <c r="E2044" i="3"/>
  <c r="E2039" i="3"/>
  <c r="E2031" i="3"/>
  <c r="E2023" i="3"/>
  <c r="E2015" i="3"/>
  <c r="E2007" i="3"/>
  <c r="E1999" i="3"/>
  <c r="E1991" i="3"/>
  <c r="E1983" i="3"/>
  <c r="E1975" i="3"/>
  <c r="E1967" i="3"/>
  <c r="E1959" i="3"/>
  <c r="E1951" i="3"/>
  <c r="E1943" i="3"/>
  <c r="E1935" i="3"/>
  <c r="E1927" i="3"/>
  <c r="E1919" i="3"/>
  <c r="E1911" i="3"/>
  <c r="E1903" i="3"/>
  <c r="E1895" i="3"/>
  <c r="E1887" i="3"/>
  <c r="E1879" i="3"/>
  <c r="E1871" i="3"/>
  <c r="E1863" i="3"/>
  <c r="E1855" i="3"/>
  <c r="E1847" i="3"/>
  <c r="E1839" i="3"/>
  <c r="E1831" i="3"/>
  <c r="E1823" i="3"/>
  <c r="E1815" i="3"/>
  <c r="E2720" i="3"/>
  <c r="E2706" i="3"/>
  <c r="E2607" i="3"/>
  <c r="E2599" i="3"/>
  <c r="E2593" i="3"/>
  <c r="E2574" i="3"/>
  <c r="E2568" i="3"/>
  <c r="E2551" i="3"/>
  <c r="E2484" i="3"/>
  <c r="E2463" i="3"/>
  <c r="E2440" i="3"/>
  <c r="E2423" i="3"/>
  <c r="E2391" i="3"/>
  <c r="E2375" i="3"/>
  <c r="E2359" i="3"/>
  <c r="E2343" i="3"/>
  <c r="E2327" i="3"/>
  <c r="E2311" i="3"/>
  <c r="E2286" i="3"/>
  <c r="E2281" i="3"/>
  <c r="E2244" i="3"/>
  <c r="E2212" i="3"/>
  <c r="E2180" i="3"/>
  <c r="E2148" i="3"/>
  <c r="E2116" i="3"/>
  <c r="E2089" i="3"/>
  <c r="E2084" i="3"/>
  <c r="E2079" i="3"/>
  <c r="E2074" i="3"/>
  <c r="E2069" i="3"/>
  <c r="E2054" i="3"/>
  <c r="E2040" i="3"/>
  <c r="E2032" i="3"/>
  <c r="E2024" i="3"/>
  <c r="E2016" i="3"/>
  <c r="E2008" i="3"/>
  <c r="E2000" i="3"/>
  <c r="E1992" i="3"/>
  <c r="E1984" i="3"/>
  <c r="E1976" i="3"/>
  <c r="E1968" i="3"/>
  <c r="E1960" i="3"/>
  <c r="E1952" i="3"/>
  <c r="E1944" i="3"/>
  <c r="E1936" i="3"/>
  <c r="E1928" i="3"/>
  <c r="E1920" i="3"/>
  <c r="E1912" i="3"/>
  <c r="E1904" i="3"/>
  <c r="E1896" i="3"/>
  <c r="E1888" i="3"/>
  <c r="E1880" i="3"/>
  <c r="E1872" i="3"/>
  <c r="E1864" i="3"/>
  <c r="E1856" i="3"/>
  <c r="E1848" i="3"/>
  <c r="E1840" i="3"/>
  <c r="E1832" i="3"/>
  <c r="E1824" i="3"/>
  <c r="E1816" i="3"/>
  <c r="E2789" i="3"/>
  <c r="E2578" i="3"/>
  <c r="E2543" i="3"/>
  <c r="E2526" i="3"/>
  <c r="E2503" i="3"/>
  <c r="E2482" i="3"/>
  <c r="E2415" i="3"/>
  <c r="E2398" i="3"/>
  <c r="E2382" i="3"/>
  <c r="E2366" i="3"/>
  <c r="E2350" i="3"/>
  <c r="E2334" i="3"/>
  <c r="E2318" i="3"/>
  <c r="E2302" i="3"/>
  <c r="E2278" i="3"/>
  <c r="E2273" i="3"/>
  <c r="E2266" i="3"/>
  <c r="E2262" i="3"/>
  <c r="E2255" i="3"/>
  <c r="E2248" i="3"/>
  <c r="E2241" i="3"/>
  <c r="E2234" i="3"/>
  <c r="E2230" i="3"/>
  <c r="E2223" i="3"/>
  <c r="E2216" i="3"/>
  <c r="E2209" i="3"/>
  <c r="E2202" i="3"/>
  <c r="E2198" i="3"/>
  <c r="E2191" i="3"/>
  <c r="E2785" i="3"/>
  <c r="E2657" i="3"/>
  <c r="E2760" i="3"/>
  <c r="E2669" i="3"/>
  <c r="E2666" i="3"/>
  <c r="E2663" i="3"/>
  <c r="E2650" i="3"/>
  <c r="E2617" i="3"/>
  <c r="E2588" i="3"/>
  <c r="E2586" i="3"/>
  <c r="E2562" i="3"/>
  <c r="E2552" i="3"/>
  <c r="E2537" i="3"/>
  <c r="E2512" i="3"/>
  <c r="E2508" i="3"/>
  <c r="E2497" i="3"/>
  <c r="E2489" i="3"/>
  <c r="E2474" i="3"/>
  <c r="E2464" i="3"/>
  <c r="E2449" i="3"/>
  <c r="E2434" i="3"/>
  <c r="E2424" i="3"/>
  <c r="E2409" i="3"/>
  <c r="E2392" i="3"/>
  <c r="E2376" i="3"/>
  <c r="E2360" i="3"/>
  <c r="E2344" i="3"/>
  <c r="E2328" i="3"/>
  <c r="E2735" i="3"/>
  <c r="E2672" i="3"/>
  <c r="E2646" i="3"/>
  <c r="E2606" i="3"/>
  <c r="E2600" i="3"/>
  <c r="E2596" i="3"/>
  <c r="E2592" i="3"/>
  <c r="E2745" i="3"/>
  <c r="E2639" i="3"/>
  <c r="E2624" i="3"/>
  <c r="E2610" i="3"/>
  <c r="E2567" i="3"/>
  <c r="E2546" i="3"/>
  <c r="E2479" i="3"/>
  <c r="E2462" i="3"/>
  <c r="E2439" i="3"/>
  <c r="E2418" i="3"/>
  <c r="E2390" i="3"/>
  <c r="E2374" i="3"/>
  <c r="E2358" i="3"/>
  <c r="E2342" i="3"/>
  <c r="E2326" i="3"/>
  <c r="E2310" i="3"/>
  <c r="E2288" i="3"/>
  <c r="E2271" i="3"/>
  <c r="E2264" i="3"/>
  <c r="E2257" i="3"/>
  <c r="E2250" i="3"/>
  <c r="E2246" i="3"/>
  <c r="E2239" i="3"/>
  <c r="E2232" i="3"/>
  <c r="E2225" i="3"/>
  <c r="E2218" i="3"/>
  <c r="E2214" i="3"/>
  <c r="E2207" i="3"/>
  <c r="E2200" i="3"/>
  <c r="E2193" i="3"/>
  <c r="E2186" i="3"/>
  <c r="E2182" i="3"/>
  <c r="E2175" i="3"/>
  <c r="E2168" i="3"/>
  <c r="E2161" i="3"/>
  <c r="E2154" i="3"/>
  <c r="E2150" i="3"/>
  <c r="E2143" i="3"/>
  <c r="E2136" i="3"/>
  <c r="E2129" i="3"/>
  <c r="E2122" i="3"/>
  <c r="E2118" i="3"/>
  <c r="E2111" i="3"/>
  <c r="E2104" i="3"/>
  <c r="E2097" i="3"/>
  <c r="E2092" i="3"/>
  <c r="E2087" i="3"/>
  <c r="E2082" i="3"/>
  <c r="E2077" i="3"/>
  <c r="E2062" i="3"/>
  <c r="E2048" i="3"/>
  <c r="E2037" i="3"/>
  <c r="E2029" i="3"/>
  <c r="E2021" i="3"/>
  <c r="E2013" i="3"/>
  <c r="E2005" i="3"/>
  <c r="E1997" i="3"/>
  <c r="E1989" i="3"/>
  <c r="E1981" i="3"/>
  <c r="E1973" i="3"/>
  <c r="E1965" i="3"/>
  <c r="E1957" i="3"/>
  <c r="E1949" i="3"/>
  <c r="E1941" i="3"/>
  <c r="E1933" i="3"/>
  <c r="E1925" i="3"/>
  <c r="E1917" i="3"/>
  <c r="E1909" i="3"/>
  <c r="E1901" i="3"/>
  <c r="E1893" i="3"/>
  <c r="E1885" i="3"/>
  <c r="E1877" i="3"/>
  <c r="E1869" i="3"/>
  <c r="E1861" i="3"/>
  <c r="E1853" i="3"/>
  <c r="E1845" i="3"/>
  <c r="E1837" i="3"/>
  <c r="E1829" i="3"/>
  <c r="E1821" i="3"/>
  <c r="E1813" i="3"/>
  <c r="E2533" i="3"/>
  <c r="E2438" i="3"/>
  <c r="E2337" i="3"/>
  <c r="E2170" i="3"/>
  <c r="E2106" i="3"/>
  <c r="E2094" i="3"/>
  <c r="E2071" i="3"/>
  <c r="E2050" i="3"/>
  <c r="E2026" i="3"/>
  <c r="E2010" i="3"/>
  <c r="E1994" i="3"/>
  <c r="E1978" i="3"/>
  <c r="E1962" i="3"/>
  <c r="E1946" i="3"/>
  <c r="E1930" i="3"/>
  <c r="E1914" i="3"/>
  <c r="E1898" i="3"/>
  <c r="E1882" i="3"/>
  <c r="E1866" i="3"/>
  <c r="E1850" i="3"/>
  <c r="E1834" i="3"/>
  <c r="E1818" i="3"/>
  <c r="E1810" i="3"/>
  <c r="E1805" i="3"/>
  <c r="E1800" i="3"/>
  <c r="E1785" i="3"/>
  <c r="E1771" i="3"/>
  <c r="E1756" i="3"/>
  <c r="E1751" i="3"/>
  <c r="E1746" i="3"/>
  <c r="E1741" i="3"/>
  <c r="E1736" i="3"/>
  <c r="E1721" i="3"/>
  <c r="E1707" i="3"/>
  <c r="E1692" i="3"/>
  <c r="E1687" i="3"/>
  <c r="E1682" i="3"/>
  <c r="E1677" i="3"/>
  <c r="E1672" i="3"/>
  <c r="E1657" i="3"/>
  <c r="E1643" i="3"/>
  <c r="E1628" i="3"/>
  <c r="E1623" i="3"/>
  <c r="E1618" i="3"/>
  <c r="E1613" i="3"/>
  <c r="E1608" i="3"/>
  <c r="E1593" i="3"/>
  <c r="E1579" i="3"/>
  <c r="E1564" i="3"/>
  <c r="E1559" i="3"/>
  <c r="E1554" i="3"/>
  <c r="E1547" i="3"/>
  <c r="E1539" i="3"/>
  <c r="E1531" i="3"/>
  <c r="E1523" i="3"/>
  <c r="E1515" i="3"/>
  <c r="E1507" i="3"/>
  <c r="E1499" i="3"/>
  <c r="E1491" i="3"/>
  <c r="E1483" i="3"/>
  <c r="E1475" i="3"/>
  <c r="E1467" i="3"/>
  <c r="E1459" i="3"/>
  <c r="E1451" i="3"/>
  <c r="E1443" i="3"/>
  <c r="E1435" i="3"/>
  <c r="E1427" i="3"/>
  <c r="E1419" i="3"/>
  <c r="E2548" i="3"/>
  <c r="E2428" i="3"/>
  <c r="E2413" i="3"/>
  <c r="E2367" i="3"/>
  <c r="E2296" i="3"/>
  <c r="E2174" i="3"/>
  <c r="E2110" i="3"/>
  <c r="E2090" i="3"/>
  <c r="E2086" i="3"/>
  <c r="E2061" i="3"/>
  <c r="E2046" i="3"/>
  <c r="E2033" i="3"/>
  <c r="E2017" i="3"/>
  <c r="E2001" i="3"/>
  <c r="E1985" i="3"/>
  <c r="E1969" i="3"/>
  <c r="E1953" i="3"/>
  <c r="E1937" i="3"/>
  <c r="E1921" i="3"/>
  <c r="E1905" i="3"/>
  <c r="E1889" i="3"/>
  <c r="E1873" i="3"/>
  <c r="E1857" i="3"/>
  <c r="E1841" i="3"/>
  <c r="E1825" i="3"/>
  <c r="E1811" i="3"/>
  <c r="E1796" i="3"/>
  <c r="E1791" i="3"/>
  <c r="E1786" i="3"/>
  <c r="E1781" i="3"/>
  <c r="E1776" i="3"/>
  <c r="E1761" i="3"/>
  <c r="E1747" i="3"/>
  <c r="E1732" i="3"/>
  <c r="E1727" i="3"/>
  <c r="E1722" i="3"/>
  <c r="E1717" i="3"/>
  <c r="E1712" i="3"/>
  <c r="E1697" i="3"/>
  <c r="E1683" i="3"/>
  <c r="E1668" i="3"/>
  <c r="E1663" i="3"/>
  <c r="E1658" i="3"/>
  <c r="E1653" i="3"/>
  <c r="E1648" i="3"/>
  <c r="E1633" i="3"/>
  <c r="E1619" i="3"/>
  <c r="E1604" i="3"/>
  <c r="E1599" i="3"/>
  <c r="E1594" i="3"/>
  <c r="E1589" i="3"/>
  <c r="E1584" i="3"/>
  <c r="E1569" i="3"/>
  <c r="E1555" i="3"/>
  <c r="E1548" i="3"/>
  <c r="E1540" i="3"/>
  <c r="E1532" i="3"/>
  <c r="E1524" i="3"/>
  <c r="E1516" i="3"/>
  <c r="E1508" i="3"/>
  <c r="E1500" i="3"/>
  <c r="E1492" i="3"/>
  <c r="E1484" i="3"/>
  <c r="E1476" i="3"/>
  <c r="E1468" i="3"/>
  <c r="E1460" i="3"/>
  <c r="E1452" i="3"/>
  <c r="E1444" i="3"/>
  <c r="E1436" i="3"/>
  <c r="E1428" i="3"/>
  <c r="E1420" i="3"/>
  <c r="E1412" i="3"/>
  <c r="E2566" i="3"/>
  <c r="E2385" i="3"/>
  <c r="E2321" i="3"/>
  <c r="E2312" i="3"/>
  <c r="E2270" i="3"/>
  <c r="E2263" i="3"/>
  <c r="E2256" i="3"/>
  <c r="E2249" i="3"/>
  <c r="E2242" i="3"/>
  <c r="E2228" i="3"/>
  <c r="E2188" i="3"/>
  <c r="E2184" i="3"/>
  <c r="E2178" i="3"/>
  <c r="E2159" i="3"/>
  <c r="E2153" i="3"/>
  <c r="E2145" i="3"/>
  <c r="E2128" i="3"/>
  <c r="E2124" i="3"/>
  <c r="E2120" i="3"/>
  <c r="E2114" i="3"/>
  <c r="E2080" i="3"/>
  <c r="E2076" i="3"/>
  <c r="E2065" i="3"/>
  <c r="E2057" i="3"/>
  <c r="E2042" i="3"/>
  <c r="E2036" i="3"/>
  <c r="E2020" i="3"/>
  <c r="E2004" i="3"/>
  <c r="E1988" i="3"/>
  <c r="E1972" i="3"/>
  <c r="E1956" i="3"/>
  <c r="E1940" i="3"/>
  <c r="E1924" i="3"/>
  <c r="E1908" i="3"/>
  <c r="E1892" i="3"/>
  <c r="E1876" i="3"/>
  <c r="E1860" i="3"/>
  <c r="E1844" i="3"/>
  <c r="E1828" i="3"/>
  <c r="E1801" i="3"/>
  <c r="E1787" i="3"/>
  <c r="E1772" i="3"/>
  <c r="E1767" i="3"/>
  <c r="E1762" i="3"/>
  <c r="E1757" i="3"/>
  <c r="E1752" i="3"/>
  <c r="E1737" i="3"/>
  <c r="E1723" i="3"/>
  <c r="E1708" i="3"/>
  <c r="E1703" i="3"/>
  <c r="E1698" i="3"/>
  <c r="E1693" i="3"/>
  <c r="E1688" i="3"/>
  <c r="E1673" i="3"/>
  <c r="E1659" i="3"/>
  <c r="E1644" i="3"/>
  <c r="E1639" i="3"/>
  <c r="E1634" i="3"/>
  <c r="E1629" i="3"/>
  <c r="E1624" i="3"/>
  <c r="E1609" i="3"/>
  <c r="E1595" i="3"/>
  <c r="E1580" i="3"/>
  <c r="E1575" i="3"/>
  <c r="E1570" i="3"/>
  <c r="E1565" i="3"/>
  <c r="E1560" i="3"/>
  <c r="E1549" i="3"/>
  <c r="E1541" i="3"/>
  <c r="E1533" i="3"/>
  <c r="E1525" i="3"/>
  <c r="E1517" i="3"/>
  <c r="E1509" i="3"/>
  <c r="E1501" i="3"/>
  <c r="E1493" i="3"/>
  <c r="E1485" i="3"/>
  <c r="E1477" i="3"/>
  <c r="E1469" i="3"/>
  <c r="E1461" i="3"/>
  <c r="E1453" i="3"/>
  <c r="E1445" i="3"/>
  <c r="E1437" i="3"/>
  <c r="E1429" i="3"/>
  <c r="E1421" i="3"/>
  <c r="E1413" i="3"/>
  <c r="E2582" i="3"/>
  <c r="E2556" i="3"/>
  <c r="E2541" i="3"/>
  <c r="E2504" i="3"/>
  <c r="E2453" i="3"/>
  <c r="E2351" i="3"/>
  <c r="E2290" i="3"/>
  <c r="E2167" i="3"/>
  <c r="E2134" i="3"/>
  <c r="E2132" i="3"/>
  <c r="E2625" i="3"/>
  <c r="E2575" i="3"/>
  <c r="E2522" i="3"/>
  <c r="E2478" i="3"/>
  <c r="E2468" i="3"/>
  <c r="E2369" i="3"/>
  <c r="E2303" i="3"/>
  <c r="E2295" i="3"/>
  <c r="E2282" i="3"/>
  <c r="E2220" i="3"/>
  <c r="E2206" i="3"/>
  <c r="E2199" i="3"/>
  <c r="E2192" i="3"/>
  <c r="E2138" i="3"/>
  <c r="E2487" i="3"/>
  <c r="E2399" i="3"/>
  <c r="E2335" i="3"/>
  <c r="E2287" i="3"/>
  <c r="E2279" i="3"/>
  <c r="E2260" i="3"/>
  <c r="E2142" i="3"/>
  <c r="E2518" i="3"/>
  <c r="E2405" i="3"/>
  <c r="E2353" i="3"/>
  <c r="E2305" i="3"/>
  <c r="E2274" i="3"/>
  <c r="E2185" i="3"/>
  <c r="E2177" i="3"/>
  <c r="E2160" i="3"/>
  <c r="E2156" i="3"/>
  <c r="E2152" i="3"/>
  <c r="E2146" i="3"/>
  <c r="E2127" i="3"/>
  <c r="E2121" i="3"/>
  <c r="E2113" i="3"/>
  <c r="E2096" i="3"/>
  <c r="E2081" i="3"/>
  <c r="E2066" i="3"/>
  <c r="E2056" i="3"/>
  <c r="E2041" i="3"/>
  <c r="E2028" i="3"/>
  <c r="E2012" i="3"/>
  <c r="E1996" i="3"/>
  <c r="E1980" i="3"/>
  <c r="E1964" i="3"/>
  <c r="E1948" i="3"/>
  <c r="E1932" i="3"/>
  <c r="E1916" i="3"/>
  <c r="E1900" i="3"/>
  <c r="E1884" i="3"/>
  <c r="E1868" i="3"/>
  <c r="E1852" i="3"/>
  <c r="E1836" i="3"/>
  <c r="E1820" i="3"/>
  <c r="E1804" i="3"/>
  <c r="E1799" i="3"/>
  <c r="E1794" i="3"/>
  <c r="E1789" i="3"/>
  <c r="E1784" i="3"/>
  <c r="E1769" i="3"/>
  <c r="E1755" i="3"/>
  <c r="E1740" i="3"/>
  <c r="E1735" i="3"/>
  <c r="E1730" i="3"/>
  <c r="E1725" i="3"/>
  <c r="E1720" i="3"/>
  <c r="E1705" i="3"/>
  <c r="E1691" i="3"/>
  <c r="E1676" i="3"/>
  <c r="E1671" i="3"/>
  <c r="E1666" i="3"/>
  <c r="E1661" i="3"/>
  <c r="E1656" i="3"/>
  <c r="E1641" i="3"/>
  <c r="E1627" i="3"/>
  <c r="E1612" i="3"/>
  <c r="E1607" i="3"/>
  <c r="E1602" i="3"/>
  <c r="E1597" i="3"/>
  <c r="E1592" i="3"/>
  <c r="E1577" i="3"/>
  <c r="E1563" i="3"/>
  <c r="E1545" i="3"/>
  <c r="E1537" i="3"/>
  <c r="E1529" i="3"/>
  <c r="E1521" i="3"/>
  <c r="E1513" i="3"/>
  <c r="E1505" i="3"/>
  <c r="E1497" i="3"/>
  <c r="E1489" i="3"/>
  <c r="E1481" i="3"/>
  <c r="E1473" i="3"/>
  <c r="E1465" i="3"/>
  <c r="E1457" i="3"/>
  <c r="E1449" i="3"/>
  <c r="E1441" i="3"/>
  <c r="E1433" i="3"/>
  <c r="E1425" i="3"/>
  <c r="E1417" i="3"/>
  <c r="E1409" i="3"/>
  <c r="E1401" i="3"/>
  <c r="E1393" i="3"/>
  <c r="E1385" i="3"/>
  <c r="E1377" i="3"/>
  <c r="E1369" i="3"/>
  <c r="E1361" i="3"/>
  <c r="E1353" i="3"/>
  <c r="E1345" i="3"/>
  <c r="E1337" i="3"/>
  <c r="E1329" i="3"/>
  <c r="E1321" i="3"/>
  <c r="E1313" i="3"/>
  <c r="E1305" i="3"/>
  <c r="E1297" i="3"/>
  <c r="E1289" i="3"/>
  <c r="E1281" i="3"/>
  <c r="E1273" i="3"/>
  <c r="E1265" i="3"/>
  <c r="E1257" i="3"/>
  <c r="E1249" i="3"/>
  <c r="E1241" i="3"/>
  <c r="E1233" i="3"/>
  <c r="E1225" i="3"/>
  <c r="E1217" i="3"/>
  <c r="E1209" i="3"/>
  <c r="E1201" i="3"/>
  <c r="E1193" i="3"/>
  <c r="E1185" i="3"/>
  <c r="E1177" i="3"/>
  <c r="E1169" i="3"/>
  <c r="E1161" i="3"/>
  <c r="E1153" i="3"/>
  <c r="E1145" i="3"/>
  <c r="E1137" i="3"/>
  <c r="E1129" i="3"/>
  <c r="E1121" i="3"/>
  <c r="E1113" i="3"/>
  <c r="E1105" i="3"/>
  <c r="E1097" i="3"/>
  <c r="E1089" i="3"/>
  <c r="E1081" i="3"/>
  <c r="E1073" i="3"/>
  <c r="E1065" i="3"/>
  <c r="E1057" i="3"/>
  <c r="E1049" i="3"/>
  <c r="E1041" i="3"/>
  <c r="E1033" i="3"/>
  <c r="E1025" i="3"/>
  <c r="E1017" i="3"/>
  <c r="E2527" i="3"/>
  <c r="E2196" i="3"/>
  <c r="E2164" i="3"/>
  <c r="E2055" i="3"/>
  <c r="E2034" i="3"/>
  <c r="E2003" i="3"/>
  <c r="E1993" i="3"/>
  <c r="E1970" i="3"/>
  <c r="E1939" i="3"/>
  <c r="E1929" i="3"/>
  <c r="E1906" i="3"/>
  <c r="E1875" i="3"/>
  <c r="E1865" i="3"/>
  <c r="E1842" i="3"/>
  <c r="E1777" i="3"/>
  <c r="E1775" i="3"/>
  <c r="E1754" i="3"/>
  <c r="E1714" i="3"/>
  <c r="E1706" i="3"/>
  <c r="E1649" i="3"/>
  <c r="E1647" i="3"/>
  <c r="E1626" i="3"/>
  <c r="E1586" i="3"/>
  <c r="E1578" i="3"/>
  <c r="E1396" i="3"/>
  <c r="E1382" i="3"/>
  <c r="E1367" i="3"/>
  <c r="E1362" i="3"/>
  <c r="E1357" i="3"/>
  <c r="E1352" i="3"/>
  <c r="E1347" i="3"/>
  <c r="E1332" i="3"/>
  <c r="E1318" i="3"/>
  <c r="E1303" i="3"/>
  <c r="E1298" i="3"/>
  <c r="E1293" i="3"/>
  <c r="E1288" i="3"/>
  <c r="E1283" i="3"/>
  <c r="E1268" i="3"/>
  <c r="E1254" i="3"/>
  <c r="E1239" i="3"/>
  <c r="E1234" i="3"/>
  <c r="E1229" i="3"/>
  <c r="E1224" i="3"/>
  <c r="E1219" i="3"/>
  <c r="E1204" i="3"/>
  <c r="E1190" i="3"/>
  <c r="E1175" i="3"/>
  <c r="E1170" i="3"/>
  <c r="E1165" i="3"/>
  <c r="E1160" i="3"/>
  <c r="E1155" i="3"/>
  <c r="E1140" i="3"/>
  <c r="E1126" i="3"/>
  <c r="E1111" i="3"/>
  <c r="E1106" i="3"/>
  <c r="E1101" i="3"/>
  <c r="E1096" i="3"/>
  <c r="E1091" i="3"/>
  <c r="E1076" i="3"/>
  <c r="E1062" i="3"/>
  <c r="E1047" i="3"/>
  <c r="E1042" i="3"/>
  <c r="E1037" i="3"/>
  <c r="E1032" i="3"/>
  <c r="E1027" i="3"/>
  <c r="E1011" i="3"/>
  <c r="E1003" i="3"/>
  <c r="E995" i="3"/>
  <c r="E987" i="3"/>
  <c r="E979" i="3"/>
  <c r="E971" i="3"/>
  <c r="E963" i="3"/>
  <c r="E955" i="3"/>
  <c r="E947" i="3"/>
  <c r="E939" i="3"/>
  <c r="E931" i="3"/>
  <c r="E923" i="3"/>
  <c r="E915" i="3"/>
  <c r="E907" i="3"/>
  <c r="E899" i="3"/>
  <c r="E891" i="3"/>
  <c r="E883" i="3"/>
  <c r="E875" i="3"/>
  <c r="E867" i="3"/>
  <c r="E859" i="3"/>
  <c r="E851" i="3"/>
  <c r="E843" i="3"/>
  <c r="E835" i="3"/>
  <c r="E827" i="3"/>
  <c r="E819" i="3"/>
  <c r="E811" i="3"/>
  <c r="E803" i="3"/>
  <c r="E795" i="3"/>
  <c r="E787" i="3"/>
  <c r="E779" i="3"/>
  <c r="E771" i="3"/>
  <c r="E763" i="3"/>
  <c r="E755" i="3"/>
  <c r="E747" i="3"/>
  <c r="E739" i="3"/>
  <c r="E731" i="3"/>
  <c r="E723" i="3"/>
  <c r="E715" i="3"/>
  <c r="E707" i="3"/>
  <c r="E699" i="3"/>
  <c r="E691" i="3"/>
  <c r="E683" i="3"/>
  <c r="E675" i="3"/>
  <c r="E667" i="3"/>
  <c r="E659" i="3"/>
  <c r="E651" i="3"/>
  <c r="E643" i="3"/>
  <c r="E635" i="3"/>
  <c r="E627" i="3"/>
  <c r="E619" i="3"/>
  <c r="E611" i="3"/>
  <c r="E603" i="3"/>
  <c r="E595" i="3"/>
  <c r="E587" i="3"/>
  <c r="E2319" i="3"/>
  <c r="E2210" i="3"/>
  <c r="E2135" i="3"/>
  <c r="E2060" i="3"/>
  <c r="E2052" i="3"/>
  <c r="E2047" i="3"/>
  <c r="E1995" i="3"/>
  <c r="E1931" i="3"/>
  <c r="E1867" i="3"/>
  <c r="E1809" i="3"/>
  <c r="E1807" i="3"/>
  <c r="E1792" i="3"/>
  <c r="E1773" i="3"/>
  <c r="E1765" i="3"/>
  <c r="E1763" i="3"/>
  <c r="E1748" i="3"/>
  <c r="E1744" i="3"/>
  <c r="E1729" i="3"/>
  <c r="E1704" i="3"/>
  <c r="E1689" i="3"/>
  <c r="E1681" i="3"/>
  <c r="E1679" i="3"/>
  <c r="E1664" i="3"/>
  <c r="E1645" i="3"/>
  <c r="E1637" i="3"/>
  <c r="E1635" i="3"/>
  <c r="E1620" i="3"/>
  <c r="E1616" i="3"/>
  <c r="E1601" i="3"/>
  <c r="E1576" i="3"/>
  <c r="E1561" i="3"/>
  <c r="E1553" i="3"/>
  <c r="E1544" i="3"/>
  <c r="E1528" i="3"/>
  <c r="E1512" i="3"/>
  <c r="E1496" i="3"/>
  <c r="E1480" i="3"/>
  <c r="E1464" i="3"/>
  <c r="E1448" i="3"/>
  <c r="E1432" i="3"/>
  <c r="E1416" i="3"/>
  <c r="E1411" i="3"/>
  <c r="E1407" i="3"/>
  <c r="E1402" i="3"/>
  <c r="E1397" i="3"/>
  <c r="E1392" i="3"/>
  <c r="E1387" i="3"/>
  <c r="E1372" i="3"/>
  <c r="E1358" i="3"/>
  <c r="E1343" i="3"/>
  <c r="E1338" i="3"/>
  <c r="E1333" i="3"/>
  <c r="E1328" i="3"/>
  <c r="E1323" i="3"/>
  <c r="E1308" i="3"/>
  <c r="E1294" i="3"/>
  <c r="E1279" i="3"/>
  <c r="E1274" i="3"/>
  <c r="E1269" i="3"/>
  <c r="E1264" i="3"/>
  <c r="E1259" i="3"/>
  <c r="E1244" i="3"/>
  <c r="E1230" i="3"/>
  <c r="E1215" i="3"/>
  <c r="E1210" i="3"/>
  <c r="E1205" i="3"/>
  <c r="E1200" i="3"/>
  <c r="E1195" i="3"/>
  <c r="E1180" i="3"/>
  <c r="E1166" i="3"/>
  <c r="E1151" i="3"/>
  <c r="E1146" i="3"/>
  <c r="E1141" i="3"/>
  <c r="E1136" i="3"/>
  <c r="E1131" i="3"/>
  <c r="E1116" i="3"/>
  <c r="E1102" i="3"/>
  <c r="E1087" i="3"/>
  <c r="E1082" i="3"/>
  <c r="E1077" i="3"/>
  <c r="E1072" i="3"/>
  <c r="E1067" i="3"/>
  <c r="E1052" i="3"/>
  <c r="E1038" i="3"/>
  <c r="E1023" i="3"/>
  <c r="E1018" i="3"/>
  <c r="E1012" i="3"/>
  <c r="E1004" i="3"/>
  <c r="E996" i="3"/>
  <c r="E988" i="3"/>
  <c r="E980" i="3"/>
  <c r="E972" i="3"/>
  <c r="E964" i="3"/>
  <c r="E956" i="3"/>
  <c r="E948" i="3"/>
  <c r="E940" i="3"/>
  <c r="E932" i="3"/>
  <c r="E924" i="3"/>
  <c r="E916" i="3"/>
  <c r="E908" i="3"/>
  <c r="E900" i="3"/>
  <c r="E892" i="3"/>
  <c r="E884" i="3"/>
  <c r="E876" i="3"/>
  <c r="E868" i="3"/>
  <c r="E860" i="3"/>
  <c r="E852" i="3"/>
  <c r="E844" i="3"/>
  <c r="E836" i="3"/>
  <c r="E828" i="3"/>
  <c r="E2217" i="3"/>
  <c r="E2102" i="3"/>
  <c r="E2018" i="3"/>
  <c r="E1987" i="3"/>
  <c r="E1977" i="3"/>
  <c r="E1954" i="3"/>
  <c r="E1923" i="3"/>
  <c r="E1913" i="3"/>
  <c r="E1890" i="3"/>
  <c r="E1859" i="3"/>
  <c r="E1849" i="3"/>
  <c r="E1826" i="3"/>
  <c r="E1803" i="3"/>
  <c r="E1788" i="3"/>
  <c r="E1780" i="3"/>
  <c r="E1759" i="3"/>
  <c r="E1738" i="3"/>
  <c r="E1719" i="3"/>
  <c r="E1700" i="3"/>
  <c r="E1696" i="3"/>
  <c r="E1685" i="3"/>
  <c r="E1675" i="3"/>
  <c r="E1660" i="3"/>
  <c r="E1652" i="3"/>
  <c r="E1631" i="3"/>
  <c r="E1610" i="3"/>
  <c r="E1591" i="3"/>
  <c r="E1572" i="3"/>
  <c r="E1568" i="3"/>
  <c r="E1557" i="3"/>
  <c r="E1551" i="3"/>
  <c r="E1542" i="3"/>
  <c r="E1535" i="3"/>
  <c r="E1526" i="3"/>
  <c r="E1519" i="3"/>
  <c r="E1510" i="3"/>
  <c r="E1503" i="3"/>
  <c r="E1494" i="3"/>
  <c r="E1487" i="3"/>
  <c r="E1478" i="3"/>
  <c r="E1471" i="3"/>
  <c r="E1462" i="3"/>
  <c r="E1455" i="3"/>
  <c r="E1446" i="3"/>
  <c r="E1439" i="3"/>
  <c r="E1430" i="3"/>
  <c r="E1423" i="3"/>
  <c r="E1414" i="3"/>
  <c r="E1398" i="3"/>
  <c r="E1383" i="3"/>
  <c r="E1378" i="3"/>
  <c r="E1373" i="3"/>
  <c r="E1368" i="3"/>
  <c r="E1363" i="3"/>
  <c r="E1348" i="3"/>
  <c r="E1334" i="3"/>
  <c r="E1319" i="3"/>
  <c r="E1314" i="3"/>
  <c r="E1309" i="3"/>
  <c r="E1304" i="3"/>
  <c r="E1299" i="3"/>
  <c r="E1284" i="3"/>
  <c r="E1270" i="3"/>
  <c r="E1255" i="3"/>
  <c r="E1250" i="3"/>
  <c r="E1245" i="3"/>
  <c r="E1240" i="3"/>
  <c r="E1235" i="3"/>
  <c r="E1220" i="3"/>
  <c r="E1206" i="3"/>
  <c r="E1191" i="3"/>
  <c r="E1186" i="3"/>
  <c r="E1181" i="3"/>
  <c r="E1176" i="3"/>
  <c r="E1171" i="3"/>
  <c r="E1156" i="3"/>
  <c r="E1142" i="3"/>
  <c r="E1127" i="3"/>
  <c r="E1122" i="3"/>
  <c r="E1117" i="3"/>
  <c r="E1112" i="3"/>
  <c r="E1107" i="3"/>
  <c r="E1092" i="3"/>
  <c r="E1078" i="3"/>
  <c r="E1063" i="3"/>
  <c r="E1058" i="3"/>
  <c r="E1053" i="3"/>
  <c r="E1048" i="3"/>
  <c r="E1043" i="3"/>
  <c r="E1028" i="3"/>
  <c r="E1013" i="3"/>
  <c r="E1005" i="3"/>
  <c r="E997" i="3"/>
  <c r="E989" i="3"/>
  <c r="E981" i="3"/>
  <c r="E973" i="3"/>
  <c r="E965" i="3"/>
  <c r="E957" i="3"/>
  <c r="E949" i="3"/>
  <c r="E941" i="3"/>
  <c r="E933" i="3"/>
  <c r="E925" i="3"/>
  <c r="E917" i="3"/>
  <c r="E909" i="3"/>
  <c r="E901" i="3"/>
  <c r="E893" i="3"/>
  <c r="E885" i="3"/>
  <c r="E877" i="3"/>
  <c r="E869" i="3"/>
  <c r="E861" i="3"/>
  <c r="E853" i="3"/>
  <c r="E845" i="3"/>
  <c r="E837" i="3"/>
  <c r="E829" i="3"/>
  <c r="E821" i="3"/>
  <c r="E813" i="3"/>
  <c r="E805" i="3"/>
  <c r="E797" i="3"/>
  <c r="E789" i="3"/>
  <c r="E781" i="3"/>
  <c r="E773" i="3"/>
  <c r="E765" i="3"/>
  <c r="E757" i="3"/>
  <c r="E749" i="3"/>
  <c r="E741" i="3"/>
  <c r="E733" i="3"/>
  <c r="E725" i="3"/>
  <c r="E717" i="3"/>
  <c r="E2224" i="3"/>
  <c r="E2166" i="3"/>
  <c r="E1979" i="3"/>
  <c r="E1915" i="3"/>
  <c r="E1851" i="3"/>
  <c r="E1797" i="3"/>
  <c r="E1795" i="3"/>
  <c r="E1715" i="3"/>
  <c r="E1669" i="3"/>
  <c r="E1667" i="3"/>
  <c r="E1587" i="3"/>
  <c r="E1538" i="3"/>
  <c r="E1522" i="3"/>
  <c r="E1506" i="3"/>
  <c r="E1490" i="3"/>
  <c r="E1474" i="3"/>
  <c r="E2383" i="3"/>
  <c r="E2231" i="3"/>
  <c r="E2070" i="3"/>
  <c r="E2035" i="3"/>
  <c r="E2025" i="3"/>
  <c r="E2002" i="3"/>
  <c r="E1971" i="3"/>
  <c r="E1961" i="3"/>
  <c r="E1938" i="3"/>
  <c r="E1907" i="3"/>
  <c r="E1897" i="3"/>
  <c r="E1874" i="3"/>
  <c r="E1843" i="3"/>
  <c r="E1833" i="3"/>
  <c r="E1778" i="3"/>
  <c r="E1770" i="3"/>
  <c r="E1713" i="3"/>
  <c r="E1711" i="3"/>
  <c r="E1690" i="3"/>
  <c r="E1650" i="3"/>
  <c r="E1642" i="3"/>
  <c r="E1585" i="3"/>
  <c r="E1583" i="3"/>
  <c r="E1562" i="3"/>
  <c r="E2238" i="3"/>
  <c r="E2072" i="3"/>
  <c r="E2027" i="3"/>
  <c r="E1963" i="3"/>
  <c r="E1899" i="3"/>
  <c r="E1835" i="3"/>
  <c r="E1812" i="3"/>
  <c r="E1808" i="3"/>
  <c r="E1793" i="3"/>
  <c r="E1768" i="3"/>
  <c r="E1753" i="3"/>
  <c r="E1745" i="3"/>
  <c r="E1743" i="3"/>
  <c r="E1728" i="3"/>
  <c r="E1709" i="3"/>
  <c r="E1701" i="3"/>
  <c r="E1699" i="3"/>
  <c r="E1684" i="3"/>
  <c r="E1680" i="3"/>
  <c r="E1665" i="3"/>
  <c r="E1640" i="3"/>
  <c r="E1625" i="3"/>
  <c r="E1617" i="3"/>
  <c r="E1615" i="3"/>
  <c r="E1600" i="3"/>
  <c r="E1581" i="3"/>
  <c r="E1573" i="3"/>
  <c r="E1571" i="3"/>
  <c r="E1556" i="3"/>
  <c r="E1552" i="3"/>
  <c r="E1536" i="3"/>
  <c r="E1520" i="3"/>
  <c r="E1504" i="3"/>
  <c r="E1488" i="3"/>
  <c r="E1472" i="3"/>
  <c r="E1456" i="3"/>
  <c r="E2493" i="3"/>
  <c r="E2420" i="3"/>
  <c r="E2252" i="3"/>
  <c r="E2103" i="3"/>
  <c r="E2095" i="3"/>
  <c r="E2085" i="3"/>
  <c r="E2019" i="3"/>
  <c r="E2009" i="3"/>
  <c r="E1986" i="3"/>
  <c r="E1955" i="3"/>
  <c r="E1945" i="3"/>
  <c r="E1922" i="3"/>
  <c r="E1891" i="3"/>
  <c r="E1881" i="3"/>
  <c r="E1858" i="3"/>
  <c r="E1827" i="3"/>
  <c r="E1817" i="3"/>
  <c r="E1802" i="3"/>
  <c r="E1783" i="3"/>
  <c r="E1764" i="3"/>
  <c r="E1760" i="3"/>
  <c r="E1749" i="3"/>
  <c r="E1739" i="3"/>
  <c r="E1724" i="3"/>
  <c r="E1716" i="3"/>
  <c r="E1695" i="3"/>
  <c r="E1674" i="3"/>
  <c r="E1655" i="3"/>
  <c r="E1636" i="3"/>
  <c r="E1632" i="3"/>
  <c r="E1621" i="3"/>
  <c r="E1611" i="3"/>
  <c r="E1596" i="3"/>
  <c r="E1588" i="3"/>
  <c r="E2100" i="3"/>
  <c r="E2045" i="3"/>
  <c r="E2011" i="3"/>
  <c r="E1947" i="3"/>
  <c r="E1883" i="3"/>
  <c r="E1819" i="3"/>
  <c r="E1779" i="3"/>
  <c r="E1733" i="3"/>
  <c r="E1731" i="3"/>
  <c r="E1651" i="3"/>
  <c r="E1605" i="3"/>
  <c r="E1603" i="3"/>
  <c r="E1546" i="3"/>
  <c r="E1530" i="3"/>
  <c r="E1514" i="3"/>
  <c r="E1498" i="3"/>
  <c r="E1482" i="3"/>
  <c r="E1466" i="3"/>
  <c r="E1450" i="3"/>
  <c r="E1434" i="3"/>
  <c r="E1418" i="3"/>
  <c r="E1406" i="3"/>
  <c r="E1391" i="3"/>
  <c r="E1386" i="3"/>
  <c r="E1381" i="3"/>
  <c r="E1376" i="3"/>
  <c r="E1371" i="3"/>
  <c r="E1356" i="3"/>
  <c r="E1342" i="3"/>
  <c r="E1327" i="3"/>
  <c r="E1322" i="3"/>
  <c r="E1317" i="3"/>
  <c r="E1312" i="3"/>
  <c r="E1307" i="3"/>
  <c r="E1292" i="3"/>
  <c r="E1278" i="3"/>
  <c r="E1263" i="3"/>
  <c r="E1258" i="3"/>
  <c r="E1253" i="3"/>
  <c r="E1248" i="3"/>
  <c r="E1243" i="3"/>
  <c r="E1228" i="3"/>
  <c r="E1214" i="3"/>
  <c r="E1199" i="3"/>
  <c r="E1194" i="3"/>
  <c r="E1189" i="3"/>
  <c r="E1184" i="3"/>
  <c r="E1179" i="3"/>
  <c r="E1164" i="3"/>
  <c r="E1150" i="3"/>
  <c r="E1135" i="3"/>
  <c r="E1130" i="3"/>
  <c r="E1125" i="3"/>
  <c r="E1120" i="3"/>
  <c r="E1115" i="3"/>
  <c r="E1100" i="3"/>
  <c r="E1086" i="3"/>
  <c r="E1071" i="3"/>
  <c r="E1066" i="3"/>
  <c r="E1061" i="3"/>
  <c r="E1056" i="3"/>
  <c r="E1051" i="3"/>
  <c r="E1036" i="3"/>
  <c r="E1022" i="3"/>
  <c r="E1010" i="3"/>
  <c r="E1002" i="3"/>
  <c r="E994" i="3"/>
  <c r="E986" i="3"/>
  <c r="E978" i="3"/>
  <c r="E970" i="3"/>
  <c r="E962" i="3"/>
  <c r="E954" i="3"/>
  <c r="E946" i="3"/>
  <c r="E938" i="3"/>
  <c r="E930" i="3"/>
  <c r="E922" i="3"/>
  <c r="E1550" i="3"/>
  <c r="E1543" i="3"/>
  <c r="E1447" i="3"/>
  <c r="E1415" i="3"/>
  <c r="E1399" i="3"/>
  <c r="E1374" i="3"/>
  <c r="E1370" i="3"/>
  <c r="E1359" i="3"/>
  <c r="E1351" i="3"/>
  <c r="E1336" i="3"/>
  <c r="E1326" i="3"/>
  <c r="E1311" i="3"/>
  <c r="E1296" i="3"/>
  <c r="E1286" i="3"/>
  <c r="E1271" i="3"/>
  <c r="E1246" i="3"/>
  <c r="E1242" i="3"/>
  <c r="E1231" i="3"/>
  <c r="E1223" i="3"/>
  <c r="E1208" i="3"/>
  <c r="E1198" i="3"/>
  <c r="E1183" i="3"/>
  <c r="E1168" i="3"/>
  <c r="E1158" i="3"/>
  <c r="E1143" i="3"/>
  <c r="E1118" i="3"/>
  <c r="E1114" i="3"/>
  <c r="E1103" i="3"/>
  <c r="E1095" i="3"/>
  <c r="E1080" i="3"/>
  <c r="E1070" i="3"/>
  <c r="E1055" i="3"/>
  <c r="E1040" i="3"/>
  <c r="E1030" i="3"/>
  <c r="E1015" i="3"/>
  <c r="E999" i="3"/>
  <c r="E983" i="3"/>
  <c r="E967" i="3"/>
  <c r="E951" i="3"/>
  <c r="E935" i="3"/>
  <c r="E919" i="3"/>
  <c r="E903" i="3"/>
  <c r="E898" i="3"/>
  <c r="E878" i="3"/>
  <c r="E873" i="3"/>
  <c r="E856" i="3"/>
  <c r="E839" i="3"/>
  <c r="E834" i="3"/>
  <c r="E812" i="3"/>
  <c r="E780" i="3"/>
  <c r="E748" i="3"/>
  <c r="E716" i="3"/>
  <c r="E711" i="3"/>
  <c r="E706" i="3"/>
  <c r="E701" i="3"/>
  <c r="E686" i="3"/>
  <c r="E672" i="3"/>
  <c r="E657" i="3"/>
  <c r="E652" i="3"/>
  <c r="E647" i="3"/>
  <c r="E642" i="3"/>
  <c r="E637" i="3"/>
  <c r="E622" i="3"/>
  <c r="E608" i="3"/>
  <c r="E593" i="3"/>
  <c r="E588" i="3"/>
  <c r="E582" i="3"/>
  <c r="E574" i="3"/>
  <c r="E566" i="3"/>
  <c r="E558" i="3"/>
  <c r="E550" i="3"/>
  <c r="E542" i="3"/>
  <c r="E534" i="3"/>
  <c r="E526" i="3"/>
  <c r="E518" i="3"/>
  <c r="E510" i="3"/>
  <c r="E502" i="3"/>
  <c r="E494" i="3"/>
  <c r="E486" i="3"/>
  <c r="E478" i="3"/>
  <c r="E470" i="3"/>
  <c r="E462" i="3"/>
  <c r="E454" i="3"/>
  <c r="E446" i="3"/>
  <c r="E438" i="3"/>
  <c r="E430" i="3"/>
  <c r="E422" i="3"/>
  <c r="E414" i="3"/>
  <c r="E406" i="3"/>
  <c r="E398" i="3"/>
  <c r="E390" i="3"/>
  <c r="E382" i="3"/>
  <c r="E374" i="3"/>
  <c r="E366" i="3"/>
  <c r="E358" i="3"/>
  <c r="E350" i="3"/>
  <c r="E342" i="3"/>
  <c r="E334" i="3"/>
  <c r="E326" i="3"/>
  <c r="E318" i="3"/>
  <c r="E310" i="3"/>
  <c r="E302" i="3"/>
  <c r="E294" i="3"/>
  <c r="E286" i="3"/>
  <c r="E278" i="3"/>
  <c r="E270" i="3"/>
  <c r="E262" i="3"/>
  <c r="E254" i="3"/>
  <c r="E246" i="3"/>
  <c r="E238" i="3"/>
  <c r="E230" i="3"/>
  <c r="E222" i="3"/>
  <c r="E214" i="3"/>
  <c r="E206" i="3"/>
  <c r="E198" i="3"/>
  <c r="E190" i="3"/>
  <c r="E182" i="3"/>
  <c r="E174" i="3"/>
  <c r="E166" i="3"/>
  <c r="E158" i="3"/>
  <c r="E150" i="3"/>
  <c r="E142" i="3"/>
  <c r="E134" i="3"/>
  <c r="E126" i="3"/>
  <c r="E118" i="3"/>
  <c r="E110" i="3"/>
  <c r="E102" i="3"/>
  <c r="E94" i="3"/>
  <c r="E86" i="3"/>
  <c r="E78" i="3"/>
  <c r="E70" i="3"/>
  <c r="E62" i="3"/>
  <c r="E54" i="3"/>
  <c r="E1567" i="3"/>
  <c r="E1470" i="3"/>
  <c r="E1410" i="3"/>
  <c r="E1389" i="3"/>
  <c r="E1366" i="3"/>
  <c r="E1349" i="3"/>
  <c r="E1282" i="3"/>
  <c r="E1261" i="3"/>
  <c r="E1238" i="3"/>
  <c r="E1221" i="3"/>
  <c r="E1154" i="3"/>
  <c r="E1133" i="3"/>
  <c r="E1110" i="3"/>
  <c r="E1093" i="3"/>
  <c r="E1026" i="3"/>
  <c r="E1006" i="3"/>
  <c r="E990" i="3"/>
  <c r="E974" i="3"/>
  <c r="E958" i="3"/>
  <c r="E942" i="3"/>
  <c r="E926" i="3"/>
  <c r="E912" i="3"/>
  <c r="E895" i="3"/>
  <c r="E890" i="3"/>
  <c r="E870" i="3"/>
  <c r="E865" i="3"/>
  <c r="E848" i="3"/>
  <c r="E831" i="3"/>
  <c r="E826" i="3"/>
  <c r="E816" i="3"/>
  <c r="E809" i="3"/>
  <c r="E802" i="3"/>
  <c r="E798" i="3"/>
  <c r="E791" i="3"/>
  <c r="E784" i="3"/>
  <c r="E777" i="3"/>
  <c r="E770" i="3"/>
  <c r="E766" i="3"/>
  <c r="E759" i="3"/>
  <c r="E752" i="3"/>
  <c r="E745" i="3"/>
  <c r="E738" i="3"/>
  <c r="E734" i="3"/>
  <c r="E727" i="3"/>
  <c r="E720" i="3"/>
  <c r="E712" i="3"/>
  <c r="E697" i="3"/>
  <c r="E692" i="3"/>
  <c r="E687" i="3"/>
  <c r="E682" i="3"/>
  <c r="E677" i="3"/>
  <c r="E662" i="3"/>
  <c r="E648" i="3"/>
  <c r="E633" i="3"/>
  <c r="E628" i="3"/>
  <c r="E623" i="3"/>
  <c r="E618" i="3"/>
  <c r="E613" i="3"/>
  <c r="E598" i="3"/>
  <c r="E583" i="3"/>
  <c r="E575" i="3"/>
  <c r="E567" i="3"/>
  <c r="E559" i="3"/>
  <c r="E551" i="3"/>
  <c r="E543" i="3"/>
  <c r="E535" i="3"/>
  <c r="E527" i="3"/>
  <c r="E519" i="3"/>
  <c r="E511" i="3"/>
  <c r="E503" i="3"/>
  <c r="E495" i="3"/>
  <c r="E487" i="3"/>
  <c r="E479" i="3"/>
  <c r="E471" i="3"/>
  <c r="E463" i="3"/>
  <c r="E1518" i="3"/>
  <c r="E1511" i="3"/>
  <c r="E1454" i="3"/>
  <c r="E1422" i="3"/>
  <c r="E1408" i="3"/>
  <c r="E1341" i="3"/>
  <c r="E1324" i="3"/>
  <c r="E1301" i="3"/>
  <c r="E1280" i="3"/>
  <c r="E1213" i="3"/>
  <c r="E1196" i="3"/>
  <c r="E1173" i="3"/>
  <c r="E1152" i="3"/>
  <c r="E1085" i="3"/>
  <c r="E1068" i="3"/>
  <c r="E1045" i="3"/>
  <c r="E1024" i="3"/>
  <c r="E1009" i="3"/>
  <c r="E993" i="3"/>
  <c r="E977" i="3"/>
  <c r="E961" i="3"/>
  <c r="E945" i="3"/>
  <c r="E929" i="3"/>
  <c r="E904" i="3"/>
  <c r="E887" i="3"/>
  <c r="E882" i="3"/>
  <c r="E862" i="3"/>
  <c r="E857" i="3"/>
  <c r="E840" i="3"/>
  <c r="E823" i="3"/>
  <c r="E820" i="3"/>
  <c r="E788" i="3"/>
  <c r="E756" i="3"/>
  <c r="E724" i="3"/>
  <c r="E702" i="3"/>
  <c r="E688" i="3"/>
  <c r="E673" i="3"/>
  <c r="E668" i="3"/>
  <c r="E663" i="3"/>
  <c r="E658" i="3"/>
  <c r="E653" i="3"/>
  <c r="E638" i="3"/>
  <c r="E624" i="3"/>
  <c r="E609" i="3"/>
  <c r="E604" i="3"/>
  <c r="E599" i="3"/>
  <c r="E594" i="3"/>
  <c r="E589" i="3"/>
  <c r="E584" i="3"/>
  <c r="E576" i="3"/>
  <c r="E568" i="3"/>
  <c r="E560" i="3"/>
  <c r="E552" i="3"/>
  <c r="E544" i="3"/>
  <c r="E536" i="3"/>
  <c r="E528" i="3"/>
  <c r="E520" i="3"/>
  <c r="E512" i="3"/>
  <c r="E504" i="3"/>
  <c r="E496" i="3"/>
  <c r="E488" i="3"/>
  <c r="E480" i="3"/>
  <c r="E472" i="3"/>
  <c r="E464" i="3"/>
  <c r="E456" i="3"/>
  <c r="E448" i="3"/>
  <c r="E440" i="3"/>
  <c r="E432" i="3"/>
  <c r="E424" i="3"/>
  <c r="E416" i="3"/>
  <c r="E1426" i="3"/>
  <c r="E1424" i="3"/>
  <c r="E1404" i="3"/>
  <c r="E1394" i="3"/>
  <c r="E1379" i="3"/>
  <c r="E1364" i="3"/>
  <c r="E1354" i="3"/>
  <c r="E1339" i="3"/>
  <c r="E1331" i="3"/>
  <c r="E1320" i="3"/>
  <c r="E1316" i="3"/>
  <c r="E1291" i="3"/>
  <c r="E1276" i="3"/>
  <c r="E1266" i="3"/>
  <c r="E1251" i="3"/>
  <c r="E1236" i="3"/>
  <c r="E1226" i="3"/>
  <c r="E1211" i="3"/>
  <c r="E1203" i="3"/>
  <c r="E1192" i="3"/>
  <c r="E1188" i="3"/>
  <c r="E1163" i="3"/>
  <c r="E1148" i="3"/>
  <c r="E1138" i="3"/>
  <c r="E1123" i="3"/>
  <c r="E1108" i="3"/>
  <c r="E1098" i="3"/>
  <c r="E1486" i="3"/>
  <c r="E1479" i="3"/>
  <c r="E1458" i="3"/>
  <c r="E1431" i="3"/>
  <c r="E1400" i="3"/>
  <c r="E1390" i="3"/>
  <c r="E1375" i="3"/>
  <c r="E1360" i="3"/>
  <c r="E1350" i="3"/>
  <c r="E1335" i="3"/>
  <c r="E1310" i="3"/>
  <c r="E1306" i="3"/>
  <c r="E1295" i="3"/>
  <c r="E1287" i="3"/>
  <c r="E1272" i="3"/>
  <c r="E1262" i="3"/>
  <c r="E1247" i="3"/>
  <c r="E1232" i="3"/>
  <c r="E1222" i="3"/>
  <c r="E1207" i="3"/>
  <c r="E1182" i="3"/>
  <c r="E1178" i="3"/>
  <c r="E1167" i="3"/>
  <c r="E1159" i="3"/>
  <c r="E1144" i="3"/>
  <c r="E1134" i="3"/>
  <c r="E1119" i="3"/>
  <c r="E1104" i="3"/>
  <c r="E1094" i="3"/>
  <c r="E1534" i="3"/>
  <c r="E1527" i="3"/>
  <c r="E1463" i="3"/>
  <c r="E1346" i="3"/>
  <c r="E1325" i="3"/>
  <c r="E1302" i="3"/>
  <c r="E1285" i="3"/>
  <c r="E1218" i="3"/>
  <c r="E1197" i="3"/>
  <c r="E1174" i="3"/>
  <c r="E1157" i="3"/>
  <c r="E1090" i="3"/>
  <c r="E1069" i="3"/>
  <c r="E1438" i="3"/>
  <c r="E1405" i="3"/>
  <c r="E1388" i="3"/>
  <c r="E1365" i="3"/>
  <c r="E1344" i="3"/>
  <c r="E1277" i="3"/>
  <c r="E1260" i="3"/>
  <c r="E1237" i="3"/>
  <c r="E1216" i="3"/>
  <c r="E1502" i="3"/>
  <c r="E1495" i="3"/>
  <c r="E1442" i="3"/>
  <c r="E1440" i="3"/>
  <c r="E1403" i="3"/>
  <c r="E1395" i="3"/>
  <c r="E1384" i="3"/>
  <c r="E1380" i="3"/>
  <c r="E1355" i="3"/>
  <c r="E1340" i="3"/>
  <c r="E1330" i="3"/>
  <c r="E1315" i="3"/>
  <c r="E1300" i="3"/>
  <c r="E1290" i="3"/>
  <c r="E1275" i="3"/>
  <c r="E1267" i="3"/>
  <c r="E1256" i="3"/>
  <c r="E1252" i="3"/>
  <c r="E1227" i="3"/>
  <c r="E1212" i="3"/>
  <c r="E1202" i="3"/>
  <c r="E1187" i="3"/>
  <c r="E1172" i="3"/>
  <c r="E1162" i="3"/>
  <c r="E1147" i="3"/>
  <c r="E1139" i="3"/>
  <c r="E1128" i="3"/>
  <c r="E1124" i="3"/>
  <c r="E1099" i="3"/>
  <c r="E1084" i="3"/>
  <c r="E1074" i="3"/>
  <c r="E1059" i="3"/>
  <c r="E1044" i="3"/>
  <c r="E1034" i="3"/>
  <c r="E1019" i="3"/>
  <c r="E1008" i="3"/>
  <c r="E992" i="3"/>
  <c r="E976" i="3"/>
  <c r="E960" i="3"/>
  <c r="E944" i="3"/>
  <c r="E928" i="3"/>
  <c r="E911" i="3"/>
  <c r="E906" i="3"/>
  <c r="E886" i="3"/>
  <c r="E881" i="3"/>
  <c r="E864" i="3"/>
  <c r="E847" i="3"/>
  <c r="E842" i="3"/>
  <c r="E822" i="3"/>
  <c r="E815" i="3"/>
  <c r="E808" i="3"/>
  <c r="E801" i="3"/>
  <c r="E794" i="3"/>
  <c r="E790" i="3"/>
  <c r="E783" i="3"/>
  <c r="E776" i="3"/>
  <c r="E769" i="3"/>
  <c r="E762" i="3"/>
  <c r="E758" i="3"/>
  <c r="E751" i="3"/>
  <c r="E744" i="3"/>
  <c r="E737" i="3"/>
  <c r="E730" i="3"/>
  <c r="E726" i="3"/>
  <c r="E719" i="3"/>
  <c r="E710" i="3"/>
  <c r="E696" i="3"/>
  <c r="E681" i="3"/>
  <c r="E676" i="3"/>
  <c r="E671" i="3"/>
  <c r="E666" i="3"/>
  <c r="E661" i="3"/>
  <c r="E646" i="3"/>
  <c r="E632" i="3"/>
  <c r="E617" i="3"/>
  <c r="E612" i="3"/>
  <c r="E607" i="3"/>
  <c r="E602" i="3"/>
  <c r="E597" i="3"/>
  <c r="E581" i="3"/>
  <c r="E573" i="3"/>
  <c r="E565" i="3"/>
  <c r="E557" i="3"/>
  <c r="E549" i="3"/>
  <c r="E541" i="3"/>
  <c r="E533" i="3"/>
  <c r="E525" i="3"/>
  <c r="E517" i="3"/>
  <c r="E509" i="3"/>
  <c r="E501" i="3"/>
  <c r="E493" i="3"/>
  <c r="E485" i="3"/>
  <c r="E477" i="3"/>
  <c r="E469" i="3"/>
  <c r="E461" i="3"/>
  <c r="E453" i="3"/>
  <c r="E445" i="3"/>
  <c r="E437" i="3"/>
  <c r="E429" i="3"/>
  <c r="E421" i="3"/>
  <c r="E413" i="3"/>
  <c r="E405" i="3"/>
  <c r="E397" i="3"/>
  <c r="E389" i="3"/>
  <c r="E381" i="3"/>
  <c r="E373" i="3"/>
  <c r="E365" i="3"/>
  <c r="E357" i="3"/>
  <c r="E349" i="3"/>
  <c r="E341" i="3"/>
  <c r="E333" i="3"/>
  <c r="E325" i="3"/>
  <c r="E317" i="3"/>
  <c r="E309" i="3"/>
  <c r="E905" i="3"/>
  <c r="E896" i="3"/>
  <c r="E894" i="3"/>
  <c r="E849" i="3"/>
  <c r="E833" i="3"/>
  <c r="E814" i="3"/>
  <c r="E750" i="3"/>
  <c r="E713" i="3"/>
  <c r="E705" i="3"/>
  <c r="E690" i="3"/>
  <c r="E680" i="3"/>
  <c r="E665" i="3"/>
  <c r="E650" i="3"/>
  <c r="E640" i="3"/>
  <c r="E625" i="3"/>
  <c r="E600" i="3"/>
  <c r="E596" i="3"/>
  <c r="E585" i="3"/>
  <c r="E569" i="3"/>
  <c r="E553" i="3"/>
  <c r="E537" i="3"/>
  <c r="E521" i="3"/>
  <c r="E505" i="3"/>
  <c r="E489" i="3"/>
  <c r="E473" i="3"/>
  <c r="E443" i="3"/>
  <c r="E418" i="3"/>
  <c r="E415" i="3"/>
  <c r="E412" i="3"/>
  <c r="E408" i="3"/>
  <c r="E401" i="3"/>
  <c r="E380" i="3"/>
  <c r="E376" i="3"/>
  <c r="E369" i="3"/>
  <c r="E348" i="3"/>
  <c r="E344" i="3"/>
  <c r="E337" i="3"/>
  <c r="E316" i="3"/>
  <c r="E312" i="3"/>
  <c r="E305" i="3"/>
  <c r="E301" i="3"/>
  <c r="E296" i="3"/>
  <c r="E281" i="3"/>
  <c r="E267" i="3"/>
  <c r="E252" i="3"/>
  <c r="E247" i="3"/>
  <c r="E242" i="3"/>
  <c r="E237" i="3"/>
  <c r="E232" i="3"/>
  <c r="E217" i="3"/>
  <c r="E203" i="3"/>
  <c r="E188" i="3"/>
  <c r="E183" i="3"/>
  <c r="E178" i="3"/>
  <c r="E173" i="3"/>
  <c r="E168" i="3"/>
  <c r="E153" i="3"/>
  <c r="E139" i="3"/>
  <c r="E124" i="3"/>
  <c r="E119" i="3"/>
  <c r="E114" i="3"/>
  <c r="E109" i="3"/>
  <c r="E104" i="3"/>
  <c r="E89" i="3"/>
  <c r="E75" i="3"/>
  <c r="E60" i="3"/>
  <c r="E55" i="3"/>
  <c r="E49" i="3"/>
  <c r="E41" i="3"/>
  <c r="E29" i="3"/>
  <c r="E17" i="3"/>
  <c r="E1109" i="3"/>
  <c r="E1060" i="3"/>
  <c r="E1039" i="3"/>
  <c r="E1031" i="3"/>
  <c r="E1000" i="3"/>
  <c r="E968" i="3"/>
  <c r="E936" i="3"/>
  <c r="E914" i="3"/>
  <c r="E889" i="3"/>
  <c r="E858" i="3"/>
  <c r="E824" i="3"/>
  <c r="E818" i="3"/>
  <c r="E799" i="3"/>
  <c r="E793" i="3"/>
  <c r="E785" i="3"/>
  <c r="E768" i="3"/>
  <c r="E764" i="3"/>
  <c r="E760" i="3"/>
  <c r="E754" i="3"/>
  <c r="E735" i="3"/>
  <c r="E729" i="3"/>
  <c r="E721" i="3"/>
  <c r="E703" i="3"/>
  <c r="E636" i="3"/>
  <c r="E615" i="3"/>
  <c r="E592" i="3"/>
  <c r="E572" i="3"/>
  <c r="E556" i="3"/>
  <c r="E540" i="3"/>
  <c r="E524" i="3"/>
  <c r="E508" i="3"/>
  <c r="E492" i="3"/>
  <c r="E476" i="3"/>
  <c r="E460" i="3"/>
  <c r="E457" i="3"/>
  <c r="E435" i="3"/>
  <c r="E402" i="3"/>
  <c r="E395" i="3"/>
  <c r="E391" i="3"/>
  <c r="E370" i="3"/>
  <c r="E363" i="3"/>
  <c r="E359" i="3"/>
  <c r="E338" i="3"/>
  <c r="E331" i="3"/>
  <c r="E327" i="3"/>
  <c r="E306" i="3"/>
  <c r="E292" i="3"/>
  <c r="E287" i="3"/>
  <c r="E282" i="3"/>
  <c r="E277" i="3"/>
  <c r="E272" i="3"/>
  <c r="E257" i="3"/>
  <c r="E243" i="3"/>
  <c r="E228" i="3"/>
  <c r="E223" i="3"/>
  <c r="E218" i="3"/>
  <c r="E213" i="3"/>
  <c r="E208" i="3"/>
  <c r="E193" i="3"/>
  <c r="E179" i="3"/>
  <c r="E164" i="3"/>
  <c r="E159" i="3"/>
  <c r="E154" i="3"/>
  <c r="E149" i="3"/>
  <c r="E144" i="3"/>
  <c r="E129" i="3"/>
  <c r="E115" i="3"/>
  <c r="E100" i="3"/>
  <c r="E95" i="3"/>
  <c r="E90" i="3"/>
  <c r="E85" i="3"/>
  <c r="E80" i="3"/>
  <c r="E65" i="3"/>
  <c r="E50" i="3"/>
  <c r="E42" i="3"/>
  <c r="E34" i="3"/>
  <c r="E24" i="3"/>
  <c r="E18" i="3"/>
  <c r="E14" i="3"/>
  <c r="E1088" i="3"/>
  <c r="E1054" i="3"/>
  <c r="E1020" i="3"/>
  <c r="E1007" i="3"/>
  <c r="E985" i="3"/>
  <c r="E975" i="3"/>
  <c r="E953" i="3"/>
  <c r="E943" i="3"/>
  <c r="E921" i="3"/>
  <c r="E902" i="3"/>
  <c r="E880" i="3"/>
  <c r="E846" i="3"/>
  <c r="E807" i="3"/>
  <c r="E774" i="3"/>
  <c r="E772" i="3"/>
  <c r="E743" i="3"/>
  <c r="E695" i="3"/>
  <c r="E678" i="3"/>
  <c r="E655" i="3"/>
  <c r="E634" i="3"/>
  <c r="E579" i="3"/>
  <c r="E563" i="3"/>
  <c r="E547" i="3"/>
  <c r="E531" i="3"/>
  <c r="E515" i="3"/>
  <c r="E499" i="3"/>
  <c r="E483" i="3"/>
  <c r="E467" i="3"/>
  <c r="E452" i="3"/>
  <c r="E449" i="3"/>
  <c r="E427" i="3"/>
  <c r="E409" i="3"/>
  <c r="E388" i="3"/>
  <c r="E384" i="3"/>
  <c r="E377" i="3"/>
  <c r="E356" i="3"/>
  <c r="E352" i="3"/>
  <c r="E345" i="3"/>
  <c r="E324" i="3"/>
  <c r="E320" i="3"/>
  <c r="E313" i="3"/>
  <c r="E297" i="3"/>
  <c r="E283" i="3"/>
  <c r="E268" i="3"/>
  <c r="E263" i="3"/>
  <c r="E258" i="3"/>
  <c r="E253" i="3"/>
  <c r="E248" i="3"/>
  <c r="E233" i="3"/>
  <c r="E219" i="3"/>
  <c r="E204" i="3"/>
  <c r="E199" i="3"/>
  <c r="E194" i="3"/>
  <c r="E189" i="3"/>
  <c r="E184" i="3"/>
  <c r="E169" i="3"/>
  <c r="E155" i="3"/>
  <c r="E140" i="3"/>
  <c r="E135" i="3"/>
  <c r="E130" i="3"/>
  <c r="E125" i="3"/>
  <c r="E120" i="3"/>
  <c r="E105" i="3"/>
  <c r="E91" i="3"/>
  <c r="E76" i="3"/>
  <c r="E71" i="3"/>
  <c r="E66" i="3"/>
  <c r="E61" i="3"/>
  <c r="E56" i="3"/>
  <c r="E51" i="3"/>
  <c r="E43" i="3"/>
  <c r="E35" i="3"/>
  <c r="E31" i="3"/>
  <c r="E19" i="3"/>
  <c r="E1132" i="3"/>
  <c r="E1014" i="3"/>
  <c r="E982" i="3"/>
  <c r="E950" i="3"/>
  <c r="E918" i="3"/>
  <c r="E871" i="3"/>
  <c r="E855" i="3"/>
  <c r="E778" i="3"/>
  <c r="E708" i="3"/>
  <c r="E693" i="3"/>
  <c r="E685" i="3"/>
  <c r="E674" i="3"/>
  <c r="E670" i="3"/>
  <c r="E645" i="3"/>
  <c r="E630" i="3"/>
  <c r="E620" i="3"/>
  <c r="E605" i="3"/>
  <c r="E590" i="3"/>
  <c r="E570" i="3"/>
  <c r="E554" i="3"/>
  <c r="E538" i="3"/>
  <c r="E522" i="3"/>
  <c r="E506" i="3"/>
  <c r="E1079" i="3"/>
  <c r="E1046" i="3"/>
  <c r="E913" i="3"/>
  <c r="E897" i="3"/>
  <c r="E841" i="3"/>
  <c r="E832" i="3"/>
  <c r="E830" i="3"/>
  <c r="E782" i="3"/>
  <c r="E718" i="3"/>
  <c r="E714" i="3"/>
  <c r="E704" i="3"/>
  <c r="E689" i="3"/>
  <c r="E664" i="3"/>
  <c r="E660" i="3"/>
  <c r="E649" i="3"/>
  <c r="E641" i="3"/>
  <c r="E626" i="3"/>
  <c r="E616" i="3"/>
  <c r="E601" i="3"/>
  <c r="E586" i="3"/>
  <c r="E577" i="3"/>
  <c r="E561" i="3"/>
  <c r="E545" i="3"/>
  <c r="E529" i="3"/>
  <c r="E513" i="3"/>
  <c r="E1035" i="3"/>
  <c r="E984" i="3"/>
  <c r="E952" i="3"/>
  <c r="E920" i="3"/>
  <c r="E888" i="3"/>
  <c r="E866" i="3"/>
  <c r="E850" i="3"/>
  <c r="E825" i="3"/>
  <c r="E817" i="3"/>
  <c r="E800" i="3"/>
  <c r="E796" i="3"/>
  <c r="E792" i="3"/>
  <c r="E786" i="3"/>
  <c r="E767" i="3"/>
  <c r="E761" i="3"/>
  <c r="E753" i="3"/>
  <c r="E736" i="3"/>
  <c r="E732" i="3"/>
  <c r="E728" i="3"/>
  <c r="E722" i="3"/>
  <c r="E700" i="3"/>
  <c r="E679" i="3"/>
  <c r="E656" i="3"/>
  <c r="E639" i="3"/>
  <c r="E580" i="3"/>
  <c r="E564" i="3"/>
  <c r="E548" i="3"/>
  <c r="E532" i="3"/>
  <c r="E516" i="3"/>
  <c r="E500" i="3"/>
  <c r="E484" i="3"/>
  <c r="E1149" i="3"/>
  <c r="E1075" i="3"/>
  <c r="E1064" i="3"/>
  <c r="E1029" i="3"/>
  <c r="E1016" i="3"/>
  <c r="E1001" i="3"/>
  <c r="E991" i="3"/>
  <c r="E969" i="3"/>
  <c r="E959" i="3"/>
  <c r="E937" i="3"/>
  <c r="E927" i="3"/>
  <c r="E910" i="3"/>
  <c r="E879" i="3"/>
  <c r="E854" i="3"/>
  <c r="E838" i="3"/>
  <c r="E806" i="3"/>
  <c r="E804" i="3"/>
  <c r="E775" i="3"/>
  <c r="E742" i="3"/>
  <c r="E740" i="3"/>
  <c r="E698" i="3"/>
  <c r="E631" i="3"/>
  <c r="E1083" i="3"/>
  <c r="E1050" i="3"/>
  <c r="E1021" i="3"/>
  <c r="E998" i="3"/>
  <c r="E966" i="3"/>
  <c r="E934" i="3"/>
  <c r="E874" i="3"/>
  <c r="E872" i="3"/>
  <c r="E863" i="3"/>
  <c r="E810" i="3"/>
  <c r="E746" i="3"/>
  <c r="E709" i="3"/>
  <c r="E694" i="3"/>
  <c r="E684" i="3"/>
  <c r="E669" i="3"/>
  <c r="E654" i="3"/>
  <c r="E644" i="3"/>
  <c r="E629" i="3"/>
  <c r="E621" i="3"/>
  <c r="E610" i="3"/>
  <c r="E606" i="3"/>
  <c r="E578" i="3"/>
  <c r="E562" i="3"/>
  <c r="E546" i="3"/>
  <c r="E530" i="3"/>
  <c r="E514" i="3"/>
  <c r="E498" i="3"/>
  <c r="E482" i="3"/>
  <c r="E466" i="3"/>
  <c r="E451" i="3"/>
  <c r="E426" i="3"/>
  <c r="E423" i="3"/>
  <c r="E394" i="3"/>
  <c r="E387" i="3"/>
  <c r="E383" i="3"/>
  <c r="E362" i="3"/>
  <c r="E355" i="3"/>
  <c r="E351" i="3"/>
  <c r="E330" i="3"/>
  <c r="E323" i="3"/>
  <c r="E319" i="3"/>
  <c r="E291" i="3"/>
  <c r="E276" i="3"/>
  <c r="E271" i="3"/>
  <c r="E266" i="3"/>
  <c r="E261" i="3"/>
  <c r="E256" i="3"/>
  <c r="E241" i="3"/>
  <c r="E227" i="3"/>
  <c r="E212" i="3"/>
  <c r="E207" i="3"/>
  <c r="E202" i="3"/>
  <c r="E197" i="3"/>
  <c r="E192" i="3"/>
  <c r="E177" i="3"/>
  <c r="E163" i="3"/>
  <c r="E148" i="3"/>
  <c r="E143" i="3"/>
  <c r="E138" i="3"/>
  <c r="E133" i="3"/>
  <c r="E128" i="3"/>
  <c r="E113" i="3"/>
  <c r="E99" i="3"/>
  <c r="E84" i="3"/>
  <c r="E79" i="3"/>
  <c r="E74" i="3"/>
  <c r="E69" i="3"/>
  <c r="E64" i="3"/>
  <c r="E48" i="3"/>
  <c r="E40" i="3"/>
  <c r="E614" i="3"/>
  <c r="E475" i="3"/>
  <c r="E465" i="3"/>
  <c r="E420" i="3"/>
  <c r="E407" i="3"/>
  <c r="E392" i="3"/>
  <c r="E386" i="3"/>
  <c r="E372" i="3"/>
  <c r="E361" i="3"/>
  <c r="E343" i="3"/>
  <c r="E328" i="3"/>
  <c r="E322" i="3"/>
  <c r="E308" i="3"/>
  <c r="E290" i="3"/>
  <c r="E273" i="3"/>
  <c r="E250" i="3"/>
  <c r="E229" i="3"/>
  <c r="E162" i="3"/>
  <c r="E145" i="3"/>
  <c r="E122" i="3"/>
  <c r="E101" i="3"/>
  <c r="E46" i="3"/>
  <c r="E27" i="3"/>
  <c r="E21" i="3"/>
  <c r="E16" i="3"/>
  <c r="E371" i="3"/>
  <c r="E251" i="3"/>
  <c r="E58" i="3"/>
  <c r="E4" i="3"/>
  <c r="E442" i="3"/>
  <c r="E433" i="3"/>
  <c r="E431" i="3"/>
  <c r="E411" i="3"/>
  <c r="E396" i="3"/>
  <c r="E378" i="3"/>
  <c r="E367" i="3"/>
  <c r="E353" i="3"/>
  <c r="E347" i="3"/>
  <c r="E332" i="3"/>
  <c r="E314" i="3"/>
  <c r="E303" i="3"/>
  <c r="E288" i="3"/>
  <c r="E280" i="3"/>
  <c r="E269" i="3"/>
  <c r="E265" i="3"/>
  <c r="E240" i="3"/>
  <c r="E225" i="3"/>
  <c r="E215" i="3"/>
  <c r="E200" i="3"/>
  <c r="E185" i="3"/>
  <c r="E175" i="3"/>
  <c r="E160" i="3"/>
  <c r="E152" i="3"/>
  <c r="E141" i="3"/>
  <c r="E137" i="3"/>
  <c r="E112" i="3"/>
  <c r="E97" i="3"/>
  <c r="E87" i="3"/>
  <c r="E72" i="3"/>
  <c r="E57" i="3"/>
  <c r="E37" i="3"/>
  <c r="E9" i="3"/>
  <c r="E8" i="3"/>
  <c r="E234" i="3"/>
  <c r="E146" i="3"/>
  <c r="E106" i="3"/>
  <c r="E47" i="3"/>
  <c r="E10" i="3"/>
  <c r="E5" i="3"/>
  <c r="E490" i="3"/>
  <c r="E455" i="3"/>
  <c r="E444" i="3"/>
  <c r="E417" i="3"/>
  <c r="E400" i="3"/>
  <c r="E336" i="3"/>
  <c r="E299" i="3"/>
  <c r="E284" i="3"/>
  <c r="E259" i="3"/>
  <c r="E255" i="3"/>
  <c r="E244" i="3"/>
  <c r="E236" i="3"/>
  <c r="E221" i="3"/>
  <c r="E211" i="3"/>
  <c r="E196" i="3"/>
  <c r="E181" i="3"/>
  <c r="E171" i="3"/>
  <c r="E156" i="3"/>
  <c r="E131" i="3"/>
  <c r="E127" i="3"/>
  <c r="E116" i="3"/>
  <c r="E108" i="3"/>
  <c r="E93" i="3"/>
  <c r="E83" i="3"/>
  <c r="E68" i="3"/>
  <c r="E53" i="3"/>
  <c r="E44" i="3"/>
  <c r="E22" i="3"/>
  <c r="E7" i="3"/>
  <c r="E6" i="3"/>
  <c r="E23" i="3"/>
  <c r="E38" i="3"/>
  <c r="E63" i="3"/>
  <c r="E32" i="3"/>
  <c r="E571" i="3"/>
  <c r="E539" i="3"/>
  <c r="E474" i="3"/>
  <c r="E419" i="3"/>
  <c r="E307" i="3"/>
  <c r="E295" i="3"/>
  <c r="E274" i="3"/>
  <c r="E167" i="3"/>
  <c r="E28" i="3"/>
  <c r="E507" i="3"/>
  <c r="E481" i="3"/>
  <c r="E459" i="3"/>
  <c r="E450" i="3"/>
  <c r="E439" i="3"/>
  <c r="E428" i="3"/>
  <c r="E404" i="3"/>
  <c r="E393" i="3"/>
  <c r="E375" i="3"/>
  <c r="E360" i="3"/>
  <c r="E354" i="3"/>
  <c r="E340" i="3"/>
  <c r="E329" i="3"/>
  <c r="E311" i="3"/>
  <c r="E293" i="3"/>
  <c r="E226" i="3"/>
  <c r="E209" i="3"/>
  <c r="E186" i="3"/>
  <c r="E165" i="3"/>
  <c r="E98" i="3"/>
  <c r="E81" i="3"/>
  <c r="E2" i="3"/>
  <c r="E36" i="3"/>
  <c r="E441" i="3"/>
  <c r="E434" i="3"/>
  <c r="E410" i="3"/>
  <c r="E399" i="3"/>
  <c r="E385" i="3"/>
  <c r="E379" i="3"/>
  <c r="E364" i="3"/>
  <c r="E346" i="3"/>
  <c r="E335" i="3"/>
  <c r="E321" i="3"/>
  <c r="E315" i="3"/>
  <c r="E289" i="3"/>
  <c r="E279" i="3"/>
  <c r="E264" i="3"/>
  <c r="E249" i="3"/>
  <c r="E239" i="3"/>
  <c r="E224" i="3"/>
  <c r="E216" i="3"/>
  <c r="E205" i="3"/>
  <c r="E201" i="3"/>
  <c r="E176" i="3"/>
  <c r="E161" i="3"/>
  <c r="E151" i="3"/>
  <c r="E136" i="3"/>
  <c r="E121" i="3"/>
  <c r="E111" i="3"/>
  <c r="E96" i="3"/>
  <c r="E88" i="3"/>
  <c r="E77" i="3"/>
  <c r="E73" i="3"/>
  <c r="E45" i="3"/>
  <c r="E33" i="3"/>
  <c r="E30" i="3"/>
  <c r="E20" i="3"/>
  <c r="E15" i="3"/>
  <c r="E11" i="3"/>
  <c r="E3" i="3"/>
  <c r="E591" i="3"/>
  <c r="E497" i="3"/>
  <c r="E425" i="3"/>
  <c r="E368" i="3"/>
  <c r="E304" i="3"/>
  <c r="E300" i="3"/>
  <c r="E285" i="3"/>
  <c r="E275" i="3"/>
  <c r="E260" i="3"/>
  <c r="E245" i="3"/>
  <c r="E235" i="3"/>
  <c r="E220" i="3"/>
  <c r="E195" i="3"/>
  <c r="E191" i="3"/>
  <c r="E180" i="3"/>
  <c r="E172" i="3"/>
  <c r="E157" i="3"/>
  <c r="E147" i="3"/>
  <c r="E132" i="3"/>
  <c r="E117" i="3"/>
  <c r="E107" i="3"/>
  <c r="E92" i="3"/>
  <c r="E67" i="3"/>
  <c r="E52" i="3"/>
  <c r="E26" i="3"/>
  <c r="E13" i="3"/>
  <c r="E555" i="3"/>
  <c r="E523" i="3"/>
  <c r="E491" i="3"/>
  <c r="E468" i="3"/>
  <c r="E458" i="3"/>
  <c r="E447" i="3"/>
  <c r="E436" i="3"/>
  <c r="E403" i="3"/>
  <c r="E339" i="3"/>
  <c r="E298" i="3"/>
  <c r="E231" i="3"/>
  <c r="E210" i="3"/>
  <c r="E187" i="3"/>
  <c r="E170" i="3"/>
  <c r="E103" i="3"/>
  <c r="E82" i="3"/>
  <c r="E59" i="3"/>
  <c r="E39" i="3"/>
  <c r="E25" i="3"/>
  <c r="E12" i="3"/>
  <c r="E123" i="3"/>
  <c r="K5" i="3"/>
  <c r="J31" i="3" s="1"/>
  <c r="L12" i="3"/>
  <c r="M12" i="3" s="1"/>
  <c r="J22" i="3"/>
  <c r="J24" i="3"/>
  <c r="K3" i="3"/>
  <c r="R17" i="3" l="1"/>
  <c r="R16" i="3"/>
  <c r="Q17" i="3"/>
  <c r="Q16" i="3"/>
  <c r="K7" i="3"/>
  <c r="J33" i="3" s="1"/>
  <c r="K23" i="3"/>
  <c r="L23" i="3" s="1"/>
  <c r="D4996" i="3"/>
  <c r="G4996" i="3" s="1"/>
  <c r="H4996" i="3" s="1"/>
  <c r="D4988" i="3"/>
  <c r="G4988" i="3" s="1"/>
  <c r="H4988" i="3" s="1"/>
  <c r="D4980" i="3"/>
  <c r="G4980" i="3" s="1"/>
  <c r="H4980" i="3" s="1"/>
  <c r="D4972" i="3"/>
  <c r="G4972" i="3" s="1"/>
  <c r="H4972" i="3" s="1"/>
  <c r="D4964" i="3"/>
  <c r="G4964" i="3" s="1"/>
  <c r="H4964" i="3" s="1"/>
  <c r="D4956" i="3"/>
  <c r="G4956" i="3" s="1"/>
  <c r="H4956" i="3" s="1"/>
  <c r="D4948" i="3"/>
  <c r="G4948" i="3" s="1"/>
  <c r="H4948" i="3" s="1"/>
  <c r="D4940" i="3"/>
  <c r="G4940" i="3" s="1"/>
  <c r="H4940" i="3" s="1"/>
  <c r="D4932" i="3"/>
  <c r="G4932" i="3" s="1"/>
  <c r="H4932" i="3" s="1"/>
  <c r="D4924" i="3"/>
  <c r="G4924" i="3" s="1"/>
  <c r="H4924" i="3" s="1"/>
  <c r="D4916" i="3"/>
  <c r="G4916" i="3" s="1"/>
  <c r="H4916" i="3" s="1"/>
  <c r="D4908" i="3"/>
  <c r="G4908" i="3" s="1"/>
  <c r="H4908" i="3" s="1"/>
  <c r="D4900" i="3"/>
  <c r="G4900" i="3" s="1"/>
  <c r="H4900" i="3" s="1"/>
  <c r="D4892" i="3"/>
  <c r="G4892" i="3" s="1"/>
  <c r="H4892" i="3" s="1"/>
  <c r="D4884" i="3"/>
  <c r="G4884" i="3" s="1"/>
  <c r="H4884" i="3" s="1"/>
  <c r="D4876" i="3"/>
  <c r="G4876" i="3" s="1"/>
  <c r="H4876" i="3" s="1"/>
  <c r="D4868" i="3"/>
  <c r="G4868" i="3" s="1"/>
  <c r="H4868" i="3" s="1"/>
  <c r="D4997" i="3"/>
  <c r="G4997" i="3" s="1"/>
  <c r="H4997" i="3" s="1"/>
  <c r="D4989" i="3"/>
  <c r="G4989" i="3" s="1"/>
  <c r="H4989" i="3" s="1"/>
  <c r="D4981" i="3"/>
  <c r="G4981" i="3" s="1"/>
  <c r="H4981" i="3" s="1"/>
  <c r="D4973" i="3"/>
  <c r="G4973" i="3" s="1"/>
  <c r="H4973" i="3" s="1"/>
  <c r="D4965" i="3"/>
  <c r="G4965" i="3" s="1"/>
  <c r="H4965" i="3" s="1"/>
  <c r="D4957" i="3"/>
  <c r="G4957" i="3" s="1"/>
  <c r="H4957" i="3" s="1"/>
  <c r="D4949" i="3"/>
  <c r="G4949" i="3" s="1"/>
  <c r="H4949" i="3" s="1"/>
  <c r="D4941" i="3"/>
  <c r="G4941" i="3" s="1"/>
  <c r="H4941" i="3" s="1"/>
  <c r="D4933" i="3"/>
  <c r="G4933" i="3" s="1"/>
  <c r="H4933" i="3" s="1"/>
  <c r="D4925" i="3"/>
  <c r="G4925" i="3" s="1"/>
  <c r="H4925" i="3" s="1"/>
  <c r="D4917" i="3"/>
  <c r="G4917" i="3" s="1"/>
  <c r="H4917" i="3" s="1"/>
  <c r="D4909" i="3"/>
  <c r="G4909" i="3" s="1"/>
  <c r="H4909" i="3" s="1"/>
  <c r="D4901" i="3"/>
  <c r="G4901" i="3" s="1"/>
  <c r="H4901" i="3" s="1"/>
  <c r="D4893" i="3"/>
  <c r="G4893" i="3" s="1"/>
  <c r="H4893" i="3" s="1"/>
  <c r="D4998" i="3"/>
  <c r="G4998" i="3" s="1"/>
  <c r="H4998" i="3" s="1"/>
  <c r="D4990" i="3"/>
  <c r="G4990" i="3" s="1"/>
  <c r="H4990" i="3" s="1"/>
  <c r="D4982" i="3"/>
  <c r="G4982" i="3" s="1"/>
  <c r="H4982" i="3" s="1"/>
  <c r="D4974" i="3"/>
  <c r="G4974" i="3" s="1"/>
  <c r="H4974" i="3" s="1"/>
  <c r="D4966" i="3"/>
  <c r="G4966" i="3" s="1"/>
  <c r="H4966" i="3" s="1"/>
  <c r="D4958" i="3"/>
  <c r="G4958" i="3" s="1"/>
  <c r="H4958" i="3" s="1"/>
  <c r="D4950" i="3"/>
  <c r="G4950" i="3" s="1"/>
  <c r="H4950" i="3" s="1"/>
  <c r="D4942" i="3"/>
  <c r="G4942" i="3" s="1"/>
  <c r="H4942" i="3" s="1"/>
  <c r="D4934" i="3"/>
  <c r="G4934" i="3" s="1"/>
  <c r="H4934" i="3" s="1"/>
  <c r="D4926" i="3"/>
  <c r="G4926" i="3" s="1"/>
  <c r="H4926" i="3" s="1"/>
  <c r="D4918" i="3"/>
  <c r="G4918" i="3" s="1"/>
  <c r="H4918" i="3" s="1"/>
  <c r="D4910" i="3"/>
  <c r="G4910" i="3" s="1"/>
  <c r="H4910" i="3" s="1"/>
  <c r="D4902" i="3"/>
  <c r="G4902" i="3" s="1"/>
  <c r="H4902" i="3" s="1"/>
  <c r="D4894" i="3"/>
  <c r="G4894" i="3" s="1"/>
  <c r="H4894" i="3" s="1"/>
  <c r="D4984" i="3"/>
  <c r="G4984" i="3" s="1"/>
  <c r="H4984" i="3" s="1"/>
  <c r="D4979" i="3"/>
  <c r="G4979" i="3" s="1"/>
  <c r="H4979" i="3" s="1"/>
  <c r="D4962" i="3"/>
  <c r="G4962" i="3" s="1"/>
  <c r="H4962" i="3" s="1"/>
  <c r="D4951" i="3"/>
  <c r="G4951" i="3" s="1"/>
  <c r="H4951" i="3" s="1"/>
  <c r="D4945" i="3"/>
  <c r="G4945" i="3" s="1"/>
  <c r="H4945" i="3" s="1"/>
  <c r="D4920" i="3"/>
  <c r="G4920" i="3" s="1"/>
  <c r="H4920" i="3" s="1"/>
  <c r="D4915" i="3"/>
  <c r="G4915" i="3" s="1"/>
  <c r="H4915" i="3" s="1"/>
  <c r="D4898" i="3"/>
  <c r="G4898" i="3" s="1"/>
  <c r="H4898" i="3" s="1"/>
  <c r="D4886" i="3"/>
  <c r="G4886" i="3" s="1"/>
  <c r="H4886" i="3" s="1"/>
  <c r="D4881" i="3"/>
  <c r="G4881" i="3" s="1"/>
  <c r="H4881" i="3" s="1"/>
  <c r="D4871" i="3"/>
  <c r="G4871" i="3" s="1"/>
  <c r="H4871" i="3" s="1"/>
  <c r="D4859" i="3"/>
  <c r="G4859" i="3" s="1"/>
  <c r="H4859" i="3" s="1"/>
  <c r="D4851" i="3"/>
  <c r="G4851" i="3" s="1"/>
  <c r="H4851" i="3" s="1"/>
  <c r="D4976" i="3"/>
  <c r="G4976" i="3" s="1"/>
  <c r="H4976" i="3" s="1"/>
  <c r="D4971" i="3"/>
  <c r="G4971" i="3" s="1"/>
  <c r="H4971" i="3" s="1"/>
  <c r="D4954" i="3"/>
  <c r="G4954" i="3" s="1"/>
  <c r="H4954" i="3" s="1"/>
  <c r="D4943" i="3"/>
  <c r="G4943" i="3" s="1"/>
  <c r="H4943" i="3" s="1"/>
  <c r="D4937" i="3"/>
  <c r="G4937" i="3" s="1"/>
  <c r="H4937" i="3" s="1"/>
  <c r="D4912" i="3"/>
  <c r="G4912" i="3" s="1"/>
  <c r="H4912" i="3" s="1"/>
  <c r="D4907" i="3"/>
  <c r="G4907" i="3" s="1"/>
  <c r="H4907" i="3" s="1"/>
  <c r="D4890" i="3"/>
  <c r="G4890" i="3" s="1"/>
  <c r="H4890" i="3" s="1"/>
  <c r="D4882" i="3"/>
  <c r="G4882" i="3" s="1"/>
  <c r="H4882" i="3" s="1"/>
  <c r="D4877" i="3"/>
  <c r="G4877" i="3" s="1"/>
  <c r="H4877" i="3" s="1"/>
  <c r="D4867" i="3"/>
  <c r="G4867" i="3" s="1"/>
  <c r="H4867" i="3" s="1"/>
  <c r="D4860" i="3"/>
  <c r="G4860" i="3" s="1"/>
  <c r="H4860" i="3" s="1"/>
  <c r="D4852" i="3"/>
  <c r="G4852" i="3" s="1"/>
  <c r="H4852" i="3" s="1"/>
  <c r="D4844" i="3"/>
  <c r="G4844" i="3" s="1"/>
  <c r="H4844" i="3" s="1"/>
  <c r="D4836" i="3"/>
  <c r="G4836" i="3" s="1"/>
  <c r="H4836" i="3" s="1"/>
  <c r="D5001" i="3"/>
  <c r="G5001" i="3" s="1"/>
  <c r="H5001" i="3" s="1"/>
  <c r="D4999" i="3"/>
  <c r="G4999" i="3" s="1"/>
  <c r="H4999" i="3" s="1"/>
  <c r="D4993" i="3"/>
  <c r="G4993" i="3" s="1"/>
  <c r="H4993" i="3" s="1"/>
  <c r="D4968" i="3"/>
  <c r="G4968" i="3" s="1"/>
  <c r="H4968" i="3" s="1"/>
  <c r="D4963" i="3"/>
  <c r="G4963" i="3" s="1"/>
  <c r="H4963" i="3" s="1"/>
  <c r="D4946" i="3"/>
  <c r="G4946" i="3" s="1"/>
  <c r="H4946" i="3" s="1"/>
  <c r="D4935" i="3"/>
  <c r="G4935" i="3" s="1"/>
  <c r="H4935" i="3" s="1"/>
  <c r="D4929" i="3"/>
  <c r="G4929" i="3" s="1"/>
  <c r="H4929" i="3" s="1"/>
  <c r="D4904" i="3"/>
  <c r="G4904" i="3" s="1"/>
  <c r="H4904" i="3" s="1"/>
  <c r="D4899" i="3"/>
  <c r="G4899" i="3" s="1"/>
  <c r="H4899" i="3" s="1"/>
  <c r="D4887" i="3"/>
  <c r="G4887" i="3" s="1"/>
  <c r="H4887" i="3" s="1"/>
  <c r="D4872" i="3"/>
  <c r="G4872" i="3" s="1"/>
  <c r="H4872" i="3" s="1"/>
  <c r="D4861" i="3"/>
  <c r="G4861" i="3" s="1"/>
  <c r="H4861" i="3" s="1"/>
  <c r="D4853" i="3"/>
  <c r="G4853" i="3" s="1"/>
  <c r="H4853" i="3" s="1"/>
  <c r="D4845" i="3"/>
  <c r="G4845" i="3" s="1"/>
  <c r="H4845" i="3" s="1"/>
  <c r="D4837" i="3"/>
  <c r="G4837" i="3" s="1"/>
  <c r="H4837" i="3" s="1"/>
  <c r="D4829" i="3"/>
  <c r="G4829" i="3" s="1"/>
  <c r="H4829" i="3" s="1"/>
  <c r="D5000" i="3"/>
  <c r="G5000" i="3" s="1"/>
  <c r="H5000" i="3" s="1"/>
  <c r="D4995" i="3"/>
  <c r="G4995" i="3" s="1"/>
  <c r="H4995" i="3" s="1"/>
  <c r="D4978" i="3"/>
  <c r="G4978" i="3" s="1"/>
  <c r="H4978" i="3" s="1"/>
  <c r="D4967" i="3"/>
  <c r="G4967" i="3" s="1"/>
  <c r="H4967" i="3" s="1"/>
  <c r="D4961" i="3"/>
  <c r="G4961" i="3" s="1"/>
  <c r="H4961" i="3" s="1"/>
  <c r="D4936" i="3"/>
  <c r="G4936" i="3" s="1"/>
  <c r="H4936" i="3" s="1"/>
  <c r="D4931" i="3"/>
  <c r="G4931" i="3" s="1"/>
  <c r="H4931" i="3" s="1"/>
  <c r="D4914" i="3"/>
  <c r="G4914" i="3" s="1"/>
  <c r="H4914" i="3" s="1"/>
  <c r="D4903" i="3"/>
  <c r="G4903" i="3" s="1"/>
  <c r="H4903" i="3" s="1"/>
  <c r="D4897" i="3"/>
  <c r="G4897" i="3" s="1"/>
  <c r="H4897" i="3" s="1"/>
  <c r="D4885" i="3"/>
  <c r="G4885" i="3" s="1"/>
  <c r="H4885" i="3" s="1"/>
  <c r="D4875" i="3"/>
  <c r="G4875" i="3" s="1"/>
  <c r="H4875" i="3" s="1"/>
  <c r="D4870" i="3"/>
  <c r="G4870" i="3" s="1"/>
  <c r="H4870" i="3" s="1"/>
  <c r="D4865" i="3"/>
  <c r="G4865" i="3" s="1"/>
  <c r="H4865" i="3" s="1"/>
  <c r="D4857" i="3"/>
  <c r="G4857" i="3" s="1"/>
  <c r="H4857" i="3" s="1"/>
  <c r="D4849" i="3"/>
  <c r="G4849" i="3" s="1"/>
  <c r="H4849" i="3" s="1"/>
  <c r="D4975" i="3"/>
  <c r="G4975" i="3" s="1"/>
  <c r="H4975" i="3" s="1"/>
  <c r="D4970" i="3"/>
  <c r="G4970" i="3" s="1"/>
  <c r="H4970" i="3" s="1"/>
  <c r="D4959" i="3"/>
  <c r="G4959" i="3" s="1"/>
  <c r="H4959" i="3" s="1"/>
  <c r="D4927" i="3"/>
  <c r="G4927" i="3" s="1"/>
  <c r="H4927" i="3" s="1"/>
  <c r="D4923" i="3"/>
  <c r="G4923" i="3" s="1"/>
  <c r="H4923" i="3" s="1"/>
  <c r="D4921" i="3"/>
  <c r="G4921" i="3" s="1"/>
  <c r="H4921" i="3" s="1"/>
  <c r="D4896" i="3"/>
  <c r="G4896" i="3" s="1"/>
  <c r="H4896" i="3" s="1"/>
  <c r="D4866" i="3"/>
  <c r="G4866" i="3" s="1"/>
  <c r="H4866" i="3" s="1"/>
  <c r="D4850" i="3"/>
  <c r="G4850" i="3" s="1"/>
  <c r="H4850" i="3" s="1"/>
  <c r="D4834" i="3"/>
  <c r="G4834" i="3" s="1"/>
  <c r="H4834" i="3" s="1"/>
  <c r="D4826" i="3"/>
  <c r="G4826" i="3" s="1"/>
  <c r="H4826" i="3" s="1"/>
  <c r="D4818" i="3"/>
  <c r="G4818" i="3" s="1"/>
  <c r="H4818" i="3" s="1"/>
  <c r="D4810" i="3"/>
  <c r="G4810" i="3" s="1"/>
  <c r="H4810" i="3" s="1"/>
  <c r="D4802" i="3"/>
  <c r="G4802" i="3" s="1"/>
  <c r="H4802" i="3" s="1"/>
  <c r="D4794" i="3"/>
  <c r="G4794" i="3" s="1"/>
  <c r="H4794" i="3" s="1"/>
  <c r="D4786" i="3"/>
  <c r="G4786" i="3" s="1"/>
  <c r="H4786" i="3" s="1"/>
  <c r="D4778" i="3"/>
  <c r="G4778" i="3" s="1"/>
  <c r="H4778" i="3" s="1"/>
  <c r="D4770" i="3"/>
  <c r="G4770" i="3" s="1"/>
  <c r="H4770" i="3" s="1"/>
  <c r="D4992" i="3"/>
  <c r="G4992" i="3" s="1"/>
  <c r="H4992" i="3" s="1"/>
  <c r="D4986" i="3"/>
  <c r="G4986" i="3" s="1"/>
  <c r="H4986" i="3" s="1"/>
  <c r="D4938" i="3"/>
  <c r="G4938" i="3" s="1"/>
  <c r="H4938" i="3" s="1"/>
  <c r="D4905" i="3"/>
  <c r="G4905" i="3" s="1"/>
  <c r="H4905" i="3" s="1"/>
  <c r="D4841" i="3"/>
  <c r="G4841" i="3" s="1"/>
  <c r="H4841" i="3" s="1"/>
  <c r="D4838" i="3"/>
  <c r="G4838" i="3" s="1"/>
  <c r="H4838" i="3" s="1"/>
  <c r="D4827" i="3"/>
  <c r="G4827" i="3" s="1"/>
  <c r="H4827" i="3" s="1"/>
  <c r="D4819" i="3"/>
  <c r="G4819" i="3" s="1"/>
  <c r="H4819" i="3" s="1"/>
  <c r="D4811" i="3"/>
  <c r="G4811" i="3" s="1"/>
  <c r="H4811" i="3" s="1"/>
  <c r="D4803" i="3"/>
  <c r="G4803" i="3" s="1"/>
  <c r="H4803" i="3" s="1"/>
  <c r="D4795" i="3"/>
  <c r="G4795" i="3" s="1"/>
  <c r="H4795" i="3" s="1"/>
  <c r="D4787" i="3"/>
  <c r="G4787" i="3" s="1"/>
  <c r="H4787" i="3" s="1"/>
  <c r="D4779" i="3"/>
  <c r="G4779" i="3" s="1"/>
  <c r="H4779" i="3" s="1"/>
  <c r="D4771" i="3"/>
  <c r="G4771" i="3" s="1"/>
  <c r="H4771" i="3" s="1"/>
  <c r="D4994" i="3"/>
  <c r="G4994" i="3" s="1"/>
  <c r="H4994" i="3" s="1"/>
  <c r="D4977" i="3"/>
  <c r="G4977" i="3" s="1"/>
  <c r="H4977" i="3" s="1"/>
  <c r="D4952" i="3"/>
  <c r="G4952" i="3" s="1"/>
  <c r="H4952" i="3" s="1"/>
  <c r="D4889" i="3"/>
  <c r="G4889" i="3" s="1"/>
  <c r="H4889" i="3" s="1"/>
  <c r="D4883" i="3"/>
  <c r="G4883" i="3" s="1"/>
  <c r="H4883" i="3" s="1"/>
  <c r="D4842" i="3"/>
  <c r="G4842" i="3" s="1"/>
  <c r="H4842" i="3" s="1"/>
  <c r="D4835" i="3"/>
  <c r="G4835" i="3" s="1"/>
  <c r="H4835" i="3" s="1"/>
  <c r="D4831" i="3"/>
  <c r="G4831" i="3" s="1"/>
  <c r="H4831" i="3" s="1"/>
  <c r="D4820" i="3"/>
  <c r="G4820" i="3" s="1"/>
  <c r="H4820" i="3" s="1"/>
  <c r="D4812" i="3"/>
  <c r="G4812" i="3" s="1"/>
  <c r="H4812" i="3" s="1"/>
  <c r="D4804" i="3"/>
  <c r="G4804" i="3" s="1"/>
  <c r="H4804" i="3" s="1"/>
  <c r="D4796" i="3"/>
  <c r="G4796" i="3" s="1"/>
  <c r="H4796" i="3" s="1"/>
  <c r="D4788" i="3"/>
  <c r="G4788" i="3" s="1"/>
  <c r="H4788" i="3" s="1"/>
  <c r="D4780" i="3"/>
  <c r="G4780" i="3" s="1"/>
  <c r="H4780" i="3" s="1"/>
  <c r="D4772" i="3"/>
  <c r="G4772" i="3" s="1"/>
  <c r="H4772" i="3" s="1"/>
  <c r="D4983" i="3"/>
  <c r="G4983" i="3" s="1"/>
  <c r="H4983" i="3" s="1"/>
  <c r="D4991" i="3"/>
  <c r="G4991" i="3" s="1"/>
  <c r="H4991" i="3" s="1"/>
  <c r="D4987" i="3"/>
  <c r="G4987" i="3" s="1"/>
  <c r="H4987" i="3" s="1"/>
  <c r="D4985" i="3"/>
  <c r="G4985" i="3" s="1"/>
  <c r="H4985" i="3" s="1"/>
  <c r="D4953" i="3"/>
  <c r="G4953" i="3" s="1"/>
  <c r="H4953" i="3" s="1"/>
  <c r="D4944" i="3"/>
  <c r="G4944" i="3" s="1"/>
  <c r="H4944" i="3" s="1"/>
  <c r="D4939" i="3"/>
  <c r="G4939" i="3" s="1"/>
  <c r="H4939" i="3" s="1"/>
  <c r="D4930" i="3"/>
  <c r="G4930" i="3" s="1"/>
  <c r="H4930" i="3" s="1"/>
  <c r="D4913" i="3"/>
  <c r="G4913" i="3" s="1"/>
  <c r="H4913" i="3" s="1"/>
  <c r="D4888" i="3"/>
  <c r="G4888" i="3" s="1"/>
  <c r="H4888" i="3" s="1"/>
  <c r="D4880" i="3"/>
  <c r="G4880" i="3" s="1"/>
  <c r="H4880" i="3" s="1"/>
  <c r="D4878" i="3"/>
  <c r="G4878" i="3" s="1"/>
  <c r="H4878" i="3" s="1"/>
  <c r="D4824" i="3"/>
  <c r="G4824" i="3" s="1"/>
  <c r="H4824" i="3" s="1"/>
  <c r="D4816" i="3"/>
  <c r="G4816" i="3" s="1"/>
  <c r="H4816" i="3" s="1"/>
  <c r="D4808" i="3"/>
  <c r="G4808" i="3" s="1"/>
  <c r="H4808" i="3" s="1"/>
  <c r="D4800" i="3"/>
  <c r="G4800" i="3" s="1"/>
  <c r="H4800" i="3" s="1"/>
  <c r="D4792" i="3"/>
  <c r="G4792" i="3" s="1"/>
  <c r="H4792" i="3" s="1"/>
  <c r="D4784" i="3"/>
  <c r="G4784" i="3" s="1"/>
  <c r="H4784" i="3" s="1"/>
  <c r="D4776" i="3"/>
  <c r="G4776" i="3" s="1"/>
  <c r="H4776" i="3" s="1"/>
  <c r="D4922" i="3"/>
  <c r="G4922" i="3" s="1"/>
  <c r="H4922" i="3" s="1"/>
  <c r="D4919" i="3"/>
  <c r="G4919" i="3" s="1"/>
  <c r="H4919" i="3" s="1"/>
  <c r="D4874" i="3"/>
  <c r="G4874" i="3" s="1"/>
  <c r="H4874" i="3" s="1"/>
  <c r="D4862" i="3"/>
  <c r="G4862" i="3" s="1"/>
  <c r="H4862" i="3" s="1"/>
  <c r="D4855" i="3"/>
  <c r="G4855" i="3" s="1"/>
  <c r="H4855" i="3" s="1"/>
  <c r="D4825" i="3"/>
  <c r="G4825" i="3" s="1"/>
  <c r="H4825" i="3" s="1"/>
  <c r="D4809" i="3"/>
  <c r="G4809" i="3" s="1"/>
  <c r="H4809" i="3" s="1"/>
  <c r="D4793" i="3"/>
  <c r="G4793" i="3" s="1"/>
  <c r="H4793" i="3" s="1"/>
  <c r="D4777" i="3"/>
  <c r="G4777" i="3" s="1"/>
  <c r="H4777" i="3" s="1"/>
  <c r="D4766" i="3"/>
  <c r="G4766" i="3" s="1"/>
  <c r="H4766" i="3" s="1"/>
  <c r="D4758" i="3"/>
  <c r="G4758" i="3" s="1"/>
  <c r="H4758" i="3" s="1"/>
  <c r="D4750" i="3"/>
  <c r="G4750" i="3" s="1"/>
  <c r="H4750" i="3" s="1"/>
  <c r="D4742" i="3"/>
  <c r="G4742" i="3" s="1"/>
  <c r="H4742" i="3" s="1"/>
  <c r="D4734" i="3"/>
  <c r="G4734" i="3" s="1"/>
  <c r="H4734" i="3" s="1"/>
  <c r="D4726" i="3"/>
  <c r="G4726" i="3" s="1"/>
  <c r="H4726" i="3" s="1"/>
  <c r="D4718" i="3"/>
  <c r="G4718" i="3" s="1"/>
  <c r="H4718" i="3" s="1"/>
  <c r="D4710" i="3"/>
  <c r="G4710" i="3" s="1"/>
  <c r="H4710" i="3" s="1"/>
  <c r="D4702" i="3"/>
  <c r="G4702" i="3" s="1"/>
  <c r="H4702" i="3" s="1"/>
  <c r="D4694" i="3"/>
  <c r="G4694" i="3" s="1"/>
  <c r="H4694" i="3" s="1"/>
  <c r="D4891" i="3"/>
  <c r="G4891" i="3" s="1"/>
  <c r="H4891" i="3" s="1"/>
  <c r="D4869" i="3"/>
  <c r="G4869" i="3" s="1"/>
  <c r="H4869" i="3" s="1"/>
  <c r="D4848" i="3"/>
  <c r="G4848" i="3" s="1"/>
  <c r="H4848" i="3" s="1"/>
  <c r="D4833" i="3"/>
  <c r="G4833" i="3" s="1"/>
  <c r="H4833" i="3" s="1"/>
  <c r="D4767" i="3"/>
  <c r="G4767" i="3" s="1"/>
  <c r="H4767" i="3" s="1"/>
  <c r="D4759" i="3"/>
  <c r="G4759" i="3" s="1"/>
  <c r="H4759" i="3" s="1"/>
  <c r="D4751" i="3"/>
  <c r="G4751" i="3" s="1"/>
  <c r="H4751" i="3" s="1"/>
  <c r="D4743" i="3"/>
  <c r="G4743" i="3" s="1"/>
  <c r="H4743" i="3" s="1"/>
  <c r="D4735" i="3"/>
  <c r="G4735" i="3" s="1"/>
  <c r="H4735" i="3" s="1"/>
  <c r="D4727" i="3"/>
  <c r="G4727" i="3" s="1"/>
  <c r="H4727" i="3" s="1"/>
  <c r="D4719" i="3"/>
  <c r="G4719" i="3" s="1"/>
  <c r="H4719" i="3" s="1"/>
  <c r="D4711" i="3"/>
  <c r="G4711" i="3" s="1"/>
  <c r="H4711" i="3" s="1"/>
  <c r="D4703" i="3"/>
  <c r="G4703" i="3" s="1"/>
  <c r="H4703" i="3" s="1"/>
  <c r="D4695" i="3"/>
  <c r="G4695" i="3" s="1"/>
  <c r="H4695" i="3" s="1"/>
  <c r="D4879" i="3"/>
  <c r="G4879" i="3" s="1"/>
  <c r="H4879" i="3" s="1"/>
  <c r="D4864" i="3"/>
  <c r="G4864" i="3" s="1"/>
  <c r="H4864" i="3" s="1"/>
  <c r="D4839" i="3"/>
  <c r="G4839" i="3" s="1"/>
  <c r="H4839" i="3" s="1"/>
  <c r="D4768" i="3"/>
  <c r="G4768" i="3" s="1"/>
  <c r="H4768" i="3" s="1"/>
  <c r="D4760" i="3"/>
  <c r="G4760" i="3" s="1"/>
  <c r="H4760" i="3" s="1"/>
  <c r="D4752" i="3"/>
  <c r="G4752" i="3" s="1"/>
  <c r="H4752" i="3" s="1"/>
  <c r="D4744" i="3"/>
  <c r="G4744" i="3" s="1"/>
  <c r="H4744" i="3" s="1"/>
  <c r="D4736" i="3"/>
  <c r="G4736" i="3" s="1"/>
  <c r="H4736" i="3" s="1"/>
  <c r="D4728" i="3"/>
  <c r="G4728" i="3" s="1"/>
  <c r="H4728" i="3" s="1"/>
  <c r="D4720" i="3"/>
  <c r="G4720" i="3" s="1"/>
  <c r="H4720" i="3" s="1"/>
  <c r="D4712" i="3"/>
  <c r="G4712" i="3" s="1"/>
  <c r="H4712" i="3" s="1"/>
  <c r="D4704" i="3"/>
  <c r="G4704" i="3" s="1"/>
  <c r="H4704" i="3" s="1"/>
  <c r="D4696" i="3"/>
  <c r="G4696" i="3" s="1"/>
  <c r="H4696" i="3" s="1"/>
  <c r="D4688" i="3"/>
  <c r="G4688" i="3" s="1"/>
  <c r="H4688" i="3" s="1"/>
  <c r="D4960" i="3"/>
  <c r="G4960" i="3" s="1"/>
  <c r="H4960" i="3" s="1"/>
  <c r="D4858" i="3"/>
  <c r="G4858" i="3" s="1"/>
  <c r="H4858" i="3" s="1"/>
  <c r="D4840" i="3"/>
  <c r="G4840" i="3" s="1"/>
  <c r="H4840" i="3" s="1"/>
  <c r="D4832" i="3"/>
  <c r="G4832" i="3" s="1"/>
  <c r="H4832" i="3" s="1"/>
  <c r="D4764" i="3"/>
  <c r="G4764" i="3" s="1"/>
  <c r="H4764" i="3" s="1"/>
  <c r="D4756" i="3"/>
  <c r="G4756" i="3" s="1"/>
  <c r="H4756" i="3" s="1"/>
  <c r="D4748" i="3"/>
  <c r="G4748" i="3" s="1"/>
  <c r="H4748" i="3" s="1"/>
  <c r="D4740" i="3"/>
  <c r="G4740" i="3" s="1"/>
  <c r="H4740" i="3" s="1"/>
  <c r="D4732" i="3"/>
  <c r="G4732" i="3" s="1"/>
  <c r="H4732" i="3" s="1"/>
  <c r="D4724" i="3"/>
  <c r="G4724" i="3" s="1"/>
  <c r="H4724" i="3" s="1"/>
  <c r="D4716" i="3"/>
  <c r="G4716" i="3" s="1"/>
  <c r="H4716" i="3" s="1"/>
  <c r="D4708" i="3"/>
  <c r="G4708" i="3" s="1"/>
  <c r="H4708" i="3" s="1"/>
  <c r="D4700" i="3"/>
  <c r="G4700" i="3" s="1"/>
  <c r="H4700" i="3" s="1"/>
  <c r="D4692" i="3"/>
  <c r="G4692" i="3" s="1"/>
  <c r="H4692" i="3" s="1"/>
  <c r="D4947" i="3"/>
  <c r="G4947" i="3" s="1"/>
  <c r="H4947" i="3" s="1"/>
  <c r="D4846" i="3"/>
  <c r="G4846" i="3" s="1"/>
  <c r="H4846" i="3" s="1"/>
  <c r="D4822" i="3"/>
  <c r="G4822" i="3" s="1"/>
  <c r="H4822" i="3" s="1"/>
  <c r="D4815" i="3"/>
  <c r="G4815" i="3" s="1"/>
  <c r="H4815" i="3" s="1"/>
  <c r="D4801" i="3"/>
  <c r="G4801" i="3" s="1"/>
  <c r="H4801" i="3" s="1"/>
  <c r="D4773" i="3"/>
  <c r="G4773" i="3" s="1"/>
  <c r="H4773" i="3" s="1"/>
  <c r="D4687" i="3"/>
  <c r="G4687" i="3" s="1"/>
  <c r="H4687" i="3" s="1"/>
  <c r="D4679" i="3"/>
  <c r="G4679" i="3" s="1"/>
  <c r="H4679" i="3" s="1"/>
  <c r="D4671" i="3"/>
  <c r="G4671" i="3" s="1"/>
  <c r="H4671" i="3" s="1"/>
  <c r="D4663" i="3"/>
  <c r="G4663" i="3" s="1"/>
  <c r="H4663" i="3" s="1"/>
  <c r="D4655" i="3"/>
  <c r="G4655" i="3" s="1"/>
  <c r="H4655" i="3" s="1"/>
  <c r="D4647" i="3"/>
  <c r="G4647" i="3" s="1"/>
  <c r="H4647" i="3" s="1"/>
  <c r="D4639" i="3"/>
  <c r="G4639" i="3" s="1"/>
  <c r="H4639" i="3" s="1"/>
  <c r="D4631" i="3"/>
  <c r="G4631" i="3" s="1"/>
  <c r="H4631" i="3" s="1"/>
  <c r="D4623" i="3"/>
  <c r="G4623" i="3" s="1"/>
  <c r="H4623" i="3" s="1"/>
  <c r="D4615" i="3"/>
  <c r="G4615" i="3" s="1"/>
  <c r="H4615" i="3" s="1"/>
  <c r="D4607" i="3"/>
  <c r="G4607" i="3" s="1"/>
  <c r="H4607" i="3" s="1"/>
  <c r="D4599" i="3"/>
  <c r="G4599" i="3" s="1"/>
  <c r="H4599" i="3" s="1"/>
  <c r="D4591" i="3"/>
  <c r="G4591" i="3" s="1"/>
  <c r="H4591" i="3" s="1"/>
  <c r="D4583" i="3"/>
  <c r="G4583" i="3" s="1"/>
  <c r="H4583" i="3" s="1"/>
  <c r="D4575" i="3"/>
  <c r="G4575" i="3" s="1"/>
  <c r="H4575" i="3" s="1"/>
  <c r="D4567" i="3"/>
  <c r="G4567" i="3" s="1"/>
  <c r="H4567" i="3" s="1"/>
  <c r="D4559" i="3"/>
  <c r="G4559" i="3" s="1"/>
  <c r="H4559" i="3" s="1"/>
  <c r="D4551" i="3"/>
  <c r="G4551" i="3" s="1"/>
  <c r="H4551" i="3" s="1"/>
  <c r="D4543" i="3"/>
  <c r="G4543" i="3" s="1"/>
  <c r="H4543" i="3" s="1"/>
  <c r="D4535" i="3"/>
  <c r="G4535" i="3" s="1"/>
  <c r="H4535" i="3" s="1"/>
  <c r="D4527" i="3"/>
  <c r="G4527" i="3" s="1"/>
  <c r="H4527" i="3" s="1"/>
  <c r="D4519" i="3"/>
  <c r="G4519" i="3" s="1"/>
  <c r="H4519" i="3" s="1"/>
  <c r="D4511" i="3"/>
  <c r="G4511" i="3" s="1"/>
  <c r="H4511" i="3" s="1"/>
  <c r="D4969" i="3"/>
  <c r="G4969" i="3" s="1"/>
  <c r="H4969" i="3" s="1"/>
  <c r="D4906" i="3"/>
  <c r="G4906" i="3" s="1"/>
  <c r="H4906" i="3" s="1"/>
  <c r="D4843" i="3"/>
  <c r="G4843" i="3" s="1"/>
  <c r="H4843" i="3" s="1"/>
  <c r="D4817" i="3"/>
  <c r="G4817" i="3" s="1"/>
  <c r="H4817" i="3" s="1"/>
  <c r="D4789" i="3"/>
  <c r="G4789" i="3" s="1"/>
  <c r="H4789" i="3" s="1"/>
  <c r="D4782" i="3"/>
  <c r="G4782" i="3" s="1"/>
  <c r="H4782" i="3" s="1"/>
  <c r="D4763" i="3"/>
  <c r="G4763" i="3" s="1"/>
  <c r="H4763" i="3" s="1"/>
  <c r="D4761" i="3"/>
  <c r="G4761" i="3" s="1"/>
  <c r="H4761" i="3" s="1"/>
  <c r="D4754" i="3"/>
  <c r="G4754" i="3" s="1"/>
  <c r="H4754" i="3" s="1"/>
  <c r="D4747" i="3"/>
  <c r="G4747" i="3" s="1"/>
  <c r="H4747" i="3" s="1"/>
  <c r="D4745" i="3"/>
  <c r="G4745" i="3" s="1"/>
  <c r="H4745" i="3" s="1"/>
  <c r="D4738" i="3"/>
  <c r="G4738" i="3" s="1"/>
  <c r="H4738" i="3" s="1"/>
  <c r="D4731" i="3"/>
  <c r="G4731" i="3" s="1"/>
  <c r="H4731" i="3" s="1"/>
  <c r="D4729" i="3"/>
  <c r="G4729" i="3" s="1"/>
  <c r="H4729" i="3" s="1"/>
  <c r="D4722" i="3"/>
  <c r="G4722" i="3" s="1"/>
  <c r="H4722" i="3" s="1"/>
  <c r="D4715" i="3"/>
  <c r="G4715" i="3" s="1"/>
  <c r="H4715" i="3" s="1"/>
  <c r="D4713" i="3"/>
  <c r="G4713" i="3" s="1"/>
  <c r="H4713" i="3" s="1"/>
  <c r="D4706" i="3"/>
  <c r="G4706" i="3" s="1"/>
  <c r="H4706" i="3" s="1"/>
  <c r="D4699" i="3"/>
  <c r="G4699" i="3" s="1"/>
  <c r="H4699" i="3" s="1"/>
  <c r="D4697" i="3"/>
  <c r="G4697" i="3" s="1"/>
  <c r="H4697" i="3" s="1"/>
  <c r="D4690" i="3"/>
  <c r="G4690" i="3" s="1"/>
  <c r="H4690" i="3" s="1"/>
  <c r="D4680" i="3"/>
  <c r="G4680" i="3" s="1"/>
  <c r="H4680" i="3" s="1"/>
  <c r="D4672" i="3"/>
  <c r="G4672" i="3" s="1"/>
  <c r="H4672" i="3" s="1"/>
  <c r="D4664" i="3"/>
  <c r="G4664" i="3" s="1"/>
  <c r="H4664" i="3" s="1"/>
  <c r="D4656" i="3"/>
  <c r="G4656" i="3" s="1"/>
  <c r="H4656" i="3" s="1"/>
  <c r="D4648" i="3"/>
  <c r="G4648" i="3" s="1"/>
  <c r="H4648" i="3" s="1"/>
  <c r="D4640" i="3"/>
  <c r="G4640" i="3" s="1"/>
  <c r="H4640" i="3" s="1"/>
  <c r="D4632" i="3"/>
  <c r="G4632" i="3" s="1"/>
  <c r="H4632" i="3" s="1"/>
  <c r="D4624" i="3"/>
  <c r="G4624" i="3" s="1"/>
  <c r="H4624" i="3" s="1"/>
  <c r="D4616" i="3"/>
  <c r="G4616" i="3" s="1"/>
  <c r="H4616" i="3" s="1"/>
  <c r="D4608" i="3"/>
  <c r="G4608" i="3" s="1"/>
  <c r="H4608" i="3" s="1"/>
  <c r="D4600" i="3"/>
  <c r="G4600" i="3" s="1"/>
  <c r="H4600" i="3" s="1"/>
  <c r="D4592" i="3"/>
  <c r="G4592" i="3" s="1"/>
  <c r="H4592" i="3" s="1"/>
  <c r="D4584" i="3"/>
  <c r="G4584" i="3" s="1"/>
  <c r="H4584" i="3" s="1"/>
  <c r="D4576" i="3"/>
  <c r="G4576" i="3" s="1"/>
  <c r="H4576" i="3" s="1"/>
  <c r="D4568" i="3"/>
  <c r="G4568" i="3" s="1"/>
  <c r="H4568" i="3" s="1"/>
  <c r="D4560" i="3"/>
  <c r="G4560" i="3" s="1"/>
  <c r="H4560" i="3" s="1"/>
  <c r="D4552" i="3"/>
  <c r="G4552" i="3" s="1"/>
  <c r="H4552" i="3" s="1"/>
  <c r="D4544" i="3"/>
  <c r="G4544" i="3" s="1"/>
  <c r="H4544" i="3" s="1"/>
  <c r="D4863" i="3"/>
  <c r="G4863" i="3" s="1"/>
  <c r="H4863" i="3" s="1"/>
  <c r="D4854" i="3"/>
  <c r="G4854" i="3" s="1"/>
  <c r="H4854" i="3" s="1"/>
  <c r="D4805" i="3"/>
  <c r="G4805" i="3" s="1"/>
  <c r="H4805" i="3" s="1"/>
  <c r="D4798" i="3"/>
  <c r="G4798" i="3" s="1"/>
  <c r="H4798" i="3" s="1"/>
  <c r="D4775" i="3"/>
  <c r="G4775" i="3" s="1"/>
  <c r="H4775" i="3" s="1"/>
  <c r="D4757" i="3"/>
  <c r="G4757" i="3" s="1"/>
  <c r="H4757" i="3" s="1"/>
  <c r="D4741" i="3"/>
  <c r="G4741" i="3" s="1"/>
  <c r="H4741" i="3" s="1"/>
  <c r="D4725" i="3"/>
  <c r="G4725" i="3" s="1"/>
  <c r="H4725" i="3" s="1"/>
  <c r="D4709" i="3"/>
  <c r="G4709" i="3" s="1"/>
  <c r="H4709" i="3" s="1"/>
  <c r="D4693" i="3"/>
  <c r="G4693" i="3" s="1"/>
  <c r="H4693" i="3" s="1"/>
  <c r="D4681" i="3"/>
  <c r="G4681" i="3" s="1"/>
  <c r="H4681" i="3" s="1"/>
  <c r="D4673" i="3"/>
  <c r="G4673" i="3" s="1"/>
  <c r="H4673" i="3" s="1"/>
  <c r="D4665" i="3"/>
  <c r="G4665" i="3" s="1"/>
  <c r="H4665" i="3" s="1"/>
  <c r="D4657" i="3"/>
  <c r="G4657" i="3" s="1"/>
  <c r="H4657" i="3" s="1"/>
  <c r="D4649" i="3"/>
  <c r="G4649" i="3" s="1"/>
  <c r="H4649" i="3" s="1"/>
  <c r="D4641" i="3"/>
  <c r="G4641" i="3" s="1"/>
  <c r="H4641" i="3" s="1"/>
  <c r="D4633" i="3"/>
  <c r="G4633" i="3" s="1"/>
  <c r="H4633" i="3" s="1"/>
  <c r="D4625" i="3"/>
  <c r="G4625" i="3" s="1"/>
  <c r="H4625" i="3" s="1"/>
  <c r="D4617" i="3"/>
  <c r="G4617" i="3" s="1"/>
  <c r="H4617" i="3" s="1"/>
  <c r="D4609" i="3"/>
  <c r="G4609" i="3" s="1"/>
  <c r="H4609" i="3" s="1"/>
  <c r="D4601" i="3"/>
  <c r="G4601" i="3" s="1"/>
  <c r="H4601" i="3" s="1"/>
  <c r="D4593" i="3"/>
  <c r="G4593" i="3" s="1"/>
  <c r="H4593" i="3" s="1"/>
  <c r="D4821" i="3"/>
  <c r="G4821" i="3" s="1"/>
  <c r="H4821" i="3" s="1"/>
  <c r="D4814" i="3"/>
  <c r="G4814" i="3" s="1"/>
  <c r="H4814" i="3" s="1"/>
  <c r="D4791" i="3"/>
  <c r="G4791" i="3" s="1"/>
  <c r="H4791" i="3" s="1"/>
  <c r="D4928" i="3"/>
  <c r="G4928" i="3" s="1"/>
  <c r="H4928" i="3" s="1"/>
  <c r="D4895" i="3"/>
  <c r="G4895" i="3" s="1"/>
  <c r="H4895" i="3" s="1"/>
  <c r="D4828" i="3"/>
  <c r="G4828" i="3" s="1"/>
  <c r="H4828" i="3" s="1"/>
  <c r="D4807" i="3"/>
  <c r="G4807" i="3" s="1"/>
  <c r="H4807" i="3" s="1"/>
  <c r="D4830" i="3"/>
  <c r="G4830" i="3" s="1"/>
  <c r="H4830" i="3" s="1"/>
  <c r="D4797" i="3"/>
  <c r="G4797" i="3" s="1"/>
  <c r="H4797" i="3" s="1"/>
  <c r="D4790" i="3"/>
  <c r="G4790" i="3" s="1"/>
  <c r="H4790" i="3" s="1"/>
  <c r="D4783" i="3"/>
  <c r="G4783" i="3" s="1"/>
  <c r="H4783" i="3" s="1"/>
  <c r="D4769" i="3"/>
  <c r="G4769" i="3" s="1"/>
  <c r="H4769" i="3" s="1"/>
  <c r="D4765" i="3"/>
  <c r="G4765" i="3" s="1"/>
  <c r="H4765" i="3" s="1"/>
  <c r="D4749" i="3"/>
  <c r="G4749" i="3" s="1"/>
  <c r="H4749" i="3" s="1"/>
  <c r="D4733" i="3"/>
  <c r="G4733" i="3" s="1"/>
  <c r="H4733" i="3" s="1"/>
  <c r="D4717" i="3"/>
  <c r="G4717" i="3" s="1"/>
  <c r="H4717" i="3" s="1"/>
  <c r="D4701" i="3"/>
  <c r="G4701" i="3" s="1"/>
  <c r="H4701" i="3" s="1"/>
  <c r="D4685" i="3"/>
  <c r="G4685" i="3" s="1"/>
  <c r="H4685" i="3" s="1"/>
  <c r="D4677" i="3"/>
  <c r="G4677" i="3" s="1"/>
  <c r="H4677" i="3" s="1"/>
  <c r="D4669" i="3"/>
  <c r="G4669" i="3" s="1"/>
  <c r="H4669" i="3" s="1"/>
  <c r="D4661" i="3"/>
  <c r="G4661" i="3" s="1"/>
  <c r="H4661" i="3" s="1"/>
  <c r="D4653" i="3"/>
  <c r="G4653" i="3" s="1"/>
  <c r="H4653" i="3" s="1"/>
  <c r="D4645" i="3"/>
  <c r="G4645" i="3" s="1"/>
  <c r="H4645" i="3" s="1"/>
  <c r="D4637" i="3"/>
  <c r="G4637" i="3" s="1"/>
  <c r="H4637" i="3" s="1"/>
  <c r="D4629" i="3"/>
  <c r="G4629" i="3" s="1"/>
  <c r="H4629" i="3" s="1"/>
  <c r="D4621" i="3"/>
  <c r="G4621" i="3" s="1"/>
  <c r="H4621" i="3" s="1"/>
  <c r="D4613" i="3"/>
  <c r="G4613" i="3" s="1"/>
  <c r="H4613" i="3" s="1"/>
  <c r="D4605" i="3"/>
  <c r="G4605" i="3" s="1"/>
  <c r="H4605" i="3" s="1"/>
  <c r="D4597" i="3"/>
  <c r="G4597" i="3" s="1"/>
  <c r="H4597" i="3" s="1"/>
  <c r="D4589" i="3"/>
  <c r="G4589" i="3" s="1"/>
  <c r="H4589" i="3" s="1"/>
  <c r="D4689" i="3"/>
  <c r="G4689" i="3" s="1"/>
  <c r="H4689" i="3" s="1"/>
  <c r="D4571" i="3"/>
  <c r="G4571" i="3" s="1"/>
  <c r="H4571" i="3" s="1"/>
  <c r="D4564" i="3"/>
  <c r="G4564" i="3" s="1"/>
  <c r="H4564" i="3" s="1"/>
  <c r="D4561" i="3"/>
  <c r="G4561" i="3" s="1"/>
  <c r="H4561" i="3" s="1"/>
  <c r="D4539" i="3"/>
  <c r="G4539" i="3" s="1"/>
  <c r="H4539" i="3" s="1"/>
  <c r="D4530" i="3"/>
  <c r="G4530" i="3" s="1"/>
  <c r="H4530" i="3" s="1"/>
  <c r="D4515" i="3"/>
  <c r="G4515" i="3" s="1"/>
  <c r="H4515" i="3" s="1"/>
  <c r="D4504" i="3"/>
  <c r="G4504" i="3" s="1"/>
  <c r="H4504" i="3" s="1"/>
  <c r="D4847" i="3"/>
  <c r="G4847" i="3" s="1"/>
  <c r="H4847" i="3" s="1"/>
  <c r="D4774" i="3"/>
  <c r="G4774" i="3" s="1"/>
  <c r="H4774" i="3" s="1"/>
  <c r="D4746" i="3"/>
  <c r="G4746" i="3" s="1"/>
  <c r="H4746" i="3" s="1"/>
  <c r="D4737" i="3"/>
  <c r="G4737" i="3" s="1"/>
  <c r="H4737" i="3" s="1"/>
  <c r="D4723" i="3"/>
  <c r="G4723" i="3" s="1"/>
  <c r="H4723" i="3" s="1"/>
  <c r="D4586" i="3"/>
  <c r="G4586" i="3" s="1"/>
  <c r="H4586" i="3" s="1"/>
  <c r="D4565" i="3"/>
  <c r="G4565" i="3" s="1"/>
  <c r="H4565" i="3" s="1"/>
  <c r="D4558" i="3"/>
  <c r="G4558" i="3" s="1"/>
  <c r="H4558" i="3" s="1"/>
  <c r="D4554" i="3"/>
  <c r="G4554" i="3" s="1"/>
  <c r="H4554" i="3" s="1"/>
  <c r="D4755" i="3"/>
  <c r="G4755" i="3" s="1"/>
  <c r="H4755" i="3" s="1"/>
  <c r="D4707" i="3"/>
  <c r="G4707" i="3" s="1"/>
  <c r="H4707" i="3" s="1"/>
  <c r="D4683" i="3"/>
  <c r="G4683" i="3" s="1"/>
  <c r="H4683" i="3" s="1"/>
  <c r="D4676" i="3"/>
  <c r="G4676" i="3" s="1"/>
  <c r="H4676" i="3" s="1"/>
  <c r="D4674" i="3"/>
  <c r="G4674" i="3" s="1"/>
  <c r="H4674" i="3" s="1"/>
  <c r="D4667" i="3"/>
  <c r="G4667" i="3" s="1"/>
  <c r="H4667" i="3" s="1"/>
  <c r="D4660" i="3"/>
  <c r="G4660" i="3" s="1"/>
  <c r="H4660" i="3" s="1"/>
  <c r="D4658" i="3"/>
  <c r="G4658" i="3" s="1"/>
  <c r="H4658" i="3" s="1"/>
  <c r="D4651" i="3"/>
  <c r="G4651" i="3" s="1"/>
  <c r="H4651" i="3" s="1"/>
  <c r="D4644" i="3"/>
  <c r="G4644" i="3" s="1"/>
  <c r="H4644" i="3" s="1"/>
  <c r="D4642" i="3"/>
  <c r="G4642" i="3" s="1"/>
  <c r="H4642" i="3" s="1"/>
  <c r="D4635" i="3"/>
  <c r="G4635" i="3" s="1"/>
  <c r="H4635" i="3" s="1"/>
  <c r="D4628" i="3"/>
  <c r="G4628" i="3" s="1"/>
  <c r="H4628" i="3" s="1"/>
  <c r="D4626" i="3"/>
  <c r="G4626" i="3" s="1"/>
  <c r="H4626" i="3" s="1"/>
  <c r="D4619" i="3"/>
  <c r="G4619" i="3" s="1"/>
  <c r="H4619" i="3" s="1"/>
  <c r="D4612" i="3"/>
  <c r="G4612" i="3" s="1"/>
  <c r="H4612" i="3" s="1"/>
  <c r="D4610" i="3"/>
  <c r="G4610" i="3" s="1"/>
  <c r="H4610" i="3" s="1"/>
  <c r="D4603" i="3"/>
  <c r="G4603" i="3" s="1"/>
  <c r="H4603" i="3" s="1"/>
  <c r="D4596" i="3"/>
  <c r="G4596" i="3" s="1"/>
  <c r="H4596" i="3" s="1"/>
  <c r="D4594" i="3"/>
  <c r="G4594" i="3" s="1"/>
  <c r="H4594" i="3" s="1"/>
  <c r="D4579" i="3"/>
  <c r="G4579" i="3" s="1"/>
  <c r="H4579" i="3" s="1"/>
  <c r="D4572" i="3"/>
  <c r="G4572" i="3" s="1"/>
  <c r="H4572" i="3" s="1"/>
  <c r="D4569" i="3"/>
  <c r="G4569" i="3" s="1"/>
  <c r="H4569" i="3" s="1"/>
  <c r="D4547" i="3"/>
  <c r="G4547" i="3" s="1"/>
  <c r="H4547" i="3" s="1"/>
  <c r="D4730" i="3"/>
  <c r="G4730" i="3" s="1"/>
  <c r="H4730" i="3" s="1"/>
  <c r="D4691" i="3"/>
  <c r="G4691" i="3" s="1"/>
  <c r="H4691" i="3" s="1"/>
  <c r="D4686" i="3"/>
  <c r="G4686" i="3" s="1"/>
  <c r="H4686" i="3" s="1"/>
  <c r="D4670" i="3"/>
  <c r="G4670" i="3" s="1"/>
  <c r="H4670" i="3" s="1"/>
  <c r="D4654" i="3"/>
  <c r="G4654" i="3" s="1"/>
  <c r="H4654" i="3" s="1"/>
  <c r="D4638" i="3"/>
  <c r="G4638" i="3" s="1"/>
  <c r="H4638" i="3" s="1"/>
  <c r="D4622" i="3"/>
  <c r="G4622" i="3" s="1"/>
  <c r="H4622" i="3" s="1"/>
  <c r="D4606" i="3"/>
  <c r="G4606" i="3" s="1"/>
  <c r="H4606" i="3" s="1"/>
  <c r="D4590" i="3"/>
  <c r="G4590" i="3" s="1"/>
  <c r="H4590" i="3" s="1"/>
  <c r="D4573" i="3"/>
  <c r="G4573" i="3" s="1"/>
  <c r="H4573" i="3" s="1"/>
  <c r="D4566" i="3"/>
  <c r="G4566" i="3" s="1"/>
  <c r="H4566" i="3" s="1"/>
  <c r="D4562" i="3"/>
  <c r="G4562" i="3" s="1"/>
  <c r="H4562" i="3" s="1"/>
  <c r="D4806" i="3"/>
  <c r="G4806" i="3" s="1"/>
  <c r="H4806" i="3" s="1"/>
  <c r="D4781" i="3"/>
  <c r="G4781" i="3" s="1"/>
  <c r="H4781" i="3" s="1"/>
  <c r="D4585" i="3"/>
  <c r="G4585" i="3" s="1"/>
  <c r="H4585" i="3" s="1"/>
  <c r="D4546" i="3"/>
  <c r="G4546" i="3" s="1"/>
  <c r="H4546" i="3" s="1"/>
  <c r="D4531" i="3"/>
  <c r="G4531" i="3" s="1"/>
  <c r="H4531" i="3" s="1"/>
  <c r="D4524" i="3"/>
  <c r="G4524" i="3" s="1"/>
  <c r="H4524" i="3" s="1"/>
  <c r="D4520" i="3"/>
  <c r="G4520" i="3" s="1"/>
  <c r="H4520" i="3" s="1"/>
  <c r="D4509" i="3"/>
  <c r="G4509" i="3" s="1"/>
  <c r="H4509" i="3" s="1"/>
  <c r="D4499" i="3"/>
  <c r="G4499" i="3" s="1"/>
  <c r="H4499" i="3" s="1"/>
  <c r="D4493" i="3"/>
  <c r="G4493" i="3" s="1"/>
  <c r="H4493" i="3" s="1"/>
  <c r="D4485" i="3"/>
  <c r="G4485" i="3" s="1"/>
  <c r="H4485" i="3" s="1"/>
  <c r="D4477" i="3"/>
  <c r="G4477" i="3" s="1"/>
  <c r="H4477" i="3" s="1"/>
  <c r="D4469" i="3"/>
  <c r="G4469" i="3" s="1"/>
  <c r="H4469" i="3" s="1"/>
  <c r="D4461" i="3"/>
  <c r="G4461" i="3" s="1"/>
  <c r="H4461" i="3" s="1"/>
  <c r="D4453" i="3"/>
  <c r="G4453" i="3" s="1"/>
  <c r="H4453" i="3" s="1"/>
  <c r="D4445" i="3"/>
  <c r="G4445" i="3" s="1"/>
  <c r="H4445" i="3" s="1"/>
  <c r="D4437" i="3"/>
  <c r="G4437" i="3" s="1"/>
  <c r="H4437" i="3" s="1"/>
  <c r="D4429" i="3"/>
  <c r="G4429" i="3" s="1"/>
  <c r="H4429" i="3" s="1"/>
  <c r="D4421" i="3"/>
  <c r="G4421" i="3" s="1"/>
  <c r="H4421" i="3" s="1"/>
  <c r="D4413" i="3"/>
  <c r="G4413" i="3" s="1"/>
  <c r="H4413" i="3" s="1"/>
  <c r="D4405" i="3"/>
  <c r="G4405" i="3" s="1"/>
  <c r="H4405" i="3" s="1"/>
  <c r="D4397" i="3"/>
  <c r="G4397" i="3" s="1"/>
  <c r="H4397" i="3" s="1"/>
  <c r="D4389" i="3"/>
  <c r="G4389" i="3" s="1"/>
  <c r="H4389" i="3" s="1"/>
  <c r="D4873" i="3"/>
  <c r="G4873" i="3" s="1"/>
  <c r="H4873" i="3" s="1"/>
  <c r="D4813" i="3"/>
  <c r="G4813" i="3" s="1"/>
  <c r="H4813" i="3" s="1"/>
  <c r="D4675" i="3"/>
  <c r="G4675" i="3" s="1"/>
  <c r="H4675" i="3" s="1"/>
  <c r="D4668" i="3"/>
  <c r="G4668" i="3" s="1"/>
  <c r="H4668" i="3" s="1"/>
  <c r="D4643" i="3"/>
  <c r="G4643" i="3" s="1"/>
  <c r="H4643" i="3" s="1"/>
  <c r="D4636" i="3"/>
  <c r="G4636" i="3" s="1"/>
  <c r="H4636" i="3" s="1"/>
  <c r="D4611" i="3"/>
  <c r="G4611" i="3" s="1"/>
  <c r="H4611" i="3" s="1"/>
  <c r="D4604" i="3"/>
  <c r="G4604" i="3" s="1"/>
  <c r="H4604" i="3" s="1"/>
  <c r="D4587" i="3"/>
  <c r="G4587" i="3" s="1"/>
  <c r="H4587" i="3" s="1"/>
  <c r="D4581" i="3"/>
  <c r="G4581" i="3" s="1"/>
  <c r="H4581" i="3" s="1"/>
  <c r="D4570" i="3"/>
  <c r="G4570" i="3" s="1"/>
  <c r="H4570" i="3" s="1"/>
  <c r="D4556" i="3"/>
  <c r="G4556" i="3" s="1"/>
  <c r="H4556" i="3" s="1"/>
  <c r="D4550" i="3"/>
  <c r="G4550" i="3" s="1"/>
  <c r="H4550" i="3" s="1"/>
  <c r="D4548" i="3"/>
  <c r="G4548" i="3" s="1"/>
  <c r="H4548" i="3" s="1"/>
  <c r="D4528" i="3"/>
  <c r="G4528" i="3" s="1"/>
  <c r="H4528" i="3" s="1"/>
  <c r="D4517" i="3"/>
  <c r="G4517" i="3" s="1"/>
  <c r="H4517" i="3" s="1"/>
  <c r="D4513" i="3"/>
  <c r="G4513" i="3" s="1"/>
  <c r="H4513" i="3" s="1"/>
  <c r="D4505" i="3"/>
  <c r="G4505" i="3" s="1"/>
  <c r="H4505" i="3" s="1"/>
  <c r="D4494" i="3"/>
  <c r="G4494" i="3" s="1"/>
  <c r="H4494" i="3" s="1"/>
  <c r="D4486" i="3"/>
  <c r="G4486" i="3" s="1"/>
  <c r="H4486" i="3" s="1"/>
  <c r="D4478" i="3"/>
  <c r="G4478" i="3" s="1"/>
  <c r="H4478" i="3" s="1"/>
  <c r="D4470" i="3"/>
  <c r="G4470" i="3" s="1"/>
  <c r="H4470" i="3" s="1"/>
  <c r="D4462" i="3"/>
  <c r="G4462" i="3" s="1"/>
  <c r="H4462" i="3" s="1"/>
  <c r="D4454" i="3"/>
  <c r="G4454" i="3" s="1"/>
  <c r="H4454" i="3" s="1"/>
  <c r="D4446" i="3"/>
  <c r="G4446" i="3" s="1"/>
  <c r="H4446" i="3" s="1"/>
  <c r="D4438" i="3"/>
  <c r="G4438" i="3" s="1"/>
  <c r="H4438" i="3" s="1"/>
  <c r="D4430" i="3"/>
  <c r="G4430" i="3" s="1"/>
  <c r="H4430" i="3" s="1"/>
  <c r="D4422" i="3"/>
  <c r="G4422" i="3" s="1"/>
  <c r="H4422" i="3" s="1"/>
  <c r="D4414" i="3"/>
  <c r="G4414" i="3" s="1"/>
  <c r="H4414" i="3" s="1"/>
  <c r="D4406" i="3"/>
  <c r="G4406" i="3" s="1"/>
  <c r="H4406" i="3" s="1"/>
  <c r="D4398" i="3"/>
  <c r="G4398" i="3" s="1"/>
  <c r="H4398" i="3" s="1"/>
  <c r="D4390" i="3"/>
  <c r="G4390" i="3" s="1"/>
  <c r="H4390" i="3" s="1"/>
  <c r="D4382" i="3"/>
  <c r="G4382" i="3" s="1"/>
  <c r="H4382" i="3" s="1"/>
  <c r="D4374" i="3"/>
  <c r="G4374" i="3" s="1"/>
  <c r="H4374" i="3" s="1"/>
  <c r="D4366" i="3"/>
  <c r="G4366" i="3" s="1"/>
  <c r="H4366" i="3" s="1"/>
  <c r="D4358" i="3"/>
  <c r="G4358" i="3" s="1"/>
  <c r="H4358" i="3" s="1"/>
  <c r="D4350" i="3"/>
  <c r="G4350" i="3" s="1"/>
  <c r="H4350" i="3" s="1"/>
  <c r="D4342" i="3"/>
  <c r="G4342" i="3" s="1"/>
  <c r="H4342" i="3" s="1"/>
  <c r="D4753" i="3"/>
  <c r="G4753" i="3" s="1"/>
  <c r="H4753" i="3" s="1"/>
  <c r="D4739" i="3"/>
  <c r="G4739" i="3" s="1"/>
  <c r="H4739" i="3" s="1"/>
  <c r="D4682" i="3"/>
  <c r="G4682" i="3" s="1"/>
  <c r="H4682" i="3" s="1"/>
  <c r="D4650" i="3"/>
  <c r="G4650" i="3" s="1"/>
  <c r="H4650" i="3" s="1"/>
  <c r="D4618" i="3"/>
  <c r="G4618" i="3" s="1"/>
  <c r="H4618" i="3" s="1"/>
  <c r="D4542" i="3"/>
  <c r="G4542" i="3" s="1"/>
  <c r="H4542" i="3" s="1"/>
  <c r="D4536" i="3"/>
  <c r="G4536" i="3" s="1"/>
  <c r="H4536" i="3" s="1"/>
  <c r="D4532" i="3"/>
  <c r="G4532" i="3" s="1"/>
  <c r="H4532" i="3" s="1"/>
  <c r="D4525" i="3"/>
  <c r="G4525" i="3" s="1"/>
  <c r="H4525" i="3" s="1"/>
  <c r="D4521" i="3"/>
  <c r="G4521" i="3" s="1"/>
  <c r="H4521" i="3" s="1"/>
  <c r="D4510" i="3"/>
  <c r="G4510" i="3" s="1"/>
  <c r="H4510" i="3" s="1"/>
  <c r="D4500" i="3"/>
  <c r="G4500" i="3" s="1"/>
  <c r="H4500" i="3" s="1"/>
  <c r="D4495" i="3"/>
  <c r="G4495" i="3" s="1"/>
  <c r="H4495" i="3" s="1"/>
  <c r="D4487" i="3"/>
  <c r="G4487" i="3" s="1"/>
  <c r="H4487" i="3" s="1"/>
  <c r="D4479" i="3"/>
  <c r="G4479" i="3" s="1"/>
  <c r="H4479" i="3" s="1"/>
  <c r="D4471" i="3"/>
  <c r="G4471" i="3" s="1"/>
  <c r="H4471" i="3" s="1"/>
  <c r="D4463" i="3"/>
  <c r="G4463" i="3" s="1"/>
  <c r="H4463" i="3" s="1"/>
  <c r="D4455" i="3"/>
  <c r="G4455" i="3" s="1"/>
  <c r="H4455" i="3" s="1"/>
  <c r="D4447" i="3"/>
  <c r="G4447" i="3" s="1"/>
  <c r="H4447" i="3" s="1"/>
  <c r="D4439" i="3"/>
  <c r="G4439" i="3" s="1"/>
  <c r="H4439" i="3" s="1"/>
  <c r="D4431" i="3"/>
  <c r="G4431" i="3" s="1"/>
  <c r="H4431" i="3" s="1"/>
  <c r="D4423" i="3"/>
  <c r="G4423" i="3" s="1"/>
  <c r="H4423" i="3" s="1"/>
  <c r="D4911" i="3"/>
  <c r="G4911" i="3" s="1"/>
  <c r="H4911" i="3" s="1"/>
  <c r="D4823" i="3"/>
  <c r="G4823" i="3" s="1"/>
  <c r="H4823" i="3" s="1"/>
  <c r="D4762" i="3"/>
  <c r="G4762" i="3" s="1"/>
  <c r="H4762" i="3" s="1"/>
  <c r="D4721" i="3"/>
  <c r="G4721" i="3" s="1"/>
  <c r="H4721" i="3" s="1"/>
  <c r="D4705" i="3"/>
  <c r="G4705" i="3" s="1"/>
  <c r="H4705" i="3" s="1"/>
  <c r="D4714" i="3"/>
  <c r="G4714" i="3" s="1"/>
  <c r="H4714" i="3" s="1"/>
  <c r="D4955" i="3"/>
  <c r="G4955" i="3" s="1"/>
  <c r="H4955" i="3" s="1"/>
  <c r="D4856" i="3"/>
  <c r="G4856" i="3" s="1"/>
  <c r="H4856" i="3" s="1"/>
  <c r="D4666" i="3"/>
  <c r="G4666" i="3" s="1"/>
  <c r="H4666" i="3" s="1"/>
  <c r="D4634" i="3"/>
  <c r="G4634" i="3" s="1"/>
  <c r="H4634" i="3" s="1"/>
  <c r="D4602" i="3"/>
  <c r="G4602" i="3" s="1"/>
  <c r="H4602" i="3" s="1"/>
  <c r="D4534" i="3"/>
  <c r="G4534" i="3" s="1"/>
  <c r="H4534" i="3" s="1"/>
  <c r="D4512" i="3"/>
  <c r="G4512" i="3" s="1"/>
  <c r="H4512" i="3" s="1"/>
  <c r="D4503" i="3"/>
  <c r="G4503" i="3" s="1"/>
  <c r="H4503" i="3" s="1"/>
  <c r="D4498" i="3"/>
  <c r="G4498" i="3" s="1"/>
  <c r="H4498" i="3" s="1"/>
  <c r="D4491" i="3"/>
  <c r="G4491" i="3" s="1"/>
  <c r="H4491" i="3" s="1"/>
  <c r="D4483" i="3"/>
  <c r="G4483" i="3" s="1"/>
  <c r="H4483" i="3" s="1"/>
  <c r="D4475" i="3"/>
  <c r="G4475" i="3" s="1"/>
  <c r="H4475" i="3" s="1"/>
  <c r="D4467" i="3"/>
  <c r="G4467" i="3" s="1"/>
  <c r="H4467" i="3" s="1"/>
  <c r="D4459" i="3"/>
  <c r="G4459" i="3" s="1"/>
  <c r="H4459" i="3" s="1"/>
  <c r="D4451" i="3"/>
  <c r="G4451" i="3" s="1"/>
  <c r="H4451" i="3" s="1"/>
  <c r="D4443" i="3"/>
  <c r="G4443" i="3" s="1"/>
  <c r="H4443" i="3" s="1"/>
  <c r="D4435" i="3"/>
  <c r="G4435" i="3" s="1"/>
  <c r="H4435" i="3" s="1"/>
  <c r="D4427" i="3"/>
  <c r="G4427" i="3" s="1"/>
  <c r="H4427" i="3" s="1"/>
  <c r="D4419" i="3"/>
  <c r="G4419" i="3" s="1"/>
  <c r="H4419" i="3" s="1"/>
  <c r="D4411" i="3"/>
  <c r="G4411" i="3" s="1"/>
  <c r="H4411" i="3" s="1"/>
  <c r="D4652" i="3"/>
  <c r="G4652" i="3" s="1"/>
  <c r="H4652" i="3" s="1"/>
  <c r="D4630" i="3"/>
  <c r="G4630" i="3" s="1"/>
  <c r="H4630" i="3" s="1"/>
  <c r="D4553" i="3"/>
  <c r="G4553" i="3" s="1"/>
  <c r="H4553" i="3" s="1"/>
  <c r="D4545" i="3"/>
  <c r="G4545" i="3" s="1"/>
  <c r="H4545" i="3" s="1"/>
  <c r="D4522" i="3"/>
  <c r="G4522" i="3" s="1"/>
  <c r="H4522" i="3" s="1"/>
  <c r="D4496" i="3"/>
  <c r="G4496" i="3" s="1"/>
  <c r="H4496" i="3" s="1"/>
  <c r="D4489" i="3"/>
  <c r="G4489" i="3" s="1"/>
  <c r="H4489" i="3" s="1"/>
  <c r="D4482" i="3"/>
  <c r="G4482" i="3" s="1"/>
  <c r="H4482" i="3" s="1"/>
  <c r="D4480" i="3"/>
  <c r="G4480" i="3" s="1"/>
  <c r="H4480" i="3" s="1"/>
  <c r="D4473" i="3"/>
  <c r="G4473" i="3" s="1"/>
  <c r="H4473" i="3" s="1"/>
  <c r="D4466" i="3"/>
  <c r="G4466" i="3" s="1"/>
  <c r="H4466" i="3" s="1"/>
  <c r="D4464" i="3"/>
  <c r="G4464" i="3" s="1"/>
  <c r="H4464" i="3" s="1"/>
  <c r="D4457" i="3"/>
  <c r="G4457" i="3" s="1"/>
  <c r="H4457" i="3" s="1"/>
  <c r="D4450" i="3"/>
  <c r="G4450" i="3" s="1"/>
  <c r="H4450" i="3" s="1"/>
  <c r="D4448" i="3"/>
  <c r="G4448" i="3" s="1"/>
  <c r="H4448" i="3" s="1"/>
  <c r="D4441" i="3"/>
  <c r="G4441" i="3" s="1"/>
  <c r="H4441" i="3" s="1"/>
  <c r="D4434" i="3"/>
  <c r="G4434" i="3" s="1"/>
  <c r="H4434" i="3" s="1"/>
  <c r="D4432" i="3"/>
  <c r="G4432" i="3" s="1"/>
  <c r="H4432" i="3" s="1"/>
  <c r="D4425" i="3"/>
  <c r="G4425" i="3" s="1"/>
  <c r="H4425" i="3" s="1"/>
  <c r="D4415" i="3"/>
  <c r="G4415" i="3" s="1"/>
  <c r="H4415" i="3" s="1"/>
  <c r="D4409" i="3"/>
  <c r="G4409" i="3" s="1"/>
  <c r="H4409" i="3" s="1"/>
  <c r="D4402" i="3"/>
  <c r="G4402" i="3" s="1"/>
  <c r="H4402" i="3" s="1"/>
  <c r="D4399" i="3"/>
  <c r="G4399" i="3" s="1"/>
  <c r="H4399" i="3" s="1"/>
  <c r="D4384" i="3"/>
  <c r="G4384" i="3" s="1"/>
  <c r="H4384" i="3" s="1"/>
  <c r="D4379" i="3"/>
  <c r="G4379" i="3" s="1"/>
  <c r="H4379" i="3" s="1"/>
  <c r="D4369" i="3"/>
  <c r="G4369" i="3" s="1"/>
  <c r="H4369" i="3" s="1"/>
  <c r="D4354" i="3"/>
  <c r="G4354" i="3" s="1"/>
  <c r="H4354" i="3" s="1"/>
  <c r="D4340" i="3"/>
  <c r="G4340" i="3" s="1"/>
  <c r="H4340" i="3" s="1"/>
  <c r="D4334" i="3"/>
  <c r="G4334" i="3" s="1"/>
  <c r="H4334" i="3" s="1"/>
  <c r="D4326" i="3"/>
  <c r="G4326" i="3" s="1"/>
  <c r="H4326" i="3" s="1"/>
  <c r="D4318" i="3"/>
  <c r="G4318" i="3" s="1"/>
  <c r="H4318" i="3" s="1"/>
  <c r="D4310" i="3"/>
  <c r="G4310" i="3" s="1"/>
  <c r="H4310" i="3" s="1"/>
  <c r="D4302" i="3"/>
  <c r="G4302" i="3" s="1"/>
  <c r="H4302" i="3" s="1"/>
  <c r="D4294" i="3"/>
  <c r="G4294" i="3" s="1"/>
  <c r="H4294" i="3" s="1"/>
  <c r="D4286" i="3"/>
  <c r="G4286" i="3" s="1"/>
  <c r="H4286" i="3" s="1"/>
  <c r="D4278" i="3"/>
  <c r="G4278" i="3" s="1"/>
  <c r="H4278" i="3" s="1"/>
  <c r="D4270" i="3"/>
  <c r="G4270" i="3" s="1"/>
  <c r="H4270" i="3" s="1"/>
  <c r="D4262" i="3"/>
  <c r="G4262" i="3" s="1"/>
  <c r="H4262" i="3" s="1"/>
  <c r="D4254" i="3"/>
  <c r="G4254" i="3" s="1"/>
  <c r="H4254" i="3" s="1"/>
  <c r="D4246" i="3"/>
  <c r="G4246" i="3" s="1"/>
  <c r="H4246" i="3" s="1"/>
  <c r="D4238" i="3"/>
  <c r="G4238" i="3" s="1"/>
  <c r="H4238" i="3" s="1"/>
  <c r="D4230" i="3"/>
  <c r="G4230" i="3" s="1"/>
  <c r="H4230" i="3" s="1"/>
  <c r="D4222" i="3"/>
  <c r="G4222" i="3" s="1"/>
  <c r="H4222" i="3" s="1"/>
  <c r="D4214" i="3"/>
  <c r="G4214" i="3" s="1"/>
  <c r="H4214" i="3" s="1"/>
  <c r="D4206" i="3"/>
  <c r="G4206" i="3" s="1"/>
  <c r="H4206" i="3" s="1"/>
  <c r="D4198" i="3"/>
  <c r="G4198" i="3" s="1"/>
  <c r="H4198" i="3" s="1"/>
  <c r="D4190" i="3"/>
  <c r="G4190" i="3" s="1"/>
  <c r="H4190" i="3" s="1"/>
  <c r="D4182" i="3"/>
  <c r="G4182" i="3" s="1"/>
  <c r="H4182" i="3" s="1"/>
  <c r="D4174" i="3"/>
  <c r="G4174" i="3" s="1"/>
  <c r="H4174" i="3" s="1"/>
  <c r="D4166" i="3"/>
  <c r="G4166" i="3" s="1"/>
  <c r="H4166" i="3" s="1"/>
  <c r="D4158" i="3"/>
  <c r="G4158" i="3" s="1"/>
  <c r="H4158" i="3" s="1"/>
  <c r="D4150" i="3"/>
  <c r="G4150" i="3" s="1"/>
  <c r="H4150" i="3" s="1"/>
  <c r="D4142" i="3"/>
  <c r="G4142" i="3" s="1"/>
  <c r="H4142" i="3" s="1"/>
  <c r="D4134" i="3"/>
  <c r="G4134" i="3" s="1"/>
  <c r="H4134" i="3" s="1"/>
  <c r="D4126" i="3"/>
  <c r="G4126" i="3" s="1"/>
  <c r="H4126" i="3" s="1"/>
  <c r="D4118" i="3"/>
  <c r="G4118" i="3" s="1"/>
  <c r="H4118" i="3" s="1"/>
  <c r="D4110" i="3"/>
  <c r="G4110" i="3" s="1"/>
  <c r="H4110" i="3" s="1"/>
  <c r="D4102" i="3"/>
  <c r="G4102" i="3" s="1"/>
  <c r="H4102" i="3" s="1"/>
  <c r="D4094" i="3"/>
  <c r="G4094" i="3" s="1"/>
  <c r="H4094" i="3" s="1"/>
  <c r="D4086" i="3"/>
  <c r="G4086" i="3" s="1"/>
  <c r="H4086" i="3" s="1"/>
  <c r="D4078" i="3"/>
  <c r="G4078" i="3" s="1"/>
  <c r="H4078" i="3" s="1"/>
  <c r="D4070" i="3"/>
  <c r="G4070" i="3" s="1"/>
  <c r="H4070" i="3" s="1"/>
  <c r="D4062" i="3"/>
  <c r="G4062" i="3" s="1"/>
  <c r="H4062" i="3" s="1"/>
  <c r="D4054" i="3"/>
  <c r="G4054" i="3" s="1"/>
  <c r="H4054" i="3" s="1"/>
  <c r="D4046" i="3"/>
  <c r="G4046" i="3" s="1"/>
  <c r="H4046" i="3" s="1"/>
  <c r="D4038" i="3"/>
  <c r="G4038" i="3" s="1"/>
  <c r="H4038" i="3" s="1"/>
  <c r="D4030" i="3"/>
  <c r="G4030" i="3" s="1"/>
  <c r="H4030" i="3" s="1"/>
  <c r="D4022" i="3"/>
  <c r="G4022" i="3" s="1"/>
  <c r="H4022" i="3" s="1"/>
  <c r="D4627" i="3"/>
  <c r="G4627" i="3" s="1"/>
  <c r="H4627" i="3" s="1"/>
  <c r="D4580" i="3"/>
  <c r="G4580" i="3" s="1"/>
  <c r="H4580" i="3" s="1"/>
  <c r="D4538" i="3"/>
  <c r="G4538" i="3" s="1"/>
  <c r="H4538" i="3" s="1"/>
  <c r="D4492" i="3"/>
  <c r="G4492" i="3" s="1"/>
  <c r="H4492" i="3" s="1"/>
  <c r="D4476" i="3"/>
  <c r="G4476" i="3" s="1"/>
  <c r="H4476" i="3" s="1"/>
  <c r="D4460" i="3"/>
  <c r="G4460" i="3" s="1"/>
  <c r="H4460" i="3" s="1"/>
  <c r="D4444" i="3"/>
  <c r="G4444" i="3" s="1"/>
  <c r="H4444" i="3" s="1"/>
  <c r="D4428" i="3"/>
  <c r="G4428" i="3" s="1"/>
  <c r="H4428" i="3" s="1"/>
  <c r="D4418" i="3"/>
  <c r="G4418" i="3" s="1"/>
  <c r="H4418" i="3" s="1"/>
  <c r="D4403" i="3"/>
  <c r="G4403" i="3" s="1"/>
  <c r="H4403" i="3" s="1"/>
  <c r="D4396" i="3"/>
  <c r="G4396" i="3" s="1"/>
  <c r="H4396" i="3" s="1"/>
  <c r="D4392" i="3"/>
  <c r="G4392" i="3" s="1"/>
  <c r="H4392" i="3" s="1"/>
  <c r="D4380" i="3"/>
  <c r="G4380" i="3" s="1"/>
  <c r="H4380" i="3" s="1"/>
  <c r="D4375" i="3"/>
  <c r="G4375" i="3" s="1"/>
  <c r="H4375" i="3" s="1"/>
  <c r="D4365" i="3"/>
  <c r="G4365" i="3" s="1"/>
  <c r="H4365" i="3" s="1"/>
  <c r="D4360" i="3"/>
  <c r="G4360" i="3" s="1"/>
  <c r="H4360" i="3" s="1"/>
  <c r="D4355" i="3"/>
  <c r="G4355" i="3" s="1"/>
  <c r="H4355" i="3" s="1"/>
  <c r="D4345" i="3"/>
  <c r="G4345" i="3" s="1"/>
  <c r="H4345" i="3" s="1"/>
  <c r="D4335" i="3"/>
  <c r="G4335" i="3" s="1"/>
  <c r="H4335" i="3" s="1"/>
  <c r="D4327" i="3"/>
  <c r="G4327" i="3" s="1"/>
  <c r="H4327" i="3" s="1"/>
  <c r="D4319" i="3"/>
  <c r="G4319" i="3" s="1"/>
  <c r="H4319" i="3" s="1"/>
  <c r="D4311" i="3"/>
  <c r="G4311" i="3" s="1"/>
  <c r="H4311" i="3" s="1"/>
  <c r="D4303" i="3"/>
  <c r="G4303" i="3" s="1"/>
  <c r="H4303" i="3" s="1"/>
  <c r="D4295" i="3"/>
  <c r="G4295" i="3" s="1"/>
  <c r="H4295" i="3" s="1"/>
  <c r="D4287" i="3"/>
  <c r="G4287" i="3" s="1"/>
  <c r="H4287" i="3" s="1"/>
  <c r="D4279" i="3"/>
  <c r="G4279" i="3" s="1"/>
  <c r="H4279" i="3" s="1"/>
  <c r="D4271" i="3"/>
  <c r="G4271" i="3" s="1"/>
  <c r="H4271" i="3" s="1"/>
  <c r="D4263" i="3"/>
  <c r="G4263" i="3" s="1"/>
  <c r="H4263" i="3" s="1"/>
  <c r="D4255" i="3"/>
  <c r="G4255" i="3" s="1"/>
  <c r="H4255" i="3" s="1"/>
  <c r="D4247" i="3"/>
  <c r="G4247" i="3" s="1"/>
  <c r="H4247" i="3" s="1"/>
  <c r="D4239" i="3"/>
  <c r="G4239" i="3" s="1"/>
  <c r="H4239" i="3" s="1"/>
  <c r="D4231" i="3"/>
  <c r="G4231" i="3" s="1"/>
  <c r="H4231" i="3" s="1"/>
  <c r="D4223" i="3"/>
  <c r="G4223" i="3" s="1"/>
  <c r="H4223" i="3" s="1"/>
  <c r="D4215" i="3"/>
  <c r="G4215" i="3" s="1"/>
  <c r="H4215" i="3" s="1"/>
  <c r="D4698" i="3"/>
  <c r="G4698" i="3" s="1"/>
  <c r="H4698" i="3" s="1"/>
  <c r="D4678" i="3"/>
  <c r="G4678" i="3" s="1"/>
  <c r="H4678" i="3" s="1"/>
  <c r="D4588" i="3"/>
  <c r="G4588" i="3" s="1"/>
  <c r="H4588" i="3" s="1"/>
  <c r="D4577" i="3"/>
  <c r="G4577" i="3" s="1"/>
  <c r="H4577" i="3" s="1"/>
  <c r="D4563" i="3"/>
  <c r="G4563" i="3" s="1"/>
  <c r="H4563" i="3" s="1"/>
  <c r="D4555" i="3"/>
  <c r="G4555" i="3" s="1"/>
  <c r="H4555" i="3" s="1"/>
  <c r="D4410" i="3"/>
  <c r="G4410" i="3" s="1"/>
  <c r="H4410" i="3" s="1"/>
  <c r="D4407" i="3"/>
  <c r="G4407" i="3" s="1"/>
  <c r="H4407" i="3" s="1"/>
  <c r="D4385" i="3"/>
  <c r="G4385" i="3" s="1"/>
  <c r="H4385" i="3" s="1"/>
  <c r="D4370" i="3"/>
  <c r="G4370" i="3" s="1"/>
  <c r="H4370" i="3" s="1"/>
  <c r="D4356" i="3"/>
  <c r="G4356" i="3" s="1"/>
  <c r="H4356" i="3" s="1"/>
  <c r="D4351" i="3"/>
  <c r="G4351" i="3" s="1"/>
  <c r="H4351" i="3" s="1"/>
  <c r="D4341" i="3"/>
  <c r="G4341" i="3" s="1"/>
  <c r="H4341" i="3" s="1"/>
  <c r="D4336" i="3"/>
  <c r="G4336" i="3" s="1"/>
  <c r="H4336" i="3" s="1"/>
  <c r="D4328" i="3"/>
  <c r="G4328" i="3" s="1"/>
  <c r="H4328" i="3" s="1"/>
  <c r="D4320" i="3"/>
  <c r="G4320" i="3" s="1"/>
  <c r="H4320" i="3" s="1"/>
  <c r="D4312" i="3"/>
  <c r="G4312" i="3" s="1"/>
  <c r="H4312" i="3" s="1"/>
  <c r="D4304" i="3"/>
  <c r="G4304" i="3" s="1"/>
  <c r="H4304" i="3" s="1"/>
  <c r="D4296" i="3"/>
  <c r="G4296" i="3" s="1"/>
  <c r="H4296" i="3" s="1"/>
  <c r="D4288" i="3"/>
  <c r="G4288" i="3" s="1"/>
  <c r="H4288" i="3" s="1"/>
  <c r="D4280" i="3"/>
  <c r="G4280" i="3" s="1"/>
  <c r="H4280" i="3" s="1"/>
  <c r="D4272" i="3"/>
  <c r="G4272" i="3" s="1"/>
  <c r="H4272" i="3" s="1"/>
  <c r="D4264" i="3"/>
  <c r="G4264" i="3" s="1"/>
  <c r="H4264" i="3" s="1"/>
  <c r="D4256" i="3"/>
  <c r="G4256" i="3" s="1"/>
  <c r="H4256" i="3" s="1"/>
  <c r="D4248" i="3"/>
  <c r="G4248" i="3" s="1"/>
  <c r="H4248" i="3" s="1"/>
  <c r="D4240" i="3"/>
  <c r="G4240" i="3" s="1"/>
  <c r="H4240" i="3" s="1"/>
  <c r="D4232" i="3"/>
  <c r="G4232" i="3" s="1"/>
  <c r="H4232" i="3" s="1"/>
  <c r="D4224" i="3"/>
  <c r="G4224" i="3" s="1"/>
  <c r="H4224" i="3" s="1"/>
  <c r="D4216" i="3"/>
  <c r="G4216" i="3" s="1"/>
  <c r="H4216" i="3" s="1"/>
  <c r="D4799" i="3"/>
  <c r="G4799" i="3" s="1"/>
  <c r="H4799" i="3" s="1"/>
  <c r="D4595" i="3"/>
  <c r="G4595" i="3" s="1"/>
  <c r="H4595" i="3" s="1"/>
  <c r="D4541" i="3"/>
  <c r="G4541" i="3" s="1"/>
  <c r="H4541" i="3" s="1"/>
  <c r="D4537" i="3"/>
  <c r="G4537" i="3" s="1"/>
  <c r="H4537" i="3" s="1"/>
  <c r="D4516" i="3"/>
  <c r="G4516" i="3" s="1"/>
  <c r="H4516" i="3" s="1"/>
  <c r="D4514" i="3"/>
  <c r="G4514" i="3" s="1"/>
  <c r="H4514" i="3" s="1"/>
  <c r="D4508" i="3"/>
  <c r="G4508" i="3" s="1"/>
  <c r="H4508" i="3" s="1"/>
  <c r="D4506" i="3"/>
  <c r="G4506" i="3" s="1"/>
  <c r="H4506" i="3" s="1"/>
  <c r="D4417" i="3"/>
  <c r="G4417" i="3" s="1"/>
  <c r="H4417" i="3" s="1"/>
  <c r="D4412" i="3"/>
  <c r="G4412" i="3" s="1"/>
  <c r="H4412" i="3" s="1"/>
  <c r="D4401" i="3"/>
  <c r="G4401" i="3" s="1"/>
  <c r="H4401" i="3" s="1"/>
  <c r="D4394" i="3"/>
  <c r="G4394" i="3" s="1"/>
  <c r="H4394" i="3" s="1"/>
  <c r="D4391" i="3"/>
  <c r="G4391" i="3" s="1"/>
  <c r="H4391" i="3" s="1"/>
  <c r="D4383" i="3"/>
  <c r="G4383" i="3" s="1"/>
  <c r="H4383" i="3" s="1"/>
  <c r="D4373" i="3"/>
  <c r="G4373" i="3" s="1"/>
  <c r="H4373" i="3" s="1"/>
  <c r="D4368" i="3"/>
  <c r="G4368" i="3" s="1"/>
  <c r="H4368" i="3" s="1"/>
  <c r="D4363" i="3"/>
  <c r="G4363" i="3" s="1"/>
  <c r="H4363" i="3" s="1"/>
  <c r="D4353" i="3"/>
  <c r="G4353" i="3" s="1"/>
  <c r="H4353" i="3" s="1"/>
  <c r="D4338" i="3"/>
  <c r="G4338" i="3" s="1"/>
  <c r="H4338" i="3" s="1"/>
  <c r="D4332" i="3"/>
  <c r="G4332" i="3" s="1"/>
  <c r="H4332" i="3" s="1"/>
  <c r="D4324" i="3"/>
  <c r="G4324" i="3" s="1"/>
  <c r="H4324" i="3" s="1"/>
  <c r="D4316" i="3"/>
  <c r="G4316" i="3" s="1"/>
  <c r="H4316" i="3" s="1"/>
  <c r="D4308" i="3"/>
  <c r="G4308" i="3" s="1"/>
  <c r="H4308" i="3" s="1"/>
  <c r="D4300" i="3"/>
  <c r="G4300" i="3" s="1"/>
  <c r="H4300" i="3" s="1"/>
  <c r="D4292" i="3"/>
  <c r="G4292" i="3" s="1"/>
  <c r="H4292" i="3" s="1"/>
  <c r="D4284" i="3"/>
  <c r="G4284" i="3" s="1"/>
  <c r="H4284" i="3" s="1"/>
  <c r="D4276" i="3"/>
  <c r="G4276" i="3" s="1"/>
  <c r="H4276" i="3" s="1"/>
  <c r="D4268" i="3"/>
  <c r="G4268" i="3" s="1"/>
  <c r="H4268" i="3" s="1"/>
  <c r="D4260" i="3"/>
  <c r="G4260" i="3" s="1"/>
  <c r="H4260" i="3" s="1"/>
  <c r="D4252" i="3"/>
  <c r="G4252" i="3" s="1"/>
  <c r="H4252" i="3" s="1"/>
  <c r="D4244" i="3"/>
  <c r="G4244" i="3" s="1"/>
  <c r="H4244" i="3" s="1"/>
  <c r="D4236" i="3"/>
  <c r="G4236" i="3" s="1"/>
  <c r="H4236" i="3" s="1"/>
  <c r="D4228" i="3"/>
  <c r="G4228" i="3" s="1"/>
  <c r="H4228" i="3" s="1"/>
  <c r="D4220" i="3"/>
  <c r="G4220" i="3" s="1"/>
  <c r="H4220" i="3" s="1"/>
  <c r="D4502" i="3"/>
  <c r="G4502" i="3" s="1"/>
  <c r="H4502" i="3" s="1"/>
  <c r="D4488" i="3"/>
  <c r="G4488" i="3" s="1"/>
  <c r="H4488" i="3" s="1"/>
  <c r="D4481" i="3"/>
  <c r="G4481" i="3" s="1"/>
  <c r="H4481" i="3" s="1"/>
  <c r="D4458" i="3"/>
  <c r="G4458" i="3" s="1"/>
  <c r="H4458" i="3" s="1"/>
  <c r="D4416" i="3"/>
  <c r="G4416" i="3" s="1"/>
  <c r="H4416" i="3" s="1"/>
  <c r="D4377" i="3"/>
  <c r="G4377" i="3" s="1"/>
  <c r="H4377" i="3" s="1"/>
  <c r="D4371" i="3"/>
  <c r="G4371" i="3" s="1"/>
  <c r="H4371" i="3" s="1"/>
  <c r="D4362" i="3"/>
  <c r="G4362" i="3" s="1"/>
  <c r="H4362" i="3" s="1"/>
  <c r="D4352" i="3"/>
  <c r="G4352" i="3" s="1"/>
  <c r="H4352" i="3" s="1"/>
  <c r="D4337" i="3"/>
  <c r="G4337" i="3" s="1"/>
  <c r="H4337" i="3" s="1"/>
  <c r="D4333" i="3"/>
  <c r="G4333" i="3" s="1"/>
  <c r="H4333" i="3" s="1"/>
  <c r="D4317" i="3"/>
  <c r="G4317" i="3" s="1"/>
  <c r="H4317" i="3" s="1"/>
  <c r="D4301" i="3"/>
  <c r="G4301" i="3" s="1"/>
  <c r="H4301" i="3" s="1"/>
  <c r="D4285" i="3"/>
  <c r="G4285" i="3" s="1"/>
  <c r="H4285" i="3" s="1"/>
  <c r="D4269" i="3"/>
  <c r="G4269" i="3" s="1"/>
  <c r="H4269" i="3" s="1"/>
  <c r="D4253" i="3"/>
  <c r="G4253" i="3" s="1"/>
  <c r="H4253" i="3" s="1"/>
  <c r="D4237" i="3"/>
  <c r="G4237" i="3" s="1"/>
  <c r="H4237" i="3" s="1"/>
  <c r="D4221" i="3"/>
  <c r="G4221" i="3" s="1"/>
  <c r="H4221" i="3" s="1"/>
  <c r="D4205" i="3"/>
  <c r="G4205" i="3" s="1"/>
  <c r="H4205" i="3" s="1"/>
  <c r="D4200" i="3"/>
  <c r="G4200" i="3" s="1"/>
  <c r="H4200" i="3" s="1"/>
  <c r="D4195" i="3"/>
  <c r="G4195" i="3" s="1"/>
  <c r="H4195" i="3" s="1"/>
  <c r="D4185" i="3"/>
  <c r="G4185" i="3" s="1"/>
  <c r="H4185" i="3" s="1"/>
  <c r="D4170" i="3"/>
  <c r="G4170" i="3" s="1"/>
  <c r="H4170" i="3" s="1"/>
  <c r="D4684" i="3"/>
  <c r="G4684" i="3" s="1"/>
  <c r="H4684" i="3" s="1"/>
  <c r="D4662" i="3"/>
  <c r="G4662" i="3" s="1"/>
  <c r="H4662" i="3" s="1"/>
  <c r="D4659" i="3"/>
  <c r="G4659" i="3" s="1"/>
  <c r="H4659" i="3" s="1"/>
  <c r="D4614" i="3"/>
  <c r="G4614" i="3" s="1"/>
  <c r="H4614" i="3" s="1"/>
  <c r="D4574" i="3"/>
  <c r="G4574" i="3" s="1"/>
  <c r="H4574" i="3" s="1"/>
  <c r="D4533" i="3"/>
  <c r="G4533" i="3" s="1"/>
  <c r="H4533" i="3" s="1"/>
  <c r="D4497" i="3"/>
  <c r="G4497" i="3" s="1"/>
  <c r="H4497" i="3" s="1"/>
  <c r="D4474" i="3"/>
  <c r="G4474" i="3" s="1"/>
  <c r="H4474" i="3" s="1"/>
  <c r="D4367" i="3"/>
  <c r="G4367" i="3" s="1"/>
  <c r="H4367" i="3" s="1"/>
  <c r="D4348" i="3"/>
  <c r="G4348" i="3" s="1"/>
  <c r="H4348" i="3" s="1"/>
  <c r="D4346" i="3"/>
  <c r="G4346" i="3" s="1"/>
  <c r="H4346" i="3" s="1"/>
  <c r="D4344" i="3"/>
  <c r="G4344" i="3" s="1"/>
  <c r="H4344" i="3" s="1"/>
  <c r="D4557" i="3"/>
  <c r="G4557" i="3" s="1"/>
  <c r="H4557" i="3" s="1"/>
  <c r="D4507" i="3"/>
  <c r="G4507" i="3" s="1"/>
  <c r="H4507" i="3" s="1"/>
  <c r="D4490" i="3"/>
  <c r="G4490" i="3" s="1"/>
  <c r="H4490" i="3" s="1"/>
  <c r="D4420" i="3"/>
  <c r="G4420" i="3" s="1"/>
  <c r="H4420" i="3" s="1"/>
  <c r="D4400" i="3"/>
  <c r="G4400" i="3" s="1"/>
  <c r="H4400" i="3" s="1"/>
  <c r="D4388" i="3"/>
  <c r="G4388" i="3" s="1"/>
  <c r="H4388" i="3" s="1"/>
  <c r="D4529" i="3"/>
  <c r="G4529" i="3" s="1"/>
  <c r="H4529" i="3" s="1"/>
  <c r="D4518" i="3"/>
  <c r="G4518" i="3" s="1"/>
  <c r="H4518" i="3" s="1"/>
  <c r="D4452" i="3"/>
  <c r="G4452" i="3" s="1"/>
  <c r="H4452" i="3" s="1"/>
  <c r="D4424" i="3"/>
  <c r="G4424" i="3" s="1"/>
  <c r="H4424" i="3" s="1"/>
  <c r="D4372" i="3"/>
  <c r="G4372" i="3" s="1"/>
  <c r="H4372" i="3" s="1"/>
  <c r="D4357" i="3"/>
  <c r="G4357" i="3" s="1"/>
  <c r="H4357" i="3" s="1"/>
  <c r="D4349" i="3"/>
  <c r="G4349" i="3" s="1"/>
  <c r="H4349" i="3" s="1"/>
  <c r="D4325" i="3"/>
  <c r="G4325" i="3" s="1"/>
  <c r="H4325" i="3" s="1"/>
  <c r="D4309" i="3"/>
  <c r="G4309" i="3" s="1"/>
  <c r="H4309" i="3" s="1"/>
  <c r="D4293" i="3"/>
  <c r="G4293" i="3" s="1"/>
  <c r="H4293" i="3" s="1"/>
  <c r="D4277" i="3"/>
  <c r="G4277" i="3" s="1"/>
  <c r="H4277" i="3" s="1"/>
  <c r="D4484" i="3"/>
  <c r="G4484" i="3" s="1"/>
  <c r="H4484" i="3" s="1"/>
  <c r="D4395" i="3"/>
  <c r="G4395" i="3" s="1"/>
  <c r="H4395" i="3" s="1"/>
  <c r="D4364" i="3"/>
  <c r="G4364" i="3" s="1"/>
  <c r="H4364" i="3" s="1"/>
  <c r="D4359" i="3"/>
  <c r="G4359" i="3" s="1"/>
  <c r="H4359" i="3" s="1"/>
  <c r="D4315" i="3"/>
  <c r="G4315" i="3" s="1"/>
  <c r="H4315" i="3" s="1"/>
  <c r="D4282" i="3"/>
  <c r="G4282" i="3" s="1"/>
  <c r="H4282" i="3" s="1"/>
  <c r="D4251" i="3"/>
  <c r="G4251" i="3" s="1"/>
  <c r="H4251" i="3" s="1"/>
  <c r="D4226" i="3"/>
  <c r="G4226" i="3" s="1"/>
  <c r="H4226" i="3" s="1"/>
  <c r="D4207" i="3"/>
  <c r="G4207" i="3" s="1"/>
  <c r="H4207" i="3" s="1"/>
  <c r="D4203" i="3"/>
  <c r="G4203" i="3" s="1"/>
  <c r="H4203" i="3" s="1"/>
  <c r="D4196" i="3"/>
  <c r="G4196" i="3" s="1"/>
  <c r="H4196" i="3" s="1"/>
  <c r="D4192" i="3"/>
  <c r="G4192" i="3" s="1"/>
  <c r="H4192" i="3" s="1"/>
  <c r="D4177" i="3"/>
  <c r="G4177" i="3" s="1"/>
  <c r="H4177" i="3" s="1"/>
  <c r="D4162" i="3"/>
  <c r="G4162" i="3" s="1"/>
  <c r="H4162" i="3" s="1"/>
  <c r="D4159" i="3"/>
  <c r="G4159" i="3" s="1"/>
  <c r="H4159" i="3" s="1"/>
  <c r="D4149" i="3"/>
  <c r="G4149" i="3" s="1"/>
  <c r="H4149" i="3" s="1"/>
  <c r="D4144" i="3"/>
  <c r="G4144" i="3" s="1"/>
  <c r="H4144" i="3" s="1"/>
  <c r="D4139" i="3"/>
  <c r="G4139" i="3" s="1"/>
  <c r="H4139" i="3" s="1"/>
  <c r="D4129" i="3"/>
  <c r="G4129" i="3" s="1"/>
  <c r="H4129" i="3" s="1"/>
  <c r="D4114" i="3"/>
  <c r="G4114" i="3" s="1"/>
  <c r="H4114" i="3" s="1"/>
  <c r="D4100" i="3"/>
  <c r="G4100" i="3" s="1"/>
  <c r="H4100" i="3" s="1"/>
  <c r="D4095" i="3"/>
  <c r="G4095" i="3" s="1"/>
  <c r="H4095" i="3" s="1"/>
  <c r="D4085" i="3"/>
  <c r="G4085" i="3" s="1"/>
  <c r="H4085" i="3" s="1"/>
  <c r="D4080" i="3"/>
  <c r="G4080" i="3" s="1"/>
  <c r="H4080" i="3" s="1"/>
  <c r="D4075" i="3"/>
  <c r="G4075" i="3" s="1"/>
  <c r="H4075" i="3" s="1"/>
  <c r="D4065" i="3"/>
  <c r="G4065" i="3" s="1"/>
  <c r="H4065" i="3" s="1"/>
  <c r="D4050" i="3"/>
  <c r="G4050" i="3" s="1"/>
  <c r="H4050" i="3" s="1"/>
  <c r="D4036" i="3"/>
  <c r="G4036" i="3" s="1"/>
  <c r="H4036" i="3" s="1"/>
  <c r="D4031" i="3"/>
  <c r="G4031" i="3" s="1"/>
  <c r="H4031" i="3" s="1"/>
  <c r="D4021" i="3"/>
  <c r="G4021" i="3" s="1"/>
  <c r="H4021" i="3" s="1"/>
  <c r="D4015" i="3"/>
  <c r="G4015" i="3" s="1"/>
  <c r="H4015" i="3" s="1"/>
  <c r="D4007" i="3"/>
  <c r="G4007" i="3" s="1"/>
  <c r="H4007" i="3" s="1"/>
  <c r="D3999" i="3"/>
  <c r="G3999" i="3" s="1"/>
  <c r="H3999" i="3" s="1"/>
  <c r="D3991" i="3"/>
  <c r="G3991" i="3" s="1"/>
  <c r="H3991" i="3" s="1"/>
  <c r="D3983" i="3"/>
  <c r="G3983" i="3" s="1"/>
  <c r="H3983" i="3" s="1"/>
  <c r="D3975" i="3"/>
  <c r="G3975" i="3" s="1"/>
  <c r="H3975" i="3" s="1"/>
  <c r="D3967" i="3"/>
  <c r="G3967" i="3" s="1"/>
  <c r="H3967" i="3" s="1"/>
  <c r="D3959" i="3"/>
  <c r="G3959" i="3" s="1"/>
  <c r="H3959" i="3" s="1"/>
  <c r="D3951" i="3"/>
  <c r="G3951" i="3" s="1"/>
  <c r="H3951" i="3" s="1"/>
  <c r="D3943" i="3"/>
  <c r="G3943" i="3" s="1"/>
  <c r="H3943" i="3" s="1"/>
  <c r="D4526" i="3"/>
  <c r="G4526" i="3" s="1"/>
  <c r="H4526" i="3" s="1"/>
  <c r="D4523" i="3"/>
  <c r="G4523" i="3" s="1"/>
  <c r="H4523" i="3" s="1"/>
  <c r="D4449" i="3"/>
  <c r="G4449" i="3" s="1"/>
  <c r="H4449" i="3" s="1"/>
  <c r="D4408" i="3"/>
  <c r="G4408" i="3" s="1"/>
  <c r="H4408" i="3" s="1"/>
  <c r="D4387" i="3"/>
  <c r="G4387" i="3" s="1"/>
  <c r="H4387" i="3" s="1"/>
  <c r="D4343" i="3"/>
  <c r="G4343" i="3" s="1"/>
  <c r="H4343" i="3" s="1"/>
  <c r="D4290" i="3"/>
  <c r="G4290" i="3" s="1"/>
  <c r="H4290" i="3" s="1"/>
  <c r="D4266" i="3"/>
  <c r="G4266" i="3" s="1"/>
  <c r="H4266" i="3" s="1"/>
  <c r="D4243" i="3"/>
  <c r="G4243" i="3" s="1"/>
  <c r="H4243" i="3" s="1"/>
  <c r="D4241" i="3"/>
  <c r="G4241" i="3" s="1"/>
  <c r="H4241" i="3" s="1"/>
  <c r="D4211" i="3"/>
  <c r="G4211" i="3" s="1"/>
  <c r="H4211" i="3" s="1"/>
  <c r="D4204" i="3"/>
  <c r="G4204" i="3" s="1"/>
  <c r="H4204" i="3" s="1"/>
  <c r="D4189" i="3"/>
  <c r="G4189" i="3" s="1"/>
  <c r="H4189" i="3" s="1"/>
  <c r="D4167" i="3"/>
  <c r="G4167" i="3" s="1"/>
  <c r="H4167" i="3" s="1"/>
  <c r="D4154" i="3"/>
  <c r="G4154" i="3" s="1"/>
  <c r="H4154" i="3" s="1"/>
  <c r="D4140" i="3"/>
  <c r="G4140" i="3" s="1"/>
  <c r="H4140" i="3" s="1"/>
  <c r="D4135" i="3"/>
  <c r="G4135" i="3" s="1"/>
  <c r="H4135" i="3" s="1"/>
  <c r="D4125" i="3"/>
  <c r="G4125" i="3" s="1"/>
  <c r="H4125" i="3" s="1"/>
  <c r="D4120" i="3"/>
  <c r="G4120" i="3" s="1"/>
  <c r="H4120" i="3" s="1"/>
  <c r="D4115" i="3"/>
  <c r="G4115" i="3" s="1"/>
  <c r="H4115" i="3" s="1"/>
  <c r="D4105" i="3"/>
  <c r="G4105" i="3" s="1"/>
  <c r="H4105" i="3" s="1"/>
  <c r="D4090" i="3"/>
  <c r="G4090" i="3" s="1"/>
  <c r="H4090" i="3" s="1"/>
  <c r="D4076" i="3"/>
  <c r="G4076" i="3" s="1"/>
  <c r="H4076" i="3" s="1"/>
  <c r="D4071" i="3"/>
  <c r="G4071" i="3" s="1"/>
  <c r="H4071" i="3" s="1"/>
  <c r="D4061" i="3"/>
  <c r="G4061" i="3" s="1"/>
  <c r="H4061" i="3" s="1"/>
  <c r="D4056" i="3"/>
  <c r="G4056" i="3" s="1"/>
  <c r="H4056" i="3" s="1"/>
  <c r="D4051" i="3"/>
  <c r="G4051" i="3" s="1"/>
  <c r="H4051" i="3" s="1"/>
  <c r="D4041" i="3"/>
  <c r="G4041" i="3" s="1"/>
  <c r="H4041" i="3" s="1"/>
  <c r="D4785" i="3"/>
  <c r="G4785" i="3" s="1"/>
  <c r="H4785" i="3" s="1"/>
  <c r="D4582" i="3"/>
  <c r="G4582" i="3" s="1"/>
  <c r="H4582" i="3" s="1"/>
  <c r="D4549" i="3"/>
  <c r="G4549" i="3" s="1"/>
  <c r="H4549" i="3" s="1"/>
  <c r="D4468" i="3"/>
  <c r="G4468" i="3" s="1"/>
  <c r="H4468" i="3" s="1"/>
  <c r="D4426" i="3"/>
  <c r="G4426" i="3" s="1"/>
  <c r="H4426" i="3" s="1"/>
  <c r="D4361" i="3"/>
  <c r="G4361" i="3" s="1"/>
  <c r="H4361" i="3" s="1"/>
  <c r="D4321" i="3"/>
  <c r="G4321" i="3" s="1"/>
  <c r="H4321" i="3" s="1"/>
  <c r="D4298" i="3"/>
  <c r="G4298" i="3" s="1"/>
  <c r="H4298" i="3" s="1"/>
  <c r="D4258" i="3"/>
  <c r="G4258" i="3" s="1"/>
  <c r="H4258" i="3" s="1"/>
  <c r="D4233" i="3"/>
  <c r="G4233" i="3" s="1"/>
  <c r="H4233" i="3" s="1"/>
  <c r="D4229" i="3"/>
  <c r="G4229" i="3" s="1"/>
  <c r="H4229" i="3" s="1"/>
  <c r="D4218" i="3"/>
  <c r="G4218" i="3" s="1"/>
  <c r="H4218" i="3" s="1"/>
  <c r="D4208" i="3"/>
  <c r="G4208" i="3" s="1"/>
  <c r="H4208" i="3" s="1"/>
  <c r="D4193" i="3"/>
  <c r="G4193" i="3" s="1"/>
  <c r="H4193" i="3" s="1"/>
  <c r="D4178" i="3"/>
  <c r="G4178" i="3" s="1"/>
  <c r="H4178" i="3" s="1"/>
  <c r="D4171" i="3"/>
  <c r="G4171" i="3" s="1"/>
  <c r="H4171" i="3" s="1"/>
  <c r="D4163" i="3"/>
  <c r="G4163" i="3" s="1"/>
  <c r="H4163" i="3" s="1"/>
  <c r="D4155" i="3"/>
  <c r="G4155" i="3" s="1"/>
  <c r="H4155" i="3" s="1"/>
  <c r="D4145" i="3"/>
  <c r="G4145" i="3" s="1"/>
  <c r="H4145" i="3" s="1"/>
  <c r="D4130" i="3"/>
  <c r="G4130" i="3" s="1"/>
  <c r="H4130" i="3" s="1"/>
  <c r="D4116" i="3"/>
  <c r="G4116" i="3" s="1"/>
  <c r="H4116" i="3" s="1"/>
  <c r="D4111" i="3"/>
  <c r="G4111" i="3" s="1"/>
  <c r="H4111" i="3" s="1"/>
  <c r="D4101" i="3"/>
  <c r="G4101" i="3" s="1"/>
  <c r="H4101" i="3" s="1"/>
  <c r="D4096" i="3"/>
  <c r="G4096" i="3" s="1"/>
  <c r="H4096" i="3" s="1"/>
  <c r="D4091" i="3"/>
  <c r="G4091" i="3" s="1"/>
  <c r="H4091" i="3" s="1"/>
  <c r="D4081" i="3"/>
  <c r="G4081" i="3" s="1"/>
  <c r="H4081" i="3" s="1"/>
  <c r="D4066" i="3"/>
  <c r="G4066" i="3" s="1"/>
  <c r="H4066" i="3" s="1"/>
  <c r="D4052" i="3"/>
  <c r="G4052" i="3" s="1"/>
  <c r="H4052" i="3" s="1"/>
  <c r="D4047" i="3"/>
  <c r="G4047" i="3" s="1"/>
  <c r="H4047" i="3" s="1"/>
  <c r="D4037" i="3"/>
  <c r="G4037" i="3" s="1"/>
  <c r="H4037" i="3" s="1"/>
  <c r="D4578" i="3"/>
  <c r="G4578" i="3" s="1"/>
  <c r="H4578" i="3" s="1"/>
  <c r="D4501" i="3"/>
  <c r="G4501" i="3" s="1"/>
  <c r="H4501" i="3" s="1"/>
  <c r="D4620" i="3"/>
  <c r="G4620" i="3" s="1"/>
  <c r="H4620" i="3" s="1"/>
  <c r="D4442" i="3"/>
  <c r="G4442" i="3" s="1"/>
  <c r="H4442" i="3" s="1"/>
  <c r="D4329" i="3"/>
  <c r="G4329" i="3" s="1"/>
  <c r="H4329" i="3" s="1"/>
  <c r="D4305" i="3"/>
  <c r="G4305" i="3" s="1"/>
  <c r="H4305" i="3" s="1"/>
  <c r="D4299" i="3"/>
  <c r="G4299" i="3" s="1"/>
  <c r="H4299" i="3" s="1"/>
  <c r="D4259" i="3"/>
  <c r="G4259" i="3" s="1"/>
  <c r="H4259" i="3" s="1"/>
  <c r="D4257" i="3"/>
  <c r="G4257" i="3" s="1"/>
  <c r="H4257" i="3" s="1"/>
  <c r="D4219" i="3"/>
  <c r="G4219" i="3" s="1"/>
  <c r="H4219" i="3" s="1"/>
  <c r="D4213" i="3"/>
  <c r="G4213" i="3" s="1"/>
  <c r="H4213" i="3" s="1"/>
  <c r="D4184" i="3"/>
  <c r="G4184" i="3" s="1"/>
  <c r="H4184" i="3" s="1"/>
  <c r="D4169" i="3"/>
  <c r="G4169" i="3" s="1"/>
  <c r="H4169" i="3" s="1"/>
  <c r="D4148" i="3"/>
  <c r="G4148" i="3" s="1"/>
  <c r="H4148" i="3" s="1"/>
  <c r="D4143" i="3"/>
  <c r="G4143" i="3" s="1"/>
  <c r="H4143" i="3" s="1"/>
  <c r="D4133" i="3"/>
  <c r="G4133" i="3" s="1"/>
  <c r="H4133" i="3" s="1"/>
  <c r="D4128" i="3"/>
  <c r="G4128" i="3" s="1"/>
  <c r="H4128" i="3" s="1"/>
  <c r="D4123" i="3"/>
  <c r="G4123" i="3" s="1"/>
  <c r="H4123" i="3" s="1"/>
  <c r="D4113" i="3"/>
  <c r="G4113" i="3" s="1"/>
  <c r="H4113" i="3" s="1"/>
  <c r="D4098" i="3"/>
  <c r="G4098" i="3" s="1"/>
  <c r="H4098" i="3" s="1"/>
  <c r="D4084" i="3"/>
  <c r="G4084" i="3" s="1"/>
  <c r="H4084" i="3" s="1"/>
  <c r="D4079" i="3"/>
  <c r="G4079" i="3" s="1"/>
  <c r="H4079" i="3" s="1"/>
  <c r="D4069" i="3"/>
  <c r="G4069" i="3" s="1"/>
  <c r="H4069" i="3" s="1"/>
  <c r="D4064" i="3"/>
  <c r="G4064" i="3" s="1"/>
  <c r="H4064" i="3" s="1"/>
  <c r="D4059" i="3"/>
  <c r="G4059" i="3" s="1"/>
  <c r="H4059" i="3" s="1"/>
  <c r="D4049" i="3"/>
  <c r="G4049" i="3" s="1"/>
  <c r="H4049" i="3" s="1"/>
  <c r="D4034" i="3"/>
  <c r="G4034" i="3" s="1"/>
  <c r="H4034" i="3" s="1"/>
  <c r="D4020" i="3"/>
  <c r="G4020" i="3" s="1"/>
  <c r="H4020" i="3" s="1"/>
  <c r="D4013" i="3"/>
  <c r="G4013" i="3" s="1"/>
  <c r="H4013" i="3" s="1"/>
  <c r="D4005" i="3"/>
  <c r="G4005" i="3" s="1"/>
  <c r="H4005" i="3" s="1"/>
  <c r="D3997" i="3"/>
  <c r="G3997" i="3" s="1"/>
  <c r="H3997" i="3" s="1"/>
  <c r="D3989" i="3"/>
  <c r="G3989" i="3" s="1"/>
  <c r="H3989" i="3" s="1"/>
  <c r="D3981" i="3"/>
  <c r="G3981" i="3" s="1"/>
  <c r="H3981" i="3" s="1"/>
  <c r="D4456" i="3"/>
  <c r="G4456" i="3" s="1"/>
  <c r="H4456" i="3" s="1"/>
  <c r="D4306" i="3"/>
  <c r="G4306" i="3" s="1"/>
  <c r="H4306" i="3" s="1"/>
  <c r="D4242" i="3"/>
  <c r="G4242" i="3" s="1"/>
  <c r="H4242" i="3" s="1"/>
  <c r="D4188" i="3"/>
  <c r="G4188" i="3" s="1"/>
  <c r="H4188" i="3" s="1"/>
  <c r="D4186" i="3"/>
  <c r="G4186" i="3" s="1"/>
  <c r="H4186" i="3" s="1"/>
  <c r="D4176" i="3"/>
  <c r="G4176" i="3" s="1"/>
  <c r="H4176" i="3" s="1"/>
  <c r="D4146" i="3"/>
  <c r="G4146" i="3" s="1"/>
  <c r="H4146" i="3" s="1"/>
  <c r="D4138" i="3"/>
  <c r="G4138" i="3" s="1"/>
  <c r="H4138" i="3" s="1"/>
  <c r="D4136" i="3"/>
  <c r="G4136" i="3" s="1"/>
  <c r="H4136" i="3" s="1"/>
  <c r="D4121" i="3"/>
  <c r="G4121" i="3" s="1"/>
  <c r="H4121" i="3" s="1"/>
  <c r="D4119" i="3"/>
  <c r="G4119" i="3" s="1"/>
  <c r="H4119" i="3" s="1"/>
  <c r="D4083" i="3"/>
  <c r="G4083" i="3" s="1"/>
  <c r="H4083" i="3" s="1"/>
  <c r="D4077" i="3"/>
  <c r="G4077" i="3" s="1"/>
  <c r="H4077" i="3" s="1"/>
  <c r="D4000" i="3"/>
  <c r="G4000" i="3" s="1"/>
  <c r="H4000" i="3" s="1"/>
  <c r="D3974" i="3"/>
  <c r="G3974" i="3" s="1"/>
  <c r="H3974" i="3" s="1"/>
  <c r="D3969" i="3"/>
  <c r="G3969" i="3" s="1"/>
  <c r="H3969" i="3" s="1"/>
  <c r="D3964" i="3"/>
  <c r="G3964" i="3" s="1"/>
  <c r="H3964" i="3" s="1"/>
  <c r="D3954" i="3"/>
  <c r="G3954" i="3" s="1"/>
  <c r="H3954" i="3" s="1"/>
  <c r="D3939" i="3"/>
  <c r="G3939" i="3" s="1"/>
  <c r="H3939" i="3" s="1"/>
  <c r="D3932" i="3"/>
  <c r="G3932" i="3" s="1"/>
  <c r="H3932" i="3" s="1"/>
  <c r="D3924" i="3"/>
  <c r="G3924" i="3" s="1"/>
  <c r="H3924" i="3" s="1"/>
  <c r="D3916" i="3"/>
  <c r="G3916" i="3" s="1"/>
  <c r="H3916" i="3" s="1"/>
  <c r="D3908" i="3"/>
  <c r="G3908" i="3" s="1"/>
  <c r="H3908" i="3" s="1"/>
  <c r="D3900" i="3"/>
  <c r="G3900" i="3" s="1"/>
  <c r="H3900" i="3" s="1"/>
  <c r="D3892" i="3"/>
  <c r="G3892" i="3" s="1"/>
  <c r="H3892" i="3" s="1"/>
  <c r="D3884" i="3"/>
  <c r="G3884" i="3" s="1"/>
  <c r="H3884" i="3" s="1"/>
  <c r="D3876" i="3"/>
  <c r="G3876" i="3" s="1"/>
  <c r="H3876" i="3" s="1"/>
  <c r="D3868" i="3"/>
  <c r="G3868" i="3" s="1"/>
  <c r="H3868" i="3" s="1"/>
  <c r="D3860" i="3"/>
  <c r="G3860" i="3" s="1"/>
  <c r="H3860" i="3" s="1"/>
  <c r="D3852" i="3"/>
  <c r="G3852" i="3" s="1"/>
  <c r="H3852" i="3" s="1"/>
  <c r="D3844" i="3"/>
  <c r="G3844" i="3" s="1"/>
  <c r="H3844" i="3" s="1"/>
  <c r="D3836" i="3"/>
  <c r="G3836" i="3" s="1"/>
  <c r="H3836" i="3" s="1"/>
  <c r="D3828" i="3"/>
  <c r="G3828" i="3" s="1"/>
  <c r="H3828" i="3" s="1"/>
  <c r="D3820" i="3"/>
  <c r="G3820" i="3" s="1"/>
  <c r="H3820" i="3" s="1"/>
  <c r="D3812" i="3"/>
  <c r="G3812" i="3" s="1"/>
  <c r="H3812" i="3" s="1"/>
  <c r="D3804" i="3"/>
  <c r="G3804" i="3" s="1"/>
  <c r="H3804" i="3" s="1"/>
  <c r="D3796" i="3"/>
  <c r="G3796" i="3" s="1"/>
  <c r="H3796" i="3" s="1"/>
  <c r="D3788" i="3"/>
  <c r="G3788" i="3" s="1"/>
  <c r="H3788" i="3" s="1"/>
  <c r="D3780" i="3"/>
  <c r="G3780" i="3" s="1"/>
  <c r="H3780" i="3" s="1"/>
  <c r="D3772" i="3"/>
  <c r="G3772" i="3" s="1"/>
  <c r="H3772" i="3" s="1"/>
  <c r="D3764" i="3"/>
  <c r="G3764" i="3" s="1"/>
  <c r="H3764" i="3" s="1"/>
  <c r="D3756" i="3"/>
  <c r="G3756" i="3" s="1"/>
  <c r="H3756" i="3" s="1"/>
  <c r="D3748" i="3"/>
  <c r="G3748" i="3" s="1"/>
  <c r="H3748" i="3" s="1"/>
  <c r="D3740" i="3"/>
  <c r="G3740" i="3" s="1"/>
  <c r="H3740" i="3" s="1"/>
  <c r="D3732" i="3"/>
  <c r="G3732" i="3" s="1"/>
  <c r="H3732" i="3" s="1"/>
  <c r="D3724" i="3"/>
  <c r="G3724" i="3" s="1"/>
  <c r="H3724" i="3" s="1"/>
  <c r="D3716" i="3"/>
  <c r="G3716" i="3" s="1"/>
  <c r="H3716" i="3" s="1"/>
  <c r="D3708" i="3"/>
  <c r="G3708" i="3" s="1"/>
  <c r="H3708" i="3" s="1"/>
  <c r="D3700" i="3"/>
  <c r="G3700" i="3" s="1"/>
  <c r="H3700" i="3" s="1"/>
  <c r="D3692" i="3"/>
  <c r="G3692" i="3" s="1"/>
  <c r="H3692" i="3" s="1"/>
  <c r="D3684" i="3"/>
  <c r="G3684" i="3" s="1"/>
  <c r="H3684" i="3" s="1"/>
  <c r="D3676" i="3"/>
  <c r="G3676" i="3" s="1"/>
  <c r="H3676" i="3" s="1"/>
  <c r="D3668" i="3"/>
  <c r="G3668" i="3" s="1"/>
  <c r="H3668" i="3" s="1"/>
  <c r="D3660" i="3"/>
  <c r="G3660" i="3" s="1"/>
  <c r="H3660" i="3" s="1"/>
  <c r="D3652" i="3"/>
  <c r="G3652" i="3" s="1"/>
  <c r="H3652" i="3" s="1"/>
  <c r="D3644" i="3"/>
  <c r="G3644" i="3" s="1"/>
  <c r="H3644" i="3" s="1"/>
  <c r="D3636" i="3"/>
  <c r="G3636" i="3" s="1"/>
  <c r="H3636" i="3" s="1"/>
  <c r="D3628" i="3"/>
  <c r="G3628" i="3" s="1"/>
  <c r="H3628" i="3" s="1"/>
  <c r="D3620" i="3"/>
  <c r="G3620" i="3" s="1"/>
  <c r="H3620" i="3" s="1"/>
  <c r="D3612" i="3"/>
  <c r="G3612" i="3" s="1"/>
  <c r="H3612" i="3" s="1"/>
  <c r="D4433" i="3"/>
  <c r="G4433" i="3" s="1"/>
  <c r="H4433" i="3" s="1"/>
  <c r="D4386" i="3"/>
  <c r="G4386" i="3" s="1"/>
  <c r="H4386" i="3" s="1"/>
  <c r="D4322" i="3"/>
  <c r="G4322" i="3" s="1"/>
  <c r="H4322" i="3" s="1"/>
  <c r="D4314" i="3"/>
  <c r="G4314" i="3" s="1"/>
  <c r="H4314" i="3" s="1"/>
  <c r="D4273" i="3"/>
  <c r="G4273" i="3" s="1"/>
  <c r="H4273" i="3" s="1"/>
  <c r="D4265" i="3"/>
  <c r="G4265" i="3" s="1"/>
  <c r="H4265" i="3" s="1"/>
  <c r="D4180" i="3"/>
  <c r="G4180" i="3" s="1"/>
  <c r="H4180" i="3" s="1"/>
  <c r="D4153" i="3"/>
  <c r="G4153" i="3" s="1"/>
  <c r="H4153" i="3" s="1"/>
  <c r="D4151" i="3"/>
  <c r="G4151" i="3" s="1"/>
  <c r="H4151" i="3" s="1"/>
  <c r="D4132" i="3"/>
  <c r="G4132" i="3" s="1"/>
  <c r="H4132" i="3" s="1"/>
  <c r="D4117" i="3"/>
  <c r="G4117" i="3" s="1"/>
  <c r="H4117" i="3" s="1"/>
  <c r="D4109" i="3"/>
  <c r="G4109" i="3" s="1"/>
  <c r="H4109" i="3" s="1"/>
  <c r="D4092" i="3"/>
  <c r="G4092" i="3" s="1"/>
  <c r="H4092" i="3" s="1"/>
  <c r="D4073" i="3"/>
  <c r="G4073" i="3" s="1"/>
  <c r="H4073" i="3" s="1"/>
  <c r="D4067" i="3"/>
  <c r="G4067" i="3" s="1"/>
  <c r="H4067" i="3" s="1"/>
  <c r="D4058" i="3"/>
  <c r="G4058" i="3" s="1"/>
  <c r="H4058" i="3" s="1"/>
  <c r="D4048" i="3"/>
  <c r="G4048" i="3" s="1"/>
  <c r="H4048" i="3" s="1"/>
  <c r="D4024" i="3"/>
  <c r="G4024" i="3" s="1"/>
  <c r="H4024" i="3" s="1"/>
  <c r="D4011" i="3"/>
  <c r="G4011" i="3" s="1"/>
  <c r="H4011" i="3" s="1"/>
  <c r="D4004" i="3"/>
  <c r="G4004" i="3" s="1"/>
  <c r="H4004" i="3" s="1"/>
  <c r="D3993" i="3"/>
  <c r="G3993" i="3" s="1"/>
  <c r="H3993" i="3" s="1"/>
  <c r="D3990" i="3"/>
  <c r="G3990" i="3" s="1"/>
  <c r="H3990" i="3" s="1"/>
  <c r="D3986" i="3"/>
  <c r="G3986" i="3" s="1"/>
  <c r="H3986" i="3" s="1"/>
  <c r="D3979" i="3"/>
  <c r="G3979" i="3" s="1"/>
  <c r="H3979" i="3" s="1"/>
  <c r="D3965" i="3"/>
  <c r="G3965" i="3" s="1"/>
  <c r="H3965" i="3" s="1"/>
  <c r="D3960" i="3"/>
  <c r="G3960" i="3" s="1"/>
  <c r="H3960" i="3" s="1"/>
  <c r="D3950" i="3"/>
  <c r="G3950" i="3" s="1"/>
  <c r="H3950" i="3" s="1"/>
  <c r="D3945" i="3"/>
  <c r="G3945" i="3" s="1"/>
  <c r="H3945" i="3" s="1"/>
  <c r="D3940" i="3"/>
  <c r="G3940" i="3" s="1"/>
  <c r="H3940" i="3" s="1"/>
  <c r="D3933" i="3"/>
  <c r="G3933" i="3" s="1"/>
  <c r="H3933" i="3" s="1"/>
  <c r="D3925" i="3"/>
  <c r="G3925" i="3" s="1"/>
  <c r="H3925" i="3" s="1"/>
  <c r="D3917" i="3"/>
  <c r="G3917" i="3" s="1"/>
  <c r="H3917" i="3" s="1"/>
  <c r="D3909" i="3"/>
  <c r="G3909" i="3" s="1"/>
  <c r="H3909" i="3" s="1"/>
  <c r="D3901" i="3"/>
  <c r="G3901" i="3" s="1"/>
  <c r="H3901" i="3" s="1"/>
  <c r="D3893" i="3"/>
  <c r="G3893" i="3" s="1"/>
  <c r="H3893" i="3" s="1"/>
  <c r="D3885" i="3"/>
  <c r="G3885" i="3" s="1"/>
  <c r="H3885" i="3" s="1"/>
  <c r="D3877" i="3"/>
  <c r="G3877" i="3" s="1"/>
  <c r="H3877" i="3" s="1"/>
  <c r="D3869" i="3"/>
  <c r="G3869" i="3" s="1"/>
  <c r="H3869" i="3" s="1"/>
  <c r="D3861" i="3"/>
  <c r="G3861" i="3" s="1"/>
  <c r="H3861" i="3" s="1"/>
  <c r="D3853" i="3"/>
  <c r="G3853" i="3" s="1"/>
  <c r="H3853" i="3" s="1"/>
  <c r="D3845" i="3"/>
  <c r="G3845" i="3" s="1"/>
  <c r="H3845" i="3" s="1"/>
  <c r="D3837" i="3"/>
  <c r="G3837" i="3" s="1"/>
  <c r="H3837" i="3" s="1"/>
  <c r="D3829" i="3"/>
  <c r="G3829" i="3" s="1"/>
  <c r="H3829" i="3" s="1"/>
  <c r="D4472" i="3"/>
  <c r="G4472" i="3" s="1"/>
  <c r="H4472" i="3" s="1"/>
  <c r="D4436" i="3"/>
  <c r="G4436" i="3" s="1"/>
  <c r="H4436" i="3" s="1"/>
  <c r="D4339" i="3"/>
  <c r="G4339" i="3" s="1"/>
  <c r="H4339" i="3" s="1"/>
  <c r="D4330" i="3"/>
  <c r="G4330" i="3" s="1"/>
  <c r="H4330" i="3" s="1"/>
  <c r="D4297" i="3"/>
  <c r="G4297" i="3" s="1"/>
  <c r="H4297" i="3" s="1"/>
  <c r="D4289" i="3"/>
  <c r="G4289" i="3" s="1"/>
  <c r="H4289" i="3" s="1"/>
  <c r="D4281" i="3"/>
  <c r="G4281" i="3" s="1"/>
  <c r="H4281" i="3" s="1"/>
  <c r="D4249" i="3"/>
  <c r="G4249" i="3" s="1"/>
  <c r="H4249" i="3" s="1"/>
  <c r="D4234" i="3"/>
  <c r="G4234" i="3" s="1"/>
  <c r="H4234" i="3" s="1"/>
  <c r="D4209" i="3"/>
  <c r="G4209" i="3" s="1"/>
  <c r="H4209" i="3" s="1"/>
  <c r="D4161" i="3"/>
  <c r="G4161" i="3" s="1"/>
  <c r="H4161" i="3" s="1"/>
  <c r="D4157" i="3"/>
  <c r="G4157" i="3" s="1"/>
  <c r="H4157" i="3" s="1"/>
  <c r="D4124" i="3"/>
  <c r="G4124" i="3" s="1"/>
  <c r="H4124" i="3" s="1"/>
  <c r="D4107" i="3"/>
  <c r="G4107" i="3" s="1"/>
  <c r="H4107" i="3" s="1"/>
  <c r="D4088" i="3"/>
  <c r="G4088" i="3" s="1"/>
  <c r="H4088" i="3" s="1"/>
  <c r="D4063" i="3"/>
  <c r="G4063" i="3" s="1"/>
  <c r="H4063" i="3" s="1"/>
  <c r="D4044" i="3"/>
  <c r="G4044" i="3" s="1"/>
  <c r="H4044" i="3" s="1"/>
  <c r="D4042" i="3"/>
  <c r="G4042" i="3" s="1"/>
  <c r="H4042" i="3" s="1"/>
  <c r="D4040" i="3"/>
  <c r="G4040" i="3" s="1"/>
  <c r="H4040" i="3" s="1"/>
  <c r="D4033" i="3"/>
  <c r="G4033" i="3" s="1"/>
  <c r="H4033" i="3" s="1"/>
  <c r="D4027" i="3"/>
  <c r="G4027" i="3" s="1"/>
  <c r="H4027" i="3" s="1"/>
  <c r="D4018" i="3"/>
  <c r="G4018" i="3" s="1"/>
  <c r="H4018" i="3" s="1"/>
  <c r="D4008" i="3"/>
  <c r="G4008" i="3" s="1"/>
  <c r="H4008" i="3" s="1"/>
  <c r="D3970" i="3"/>
  <c r="G3970" i="3" s="1"/>
  <c r="H3970" i="3" s="1"/>
  <c r="D3955" i="3"/>
  <c r="G3955" i="3" s="1"/>
  <c r="H3955" i="3" s="1"/>
  <c r="D3941" i="3"/>
  <c r="G3941" i="3" s="1"/>
  <c r="H3941" i="3" s="1"/>
  <c r="D3934" i="3"/>
  <c r="G3934" i="3" s="1"/>
  <c r="H3934" i="3" s="1"/>
  <c r="D3926" i="3"/>
  <c r="G3926" i="3" s="1"/>
  <c r="H3926" i="3" s="1"/>
  <c r="D3918" i="3"/>
  <c r="G3918" i="3" s="1"/>
  <c r="H3918" i="3" s="1"/>
  <c r="D3910" i="3"/>
  <c r="G3910" i="3" s="1"/>
  <c r="H3910" i="3" s="1"/>
  <c r="D3902" i="3"/>
  <c r="G3902" i="3" s="1"/>
  <c r="H3902" i="3" s="1"/>
  <c r="D3894" i="3"/>
  <c r="G3894" i="3" s="1"/>
  <c r="H3894" i="3" s="1"/>
  <c r="D3886" i="3"/>
  <c r="G3886" i="3" s="1"/>
  <c r="H3886" i="3" s="1"/>
  <c r="D3878" i="3"/>
  <c r="G3878" i="3" s="1"/>
  <c r="H3878" i="3" s="1"/>
  <c r="D3870" i="3"/>
  <c r="G3870" i="3" s="1"/>
  <c r="H3870" i="3" s="1"/>
  <c r="D3862" i="3"/>
  <c r="G3862" i="3" s="1"/>
  <c r="H3862" i="3" s="1"/>
  <c r="D3854" i="3"/>
  <c r="G3854" i="3" s="1"/>
  <c r="H3854" i="3" s="1"/>
  <c r="D3846" i="3"/>
  <c r="G3846" i="3" s="1"/>
  <c r="H3846" i="3" s="1"/>
  <c r="D3838" i="3"/>
  <c r="G3838" i="3" s="1"/>
  <c r="H3838" i="3" s="1"/>
  <c r="D3830" i="3"/>
  <c r="G3830" i="3" s="1"/>
  <c r="H3830" i="3" s="1"/>
  <c r="D4598" i="3"/>
  <c r="G4598" i="3" s="1"/>
  <c r="H4598" i="3" s="1"/>
  <c r="D4378" i="3"/>
  <c r="G4378" i="3" s="1"/>
  <c r="H4378" i="3" s="1"/>
  <c r="D4323" i="3"/>
  <c r="G4323" i="3" s="1"/>
  <c r="H4323" i="3" s="1"/>
  <c r="D4274" i="3"/>
  <c r="G4274" i="3" s="1"/>
  <c r="H4274" i="3" s="1"/>
  <c r="D4261" i="3"/>
  <c r="G4261" i="3" s="1"/>
  <c r="H4261" i="3" s="1"/>
  <c r="D4199" i="3"/>
  <c r="G4199" i="3" s="1"/>
  <c r="H4199" i="3" s="1"/>
  <c r="D4197" i="3"/>
  <c r="G4197" i="3" s="1"/>
  <c r="H4197" i="3" s="1"/>
  <c r="D4164" i="3"/>
  <c r="G4164" i="3" s="1"/>
  <c r="H4164" i="3" s="1"/>
  <c r="D4152" i="3"/>
  <c r="G4152" i="3" s="1"/>
  <c r="H4152" i="3" s="1"/>
  <c r="D4127" i="3"/>
  <c r="G4127" i="3" s="1"/>
  <c r="H4127" i="3" s="1"/>
  <c r="D4108" i="3"/>
  <c r="G4108" i="3" s="1"/>
  <c r="H4108" i="3" s="1"/>
  <c r="D4106" i="3"/>
  <c r="G4106" i="3" s="1"/>
  <c r="H4106" i="3" s="1"/>
  <c r="D4104" i="3"/>
  <c r="G4104" i="3" s="1"/>
  <c r="H4104" i="3" s="1"/>
  <c r="D4093" i="3"/>
  <c r="G4093" i="3" s="1"/>
  <c r="H4093" i="3" s="1"/>
  <c r="D4060" i="3"/>
  <c r="G4060" i="3" s="1"/>
  <c r="H4060" i="3" s="1"/>
  <c r="D4043" i="3"/>
  <c r="G4043" i="3" s="1"/>
  <c r="H4043" i="3" s="1"/>
  <c r="D4023" i="3"/>
  <c r="G4023" i="3" s="1"/>
  <c r="H4023" i="3" s="1"/>
  <c r="D3992" i="3"/>
  <c r="G3992" i="3" s="1"/>
  <c r="H3992" i="3" s="1"/>
  <c r="D3973" i="3"/>
  <c r="G3973" i="3" s="1"/>
  <c r="H3973" i="3" s="1"/>
  <c r="D3968" i="3"/>
  <c r="G3968" i="3" s="1"/>
  <c r="H3968" i="3" s="1"/>
  <c r="D3958" i="3"/>
  <c r="G3958" i="3" s="1"/>
  <c r="H3958" i="3" s="1"/>
  <c r="D3953" i="3"/>
  <c r="G3953" i="3" s="1"/>
  <c r="H3953" i="3" s="1"/>
  <c r="D3948" i="3"/>
  <c r="G3948" i="3" s="1"/>
  <c r="H3948" i="3" s="1"/>
  <c r="D3938" i="3"/>
  <c r="G3938" i="3" s="1"/>
  <c r="H3938" i="3" s="1"/>
  <c r="D3930" i="3"/>
  <c r="G3930" i="3" s="1"/>
  <c r="H3930" i="3" s="1"/>
  <c r="D3922" i="3"/>
  <c r="G3922" i="3" s="1"/>
  <c r="H3922" i="3" s="1"/>
  <c r="D3914" i="3"/>
  <c r="G3914" i="3" s="1"/>
  <c r="H3914" i="3" s="1"/>
  <c r="D3906" i="3"/>
  <c r="G3906" i="3" s="1"/>
  <c r="H3906" i="3" s="1"/>
  <c r="D3898" i="3"/>
  <c r="G3898" i="3" s="1"/>
  <c r="H3898" i="3" s="1"/>
  <c r="D3890" i="3"/>
  <c r="G3890" i="3" s="1"/>
  <c r="H3890" i="3" s="1"/>
  <c r="D3882" i="3"/>
  <c r="G3882" i="3" s="1"/>
  <c r="H3882" i="3" s="1"/>
  <c r="D3874" i="3"/>
  <c r="G3874" i="3" s="1"/>
  <c r="H3874" i="3" s="1"/>
  <c r="D3866" i="3"/>
  <c r="G3866" i="3" s="1"/>
  <c r="H3866" i="3" s="1"/>
  <c r="D3858" i="3"/>
  <c r="G3858" i="3" s="1"/>
  <c r="H3858" i="3" s="1"/>
  <c r="D3850" i="3"/>
  <c r="G3850" i="3" s="1"/>
  <c r="H3850" i="3" s="1"/>
  <c r="D3842" i="3"/>
  <c r="G3842" i="3" s="1"/>
  <c r="H3842" i="3" s="1"/>
  <c r="D3834" i="3"/>
  <c r="G3834" i="3" s="1"/>
  <c r="H3834" i="3" s="1"/>
  <c r="D3826" i="3"/>
  <c r="G3826" i="3" s="1"/>
  <c r="H3826" i="3" s="1"/>
  <c r="D3818" i="3"/>
  <c r="G3818" i="3" s="1"/>
  <c r="H3818" i="3" s="1"/>
  <c r="D3810" i="3"/>
  <c r="G3810" i="3" s="1"/>
  <c r="H3810" i="3" s="1"/>
  <c r="D3802" i="3"/>
  <c r="G3802" i="3" s="1"/>
  <c r="H3802" i="3" s="1"/>
  <c r="D3794" i="3"/>
  <c r="G3794" i="3" s="1"/>
  <c r="H3794" i="3" s="1"/>
  <c r="D3786" i="3"/>
  <c r="G3786" i="3" s="1"/>
  <c r="H3786" i="3" s="1"/>
  <c r="D3778" i="3"/>
  <c r="G3778" i="3" s="1"/>
  <c r="H3778" i="3" s="1"/>
  <c r="D3770" i="3"/>
  <c r="G3770" i="3" s="1"/>
  <c r="H3770" i="3" s="1"/>
  <c r="D3762" i="3"/>
  <c r="G3762" i="3" s="1"/>
  <c r="H3762" i="3" s="1"/>
  <c r="D3754" i="3"/>
  <c r="G3754" i="3" s="1"/>
  <c r="H3754" i="3" s="1"/>
  <c r="D3746" i="3"/>
  <c r="G3746" i="3" s="1"/>
  <c r="H3746" i="3" s="1"/>
  <c r="D3738" i="3"/>
  <c r="G3738" i="3" s="1"/>
  <c r="H3738" i="3" s="1"/>
  <c r="D3730" i="3"/>
  <c r="G3730" i="3" s="1"/>
  <c r="H3730" i="3" s="1"/>
  <c r="D3722" i="3"/>
  <c r="G3722" i="3" s="1"/>
  <c r="H3722" i="3" s="1"/>
  <c r="D3714" i="3"/>
  <c r="G3714" i="3" s="1"/>
  <c r="H3714" i="3" s="1"/>
  <c r="D3706" i="3"/>
  <c r="G3706" i="3" s="1"/>
  <c r="H3706" i="3" s="1"/>
  <c r="D3698" i="3"/>
  <c r="G3698" i="3" s="1"/>
  <c r="H3698" i="3" s="1"/>
  <c r="D3690" i="3"/>
  <c r="G3690" i="3" s="1"/>
  <c r="H3690" i="3" s="1"/>
  <c r="D4465" i="3"/>
  <c r="G4465" i="3" s="1"/>
  <c r="H4465" i="3" s="1"/>
  <c r="D4440" i="3"/>
  <c r="G4440" i="3" s="1"/>
  <c r="H4440" i="3" s="1"/>
  <c r="D4225" i="3"/>
  <c r="G4225" i="3" s="1"/>
  <c r="H4225" i="3" s="1"/>
  <c r="D4212" i="3"/>
  <c r="G4212" i="3" s="1"/>
  <c r="H4212" i="3" s="1"/>
  <c r="D4173" i="3"/>
  <c r="G4173" i="3" s="1"/>
  <c r="H4173" i="3" s="1"/>
  <c r="D4122" i="3"/>
  <c r="G4122" i="3" s="1"/>
  <c r="H4122" i="3" s="1"/>
  <c r="D4112" i="3"/>
  <c r="G4112" i="3" s="1"/>
  <c r="H4112" i="3" s="1"/>
  <c r="D4087" i="3"/>
  <c r="G4087" i="3" s="1"/>
  <c r="H4087" i="3" s="1"/>
  <c r="D4082" i="3"/>
  <c r="G4082" i="3" s="1"/>
  <c r="H4082" i="3" s="1"/>
  <c r="D4072" i="3"/>
  <c r="G4072" i="3" s="1"/>
  <c r="H4072" i="3" s="1"/>
  <c r="D4029" i="3"/>
  <c r="G4029" i="3" s="1"/>
  <c r="H4029" i="3" s="1"/>
  <c r="D4010" i="3"/>
  <c r="G4010" i="3" s="1"/>
  <c r="H4010" i="3" s="1"/>
  <c r="D4006" i="3"/>
  <c r="G4006" i="3" s="1"/>
  <c r="H4006" i="3" s="1"/>
  <c r="D4002" i="3"/>
  <c r="G4002" i="3" s="1"/>
  <c r="H4002" i="3" s="1"/>
  <c r="D3962" i="3"/>
  <c r="G3962" i="3" s="1"/>
  <c r="H3962" i="3" s="1"/>
  <c r="D3956" i="3"/>
  <c r="G3956" i="3" s="1"/>
  <c r="H3956" i="3" s="1"/>
  <c r="D3947" i="3"/>
  <c r="G3947" i="3" s="1"/>
  <c r="H3947" i="3" s="1"/>
  <c r="D3824" i="3"/>
  <c r="G3824" i="3" s="1"/>
  <c r="H3824" i="3" s="1"/>
  <c r="D3817" i="3"/>
  <c r="G3817" i="3" s="1"/>
  <c r="H3817" i="3" s="1"/>
  <c r="D3806" i="3"/>
  <c r="G3806" i="3" s="1"/>
  <c r="H3806" i="3" s="1"/>
  <c r="D3803" i="3"/>
  <c r="G3803" i="3" s="1"/>
  <c r="H3803" i="3" s="1"/>
  <c r="D3799" i="3"/>
  <c r="G3799" i="3" s="1"/>
  <c r="H3799" i="3" s="1"/>
  <c r="D3792" i="3"/>
  <c r="G3792" i="3" s="1"/>
  <c r="H3792" i="3" s="1"/>
  <c r="D3785" i="3"/>
  <c r="G3785" i="3" s="1"/>
  <c r="H3785" i="3" s="1"/>
  <c r="D3774" i="3"/>
  <c r="G3774" i="3" s="1"/>
  <c r="H3774" i="3" s="1"/>
  <c r="D3771" i="3"/>
  <c r="G3771" i="3" s="1"/>
  <c r="H3771" i="3" s="1"/>
  <c r="D3767" i="3"/>
  <c r="G3767" i="3" s="1"/>
  <c r="H3767" i="3" s="1"/>
  <c r="D3760" i="3"/>
  <c r="G3760" i="3" s="1"/>
  <c r="H3760" i="3" s="1"/>
  <c r="D3753" i="3"/>
  <c r="G3753" i="3" s="1"/>
  <c r="H3753" i="3" s="1"/>
  <c r="D3742" i="3"/>
  <c r="G3742" i="3" s="1"/>
  <c r="H3742" i="3" s="1"/>
  <c r="D3739" i="3"/>
  <c r="G3739" i="3" s="1"/>
  <c r="H3739" i="3" s="1"/>
  <c r="D3735" i="3"/>
  <c r="G3735" i="3" s="1"/>
  <c r="H3735" i="3" s="1"/>
  <c r="D3728" i="3"/>
  <c r="G3728" i="3" s="1"/>
  <c r="H3728" i="3" s="1"/>
  <c r="D3721" i="3"/>
  <c r="G3721" i="3" s="1"/>
  <c r="H3721" i="3" s="1"/>
  <c r="D3710" i="3"/>
  <c r="G3710" i="3" s="1"/>
  <c r="H3710" i="3" s="1"/>
  <c r="D3707" i="3"/>
  <c r="G3707" i="3" s="1"/>
  <c r="H3707" i="3" s="1"/>
  <c r="D3703" i="3"/>
  <c r="G3703" i="3" s="1"/>
  <c r="H3703" i="3" s="1"/>
  <c r="D3696" i="3"/>
  <c r="G3696" i="3" s="1"/>
  <c r="H3696" i="3" s="1"/>
  <c r="D3689" i="3"/>
  <c r="G3689" i="3" s="1"/>
  <c r="H3689" i="3" s="1"/>
  <c r="D3685" i="3"/>
  <c r="G3685" i="3" s="1"/>
  <c r="H3685" i="3" s="1"/>
  <c r="D3675" i="3"/>
  <c r="G3675" i="3" s="1"/>
  <c r="H3675" i="3" s="1"/>
  <c r="D3670" i="3"/>
  <c r="G3670" i="3" s="1"/>
  <c r="H3670" i="3" s="1"/>
  <c r="D3665" i="3"/>
  <c r="G3665" i="3" s="1"/>
  <c r="H3665" i="3" s="1"/>
  <c r="D3655" i="3"/>
  <c r="G3655" i="3" s="1"/>
  <c r="H3655" i="3" s="1"/>
  <c r="D3640" i="3"/>
  <c r="G3640" i="3" s="1"/>
  <c r="H3640" i="3" s="1"/>
  <c r="D3626" i="3"/>
  <c r="G3626" i="3" s="1"/>
  <c r="H3626" i="3" s="1"/>
  <c r="D3621" i="3"/>
  <c r="G3621" i="3" s="1"/>
  <c r="H3621" i="3" s="1"/>
  <c r="D3611" i="3"/>
  <c r="G3611" i="3" s="1"/>
  <c r="H3611" i="3" s="1"/>
  <c r="D3603" i="3"/>
  <c r="G3603" i="3" s="1"/>
  <c r="H3603" i="3" s="1"/>
  <c r="D3595" i="3"/>
  <c r="G3595" i="3" s="1"/>
  <c r="H3595" i="3" s="1"/>
  <c r="D3587" i="3"/>
  <c r="G3587" i="3" s="1"/>
  <c r="H3587" i="3" s="1"/>
  <c r="D3579" i="3"/>
  <c r="G3579" i="3" s="1"/>
  <c r="H3579" i="3" s="1"/>
  <c r="D3571" i="3"/>
  <c r="G3571" i="3" s="1"/>
  <c r="H3571" i="3" s="1"/>
  <c r="D3563" i="3"/>
  <c r="G3563" i="3" s="1"/>
  <c r="H3563" i="3" s="1"/>
  <c r="D3555" i="3"/>
  <c r="G3555" i="3" s="1"/>
  <c r="H3555" i="3" s="1"/>
  <c r="D3547" i="3"/>
  <c r="G3547" i="3" s="1"/>
  <c r="H3547" i="3" s="1"/>
  <c r="D3539" i="3"/>
  <c r="G3539" i="3" s="1"/>
  <c r="H3539" i="3" s="1"/>
  <c r="D3531" i="3"/>
  <c r="G3531" i="3" s="1"/>
  <c r="H3531" i="3" s="1"/>
  <c r="D3523" i="3"/>
  <c r="G3523" i="3" s="1"/>
  <c r="H3523" i="3" s="1"/>
  <c r="D3515" i="3"/>
  <c r="G3515" i="3" s="1"/>
  <c r="H3515" i="3" s="1"/>
  <c r="D3507" i="3"/>
  <c r="G3507" i="3" s="1"/>
  <c r="H3507" i="3" s="1"/>
  <c r="D3499" i="3"/>
  <c r="G3499" i="3" s="1"/>
  <c r="H3499" i="3" s="1"/>
  <c r="D3491" i="3"/>
  <c r="G3491" i="3" s="1"/>
  <c r="H3491" i="3" s="1"/>
  <c r="D3483" i="3"/>
  <c r="G3483" i="3" s="1"/>
  <c r="H3483" i="3" s="1"/>
  <c r="D3475" i="3"/>
  <c r="G3475" i="3" s="1"/>
  <c r="H3475" i="3" s="1"/>
  <c r="D3467" i="3"/>
  <c r="G3467" i="3" s="1"/>
  <c r="H3467" i="3" s="1"/>
  <c r="D3459" i="3"/>
  <c r="G3459" i="3" s="1"/>
  <c r="H3459" i="3" s="1"/>
  <c r="D3451" i="3"/>
  <c r="G3451" i="3" s="1"/>
  <c r="H3451" i="3" s="1"/>
  <c r="D3443" i="3"/>
  <c r="G3443" i="3" s="1"/>
  <c r="H3443" i="3" s="1"/>
  <c r="D3435" i="3"/>
  <c r="G3435" i="3" s="1"/>
  <c r="H3435" i="3" s="1"/>
  <c r="D3427" i="3"/>
  <c r="G3427" i="3" s="1"/>
  <c r="H3427" i="3" s="1"/>
  <c r="D3419" i="3"/>
  <c r="G3419" i="3" s="1"/>
  <c r="H3419" i="3" s="1"/>
  <c r="D3411" i="3"/>
  <c r="G3411" i="3" s="1"/>
  <c r="H3411" i="3" s="1"/>
  <c r="D3403" i="3"/>
  <c r="G3403" i="3" s="1"/>
  <c r="H3403" i="3" s="1"/>
  <c r="D3395" i="3"/>
  <c r="G3395" i="3" s="1"/>
  <c r="H3395" i="3" s="1"/>
  <c r="D3387" i="3"/>
  <c r="G3387" i="3" s="1"/>
  <c r="H3387" i="3" s="1"/>
  <c r="D3379" i="3"/>
  <c r="G3379" i="3" s="1"/>
  <c r="H3379" i="3" s="1"/>
  <c r="D3371" i="3"/>
  <c r="G3371" i="3" s="1"/>
  <c r="H3371" i="3" s="1"/>
  <c r="D3363" i="3"/>
  <c r="G3363" i="3" s="1"/>
  <c r="H3363" i="3" s="1"/>
  <c r="D3355" i="3"/>
  <c r="G3355" i="3" s="1"/>
  <c r="H3355" i="3" s="1"/>
  <c r="D3347" i="3"/>
  <c r="G3347" i="3" s="1"/>
  <c r="H3347" i="3" s="1"/>
  <c r="D3339" i="3"/>
  <c r="G3339" i="3" s="1"/>
  <c r="H3339" i="3" s="1"/>
  <c r="D3331" i="3"/>
  <c r="G3331" i="3" s="1"/>
  <c r="H3331" i="3" s="1"/>
  <c r="D3323" i="3"/>
  <c r="G3323" i="3" s="1"/>
  <c r="H3323" i="3" s="1"/>
  <c r="D3315" i="3"/>
  <c r="G3315" i="3" s="1"/>
  <c r="H3315" i="3" s="1"/>
  <c r="D3307" i="3"/>
  <c r="G3307" i="3" s="1"/>
  <c r="H3307" i="3" s="1"/>
  <c r="D3299" i="3"/>
  <c r="G3299" i="3" s="1"/>
  <c r="H3299" i="3" s="1"/>
  <c r="D4381" i="3"/>
  <c r="G4381" i="3" s="1"/>
  <c r="H4381" i="3" s="1"/>
  <c r="D4267" i="3"/>
  <c r="G4267" i="3" s="1"/>
  <c r="H4267" i="3" s="1"/>
  <c r="D4245" i="3"/>
  <c r="G4245" i="3" s="1"/>
  <c r="H4245" i="3" s="1"/>
  <c r="D4181" i="3"/>
  <c r="G4181" i="3" s="1"/>
  <c r="H4181" i="3" s="1"/>
  <c r="D4035" i="3"/>
  <c r="G4035" i="3" s="1"/>
  <c r="H4035" i="3" s="1"/>
  <c r="D4014" i="3"/>
  <c r="G4014" i="3" s="1"/>
  <c r="H4014" i="3" s="1"/>
  <c r="D4012" i="3"/>
  <c r="G4012" i="3" s="1"/>
  <c r="H4012" i="3" s="1"/>
  <c r="D3977" i="3"/>
  <c r="G3977" i="3" s="1"/>
  <c r="H3977" i="3" s="1"/>
  <c r="D3952" i="3"/>
  <c r="G3952" i="3" s="1"/>
  <c r="H3952" i="3" s="1"/>
  <c r="D3937" i="3"/>
  <c r="G3937" i="3" s="1"/>
  <c r="H3937" i="3" s="1"/>
  <c r="D3935" i="3"/>
  <c r="G3935" i="3" s="1"/>
  <c r="H3935" i="3" s="1"/>
  <c r="D3928" i="3"/>
  <c r="G3928" i="3" s="1"/>
  <c r="H3928" i="3" s="1"/>
  <c r="D3921" i="3"/>
  <c r="G3921" i="3" s="1"/>
  <c r="H3921" i="3" s="1"/>
  <c r="D3919" i="3"/>
  <c r="G3919" i="3" s="1"/>
  <c r="H3919" i="3" s="1"/>
  <c r="D3912" i="3"/>
  <c r="G3912" i="3" s="1"/>
  <c r="H3912" i="3" s="1"/>
  <c r="D3905" i="3"/>
  <c r="G3905" i="3" s="1"/>
  <c r="H3905" i="3" s="1"/>
  <c r="D3903" i="3"/>
  <c r="G3903" i="3" s="1"/>
  <c r="H3903" i="3" s="1"/>
  <c r="D3896" i="3"/>
  <c r="G3896" i="3" s="1"/>
  <c r="H3896" i="3" s="1"/>
  <c r="D3889" i="3"/>
  <c r="G3889" i="3" s="1"/>
  <c r="H3889" i="3" s="1"/>
  <c r="D3887" i="3"/>
  <c r="G3887" i="3" s="1"/>
  <c r="H3887" i="3" s="1"/>
  <c r="D3880" i="3"/>
  <c r="G3880" i="3" s="1"/>
  <c r="H3880" i="3" s="1"/>
  <c r="D3873" i="3"/>
  <c r="G3873" i="3" s="1"/>
  <c r="H3873" i="3" s="1"/>
  <c r="D3871" i="3"/>
  <c r="G3871" i="3" s="1"/>
  <c r="H3871" i="3" s="1"/>
  <c r="D3864" i="3"/>
  <c r="G3864" i="3" s="1"/>
  <c r="H3864" i="3" s="1"/>
  <c r="D3857" i="3"/>
  <c r="G3857" i="3" s="1"/>
  <c r="H3857" i="3" s="1"/>
  <c r="D3855" i="3"/>
  <c r="G3855" i="3" s="1"/>
  <c r="H3855" i="3" s="1"/>
  <c r="D3848" i="3"/>
  <c r="G3848" i="3" s="1"/>
  <c r="H3848" i="3" s="1"/>
  <c r="D3841" i="3"/>
  <c r="G3841" i="3" s="1"/>
  <c r="H3841" i="3" s="1"/>
  <c r="D3839" i="3"/>
  <c r="G3839" i="3" s="1"/>
  <c r="H3839" i="3" s="1"/>
  <c r="D3832" i="3"/>
  <c r="G3832" i="3" s="1"/>
  <c r="H3832" i="3" s="1"/>
  <c r="D3821" i="3"/>
  <c r="G3821" i="3" s="1"/>
  <c r="H3821" i="3" s="1"/>
  <c r="D3789" i="3"/>
  <c r="G3789" i="3" s="1"/>
  <c r="H3789" i="3" s="1"/>
  <c r="D3757" i="3"/>
  <c r="G3757" i="3" s="1"/>
  <c r="H3757" i="3" s="1"/>
  <c r="D3725" i="3"/>
  <c r="G3725" i="3" s="1"/>
  <c r="H3725" i="3" s="1"/>
  <c r="D3693" i="3"/>
  <c r="G3693" i="3" s="1"/>
  <c r="H3693" i="3" s="1"/>
  <c r="D3680" i="3"/>
  <c r="G3680" i="3" s="1"/>
  <c r="H3680" i="3" s="1"/>
  <c r="D3666" i="3"/>
  <c r="G3666" i="3" s="1"/>
  <c r="H3666" i="3" s="1"/>
  <c r="D3661" i="3"/>
  <c r="G3661" i="3" s="1"/>
  <c r="H3661" i="3" s="1"/>
  <c r="D3651" i="3"/>
  <c r="G3651" i="3" s="1"/>
  <c r="H3651" i="3" s="1"/>
  <c r="D3646" i="3"/>
  <c r="G3646" i="3" s="1"/>
  <c r="H3646" i="3" s="1"/>
  <c r="D3641" i="3"/>
  <c r="G3641" i="3" s="1"/>
  <c r="H3641" i="3" s="1"/>
  <c r="D3631" i="3"/>
  <c r="G3631" i="3" s="1"/>
  <c r="H3631" i="3" s="1"/>
  <c r="D3616" i="3"/>
  <c r="G3616" i="3" s="1"/>
  <c r="H3616" i="3" s="1"/>
  <c r="D3604" i="3"/>
  <c r="G3604" i="3" s="1"/>
  <c r="H3604" i="3" s="1"/>
  <c r="D3596" i="3"/>
  <c r="G3596" i="3" s="1"/>
  <c r="H3596" i="3" s="1"/>
  <c r="D3588" i="3"/>
  <c r="G3588" i="3" s="1"/>
  <c r="H3588" i="3" s="1"/>
  <c r="D3580" i="3"/>
  <c r="G3580" i="3" s="1"/>
  <c r="H3580" i="3" s="1"/>
  <c r="D3572" i="3"/>
  <c r="G3572" i="3" s="1"/>
  <c r="H3572" i="3" s="1"/>
  <c r="D3564" i="3"/>
  <c r="G3564" i="3" s="1"/>
  <c r="H3564" i="3" s="1"/>
  <c r="D3556" i="3"/>
  <c r="G3556" i="3" s="1"/>
  <c r="H3556" i="3" s="1"/>
  <c r="D3548" i="3"/>
  <c r="G3548" i="3" s="1"/>
  <c r="H3548" i="3" s="1"/>
  <c r="D3540" i="3"/>
  <c r="G3540" i="3" s="1"/>
  <c r="H3540" i="3" s="1"/>
  <c r="D3532" i="3"/>
  <c r="G3532" i="3" s="1"/>
  <c r="H3532" i="3" s="1"/>
  <c r="D4646" i="3"/>
  <c r="G4646" i="3" s="1"/>
  <c r="H4646" i="3" s="1"/>
  <c r="D4540" i="3"/>
  <c r="G4540" i="3" s="1"/>
  <c r="H4540" i="3" s="1"/>
  <c r="D4283" i="3"/>
  <c r="G4283" i="3" s="1"/>
  <c r="H4283" i="3" s="1"/>
  <c r="D4194" i="3"/>
  <c r="G4194" i="3" s="1"/>
  <c r="H4194" i="3" s="1"/>
  <c r="D4191" i="3"/>
  <c r="G4191" i="3" s="1"/>
  <c r="H4191" i="3" s="1"/>
  <c r="D4147" i="3"/>
  <c r="G4147" i="3" s="1"/>
  <c r="H4147" i="3" s="1"/>
  <c r="D4103" i="3"/>
  <c r="G4103" i="3" s="1"/>
  <c r="H4103" i="3" s="1"/>
  <c r="D4074" i="3"/>
  <c r="G4074" i="3" s="1"/>
  <c r="H4074" i="3" s="1"/>
  <c r="D4016" i="3"/>
  <c r="G4016" i="3" s="1"/>
  <c r="H4016" i="3" s="1"/>
  <c r="D3987" i="3"/>
  <c r="G3987" i="3" s="1"/>
  <c r="H3987" i="3" s="1"/>
  <c r="D3985" i="3"/>
  <c r="G3985" i="3" s="1"/>
  <c r="H3985" i="3" s="1"/>
  <c r="D3931" i="3"/>
  <c r="G3931" i="3" s="1"/>
  <c r="H3931" i="3" s="1"/>
  <c r="D3915" i="3"/>
  <c r="G3915" i="3" s="1"/>
  <c r="H3915" i="3" s="1"/>
  <c r="D3899" i="3"/>
  <c r="G3899" i="3" s="1"/>
  <c r="H3899" i="3" s="1"/>
  <c r="D3883" i="3"/>
  <c r="G3883" i="3" s="1"/>
  <c r="H3883" i="3" s="1"/>
  <c r="D3867" i="3"/>
  <c r="G3867" i="3" s="1"/>
  <c r="H3867" i="3" s="1"/>
  <c r="D3851" i="3"/>
  <c r="G3851" i="3" s="1"/>
  <c r="H3851" i="3" s="1"/>
  <c r="D3835" i="3"/>
  <c r="G3835" i="3" s="1"/>
  <c r="H3835" i="3" s="1"/>
  <c r="D3825" i="3"/>
  <c r="G3825" i="3" s="1"/>
  <c r="H3825" i="3" s="1"/>
  <c r="D3814" i="3"/>
  <c r="G3814" i="3" s="1"/>
  <c r="H3814" i="3" s="1"/>
  <c r="D3811" i="3"/>
  <c r="G3811" i="3" s="1"/>
  <c r="H3811" i="3" s="1"/>
  <c r="D3807" i="3"/>
  <c r="G3807" i="3" s="1"/>
  <c r="H3807" i="3" s="1"/>
  <c r="D3800" i="3"/>
  <c r="G3800" i="3" s="1"/>
  <c r="H3800" i="3" s="1"/>
  <c r="D3793" i="3"/>
  <c r="G3793" i="3" s="1"/>
  <c r="H3793" i="3" s="1"/>
  <c r="D3782" i="3"/>
  <c r="G3782" i="3" s="1"/>
  <c r="H3782" i="3" s="1"/>
  <c r="D3779" i="3"/>
  <c r="G3779" i="3" s="1"/>
  <c r="H3779" i="3" s="1"/>
  <c r="D3775" i="3"/>
  <c r="G3775" i="3" s="1"/>
  <c r="H3775" i="3" s="1"/>
  <c r="D3768" i="3"/>
  <c r="G3768" i="3" s="1"/>
  <c r="H3768" i="3" s="1"/>
  <c r="D3761" i="3"/>
  <c r="G3761" i="3" s="1"/>
  <c r="H3761" i="3" s="1"/>
  <c r="D3750" i="3"/>
  <c r="G3750" i="3" s="1"/>
  <c r="H3750" i="3" s="1"/>
  <c r="D3747" i="3"/>
  <c r="G3747" i="3" s="1"/>
  <c r="H3747" i="3" s="1"/>
  <c r="D3743" i="3"/>
  <c r="G3743" i="3" s="1"/>
  <c r="H3743" i="3" s="1"/>
  <c r="D3736" i="3"/>
  <c r="G3736" i="3" s="1"/>
  <c r="H3736" i="3" s="1"/>
  <c r="D3729" i="3"/>
  <c r="G3729" i="3" s="1"/>
  <c r="H3729" i="3" s="1"/>
  <c r="D3718" i="3"/>
  <c r="G3718" i="3" s="1"/>
  <c r="H3718" i="3" s="1"/>
  <c r="D3715" i="3"/>
  <c r="G3715" i="3" s="1"/>
  <c r="H3715" i="3" s="1"/>
  <c r="D3711" i="3"/>
  <c r="G3711" i="3" s="1"/>
  <c r="H3711" i="3" s="1"/>
  <c r="D3704" i="3"/>
  <c r="G3704" i="3" s="1"/>
  <c r="H3704" i="3" s="1"/>
  <c r="D3697" i="3"/>
  <c r="G3697" i="3" s="1"/>
  <c r="H3697" i="3" s="1"/>
  <c r="D3686" i="3"/>
  <c r="G3686" i="3" s="1"/>
  <c r="H3686" i="3" s="1"/>
  <c r="D3681" i="3"/>
  <c r="G3681" i="3" s="1"/>
  <c r="H3681" i="3" s="1"/>
  <c r="D3671" i="3"/>
  <c r="G3671" i="3" s="1"/>
  <c r="H3671" i="3" s="1"/>
  <c r="D3656" i="3"/>
  <c r="G3656" i="3" s="1"/>
  <c r="H3656" i="3" s="1"/>
  <c r="D3642" i="3"/>
  <c r="G3642" i="3" s="1"/>
  <c r="H3642" i="3" s="1"/>
  <c r="D3637" i="3"/>
  <c r="G3637" i="3" s="1"/>
  <c r="H3637" i="3" s="1"/>
  <c r="D3627" i="3"/>
  <c r="G3627" i="3" s="1"/>
  <c r="H3627" i="3" s="1"/>
  <c r="D3622" i="3"/>
  <c r="G3622" i="3" s="1"/>
  <c r="H3622" i="3" s="1"/>
  <c r="D3617" i="3"/>
  <c r="G3617" i="3" s="1"/>
  <c r="H3617" i="3" s="1"/>
  <c r="D3605" i="3"/>
  <c r="G3605" i="3" s="1"/>
  <c r="H3605" i="3" s="1"/>
  <c r="D3597" i="3"/>
  <c r="G3597" i="3" s="1"/>
  <c r="H3597" i="3" s="1"/>
  <c r="D3589" i="3"/>
  <c r="G3589" i="3" s="1"/>
  <c r="H3589" i="3" s="1"/>
  <c r="D3581" i="3"/>
  <c r="G3581" i="3" s="1"/>
  <c r="H3581" i="3" s="1"/>
  <c r="D3573" i="3"/>
  <c r="G3573" i="3" s="1"/>
  <c r="H3573" i="3" s="1"/>
  <c r="D3565" i="3"/>
  <c r="G3565" i="3" s="1"/>
  <c r="H3565" i="3" s="1"/>
  <c r="D3557" i="3"/>
  <c r="G3557" i="3" s="1"/>
  <c r="H3557" i="3" s="1"/>
  <c r="D3549" i="3"/>
  <c r="G3549" i="3" s="1"/>
  <c r="H3549" i="3" s="1"/>
  <c r="D3541" i="3"/>
  <c r="G3541" i="3" s="1"/>
  <c r="H3541" i="3" s="1"/>
  <c r="D3533" i="3"/>
  <c r="G3533" i="3" s="1"/>
  <c r="H3533" i="3" s="1"/>
  <c r="D3525" i="3"/>
  <c r="G3525" i="3" s="1"/>
  <c r="H3525" i="3" s="1"/>
  <c r="D4404" i="3"/>
  <c r="G4404" i="3" s="1"/>
  <c r="H4404" i="3" s="1"/>
  <c r="D4376" i="3"/>
  <c r="G4376" i="3" s="1"/>
  <c r="H4376" i="3" s="1"/>
  <c r="D4393" i="3"/>
  <c r="G4393" i="3" s="1"/>
  <c r="H4393" i="3" s="1"/>
  <c r="D4313" i="3"/>
  <c r="G4313" i="3" s="1"/>
  <c r="H4313" i="3" s="1"/>
  <c r="D4291" i="3"/>
  <c r="G4291" i="3" s="1"/>
  <c r="H4291" i="3" s="1"/>
  <c r="D4235" i="3"/>
  <c r="G4235" i="3" s="1"/>
  <c r="H4235" i="3" s="1"/>
  <c r="D4210" i="3"/>
  <c r="G4210" i="3" s="1"/>
  <c r="H4210" i="3" s="1"/>
  <c r="D4168" i="3"/>
  <c r="G4168" i="3" s="1"/>
  <c r="H4168" i="3" s="1"/>
  <c r="D4165" i="3"/>
  <c r="G4165" i="3" s="1"/>
  <c r="H4165" i="3" s="1"/>
  <c r="D4068" i="3"/>
  <c r="G4068" i="3" s="1"/>
  <c r="H4068" i="3" s="1"/>
  <c r="D4057" i="3"/>
  <c r="G4057" i="3" s="1"/>
  <c r="H4057" i="3" s="1"/>
  <c r="D4039" i="3"/>
  <c r="G4039" i="3" s="1"/>
  <c r="H4039" i="3" s="1"/>
  <c r="D4017" i="3"/>
  <c r="G4017" i="3" s="1"/>
  <c r="H4017" i="3" s="1"/>
  <c r="D3998" i="3"/>
  <c r="G3998" i="3" s="1"/>
  <c r="H3998" i="3" s="1"/>
  <c r="D3996" i="3"/>
  <c r="G3996" i="3" s="1"/>
  <c r="H3996" i="3" s="1"/>
  <c r="D3994" i="3"/>
  <c r="G3994" i="3" s="1"/>
  <c r="H3994" i="3" s="1"/>
  <c r="D3984" i="3"/>
  <c r="G3984" i="3" s="1"/>
  <c r="H3984" i="3" s="1"/>
  <c r="D3923" i="3"/>
  <c r="G3923" i="3" s="1"/>
  <c r="H3923" i="3" s="1"/>
  <c r="D3907" i="3"/>
  <c r="G3907" i="3" s="1"/>
  <c r="H3907" i="3" s="1"/>
  <c r="D3891" i="3"/>
  <c r="G3891" i="3" s="1"/>
  <c r="H3891" i="3" s="1"/>
  <c r="D3875" i="3"/>
  <c r="G3875" i="3" s="1"/>
  <c r="H3875" i="3" s="1"/>
  <c r="D3859" i="3"/>
  <c r="G3859" i="3" s="1"/>
  <c r="H3859" i="3" s="1"/>
  <c r="D3843" i="3"/>
  <c r="G3843" i="3" s="1"/>
  <c r="H3843" i="3" s="1"/>
  <c r="D3823" i="3"/>
  <c r="G3823" i="3" s="1"/>
  <c r="H3823" i="3" s="1"/>
  <c r="D3816" i="3"/>
  <c r="G3816" i="3" s="1"/>
  <c r="H3816" i="3" s="1"/>
  <c r="D3809" i="3"/>
  <c r="G3809" i="3" s="1"/>
  <c r="H3809" i="3" s="1"/>
  <c r="D3798" i="3"/>
  <c r="G3798" i="3" s="1"/>
  <c r="H3798" i="3" s="1"/>
  <c r="D3795" i="3"/>
  <c r="G3795" i="3" s="1"/>
  <c r="H3795" i="3" s="1"/>
  <c r="D3791" i="3"/>
  <c r="G3791" i="3" s="1"/>
  <c r="H3791" i="3" s="1"/>
  <c r="D3784" i="3"/>
  <c r="G3784" i="3" s="1"/>
  <c r="H3784" i="3" s="1"/>
  <c r="D3777" i="3"/>
  <c r="G3777" i="3" s="1"/>
  <c r="H3777" i="3" s="1"/>
  <c r="D3766" i="3"/>
  <c r="G3766" i="3" s="1"/>
  <c r="H3766" i="3" s="1"/>
  <c r="D3763" i="3"/>
  <c r="G3763" i="3" s="1"/>
  <c r="H3763" i="3" s="1"/>
  <c r="D3759" i="3"/>
  <c r="G3759" i="3" s="1"/>
  <c r="H3759" i="3" s="1"/>
  <c r="D3752" i="3"/>
  <c r="G3752" i="3" s="1"/>
  <c r="H3752" i="3" s="1"/>
  <c r="D3745" i="3"/>
  <c r="G3745" i="3" s="1"/>
  <c r="H3745" i="3" s="1"/>
  <c r="D3734" i="3"/>
  <c r="G3734" i="3" s="1"/>
  <c r="H3734" i="3" s="1"/>
  <c r="D3731" i="3"/>
  <c r="G3731" i="3" s="1"/>
  <c r="H3731" i="3" s="1"/>
  <c r="D3727" i="3"/>
  <c r="G3727" i="3" s="1"/>
  <c r="H3727" i="3" s="1"/>
  <c r="D3720" i="3"/>
  <c r="G3720" i="3" s="1"/>
  <c r="H3720" i="3" s="1"/>
  <c r="D3713" i="3"/>
  <c r="G3713" i="3" s="1"/>
  <c r="H3713" i="3" s="1"/>
  <c r="D3702" i="3"/>
  <c r="G3702" i="3" s="1"/>
  <c r="H3702" i="3" s="1"/>
  <c r="D3699" i="3"/>
  <c r="G3699" i="3" s="1"/>
  <c r="H3699" i="3" s="1"/>
  <c r="D3695" i="3"/>
  <c r="G3695" i="3" s="1"/>
  <c r="H3695" i="3" s="1"/>
  <c r="D3688" i="3"/>
  <c r="G3688" i="3" s="1"/>
  <c r="H3688" i="3" s="1"/>
  <c r="D3674" i="3"/>
  <c r="G3674" i="3" s="1"/>
  <c r="H3674" i="3" s="1"/>
  <c r="D3669" i="3"/>
  <c r="G3669" i="3" s="1"/>
  <c r="H3669" i="3" s="1"/>
  <c r="D3659" i="3"/>
  <c r="G3659" i="3" s="1"/>
  <c r="H3659" i="3" s="1"/>
  <c r="D3654" i="3"/>
  <c r="G3654" i="3" s="1"/>
  <c r="H3654" i="3" s="1"/>
  <c r="D3649" i="3"/>
  <c r="G3649" i="3" s="1"/>
  <c r="H3649" i="3" s="1"/>
  <c r="D3639" i="3"/>
  <c r="G3639" i="3" s="1"/>
  <c r="H3639" i="3" s="1"/>
  <c r="D3624" i="3"/>
  <c r="G3624" i="3" s="1"/>
  <c r="H3624" i="3" s="1"/>
  <c r="D3609" i="3"/>
  <c r="G3609" i="3" s="1"/>
  <c r="H3609" i="3" s="1"/>
  <c r="D3601" i="3"/>
  <c r="G3601" i="3" s="1"/>
  <c r="H3601" i="3" s="1"/>
  <c r="D3593" i="3"/>
  <c r="G3593" i="3" s="1"/>
  <c r="H3593" i="3" s="1"/>
  <c r="D3585" i="3"/>
  <c r="G3585" i="3" s="1"/>
  <c r="H3585" i="3" s="1"/>
  <c r="D3577" i="3"/>
  <c r="G3577" i="3" s="1"/>
  <c r="H3577" i="3" s="1"/>
  <c r="D3569" i="3"/>
  <c r="G3569" i="3" s="1"/>
  <c r="H3569" i="3" s="1"/>
  <c r="D3561" i="3"/>
  <c r="G3561" i="3" s="1"/>
  <c r="H3561" i="3" s="1"/>
  <c r="D3553" i="3"/>
  <c r="G3553" i="3" s="1"/>
  <c r="H3553" i="3" s="1"/>
  <c r="D3545" i="3"/>
  <c r="G3545" i="3" s="1"/>
  <c r="H3545" i="3" s="1"/>
  <c r="D3537" i="3"/>
  <c r="G3537" i="3" s="1"/>
  <c r="H3537" i="3" s="1"/>
  <c r="D3529" i="3"/>
  <c r="G3529" i="3" s="1"/>
  <c r="H3529" i="3" s="1"/>
  <c r="D3521" i="3"/>
  <c r="G3521" i="3" s="1"/>
  <c r="H3521" i="3" s="1"/>
  <c r="D3513" i="3"/>
  <c r="G3513" i="3" s="1"/>
  <c r="H3513" i="3" s="1"/>
  <c r="D3505" i="3"/>
  <c r="G3505" i="3" s="1"/>
  <c r="H3505" i="3" s="1"/>
  <c r="D3497" i="3"/>
  <c r="G3497" i="3" s="1"/>
  <c r="H3497" i="3" s="1"/>
  <c r="D3489" i="3"/>
  <c r="G3489" i="3" s="1"/>
  <c r="H3489" i="3" s="1"/>
  <c r="D3481" i="3"/>
  <c r="G3481" i="3" s="1"/>
  <c r="H3481" i="3" s="1"/>
  <c r="D3473" i="3"/>
  <c r="G3473" i="3" s="1"/>
  <c r="H3473" i="3" s="1"/>
  <c r="D3465" i="3"/>
  <c r="G3465" i="3" s="1"/>
  <c r="H3465" i="3" s="1"/>
  <c r="D3457" i="3"/>
  <c r="G3457" i="3" s="1"/>
  <c r="H3457" i="3" s="1"/>
  <c r="D3449" i="3"/>
  <c r="G3449" i="3" s="1"/>
  <c r="H3449" i="3" s="1"/>
  <c r="D3441" i="3"/>
  <c r="G3441" i="3" s="1"/>
  <c r="H3441" i="3" s="1"/>
  <c r="D4331" i="3"/>
  <c r="G4331" i="3" s="1"/>
  <c r="H4331" i="3" s="1"/>
  <c r="D4179" i="3"/>
  <c r="G4179" i="3" s="1"/>
  <c r="H4179" i="3" s="1"/>
  <c r="D4019" i="3"/>
  <c r="G4019" i="3" s="1"/>
  <c r="H4019" i="3" s="1"/>
  <c r="D3988" i="3"/>
  <c r="G3988" i="3" s="1"/>
  <c r="H3988" i="3" s="1"/>
  <c r="D3972" i="3"/>
  <c r="G3972" i="3" s="1"/>
  <c r="H3972" i="3" s="1"/>
  <c r="D3957" i="3"/>
  <c r="G3957" i="3" s="1"/>
  <c r="H3957" i="3" s="1"/>
  <c r="D3927" i="3"/>
  <c r="G3927" i="3" s="1"/>
  <c r="H3927" i="3" s="1"/>
  <c r="D3888" i="3"/>
  <c r="G3888" i="3" s="1"/>
  <c r="H3888" i="3" s="1"/>
  <c r="D3849" i="3"/>
  <c r="G3849" i="3" s="1"/>
  <c r="H3849" i="3" s="1"/>
  <c r="D3819" i="3"/>
  <c r="G3819" i="3" s="1"/>
  <c r="H3819" i="3" s="1"/>
  <c r="D3813" i="3"/>
  <c r="G3813" i="3" s="1"/>
  <c r="H3813" i="3" s="1"/>
  <c r="D3776" i="3"/>
  <c r="G3776" i="3" s="1"/>
  <c r="H3776" i="3" s="1"/>
  <c r="D3755" i="3"/>
  <c r="G3755" i="3" s="1"/>
  <c r="H3755" i="3" s="1"/>
  <c r="D3749" i="3"/>
  <c r="G3749" i="3" s="1"/>
  <c r="H3749" i="3" s="1"/>
  <c r="D3712" i="3"/>
  <c r="G3712" i="3" s="1"/>
  <c r="H3712" i="3" s="1"/>
  <c r="D3691" i="3"/>
  <c r="G3691" i="3" s="1"/>
  <c r="H3691" i="3" s="1"/>
  <c r="D3672" i="3"/>
  <c r="G3672" i="3" s="1"/>
  <c r="H3672" i="3" s="1"/>
  <c r="D3664" i="3"/>
  <c r="G3664" i="3" s="1"/>
  <c r="H3664" i="3" s="1"/>
  <c r="D3662" i="3"/>
  <c r="G3662" i="3" s="1"/>
  <c r="H3662" i="3" s="1"/>
  <c r="D3647" i="3"/>
  <c r="G3647" i="3" s="1"/>
  <c r="H3647" i="3" s="1"/>
  <c r="D3645" i="3"/>
  <c r="G3645" i="3" s="1"/>
  <c r="H3645" i="3" s="1"/>
  <c r="D3508" i="3"/>
  <c r="G3508" i="3" s="1"/>
  <c r="H3508" i="3" s="1"/>
  <c r="D3476" i="3"/>
  <c r="G3476" i="3" s="1"/>
  <c r="H3476" i="3" s="1"/>
  <c r="D3444" i="3"/>
  <c r="G3444" i="3" s="1"/>
  <c r="H3444" i="3" s="1"/>
  <c r="D3432" i="3"/>
  <c r="G3432" i="3" s="1"/>
  <c r="H3432" i="3" s="1"/>
  <c r="D3422" i="3"/>
  <c r="G3422" i="3" s="1"/>
  <c r="H3422" i="3" s="1"/>
  <c r="D3407" i="3"/>
  <c r="G3407" i="3" s="1"/>
  <c r="H3407" i="3" s="1"/>
  <c r="D4201" i="3"/>
  <c r="G4201" i="3" s="1"/>
  <c r="H4201" i="3" s="1"/>
  <c r="D4172" i="3"/>
  <c r="G4172" i="3" s="1"/>
  <c r="H4172" i="3" s="1"/>
  <c r="D4089" i="3"/>
  <c r="G4089" i="3" s="1"/>
  <c r="H4089" i="3" s="1"/>
  <c r="D4032" i="3"/>
  <c r="G4032" i="3" s="1"/>
  <c r="H4032" i="3" s="1"/>
  <c r="D3982" i="3"/>
  <c r="G3982" i="3" s="1"/>
  <c r="H3982" i="3" s="1"/>
  <c r="D3942" i="3"/>
  <c r="G3942" i="3" s="1"/>
  <c r="H3942" i="3" s="1"/>
  <c r="D3911" i="3"/>
  <c r="G3911" i="3" s="1"/>
  <c r="H3911" i="3" s="1"/>
  <c r="D3872" i="3"/>
  <c r="G3872" i="3" s="1"/>
  <c r="H3872" i="3" s="1"/>
  <c r="D3833" i="3"/>
  <c r="G3833" i="3" s="1"/>
  <c r="H3833" i="3" s="1"/>
  <c r="D3827" i="3"/>
  <c r="G3827" i="3" s="1"/>
  <c r="H3827" i="3" s="1"/>
  <c r="D3815" i="3"/>
  <c r="G3815" i="3" s="1"/>
  <c r="H3815" i="3" s="1"/>
  <c r="D3790" i="3"/>
  <c r="G3790" i="3" s="1"/>
  <c r="H3790" i="3" s="1"/>
  <c r="D3765" i="3"/>
  <c r="G3765" i="3" s="1"/>
  <c r="H3765" i="3" s="1"/>
  <c r="D3751" i="3"/>
  <c r="G3751" i="3" s="1"/>
  <c r="H3751" i="3" s="1"/>
  <c r="D3726" i="3"/>
  <c r="G3726" i="3" s="1"/>
  <c r="H3726" i="3" s="1"/>
  <c r="D3701" i="3"/>
  <c r="G3701" i="3" s="1"/>
  <c r="H3701" i="3" s="1"/>
  <c r="D3687" i="3"/>
  <c r="G3687" i="3" s="1"/>
  <c r="H3687" i="3" s="1"/>
  <c r="D3679" i="3"/>
  <c r="G3679" i="3" s="1"/>
  <c r="H3679" i="3" s="1"/>
  <c r="D3677" i="3"/>
  <c r="G3677" i="3" s="1"/>
  <c r="H3677" i="3" s="1"/>
  <c r="D3658" i="3"/>
  <c r="G3658" i="3" s="1"/>
  <c r="H3658" i="3" s="1"/>
  <c r="D3643" i="3"/>
  <c r="G3643" i="3" s="1"/>
  <c r="H3643" i="3" s="1"/>
  <c r="D3635" i="3"/>
  <c r="G3635" i="3" s="1"/>
  <c r="H3635" i="3" s="1"/>
  <c r="D3618" i="3"/>
  <c r="G3618" i="3" s="1"/>
  <c r="H3618" i="3" s="1"/>
  <c r="D3607" i="3"/>
  <c r="G3607" i="3" s="1"/>
  <c r="H3607" i="3" s="1"/>
  <c r="D3600" i="3"/>
  <c r="G3600" i="3" s="1"/>
  <c r="H3600" i="3" s="1"/>
  <c r="D3598" i="3"/>
  <c r="G3598" i="3" s="1"/>
  <c r="H3598" i="3" s="1"/>
  <c r="D3591" i="3"/>
  <c r="G3591" i="3" s="1"/>
  <c r="H3591" i="3" s="1"/>
  <c r="D3584" i="3"/>
  <c r="G3584" i="3" s="1"/>
  <c r="H3584" i="3" s="1"/>
  <c r="D3582" i="3"/>
  <c r="G3582" i="3" s="1"/>
  <c r="H3582" i="3" s="1"/>
  <c r="D3575" i="3"/>
  <c r="G3575" i="3" s="1"/>
  <c r="H3575" i="3" s="1"/>
  <c r="D3568" i="3"/>
  <c r="G3568" i="3" s="1"/>
  <c r="H3568" i="3" s="1"/>
  <c r="D3566" i="3"/>
  <c r="G3566" i="3" s="1"/>
  <c r="H3566" i="3" s="1"/>
  <c r="D3559" i="3"/>
  <c r="G3559" i="3" s="1"/>
  <c r="H3559" i="3" s="1"/>
  <c r="D4175" i="3"/>
  <c r="G4175" i="3" s="1"/>
  <c r="H4175" i="3" s="1"/>
  <c r="D4045" i="3"/>
  <c r="G4045" i="3" s="1"/>
  <c r="H4045" i="3" s="1"/>
  <c r="D3976" i="3"/>
  <c r="G3976" i="3" s="1"/>
  <c r="H3976" i="3" s="1"/>
  <c r="D3961" i="3"/>
  <c r="G3961" i="3" s="1"/>
  <c r="H3961" i="3" s="1"/>
  <c r="D3949" i="3"/>
  <c r="G3949" i="3" s="1"/>
  <c r="H3949" i="3" s="1"/>
  <c r="D3944" i="3"/>
  <c r="G3944" i="3" s="1"/>
  <c r="H3944" i="3" s="1"/>
  <c r="D3895" i="3"/>
  <c r="G3895" i="3" s="1"/>
  <c r="H3895" i="3" s="1"/>
  <c r="D3856" i="3"/>
  <c r="G3856" i="3" s="1"/>
  <c r="H3856" i="3" s="1"/>
  <c r="D3769" i="3"/>
  <c r="G3769" i="3" s="1"/>
  <c r="H3769" i="3" s="1"/>
  <c r="D3705" i="3"/>
  <c r="G3705" i="3" s="1"/>
  <c r="H3705" i="3" s="1"/>
  <c r="D3683" i="3"/>
  <c r="G3683" i="3" s="1"/>
  <c r="H3683" i="3" s="1"/>
  <c r="D3650" i="3"/>
  <c r="G3650" i="3" s="1"/>
  <c r="H3650" i="3" s="1"/>
  <c r="D3633" i="3"/>
  <c r="G3633" i="3" s="1"/>
  <c r="H3633" i="3" s="1"/>
  <c r="D3614" i="3"/>
  <c r="G3614" i="3" s="1"/>
  <c r="H3614" i="3" s="1"/>
  <c r="D3610" i="3"/>
  <c r="G3610" i="3" s="1"/>
  <c r="H3610" i="3" s="1"/>
  <c r="D3594" i="3"/>
  <c r="G3594" i="3" s="1"/>
  <c r="H3594" i="3" s="1"/>
  <c r="D3578" i="3"/>
  <c r="G3578" i="3" s="1"/>
  <c r="H3578" i="3" s="1"/>
  <c r="D3562" i="3"/>
  <c r="G3562" i="3" s="1"/>
  <c r="H3562" i="3" s="1"/>
  <c r="D3546" i="3"/>
  <c r="G3546" i="3" s="1"/>
  <c r="H3546" i="3" s="1"/>
  <c r="D4275" i="3"/>
  <c r="G4275" i="3" s="1"/>
  <c r="H4275" i="3" s="1"/>
  <c r="D4347" i="3"/>
  <c r="G4347" i="3" s="1"/>
  <c r="H4347" i="3" s="1"/>
  <c r="D4307" i="3"/>
  <c r="G4307" i="3" s="1"/>
  <c r="H4307" i="3" s="1"/>
  <c r="D4099" i="3"/>
  <c r="G4099" i="3" s="1"/>
  <c r="H4099" i="3" s="1"/>
  <c r="D4055" i="3"/>
  <c r="G4055" i="3" s="1"/>
  <c r="H4055" i="3" s="1"/>
  <c r="D4025" i="3"/>
  <c r="G4025" i="3" s="1"/>
  <c r="H4025" i="3" s="1"/>
  <c r="D3904" i="3"/>
  <c r="G3904" i="3" s="1"/>
  <c r="H3904" i="3" s="1"/>
  <c r="D3865" i="3"/>
  <c r="G3865" i="3" s="1"/>
  <c r="H3865" i="3" s="1"/>
  <c r="D3805" i="3"/>
  <c r="G3805" i="3" s="1"/>
  <c r="H3805" i="3" s="1"/>
  <c r="D3741" i="3"/>
  <c r="G3741" i="3" s="1"/>
  <c r="H3741" i="3" s="1"/>
  <c r="D4053" i="3"/>
  <c r="G4053" i="3" s="1"/>
  <c r="H4053" i="3" s="1"/>
  <c r="D4028" i="3"/>
  <c r="G4028" i="3" s="1"/>
  <c r="H4028" i="3" s="1"/>
  <c r="D3995" i="3"/>
  <c r="G3995" i="3" s="1"/>
  <c r="H3995" i="3" s="1"/>
  <c r="D3978" i="3"/>
  <c r="G3978" i="3" s="1"/>
  <c r="H3978" i="3" s="1"/>
  <c r="D3897" i="3"/>
  <c r="G3897" i="3" s="1"/>
  <c r="H3897" i="3" s="1"/>
  <c r="D3881" i="3"/>
  <c r="G3881" i="3" s="1"/>
  <c r="H3881" i="3" s="1"/>
  <c r="D3822" i="3"/>
  <c r="G3822" i="3" s="1"/>
  <c r="H3822" i="3" s="1"/>
  <c r="D3801" i="3"/>
  <c r="G3801" i="3" s="1"/>
  <c r="H3801" i="3" s="1"/>
  <c r="D3744" i="3"/>
  <c r="G3744" i="3" s="1"/>
  <c r="H3744" i="3" s="1"/>
  <c r="D3682" i="3"/>
  <c r="G3682" i="3" s="1"/>
  <c r="H3682" i="3" s="1"/>
  <c r="D3663" i="3"/>
  <c r="G3663" i="3" s="1"/>
  <c r="H3663" i="3" s="1"/>
  <c r="D3648" i="3"/>
  <c r="G3648" i="3" s="1"/>
  <c r="H3648" i="3" s="1"/>
  <c r="D3638" i="3"/>
  <c r="G3638" i="3" s="1"/>
  <c r="H3638" i="3" s="1"/>
  <c r="D3590" i="3"/>
  <c r="G3590" i="3" s="1"/>
  <c r="H3590" i="3" s="1"/>
  <c r="D3583" i="3"/>
  <c r="G3583" i="3" s="1"/>
  <c r="H3583" i="3" s="1"/>
  <c r="D3538" i="3"/>
  <c r="G3538" i="3" s="1"/>
  <c r="H3538" i="3" s="1"/>
  <c r="D3520" i="3"/>
  <c r="G3520" i="3" s="1"/>
  <c r="H3520" i="3" s="1"/>
  <c r="D3512" i="3"/>
  <c r="G3512" i="3" s="1"/>
  <c r="H3512" i="3" s="1"/>
  <c r="D3506" i="3"/>
  <c r="G3506" i="3" s="1"/>
  <c r="H3506" i="3" s="1"/>
  <c r="D3488" i="3"/>
  <c r="G3488" i="3" s="1"/>
  <c r="H3488" i="3" s="1"/>
  <c r="D3485" i="3"/>
  <c r="G3485" i="3" s="1"/>
  <c r="H3485" i="3" s="1"/>
  <c r="D3470" i="3"/>
  <c r="G3470" i="3" s="1"/>
  <c r="H3470" i="3" s="1"/>
  <c r="D3464" i="3"/>
  <c r="G3464" i="3" s="1"/>
  <c r="H3464" i="3" s="1"/>
  <c r="D3461" i="3"/>
  <c r="G3461" i="3" s="1"/>
  <c r="H3461" i="3" s="1"/>
  <c r="D3450" i="3"/>
  <c r="G3450" i="3" s="1"/>
  <c r="H3450" i="3" s="1"/>
  <c r="D3447" i="3"/>
  <c r="G3447" i="3" s="1"/>
  <c r="H3447" i="3" s="1"/>
  <c r="D3420" i="3"/>
  <c r="G3420" i="3" s="1"/>
  <c r="H3420" i="3" s="1"/>
  <c r="D3409" i="3"/>
  <c r="G3409" i="3" s="1"/>
  <c r="H3409" i="3" s="1"/>
  <c r="D3405" i="3"/>
  <c r="G3405" i="3" s="1"/>
  <c r="H3405" i="3" s="1"/>
  <c r="D3401" i="3"/>
  <c r="G3401" i="3" s="1"/>
  <c r="H3401" i="3" s="1"/>
  <c r="D3396" i="3"/>
  <c r="G3396" i="3" s="1"/>
  <c r="H3396" i="3" s="1"/>
  <c r="D3386" i="3"/>
  <c r="G3386" i="3" s="1"/>
  <c r="H3386" i="3" s="1"/>
  <c r="D3381" i="3"/>
  <c r="G3381" i="3" s="1"/>
  <c r="H3381" i="3" s="1"/>
  <c r="D3376" i="3"/>
  <c r="G3376" i="3" s="1"/>
  <c r="H3376" i="3" s="1"/>
  <c r="D3366" i="3"/>
  <c r="G3366" i="3" s="1"/>
  <c r="H3366" i="3" s="1"/>
  <c r="D3351" i="3"/>
  <c r="G3351" i="3" s="1"/>
  <c r="H3351" i="3" s="1"/>
  <c r="D3337" i="3"/>
  <c r="G3337" i="3" s="1"/>
  <c r="H3337" i="3" s="1"/>
  <c r="D3332" i="3"/>
  <c r="G3332" i="3" s="1"/>
  <c r="H3332" i="3" s="1"/>
  <c r="D3322" i="3"/>
  <c r="G3322" i="3" s="1"/>
  <c r="H3322" i="3" s="1"/>
  <c r="D3317" i="3"/>
  <c r="G3317" i="3" s="1"/>
  <c r="H3317" i="3" s="1"/>
  <c r="D4183" i="3"/>
  <c r="G4183" i="3" s="1"/>
  <c r="H4183" i="3" s="1"/>
  <c r="D3971" i="3"/>
  <c r="G3971" i="3" s="1"/>
  <c r="H3971" i="3" s="1"/>
  <c r="D3781" i="3"/>
  <c r="G3781" i="3" s="1"/>
  <c r="H3781" i="3" s="1"/>
  <c r="D3694" i="3"/>
  <c r="G3694" i="3" s="1"/>
  <c r="H3694" i="3" s="1"/>
  <c r="D3667" i="3"/>
  <c r="G3667" i="3" s="1"/>
  <c r="H3667" i="3" s="1"/>
  <c r="D3619" i="3"/>
  <c r="G3619" i="3" s="1"/>
  <c r="H3619" i="3" s="1"/>
  <c r="D3576" i="3"/>
  <c r="G3576" i="3" s="1"/>
  <c r="H3576" i="3" s="1"/>
  <c r="D3542" i="3"/>
  <c r="G3542" i="3" s="1"/>
  <c r="H3542" i="3" s="1"/>
  <c r="D3536" i="3"/>
  <c r="G3536" i="3" s="1"/>
  <c r="H3536" i="3" s="1"/>
  <c r="D3534" i="3"/>
  <c r="G3534" i="3" s="1"/>
  <c r="H3534" i="3" s="1"/>
  <c r="D3530" i="3"/>
  <c r="G3530" i="3" s="1"/>
  <c r="H3530" i="3" s="1"/>
  <c r="D3509" i="3"/>
  <c r="G3509" i="3" s="1"/>
  <c r="H3509" i="3" s="1"/>
  <c r="D3503" i="3"/>
  <c r="G3503" i="3" s="1"/>
  <c r="H3503" i="3" s="1"/>
  <c r="D3500" i="3"/>
  <c r="G3500" i="3" s="1"/>
  <c r="H3500" i="3" s="1"/>
  <c r="D3494" i="3"/>
  <c r="G3494" i="3" s="1"/>
  <c r="H3494" i="3" s="1"/>
  <c r="D3480" i="3"/>
  <c r="G3480" i="3" s="1"/>
  <c r="H3480" i="3" s="1"/>
  <c r="D3474" i="3"/>
  <c r="G3474" i="3" s="1"/>
  <c r="H3474" i="3" s="1"/>
  <c r="D4001" i="3"/>
  <c r="G4001" i="3" s="1"/>
  <c r="H4001" i="3" s="1"/>
  <c r="D3980" i="3"/>
  <c r="G3980" i="3" s="1"/>
  <c r="H3980" i="3" s="1"/>
  <c r="D3946" i="3"/>
  <c r="G3946" i="3" s="1"/>
  <c r="H3946" i="3" s="1"/>
  <c r="D3797" i="3"/>
  <c r="G3797" i="3" s="1"/>
  <c r="H3797" i="3" s="1"/>
  <c r="D3709" i="3"/>
  <c r="G3709" i="3" s="1"/>
  <c r="H3709" i="3" s="1"/>
  <c r="D3657" i="3"/>
  <c r="G3657" i="3" s="1"/>
  <c r="H3657" i="3" s="1"/>
  <c r="D3613" i="3"/>
  <c r="G3613" i="3" s="1"/>
  <c r="H3613" i="3" s="1"/>
  <c r="D3606" i="3"/>
  <c r="G3606" i="3" s="1"/>
  <c r="H3606" i="3" s="1"/>
  <c r="D3599" i="3"/>
  <c r="G3599" i="3" s="1"/>
  <c r="H3599" i="3" s="1"/>
  <c r="D3554" i="3"/>
  <c r="G3554" i="3" s="1"/>
  <c r="H3554" i="3" s="1"/>
  <c r="D3526" i="3"/>
  <c r="G3526" i="3" s="1"/>
  <c r="H3526" i="3" s="1"/>
  <c r="D3518" i="3"/>
  <c r="G3518" i="3" s="1"/>
  <c r="H3518" i="3" s="1"/>
  <c r="D4250" i="3"/>
  <c r="G4250" i="3" s="1"/>
  <c r="H4250" i="3" s="1"/>
  <c r="D4160" i="3"/>
  <c r="G4160" i="3" s="1"/>
  <c r="H4160" i="3" s="1"/>
  <c r="D4156" i="3"/>
  <c r="G4156" i="3" s="1"/>
  <c r="H4156" i="3" s="1"/>
  <c r="D4131" i="3"/>
  <c r="G4131" i="3" s="1"/>
  <c r="H4131" i="3" s="1"/>
  <c r="D4026" i="3"/>
  <c r="G4026" i="3" s="1"/>
  <c r="H4026" i="3" s="1"/>
  <c r="D4003" i="3"/>
  <c r="G4003" i="3" s="1"/>
  <c r="H4003" i="3" s="1"/>
  <c r="D3936" i="3"/>
  <c r="G3936" i="3" s="1"/>
  <c r="H3936" i="3" s="1"/>
  <c r="D3920" i="3"/>
  <c r="G3920" i="3" s="1"/>
  <c r="H3920" i="3" s="1"/>
  <c r="D3879" i="3"/>
  <c r="G3879" i="3" s="1"/>
  <c r="H3879" i="3" s="1"/>
  <c r="D3717" i="3"/>
  <c r="G3717" i="3" s="1"/>
  <c r="H3717" i="3" s="1"/>
  <c r="D3678" i="3"/>
  <c r="G3678" i="3" s="1"/>
  <c r="H3678" i="3" s="1"/>
  <c r="D3615" i="3"/>
  <c r="G3615" i="3" s="1"/>
  <c r="H3615" i="3" s="1"/>
  <c r="D3608" i="3"/>
  <c r="G3608" i="3" s="1"/>
  <c r="H3608" i="3" s="1"/>
  <c r="D3586" i="3"/>
  <c r="G3586" i="3" s="1"/>
  <c r="H3586" i="3" s="1"/>
  <c r="D3535" i="3"/>
  <c r="G3535" i="3" s="1"/>
  <c r="H3535" i="3" s="1"/>
  <c r="D3522" i="3"/>
  <c r="G3522" i="3" s="1"/>
  <c r="H3522" i="3" s="1"/>
  <c r="D4227" i="3"/>
  <c r="G4227" i="3" s="1"/>
  <c r="H4227" i="3" s="1"/>
  <c r="D4217" i="3"/>
  <c r="G4217" i="3" s="1"/>
  <c r="H4217" i="3" s="1"/>
  <c r="D4202" i="3"/>
  <c r="G4202" i="3" s="1"/>
  <c r="H4202" i="3" s="1"/>
  <c r="D4141" i="3"/>
  <c r="G4141" i="3" s="1"/>
  <c r="H4141" i="3" s="1"/>
  <c r="D4097" i="3"/>
  <c r="G4097" i="3" s="1"/>
  <c r="H4097" i="3" s="1"/>
  <c r="D4187" i="3"/>
  <c r="G4187" i="3" s="1"/>
  <c r="H4187" i="3" s="1"/>
  <c r="D4137" i="3"/>
  <c r="G4137" i="3" s="1"/>
  <c r="H4137" i="3" s="1"/>
  <c r="D3913" i="3"/>
  <c r="G3913" i="3" s="1"/>
  <c r="H3913" i="3" s="1"/>
  <c r="D3787" i="3"/>
  <c r="G3787" i="3" s="1"/>
  <c r="H3787" i="3" s="1"/>
  <c r="D3737" i="3"/>
  <c r="G3737" i="3" s="1"/>
  <c r="H3737" i="3" s="1"/>
  <c r="D3550" i="3"/>
  <c r="G3550" i="3" s="1"/>
  <c r="H3550" i="3" s="1"/>
  <c r="D3498" i="3"/>
  <c r="G3498" i="3" s="1"/>
  <c r="H3498" i="3" s="1"/>
  <c r="D3479" i="3"/>
  <c r="G3479" i="3" s="1"/>
  <c r="H3479" i="3" s="1"/>
  <c r="D3472" i="3"/>
  <c r="G3472" i="3" s="1"/>
  <c r="H3472" i="3" s="1"/>
  <c r="D3463" i="3"/>
  <c r="G3463" i="3" s="1"/>
  <c r="H3463" i="3" s="1"/>
  <c r="D3436" i="3"/>
  <c r="G3436" i="3" s="1"/>
  <c r="H3436" i="3" s="1"/>
  <c r="D3433" i="3"/>
  <c r="G3433" i="3" s="1"/>
  <c r="H3433" i="3" s="1"/>
  <c r="D3430" i="3"/>
  <c r="G3430" i="3" s="1"/>
  <c r="H3430" i="3" s="1"/>
  <c r="D3424" i="3"/>
  <c r="G3424" i="3" s="1"/>
  <c r="H3424" i="3" s="1"/>
  <c r="D3415" i="3"/>
  <c r="G3415" i="3" s="1"/>
  <c r="H3415" i="3" s="1"/>
  <c r="D3412" i="3"/>
  <c r="G3412" i="3" s="1"/>
  <c r="H3412" i="3" s="1"/>
  <c r="D3406" i="3"/>
  <c r="G3406" i="3" s="1"/>
  <c r="H3406" i="3" s="1"/>
  <c r="D3399" i="3"/>
  <c r="G3399" i="3" s="1"/>
  <c r="H3399" i="3" s="1"/>
  <c r="D3392" i="3"/>
  <c r="G3392" i="3" s="1"/>
  <c r="H3392" i="3" s="1"/>
  <c r="D3385" i="3"/>
  <c r="G3385" i="3" s="1"/>
  <c r="H3385" i="3" s="1"/>
  <c r="D3370" i="3"/>
  <c r="G3370" i="3" s="1"/>
  <c r="H3370" i="3" s="1"/>
  <c r="D3348" i="3"/>
  <c r="G3348" i="3" s="1"/>
  <c r="H3348" i="3" s="1"/>
  <c r="D3333" i="3"/>
  <c r="G3333" i="3" s="1"/>
  <c r="H3333" i="3" s="1"/>
  <c r="D3318" i="3"/>
  <c r="G3318" i="3" s="1"/>
  <c r="H3318" i="3" s="1"/>
  <c r="D3314" i="3"/>
  <c r="G3314" i="3" s="1"/>
  <c r="H3314" i="3" s="1"/>
  <c r="D3309" i="3"/>
  <c r="G3309" i="3" s="1"/>
  <c r="H3309" i="3" s="1"/>
  <c r="D3304" i="3"/>
  <c r="G3304" i="3" s="1"/>
  <c r="H3304" i="3" s="1"/>
  <c r="D3294" i="3"/>
  <c r="G3294" i="3" s="1"/>
  <c r="H3294" i="3" s="1"/>
  <c r="D3286" i="3"/>
  <c r="G3286" i="3" s="1"/>
  <c r="H3286" i="3" s="1"/>
  <c r="D3278" i="3"/>
  <c r="G3278" i="3" s="1"/>
  <c r="H3278" i="3" s="1"/>
  <c r="D3270" i="3"/>
  <c r="G3270" i="3" s="1"/>
  <c r="H3270" i="3" s="1"/>
  <c r="D3262" i="3"/>
  <c r="G3262" i="3" s="1"/>
  <c r="H3262" i="3" s="1"/>
  <c r="D3254" i="3"/>
  <c r="G3254" i="3" s="1"/>
  <c r="H3254" i="3" s="1"/>
  <c r="D3246" i="3"/>
  <c r="G3246" i="3" s="1"/>
  <c r="H3246" i="3" s="1"/>
  <c r="D3238" i="3"/>
  <c r="G3238" i="3" s="1"/>
  <c r="H3238" i="3" s="1"/>
  <c r="D3230" i="3"/>
  <c r="G3230" i="3" s="1"/>
  <c r="H3230" i="3" s="1"/>
  <c r="D3222" i="3"/>
  <c r="G3222" i="3" s="1"/>
  <c r="H3222" i="3" s="1"/>
  <c r="D3214" i="3"/>
  <c r="G3214" i="3" s="1"/>
  <c r="H3214" i="3" s="1"/>
  <c r="D3206" i="3"/>
  <c r="G3206" i="3" s="1"/>
  <c r="H3206" i="3" s="1"/>
  <c r="D3198" i="3"/>
  <c r="G3198" i="3" s="1"/>
  <c r="H3198" i="3" s="1"/>
  <c r="D3190" i="3"/>
  <c r="G3190" i="3" s="1"/>
  <c r="H3190" i="3" s="1"/>
  <c r="D3182" i="3"/>
  <c r="G3182" i="3" s="1"/>
  <c r="H3182" i="3" s="1"/>
  <c r="D3174" i="3"/>
  <c r="G3174" i="3" s="1"/>
  <c r="H3174" i="3" s="1"/>
  <c r="D3166" i="3"/>
  <c r="G3166" i="3" s="1"/>
  <c r="H3166" i="3" s="1"/>
  <c r="D3158" i="3"/>
  <c r="G3158" i="3" s="1"/>
  <c r="H3158" i="3" s="1"/>
  <c r="D3150" i="3"/>
  <c r="G3150" i="3" s="1"/>
  <c r="H3150" i="3" s="1"/>
  <c r="D3142" i="3"/>
  <c r="G3142" i="3" s="1"/>
  <c r="H3142" i="3" s="1"/>
  <c r="D3134" i="3"/>
  <c r="G3134" i="3" s="1"/>
  <c r="H3134" i="3" s="1"/>
  <c r="D3126" i="3"/>
  <c r="G3126" i="3" s="1"/>
  <c r="H3126" i="3" s="1"/>
  <c r="D3118" i="3"/>
  <c r="G3118" i="3" s="1"/>
  <c r="H3118" i="3" s="1"/>
  <c r="D3110" i="3"/>
  <c r="G3110" i="3" s="1"/>
  <c r="H3110" i="3" s="1"/>
  <c r="D3102" i="3"/>
  <c r="G3102" i="3" s="1"/>
  <c r="H3102" i="3" s="1"/>
  <c r="D3094" i="3"/>
  <c r="G3094" i="3" s="1"/>
  <c r="H3094" i="3" s="1"/>
  <c r="D3086" i="3"/>
  <c r="G3086" i="3" s="1"/>
  <c r="H3086" i="3" s="1"/>
  <c r="D3078" i="3"/>
  <c r="G3078" i="3" s="1"/>
  <c r="H3078" i="3" s="1"/>
  <c r="D3070" i="3"/>
  <c r="G3070" i="3" s="1"/>
  <c r="H3070" i="3" s="1"/>
  <c r="D3062" i="3"/>
  <c r="G3062" i="3" s="1"/>
  <c r="H3062" i="3" s="1"/>
  <c r="D3963" i="3"/>
  <c r="G3963" i="3" s="1"/>
  <c r="H3963" i="3" s="1"/>
  <c r="D3929" i="3"/>
  <c r="G3929" i="3" s="1"/>
  <c r="H3929" i="3" s="1"/>
  <c r="D3733" i="3"/>
  <c r="G3733" i="3" s="1"/>
  <c r="H3733" i="3" s="1"/>
  <c r="D3723" i="3"/>
  <c r="G3723" i="3" s="1"/>
  <c r="H3723" i="3" s="1"/>
  <c r="D3653" i="3"/>
  <c r="G3653" i="3" s="1"/>
  <c r="H3653" i="3" s="1"/>
  <c r="D3632" i="3"/>
  <c r="G3632" i="3" s="1"/>
  <c r="H3632" i="3" s="1"/>
  <c r="D3629" i="3"/>
  <c r="G3629" i="3" s="1"/>
  <c r="H3629" i="3" s="1"/>
  <c r="D3570" i="3"/>
  <c r="G3570" i="3" s="1"/>
  <c r="H3570" i="3" s="1"/>
  <c r="D3552" i="3"/>
  <c r="G3552" i="3" s="1"/>
  <c r="H3552" i="3" s="1"/>
  <c r="D3516" i="3"/>
  <c r="G3516" i="3" s="1"/>
  <c r="H3516" i="3" s="1"/>
  <c r="D3496" i="3"/>
  <c r="G3496" i="3" s="1"/>
  <c r="H3496" i="3" s="1"/>
  <c r="D3486" i="3"/>
  <c r="G3486" i="3" s="1"/>
  <c r="H3486" i="3" s="1"/>
  <c r="D3484" i="3"/>
  <c r="G3484" i="3" s="1"/>
  <c r="H3484" i="3" s="1"/>
  <c r="D3477" i="3"/>
  <c r="G3477" i="3" s="1"/>
  <c r="H3477" i="3" s="1"/>
  <c r="D3468" i="3"/>
  <c r="G3468" i="3" s="1"/>
  <c r="H3468" i="3" s="1"/>
  <c r="D3454" i="3"/>
  <c r="G3454" i="3" s="1"/>
  <c r="H3454" i="3" s="1"/>
  <c r="D3442" i="3"/>
  <c r="G3442" i="3" s="1"/>
  <c r="H3442" i="3" s="1"/>
  <c r="D3439" i="3"/>
  <c r="G3439" i="3" s="1"/>
  <c r="H3439" i="3" s="1"/>
  <c r="D3389" i="3"/>
  <c r="G3389" i="3" s="1"/>
  <c r="H3389" i="3" s="1"/>
  <c r="D3374" i="3"/>
  <c r="G3374" i="3" s="1"/>
  <c r="H3374" i="3" s="1"/>
  <c r="D3359" i="3"/>
  <c r="G3359" i="3" s="1"/>
  <c r="H3359" i="3" s="1"/>
  <c r="D3352" i="3"/>
  <c r="G3352" i="3" s="1"/>
  <c r="H3352" i="3" s="1"/>
  <c r="D3344" i="3"/>
  <c r="G3344" i="3" s="1"/>
  <c r="H3344" i="3" s="1"/>
  <c r="D3326" i="3"/>
  <c r="G3326" i="3" s="1"/>
  <c r="H3326" i="3" s="1"/>
  <c r="D3305" i="3"/>
  <c r="G3305" i="3" s="1"/>
  <c r="H3305" i="3" s="1"/>
  <c r="D3300" i="3"/>
  <c r="G3300" i="3" s="1"/>
  <c r="H3300" i="3" s="1"/>
  <c r="D3287" i="3"/>
  <c r="G3287" i="3" s="1"/>
  <c r="H3287" i="3" s="1"/>
  <c r="D3279" i="3"/>
  <c r="G3279" i="3" s="1"/>
  <c r="H3279" i="3" s="1"/>
  <c r="D3271" i="3"/>
  <c r="G3271" i="3" s="1"/>
  <c r="H3271" i="3" s="1"/>
  <c r="D3263" i="3"/>
  <c r="G3263" i="3" s="1"/>
  <c r="H3263" i="3" s="1"/>
  <c r="D3255" i="3"/>
  <c r="G3255" i="3" s="1"/>
  <c r="H3255" i="3" s="1"/>
  <c r="D3247" i="3"/>
  <c r="G3247" i="3" s="1"/>
  <c r="H3247" i="3" s="1"/>
  <c r="D3239" i="3"/>
  <c r="G3239" i="3" s="1"/>
  <c r="H3239" i="3" s="1"/>
  <c r="D3231" i="3"/>
  <c r="G3231" i="3" s="1"/>
  <c r="H3231" i="3" s="1"/>
  <c r="D3966" i="3"/>
  <c r="G3966" i="3" s="1"/>
  <c r="H3966" i="3" s="1"/>
  <c r="D3758" i="3"/>
  <c r="G3758" i="3" s="1"/>
  <c r="H3758" i="3" s="1"/>
  <c r="D3623" i="3"/>
  <c r="G3623" i="3" s="1"/>
  <c r="H3623" i="3" s="1"/>
  <c r="D3602" i="3"/>
  <c r="G3602" i="3" s="1"/>
  <c r="H3602" i="3" s="1"/>
  <c r="D3567" i="3"/>
  <c r="G3567" i="3" s="1"/>
  <c r="H3567" i="3" s="1"/>
  <c r="D3558" i="3"/>
  <c r="G3558" i="3" s="1"/>
  <c r="H3558" i="3" s="1"/>
  <c r="D3544" i="3"/>
  <c r="G3544" i="3" s="1"/>
  <c r="H3544" i="3" s="1"/>
  <c r="D3527" i="3"/>
  <c r="G3527" i="3" s="1"/>
  <c r="H3527" i="3" s="1"/>
  <c r="D3482" i="3"/>
  <c r="G3482" i="3" s="1"/>
  <c r="H3482" i="3" s="1"/>
  <c r="D3466" i="3"/>
  <c r="G3466" i="3" s="1"/>
  <c r="H3466" i="3" s="1"/>
  <c r="D3452" i="3"/>
  <c r="G3452" i="3" s="1"/>
  <c r="H3452" i="3" s="1"/>
  <c r="D3428" i="3"/>
  <c r="G3428" i="3" s="1"/>
  <c r="H3428" i="3" s="1"/>
  <c r="D3416" i="3"/>
  <c r="G3416" i="3" s="1"/>
  <c r="H3416" i="3" s="1"/>
  <c r="D3413" i="3"/>
  <c r="G3413" i="3" s="1"/>
  <c r="H3413" i="3" s="1"/>
  <c r="D3404" i="3"/>
  <c r="G3404" i="3" s="1"/>
  <c r="H3404" i="3" s="1"/>
  <c r="D3400" i="3"/>
  <c r="G3400" i="3" s="1"/>
  <c r="H3400" i="3" s="1"/>
  <c r="D3393" i="3"/>
  <c r="G3393" i="3" s="1"/>
  <c r="H3393" i="3" s="1"/>
  <c r="D3378" i="3"/>
  <c r="G3378" i="3" s="1"/>
  <c r="H3378" i="3" s="1"/>
  <c r="D3367" i="3"/>
  <c r="G3367" i="3" s="1"/>
  <c r="H3367" i="3" s="1"/>
  <c r="D3360" i="3"/>
  <c r="G3360" i="3" s="1"/>
  <c r="H3360" i="3" s="1"/>
  <c r="D3356" i="3"/>
  <c r="G3356" i="3" s="1"/>
  <c r="H3356" i="3" s="1"/>
  <c r="D3345" i="3"/>
  <c r="G3345" i="3" s="1"/>
  <c r="H3345" i="3" s="1"/>
  <c r="D3341" i="3"/>
  <c r="G3341" i="3" s="1"/>
  <c r="H3341" i="3" s="1"/>
  <c r="D3330" i="3"/>
  <c r="G3330" i="3" s="1"/>
  <c r="H3330" i="3" s="1"/>
  <c r="D3310" i="3"/>
  <c r="G3310" i="3" s="1"/>
  <c r="H3310" i="3" s="1"/>
  <c r="D3295" i="3"/>
  <c r="G3295" i="3" s="1"/>
  <c r="H3295" i="3" s="1"/>
  <c r="D3288" i="3"/>
  <c r="G3288" i="3" s="1"/>
  <c r="H3288" i="3" s="1"/>
  <c r="D3280" i="3"/>
  <c r="G3280" i="3" s="1"/>
  <c r="H3280" i="3" s="1"/>
  <c r="D3272" i="3"/>
  <c r="G3272" i="3" s="1"/>
  <c r="H3272" i="3" s="1"/>
  <c r="D3264" i="3"/>
  <c r="G3264" i="3" s="1"/>
  <c r="H3264" i="3" s="1"/>
  <c r="D3256" i="3"/>
  <c r="G3256" i="3" s="1"/>
  <c r="H3256" i="3" s="1"/>
  <c r="D3248" i="3"/>
  <c r="G3248" i="3" s="1"/>
  <c r="H3248" i="3" s="1"/>
  <c r="D3240" i="3"/>
  <c r="G3240" i="3" s="1"/>
  <c r="H3240" i="3" s="1"/>
  <c r="D3232" i="3"/>
  <c r="G3232" i="3" s="1"/>
  <c r="H3232" i="3" s="1"/>
  <c r="D3224" i="3"/>
  <c r="G3224" i="3" s="1"/>
  <c r="H3224" i="3" s="1"/>
  <c r="D3216" i="3"/>
  <c r="G3216" i="3" s="1"/>
  <c r="H3216" i="3" s="1"/>
  <c r="D3847" i="3"/>
  <c r="G3847" i="3" s="1"/>
  <c r="H3847" i="3" s="1"/>
  <c r="D3808" i="3"/>
  <c r="G3808" i="3" s="1"/>
  <c r="H3808" i="3" s="1"/>
  <c r="D3528" i="3"/>
  <c r="G3528" i="3" s="1"/>
  <c r="H3528" i="3" s="1"/>
  <c r="D3519" i="3"/>
  <c r="G3519" i="3" s="1"/>
  <c r="H3519" i="3" s="1"/>
  <c r="D3514" i="3"/>
  <c r="G3514" i="3" s="1"/>
  <c r="H3514" i="3" s="1"/>
  <c r="D3501" i="3"/>
  <c r="G3501" i="3" s="1"/>
  <c r="H3501" i="3" s="1"/>
  <c r="D3490" i="3"/>
  <c r="G3490" i="3" s="1"/>
  <c r="H3490" i="3" s="1"/>
  <c r="D3421" i="3"/>
  <c r="G3421" i="3" s="1"/>
  <c r="H3421" i="3" s="1"/>
  <c r="D3418" i="3"/>
  <c r="G3418" i="3" s="1"/>
  <c r="H3418" i="3" s="1"/>
  <c r="D3388" i="3"/>
  <c r="G3388" i="3" s="1"/>
  <c r="H3388" i="3" s="1"/>
  <c r="D3384" i="3"/>
  <c r="G3384" i="3" s="1"/>
  <c r="H3384" i="3" s="1"/>
  <c r="D3377" i="3"/>
  <c r="G3377" i="3" s="1"/>
  <c r="H3377" i="3" s="1"/>
  <c r="D3373" i="3"/>
  <c r="G3373" i="3" s="1"/>
  <c r="H3373" i="3" s="1"/>
  <c r="D3358" i="3"/>
  <c r="G3358" i="3" s="1"/>
  <c r="H3358" i="3" s="1"/>
  <c r="D3343" i="3"/>
  <c r="G3343" i="3" s="1"/>
  <c r="H3343" i="3" s="1"/>
  <c r="D3340" i="3"/>
  <c r="G3340" i="3" s="1"/>
  <c r="H3340" i="3" s="1"/>
  <c r="D3336" i="3"/>
  <c r="G3336" i="3" s="1"/>
  <c r="H3336" i="3" s="1"/>
  <c r="D3329" i="3"/>
  <c r="G3329" i="3" s="1"/>
  <c r="H3329" i="3" s="1"/>
  <c r="D3303" i="3"/>
  <c r="G3303" i="3" s="1"/>
  <c r="H3303" i="3" s="1"/>
  <c r="D3293" i="3"/>
  <c r="G3293" i="3" s="1"/>
  <c r="H3293" i="3" s="1"/>
  <c r="D3285" i="3"/>
  <c r="G3285" i="3" s="1"/>
  <c r="H3285" i="3" s="1"/>
  <c r="D3277" i="3"/>
  <c r="G3277" i="3" s="1"/>
  <c r="H3277" i="3" s="1"/>
  <c r="D3269" i="3"/>
  <c r="G3269" i="3" s="1"/>
  <c r="H3269" i="3" s="1"/>
  <c r="D3261" i="3"/>
  <c r="G3261" i="3" s="1"/>
  <c r="H3261" i="3" s="1"/>
  <c r="D3253" i="3"/>
  <c r="G3253" i="3" s="1"/>
  <c r="H3253" i="3" s="1"/>
  <c r="D3245" i="3"/>
  <c r="G3245" i="3" s="1"/>
  <c r="H3245" i="3" s="1"/>
  <c r="D3673" i="3"/>
  <c r="G3673" i="3" s="1"/>
  <c r="H3673" i="3" s="1"/>
  <c r="D3471" i="3"/>
  <c r="G3471" i="3" s="1"/>
  <c r="H3471" i="3" s="1"/>
  <c r="D3445" i="3"/>
  <c r="G3445" i="3" s="1"/>
  <c r="H3445" i="3" s="1"/>
  <c r="D3410" i="3"/>
  <c r="G3410" i="3" s="1"/>
  <c r="H3410" i="3" s="1"/>
  <c r="D3408" i="3"/>
  <c r="G3408" i="3" s="1"/>
  <c r="H3408" i="3" s="1"/>
  <c r="D3369" i="3"/>
  <c r="G3369" i="3" s="1"/>
  <c r="H3369" i="3" s="1"/>
  <c r="D3365" i="3"/>
  <c r="G3365" i="3" s="1"/>
  <c r="H3365" i="3" s="1"/>
  <c r="D3361" i="3"/>
  <c r="G3361" i="3" s="1"/>
  <c r="H3361" i="3" s="1"/>
  <c r="D3342" i="3"/>
  <c r="G3342" i="3" s="1"/>
  <c r="H3342" i="3" s="1"/>
  <c r="D3338" i="3"/>
  <c r="G3338" i="3" s="1"/>
  <c r="H3338" i="3" s="1"/>
  <c r="D3328" i="3"/>
  <c r="G3328" i="3" s="1"/>
  <c r="H3328" i="3" s="1"/>
  <c r="D3324" i="3"/>
  <c r="G3324" i="3" s="1"/>
  <c r="H3324" i="3" s="1"/>
  <c r="D3316" i="3"/>
  <c r="G3316" i="3" s="1"/>
  <c r="H3316" i="3" s="1"/>
  <c r="D3301" i="3"/>
  <c r="G3301" i="3" s="1"/>
  <c r="H3301" i="3" s="1"/>
  <c r="D3283" i="3"/>
  <c r="G3283" i="3" s="1"/>
  <c r="H3283" i="3" s="1"/>
  <c r="D3267" i="3"/>
  <c r="G3267" i="3" s="1"/>
  <c r="H3267" i="3" s="1"/>
  <c r="D3251" i="3"/>
  <c r="G3251" i="3" s="1"/>
  <c r="H3251" i="3" s="1"/>
  <c r="D3237" i="3"/>
  <c r="G3237" i="3" s="1"/>
  <c r="H3237" i="3" s="1"/>
  <c r="D3202" i="3"/>
  <c r="G3202" i="3" s="1"/>
  <c r="H3202" i="3" s="1"/>
  <c r="D3188" i="3"/>
  <c r="G3188" i="3" s="1"/>
  <c r="H3188" i="3" s="1"/>
  <c r="D3183" i="3"/>
  <c r="G3183" i="3" s="1"/>
  <c r="H3183" i="3" s="1"/>
  <c r="D3173" i="3"/>
  <c r="G3173" i="3" s="1"/>
  <c r="H3173" i="3" s="1"/>
  <c r="D3168" i="3"/>
  <c r="G3168" i="3" s="1"/>
  <c r="H3168" i="3" s="1"/>
  <c r="D3163" i="3"/>
  <c r="G3163" i="3" s="1"/>
  <c r="H3163" i="3" s="1"/>
  <c r="D3153" i="3"/>
  <c r="G3153" i="3" s="1"/>
  <c r="H3153" i="3" s="1"/>
  <c r="D3138" i="3"/>
  <c r="G3138" i="3" s="1"/>
  <c r="H3138" i="3" s="1"/>
  <c r="D3124" i="3"/>
  <c r="G3124" i="3" s="1"/>
  <c r="H3124" i="3" s="1"/>
  <c r="D3119" i="3"/>
  <c r="G3119" i="3" s="1"/>
  <c r="H3119" i="3" s="1"/>
  <c r="D3109" i="3"/>
  <c r="G3109" i="3" s="1"/>
  <c r="H3109" i="3" s="1"/>
  <c r="D3104" i="3"/>
  <c r="G3104" i="3" s="1"/>
  <c r="H3104" i="3" s="1"/>
  <c r="D3099" i="3"/>
  <c r="G3099" i="3" s="1"/>
  <c r="H3099" i="3" s="1"/>
  <c r="D3089" i="3"/>
  <c r="G3089" i="3" s="1"/>
  <c r="H3089" i="3" s="1"/>
  <c r="D3074" i="3"/>
  <c r="G3074" i="3" s="1"/>
  <c r="H3074" i="3" s="1"/>
  <c r="D3060" i="3"/>
  <c r="G3060" i="3" s="1"/>
  <c r="H3060" i="3" s="1"/>
  <c r="D3053" i="3"/>
  <c r="G3053" i="3" s="1"/>
  <c r="H3053" i="3" s="1"/>
  <c r="D3045" i="3"/>
  <c r="G3045" i="3" s="1"/>
  <c r="H3045" i="3" s="1"/>
  <c r="D3037" i="3"/>
  <c r="G3037" i="3" s="1"/>
  <c r="H3037" i="3" s="1"/>
  <c r="D3029" i="3"/>
  <c r="G3029" i="3" s="1"/>
  <c r="H3029" i="3" s="1"/>
  <c r="D3021" i="3"/>
  <c r="G3021" i="3" s="1"/>
  <c r="H3021" i="3" s="1"/>
  <c r="D3013" i="3"/>
  <c r="G3013" i="3" s="1"/>
  <c r="H3013" i="3" s="1"/>
  <c r="D3005" i="3"/>
  <c r="G3005" i="3" s="1"/>
  <c r="H3005" i="3" s="1"/>
  <c r="D2997" i="3"/>
  <c r="G2997" i="3" s="1"/>
  <c r="H2997" i="3" s="1"/>
  <c r="D2989" i="3"/>
  <c r="G2989" i="3" s="1"/>
  <c r="H2989" i="3" s="1"/>
  <c r="D2981" i="3"/>
  <c r="G2981" i="3" s="1"/>
  <c r="H2981" i="3" s="1"/>
  <c r="D2973" i="3"/>
  <c r="G2973" i="3" s="1"/>
  <c r="H2973" i="3" s="1"/>
  <c r="D2965" i="3"/>
  <c r="G2965" i="3" s="1"/>
  <c r="H2965" i="3" s="1"/>
  <c r="D2957" i="3"/>
  <c r="G2957" i="3" s="1"/>
  <c r="H2957" i="3" s="1"/>
  <c r="D2949" i="3"/>
  <c r="G2949" i="3" s="1"/>
  <c r="H2949" i="3" s="1"/>
  <c r="D2941" i="3"/>
  <c r="G2941" i="3" s="1"/>
  <c r="H2941" i="3" s="1"/>
  <c r="D2933" i="3"/>
  <c r="G2933" i="3" s="1"/>
  <c r="H2933" i="3" s="1"/>
  <c r="D2925" i="3"/>
  <c r="G2925" i="3" s="1"/>
  <c r="H2925" i="3" s="1"/>
  <c r="D2917" i="3"/>
  <c r="G2917" i="3" s="1"/>
  <c r="H2917" i="3" s="1"/>
  <c r="D2909" i="3"/>
  <c r="G2909" i="3" s="1"/>
  <c r="H2909" i="3" s="1"/>
  <c r="D2901" i="3"/>
  <c r="G2901" i="3" s="1"/>
  <c r="H2901" i="3" s="1"/>
  <c r="D2893" i="3"/>
  <c r="G2893" i="3" s="1"/>
  <c r="H2893" i="3" s="1"/>
  <c r="D2885" i="3"/>
  <c r="G2885" i="3" s="1"/>
  <c r="H2885" i="3" s="1"/>
  <c r="D2877" i="3"/>
  <c r="G2877" i="3" s="1"/>
  <c r="H2877" i="3" s="1"/>
  <c r="D2869" i="3"/>
  <c r="G2869" i="3" s="1"/>
  <c r="H2869" i="3" s="1"/>
  <c r="D2861" i="3"/>
  <c r="G2861" i="3" s="1"/>
  <c r="H2861" i="3" s="1"/>
  <c r="D2853" i="3"/>
  <c r="G2853" i="3" s="1"/>
  <c r="H2853" i="3" s="1"/>
  <c r="D2845" i="3"/>
  <c r="G2845" i="3" s="1"/>
  <c r="H2845" i="3" s="1"/>
  <c r="D2837" i="3"/>
  <c r="G2837" i="3" s="1"/>
  <c r="H2837" i="3" s="1"/>
  <c r="D2829" i="3"/>
  <c r="G2829" i="3" s="1"/>
  <c r="H2829" i="3" s="1"/>
  <c r="D2821" i="3"/>
  <c r="G2821" i="3" s="1"/>
  <c r="H2821" i="3" s="1"/>
  <c r="D2813" i="3"/>
  <c r="G2813" i="3" s="1"/>
  <c r="H2813" i="3" s="1"/>
  <c r="D2805" i="3"/>
  <c r="G2805" i="3" s="1"/>
  <c r="H2805" i="3" s="1"/>
  <c r="D2797" i="3"/>
  <c r="G2797" i="3" s="1"/>
  <c r="H2797" i="3" s="1"/>
  <c r="D2789" i="3"/>
  <c r="G2789" i="3" s="1"/>
  <c r="H2789" i="3" s="1"/>
  <c r="D2781" i="3"/>
  <c r="G2781" i="3" s="1"/>
  <c r="H2781" i="3" s="1"/>
  <c r="D2773" i="3"/>
  <c r="G2773" i="3" s="1"/>
  <c r="H2773" i="3" s="1"/>
  <c r="D2765" i="3"/>
  <c r="G2765" i="3" s="1"/>
  <c r="H2765" i="3" s="1"/>
  <c r="D2757" i="3"/>
  <c r="G2757" i="3" s="1"/>
  <c r="H2757" i="3" s="1"/>
  <c r="D2749" i="3"/>
  <c r="G2749" i="3" s="1"/>
  <c r="H2749" i="3" s="1"/>
  <c r="D2741" i="3"/>
  <c r="G2741" i="3" s="1"/>
  <c r="H2741" i="3" s="1"/>
  <c r="D2733" i="3"/>
  <c r="G2733" i="3" s="1"/>
  <c r="H2733" i="3" s="1"/>
  <c r="D2725" i="3"/>
  <c r="G2725" i="3" s="1"/>
  <c r="H2725" i="3" s="1"/>
  <c r="D2717" i="3"/>
  <c r="G2717" i="3" s="1"/>
  <c r="H2717" i="3" s="1"/>
  <c r="D2709" i="3"/>
  <c r="G2709" i="3" s="1"/>
  <c r="H2709" i="3" s="1"/>
  <c r="D2701" i="3"/>
  <c r="G2701" i="3" s="1"/>
  <c r="H2701" i="3" s="1"/>
  <c r="D2693" i="3"/>
  <c r="G2693" i="3" s="1"/>
  <c r="H2693" i="3" s="1"/>
  <c r="D2685" i="3"/>
  <c r="G2685" i="3" s="1"/>
  <c r="H2685" i="3" s="1"/>
  <c r="D2677" i="3"/>
  <c r="G2677" i="3" s="1"/>
  <c r="H2677" i="3" s="1"/>
  <c r="D2669" i="3"/>
  <c r="G2669" i="3" s="1"/>
  <c r="H2669" i="3" s="1"/>
  <c r="D2661" i="3"/>
  <c r="G2661" i="3" s="1"/>
  <c r="H2661" i="3" s="1"/>
  <c r="D3592" i="3"/>
  <c r="G3592" i="3" s="1"/>
  <c r="H3592" i="3" s="1"/>
  <c r="D3543" i="3"/>
  <c r="G3543" i="3" s="1"/>
  <c r="H3543" i="3" s="1"/>
  <c r="D3510" i="3"/>
  <c r="G3510" i="3" s="1"/>
  <c r="H3510" i="3" s="1"/>
  <c r="D3504" i="3"/>
  <c r="G3504" i="3" s="1"/>
  <c r="H3504" i="3" s="1"/>
  <c r="D3493" i="3"/>
  <c r="G3493" i="3" s="1"/>
  <c r="H3493" i="3" s="1"/>
  <c r="D3478" i="3"/>
  <c r="G3478" i="3" s="1"/>
  <c r="H3478" i="3" s="1"/>
  <c r="D3438" i="3"/>
  <c r="G3438" i="3" s="1"/>
  <c r="H3438" i="3" s="1"/>
  <c r="D3425" i="3"/>
  <c r="G3425" i="3" s="1"/>
  <c r="H3425" i="3" s="1"/>
  <c r="D3423" i="3"/>
  <c r="G3423" i="3" s="1"/>
  <c r="H3423" i="3" s="1"/>
  <c r="D3414" i="3"/>
  <c r="G3414" i="3" s="1"/>
  <c r="H3414" i="3" s="1"/>
  <c r="D3397" i="3"/>
  <c r="G3397" i="3" s="1"/>
  <c r="H3397" i="3" s="1"/>
  <c r="D3391" i="3"/>
  <c r="G3391" i="3" s="1"/>
  <c r="H3391" i="3" s="1"/>
  <c r="D3383" i="3"/>
  <c r="G3383" i="3" s="1"/>
  <c r="H3383" i="3" s="1"/>
  <c r="D3375" i="3"/>
  <c r="G3375" i="3" s="1"/>
  <c r="H3375" i="3" s="1"/>
  <c r="D3334" i="3"/>
  <c r="G3334" i="3" s="1"/>
  <c r="H3334" i="3" s="1"/>
  <c r="D3320" i="3"/>
  <c r="G3320" i="3" s="1"/>
  <c r="H3320" i="3" s="1"/>
  <c r="D3297" i="3"/>
  <c r="G3297" i="3" s="1"/>
  <c r="H3297" i="3" s="1"/>
  <c r="D3290" i="3"/>
  <c r="G3290" i="3" s="1"/>
  <c r="H3290" i="3" s="1"/>
  <c r="D3281" i="3"/>
  <c r="G3281" i="3" s="1"/>
  <c r="H3281" i="3" s="1"/>
  <c r="D3274" i="3"/>
  <c r="G3274" i="3" s="1"/>
  <c r="H3274" i="3" s="1"/>
  <c r="D3265" i="3"/>
  <c r="G3265" i="3" s="1"/>
  <c r="H3265" i="3" s="1"/>
  <c r="D3258" i="3"/>
  <c r="G3258" i="3" s="1"/>
  <c r="H3258" i="3" s="1"/>
  <c r="D3249" i="3"/>
  <c r="G3249" i="3" s="1"/>
  <c r="H3249" i="3" s="1"/>
  <c r="D3242" i="3"/>
  <c r="G3242" i="3" s="1"/>
  <c r="H3242" i="3" s="1"/>
  <c r="D3234" i="3"/>
  <c r="G3234" i="3" s="1"/>
  <c r="H3234" i="3" s="1"/>
  <c r="D3229" i="3"/>
  <c r="G3229" i="3" s="1"/>
  <c r="H3229" i="3" s="1"/>
  <c r="D3223" i="3"/>
  <c r="G3223" i="3" s="1"/>
  <c r="H3223" i="3" s="1"/>
  <c r="D3219" i="3"/>
  <c r="G3219" i="3" s="1"/>
  <c r="H3219" i="3" s="1"/>
  <c r="D3212" i="3"/>
  <c r="G3212" i="3" s="1"/>
  <c r="H3212" i="3" s="1"/>
  <c r="D3208" i="3"/>
  <c r="G3208" i="3" s="1"/>
  <c r="H3208" i="3" s="1"/>
  <c r="D3203" i="3"/>
  <c r="G3203" i="3" s="1"/>
  <c r="H3203" i="3" s="1"/>
  <c r="D3193" i="3"/>
  <c r="G3193" i="3" s="1"/>
  <c r="H3193" i="3" s="1"/>
  <c r="D3178" i="3"/>
  <c r="G3178" i="3" s="1"/>
  <c r="H3178" i="3" s="1"/>
  <c r="D3164" i="3"/>
  <c r="G3164" i="3" s="1"/>
  <c r="H3164" i="3" s="1"/>
  <c r="D3159" i="3"/>
  <c r="G3159" i="3" s="1"/>
  <c r="H3159" i="3" s="1"/>
  <c r="D3149" i="3"/>
  <c r="G3149" i="3" s="1"/>
  <c r="H3149" i="3" s="1"/>
  <c r="D3144" i="3"/>
  <c r="G3144" i="3" s="1"/>
  <c r="H3144" i="3" s="1"/>
  <c r="D3139" i="3"/>
  <c r="G3139" i="3" s="1"/>
  <c r="H3139" i="3" s="1"/>
  <c r="D3129" i="3"/>
  <c r="G3129" i="3" s="1"/>
  <c r="H3129" i="3" s="1"/>
  <c r="D3114" i="3"/>
  <c r="G3114" i="3" s="1"/>
  <c r="H3114" i="3" s="1"/>
  <c r="D3100" i="3"/>
  <c r="G3100" i="3" s="1"/>
  <c r="H3100" i="3" s="1"/>
  <c r="D3095" i="3"/>
  <c r="G3095" i="3" s="1"/>
  <c r="H3095" i="3" s="1"/>
  <c r="D3085" i="3"/>
  <c r="G3085" i="3" s="1"/>
  <c r="H3085" i="3" s="1"/>
  <c r="D3080" i="3"/>
  <c r="G3080" i="3" s="1"/>
  <c r="H3080" i="3" s="1"/>
  <c r="D3075" i="3"/>
  <c r="G3075" i="3" s="1"/>
  <c r="H3075" i="3" s="1"/>
  <c r="D3065" i="3"/>
  <c r="G3065" i="3" s="1"/>
  <c r="H3065" i="3" s="1"/>
  <c r="D3054" i="3"/>
  <c r="G3054" i="3" s="1"/>
  <c r="H3054" i="3" s="1"/>
  <c r="D3046" i="3"/>
  <c r="G3046" i="3" s="1"/>
  <c r="H3046" i="3" s="1"/>
  <c r="D3038" i="3"/>
  <c r="G3038" i="3" s="1"/>
  <c r="H3038" i="3" s="1"/>
  <c r="D3030" i="3"/>
  <c r="G3030" i="3" s="1"/>
  <c r="H3030" i="3" s="1"/>
  <c r="D3022" i="3"/>
  <c r="G3022" i="3" s="1"/>
  <c r="H3022" i="3" s="1"/>
  <c r="D3014" i="3"/>
  <c r="G3014" i="3" s="1"/>
  <c r="H3014" i="3" s="1"/>
  <c r="D3006" i="3"/>
  <c r="G3006" i="3" s="1"/>
  <c r="H3006" i="3" s="1"/>
  <c r="D2998" i="3"/>
  <c r="G2998" i="3" s="1"/>
  <c r="H2998" i="3" s="1"/>
  <c r="D2990" i="3"/>
  <c r="G2990" i="3" s="1"/>
  <c r="H2990" i="3" s="1"/>
  <c r="D2982" i="3"/>
  <c r="G2982" i="3" s="1"/>
  <c r="H2982" i="3" s="1"/>
  <c r="D2974" i="3"/>
  <c r="G2974" i="3" s="1"/>
  <c r="H2974" i="3" s="1"/>
  <c r="D2966" i="3"/>
  <c r="G2966" i="3" s="1"/>
  <c r="H2966" i="3" s="1"/>
  <c r="D2958" i="3"/>
  <c r="G2958" i="3" s="1"/>
  <c r="H2958" i="3" s="1"/>
  <c r="D2950" i="3"/>
  <c r="G2950" i="3" s="1"/>
  <c r="H2950" i="3" s="1"/>
  <c r="D2942" i="3"/>
  <c r="G2942" i="3" s="1"/>
  <c r="H2942" i="3" s="1"/>
  <c r="D2934" i="3"/>
  <c r="G2934" i="3" s="1"/>
  <c r="H2934" i="3" s="1"/>
  <c r="D2926" i="3"/>
  <c r="G2926" i="3" s="1"/>
  <c r="H2926" i="3" s="1"/>
  <c r="D2918" i="3"/>
  <c r="G2918" i="3" s="1"/>
  <c r="H2918" i="3" s="1"/>
  <c r="D2910" i="3"/>
  <c r="G2910" i="3" s="1"/>
  <c r="H2910" i="3" s="1"/>
  <c r="D2902" i="3"/>
  <c r="G2902" i="3" s="1"/>
  <c r="H2902" i="3" s="1"/>
  <c r="D2894" i="3"/>
  <c r="G2894" i="3" s="1"/>
  <c r="H2894" i="3" s="1"/>
  <c r="D2886" i="3"/>
  <c r="G2886" i="3" s="1"/>
  <c r="H2886" i="3" s="1"/>
  <c r="D2878" i="3"/>
  <c r="G2878" i="3" s="1"/>
  <c r="H2878" i="3" s="1"/>
  <c r="D2870" i="3"/>
  <c r="G2870" i="3" s="1"/>
  <c r="H2870" i="3" s="1"/>
  <c r="D2862" i="3"/>
  <c r="G2862" i="3" s="1"/>
  <c r="H2862" i="3" s="1"/>
  <c r="D2854" i="3"/>
  <c r="G2854" i="3" s="1"/>
  <c r="H2854" i="3" s="1"/>
  <c r="D2846" i="3"/>
  <c r="G2846" i="3" s="1"/>
  <c r="H2846" i="3" s="1"/>
  <c r="D2838" i="3"/>
  <c r="G2838" i="3" s="1"/>
  <c r="H2838" i="3" s="1"/>
  <c r="D2830" i="3"/>
  <c r="G2830" i="3" s="1"/>
  <c r="H2830" i="3" s="1"/>
  <c r="D3625" i="3"/>
  <c r="G3625" i="3" s="1"/>
  <c r="H3625" i="3" s="1"/>
  <c r="D3456" i="3"/>
  <c r="G3456" i="3" s="1"/>
  <c r="H3456" i="3" s="1"/>
  <c r="D3431" i="3"/>
  <c r="G3431" i="3" s="1"/>
  <c r="H3431" i="3" s="1"/>
  <c r="D3429" i="3"/>
  <c r="G3429" i="3" s="1"/>
  <c r="H3429" i="3" s="1"/>
  <c r="D3350" i="3"/>
  <c r="G3350" i="3" s="1"/>
  <c r="H3350" i="3" s="1"/>
  <c r="D3346" i="3"/>
  <c r="G3346" i="3" s="1"/>
  <c r="H3346" i="3" s="1"/>
  <c r="D3312" i="3"/>
  <c r="G3312" i="3" s="1"/>
  <c r="H3312" i="3" s="1"/>
  <c r="D3226" i="3"/>
  <c r="G3226" i="3" s="1"/>
  <c r="H3226" i="3" s="1"/>
  <c r="D3204" i="3"/>
  <c r="G3204" i="3" s="1"/>
  <c r="H3204" i="3" s="1"/>
  <c r="D3199" i="3"/>
  <c r="G3199" i="3" s="1"/>
  <c r="H3199" i="3" s="1"/>
  <c r="D3189" i="3"/>
  <c r="G3189" i="3" s="1"/>
  <c r="H3189" i="3" s="1"/>
  <c r="D3184" i="3"/>
  <c r="G3184" i="3" s="1"/>
  <c r="H3184" i="3" s="1"/>
  <c r="D3179" i="3"/>
  <c r="G3179" i="3" s="1"/>
  <c r="H3179" i="3" s="1"/>
  <c r="D3169" i="3"/>
  <c r="G3169" i="3" s="1"/>
  <c r="H3169" i="3" s="1"/>
  <c r="D3154" i="3"/>
  <c r="G3154" i="3" s="1"/>
  <c r="H3154" i="3" s="1"/>
  <c r="D3140" i="3"/>
  <c r="G3140" i="3" s="1"/>
  <c r="H3140" i="3" s="1"/>
  <c r="D3135" i="3"/>
  <c r="G3135" i="3" s="1"/>
  <c r="H3135" i="3" s="1"/>
  <c r="D3125" i="3"/>
  <c r="G3125" i="3" s="1"/>
  <c r="H3125" i="3" s="1"/>
  <c r="D3120" i="3"/>
  <c r="G3120" i="3" s="1"/>
  <c r="H3120" i="3" s="1"/>
  <c r="D3115" i="3"/>
  <c r="G3115" i="3" s="1"/>
  <c r="H3115" i="3" s="1"/>
  <c r="D3105" i="3"/>
  <c r="G3105" i="3" s="1"/>
  <c r="H3105" i="3" s="1"/>
  <c r="D3090" i="3"/>
  <c r="G3090" i="3" s="1"/>
  <c r="H3090" i="3" s="1"/>
  <c r="D3076" i="3"/>
  <c r="G3076" i="3" s="1"/>
  <c r="H3076" i="3" s="1"/>
  <c r="D3071" i="3"/>
  <c r="G3071" i="3" s="1"/>
  <c r="H3071" i="3" s="1"/>
  <c r="D3061" i="3"/>
  <c r="G3061" i="3" s="1"/>
  <c r="H3061" i="3" s="1"/>
  <c r="D3055" i="3"/>
  <c r="G3055" i="3" s="1"/>
  <c r="H3055" i="3" s="1"/>
  <c r="D3047" i="3"/>
  <c r="G3047" i="3" s="1"/>
  <c r="H3047" i="3" s="1"/>
  <c r="D3039" i="3"/>
  <c r="G3039" i="3" s="1"/>
  <c r="H3039" i="3" s="1"/>
  <c r="D3031" i="3"/>
  <c r="G3031" i="3" s="1"/>
  <c r="H3031" i="3" s="1"/>
  <c r="D3023" i="3"/>
  <c r="G3023" i="3" s="1"/>
  <c r="H3023" i="3" s="1"/>
  <c r="D3015" i="3"/>
  <c r="G3015" i="3" s="1"/>
  <c r="H3015" i="3" s="1"/>
  <c r="D3007" i="3"/>
  <c r="G3007" i="3" s="1"/>
  <c r="H3007" i="3" s="1"/>
  <c r="D2999" i="3"/>
  <c r="G2999" i="3" s="1"/>
  <c r="H2999" i="3" s="1"/>
  <c r="D2991" i="3"/>
  <c r="G2991" i="3" s="1"/>
  <c r="H2991" i="3" s="1"/>
  <c r="D2983" i="3"/>
  <c r="G2983" i="3" s="1"/>
  <c r="H2983" i="3" s="1"/>
  <c r="D2975" i="3"/>
  <c r="G2975" i="3" s="1"/>
  <c r="H2975" i="3" s="1"/>
  <c r="D2967" i="3"/>
  <c r="G2967" i="3" s="1"/>
  <c r="H2967" i="3" s="1"/>
  <c r="D2959" i="3"/>
  <c r="G2959" i="3" s="1"/>
  <c r="H2959" i="3" s="1"/>
  <c r="D2951" i="3"/>
  <c r="G2951" i="3" s="1"/>
  <c r="H2951" i="3" s="1"/>
  <c r="D3831" i="3"/>
  <c r="G3831" i="3" s="1"/>
  <c r="H3831" i="3" s="1"/>
  <c r="D3524" i="3"/>
  <c r="G3524" i="3" s="1"/>
  <c r="H3524" i="3" s="1"/>
  <c r="D3440" i="3"/>
  <c r="G3440" i="3" s="1"/>
  <c r="H3440" i="3" s="1"/>
  <c r="D3372" i="3"/>
  <c r="G3372" i="3" s="1"/>
  <c r="H3372" i="3" s="1"/>
  <c r="D3773" i="3"/>
  <c r="G3773" i="3" s="1"/>
  <c r="H3773" i="3" s="1"/>
  <c r="D3719" i="3"/>
  <c r="G3719" i="3" s="1"/>
  <c r="H3719" i="3" s="1"/>
  <c r="D3574" i="3"/>
  <c r="G3574" i="3" s="1"/>
  <c r="H3574" i="3" s="1"/>
  <c r="D3495" i="3"/>
  <c r="G3495" i="3" s="1"/>
  <c r="H3495" i="3" s="1"/>
  <c r="D3492" i="3"/>
  <c r="G3492" i="3" s="1"/>
  <c r="H3492" i="3" s="1"/>
  <c r="D3487" i="3"/>
  <c r="G3487" i="3" s="1"/>
  <c r="H3487" i="3" s="1"/>
  <c r="D3460" i="3"/>
  <c r="G3460" i="3" s="1"/>
  <c r="H3460" i="3" s="1"/>
  <c r="D3458" i="3"/>
  <c r="G3458" i="3" s="1"/>
  <c r="H3458" i="3" s="1"/>
  <c r="D3453" i="3"/>
  <c r="G3453" i="3" s="1"/>
  <c r="H3453" i="3" s="1"/>
  <c r="D3446" i="3"/>
  <c r="G3446" i="3" s="1"/>
  <c r="H3446" i="3" s="1"/>
  <c r="D3437" i="3"/>
  <c r="G3437" i="3" s="1"/>
  <c r="H3437" i="3" s="1"/>
  <c r="D3382" i="3"/>
  <c r="G3382" i="3" s="1"/>
  <c r="H3382" i="3" s="1"/>
  <c r="D3380" i="3"/>
  <c r="G3380" i="3" s="1"/>
  <c r="H3380" i="3" s="1"/>
  <c r="D4009" i="3"/>
  <c r="G4009" i="3" s="1"/>
  <c r="H4009" i="3" s="1"/>
  <c r="D3551" i="3"/>
  <c r="G3551" i="3" s="1"/>
  <c r="H3551" i="3" s="1"/>
  <c r="D3462" i="3"/>
  <c r="G3462" i="3" s="1"/>
  <c r="H3462" i="3" s="1"/>
  <c r="D3455" i="3"/>
  <c r="G3455" i="3" s="1"/>
  <c r="H3455" i="3" s="1"/>
  <c r="D3448" i="3"/>
  <c r="G3448" i="3" s="1"/>
  <c r="H3448" i="3" s="1"/>
  <c r="D3390" i="3"/>
  <c r="G3390" i="3" s="1"/>
  <c r="H3390" i="3" s="1"/>
  <c r="D3863" i="3"/>
  <c r="G3863" i="3" s="1"/>
  <c r="H3863" i="3" s="1"/>
  <c r="D3840" i="3"/>
  <c r="G3840" i="3" s="1"/>
  <c r="H3840" i="3" s="1"/>
  <c r="D3783" i="3"/>
  <c r="G3783" i="3" s="1"/>
  <c r="H3783" i="3" s="1"/>
  <c r="D3634" i="3"/>
  <c r="G3634" i="3" s="1"/>
  <c r="H3634" i="3" s="1"/>
  <c r="D3517" i="3"/>
  <c r="G3517" i="3" s="1"/>
  <c r="H3517" i="3" s="1"/>
  <c r="D3511" i="3"/>
  <c r="G3511" i="3" s="1"/>
  <c r="H3511" i="3" s="1"/>
  <c r="D3426" i="3"/>
  <c r="G3426" i="3" s="1"/>
  <c r="H3426" i="3" s="1"/>
  <c r="D3417" i="3"/>
  <c r="G3417" i="3" s="1"/>
  <c r="H3417" i="3" s="1"/>
  <c r="D3398" i="3"/>
  <c r="G3398" i="3" s="1"/>
  <c r="H3398" i="3" s="1"/>
  <c r="D3394" i="3"/>
  <c r="G3394" i="3" s="1"/>
  <c r="H3394" i="3" s="1"/>
  <c r="D3630" i="3"/>
  <c r="G3630" i="3" s="1"/>
  <c r="H3630" i="3" s="1"/>
  <c r="D3560" i="3"/>
  <c r="G3560" i="3" s="1"/>
  <c r="H3560" i="3" s="1"/>
  <c r="D3502" i="3"/>
  <c r="G3502" i="3" s="1"/>
  <c r="H3502" i="3" s="1"/>
  <c r="D3469" i="3"/>
  <c r="G3469" i="3" s="1"/>
  <c r="H3469" i="3" s="1"/>
  <c r="D3434" i="3"/>
  <c r="G3434" i="3" s="1"/>
  <c r="H3434" i="3" s="1"/>
  <c r="D3402" i="3"/>
  <c r="G3402" i="3" s="1"/>
  <c r="H3402" i="3" s="1"/>
  <c r="D3311" i="3"/>
  <c r="G3311" i="3" s="1"/>
  <c r="H3311" i="3" s="1"/>
  <c r="D3292" i="3"/>
  <c r="G3292" i="3" s="1"/>
  <c r="H3292" i="3" s="1"/>
  <c r="D3276" i="3"/>
  <c r="G3276" i="3" s="1"/>
  <c r="H3276" i="3" s="1"/>
  <c r="D3260" i="3"/>
  <c r="G3260" i="3" s="1"/>
  <c r="H3260" i="3" s="1"/>
  <c r="D3244" i="3"/>
  <c r="G3244" i="3" s="1"/>
  <c r="H3244" i="3" s="1"/>
  <c r="D3228" i="3"/>
  <c r="G3228" i="3" s="1"/>
  <c r="H3228" i="3" s="1"/>
  <c r="D3218" i="3"/>
  <c r="G3218" i="3" s="1"/>
  <c r="H3218" i="3" s="1"/>
  <c r="D3215" i="3"/>
  <c r="G3215" i="3" s="1"/>
  <c r="H3215" i="3" s="1"/>
  <c r="D3211" i="3"/>
  <c r="G3211" i="3" s="1"/>
  <c r="H3211" i="3" s="1"/>
  <c r="D3207" i="3"/>
  <c r="G3207" i="3" s="1"/>
  <c r="H3207" i="3" s="1"/>
  <c r="D3197" i="3"/>
  <c r="G3197" i="3" s="1"/>
  <c r="H3197" i="3" s="1"/>
  <c r="D3192" i="3"/>
  <c r="G3192" i="3" s="1"/>
  <c r="H3192" i="3" s="1"/>
  <c r="D3187" i="3"/>
  <c r="G3187" i="3" s="1"/>
  <c r="H3187" i="3" s="1"/>
  <c r="D3177" i="3"/>
  <c r="G3177" i="3" s="1"/>
  <c r="H3177" i="3" s="1"/>
  <c r="D3162" i="3"/>
  <c r="G3162" i="3" s="1"/>
  <c r="H3162" i="3" s="1"/>
  <c r="D3148" i="3"/>
  <c r="G3148" i="3" s="1"/>
  <c r="H3148" i="3" s="1"/>
  <c r="D3143" i="3"/>
  <c r="G3143" i="3" s="1"/>
  <c r="H3143" i="3" s="1"/>
  <c r="D3133" i="3"/>
  <c r="G3133" i="3" s="1"/>
  <c r="H3133" i="3" s="1"/>
  <c r="D3128" i="3"/>
  <c r="G3128" i="3" s="1"/>
  <c r="H3128" i="3" s="1"/>
  <c r="D3123" i="3"/>
  <c r="G3123" i="3" s="1"/>
  <c r="H3123" i="3" s="1"/>
  <c r="D3113" i="3"/>
  <c r="G3113" i="3" s="1"/>
  <c r="H3113" i="3" s="1"/>
  <c r="D3098" i="3"/>
  <c r="G3098" i="3" s="1"/>
  <c r="H3098" i="3" s="1"/>
  <c r="D3084" i="3"/>
  <c r="G3084" i="3" s="1"/>
  <c r="H3084" i="3" s="1"/>
  <c r="D3079" i="3"/>
  <c r="G3079" i="3" s="1"/>
  <c r="H3079" i="3" s="1"/>
  <c r="D3069" i="3"/>
  <c r="G3069" i="3" s="1"/>
  <c r="H3069" i="3" s="1"/>
  <c r="D3064" i="3"/>
  <c r="G3064" i="3" s="1"/>
  <c r="H3064" i="3" s="1"/>
  <c r="D3059" i="3"/>
  <c r="G3059" i="3" s="1"/>
  <c r="H3059" i="3" s="1"/>
  <c r="D3052" i="3"/>
  <c r="G3052" i="3" s="1"/>
  <c r="H3052" i="3" s="1"/>
  <c r="D3044" i="3"/>
  <c r="G3044" i="3" s="1"/>
  <c r="H3044" i="3" s="1"/>
  <c r="D3036" i="3"/>
  <c r="G3036" i="3" s="1"/>
  <c r="H3036" i="3" s="1"/>
  <c r="D3028" i="3"/>
  <c r="G3028" i="3" s="1"/>
  <c r="H3028" i="3" s="1"/>
  <c r="D3020" i="3"/>
  <c r="G3020" i="3" s="1"/>
  <c r="H3020" i="3" s="1"/>
  <c r="D3012" i="3"/>
  <c r="G3012" i="3" s="1"/>
  <c r="H3012" i="3" s="1"/>
  <c r="D3004" i="3"/>
  <c r="G3004" i="3" s="1"/>
  <c r="H3004" i="3" s="1"/>
  <c r="D2996" i="3"/>
  <c r="G2996" i="3" s="1"/>
  <c r="H2996" i="3" s="1"/>
  <c r="D2988" i="3"/>
  <c r="G2988" i="3" s="1"/>
  <c r="H2988" i="3" s="1"/>
  <c r="D2980" i="3"/>
  <c r="G2980" i="3" s="1"/>
  <c r="H2980" i="3" s="1"/>
  <c r="D2972" i="3"/>
  <c r="G2972" i="3" s="1"/>
  <c r="H2972" i="3" s="1"/>
  <c r="D3354" i="3"/>
  <c r="G3354" i="3" s="1"/>
  <c r="H3354" i="3" s="1"/>
  <c r="D3327" i="3"/>
  <c r="G3327" i="3" s="1"/>
  <c r="H3327" i="3" s="1"/>
  <c r="D3319" i="3"/>
  <c r="G3319" i="3" s="1"/>
  <c r="H3319" i="3" s="1"/>
  <c r="D3296" i="3"/>
  <c r="G3296" i="3" s="1"/>
  <c r="H3296" i="3" s="1"/>
  <c r="D3233" i="3"/>
  <c r="G3233" i="3" s="1"/>
  <c r="H3233" i="3" s="1"/>
  <c r="D3196" i="3"/>
  <c r="G3196" i="3" s="1"/>
  <c r="H3196" i="3" s="1"/>
  <c r="D3181" i="3"/>
  <c r="G3181" i="3" s="1"/>
  <c r="H3181" i="3" s="1"/>
  <c r="D3156" i="3"/>
  <c r="G3156" i="3" s="1"/>
  <c r="H3156" i="3" s="1"/>
  <c r="D3152" i="3"/>
  <c r="G3152" i="3" s="1"/>
  <c r="H3152" i="3" s="1"/>
  <c r="D3141" i="3"/>
  <c r="G3141" i="3" s="1"/>
  <c r="H3141" i="3" s="1"/>
  <c r="D3108" i="3"/>
  <c r="G3108" i="3" s="1"/>
  <c r="H3108" i="3" s="1"/>
  <c r="D3093" i="3"/>
  <c r="G3093" i="3" s="1"/>
  <c r="H3093" i="3" s="1"/>
  <c r="D3091" i="3"/>
  <c r="G3091" i="3" s="1"/>
  <c r="H3091" i="3" s="1"/>
  <c r="D3087" i="3"/>
  <c r="G3087" i="3" s="1"/>
  <c r="H3087" i="3" s="1"/>
  <c r="D3068" i="3"/>
  <c r="G3068" i="3" s="1"/>
  <c r="H3068" i="3" s="1"/>
  <c r="D2960" i="3"/>
  <c r="G2960" i="3" s="1"/>
  <c r="H2960" i="3" s="1"/>
  <c r="D2954" i="3"/>
  <c r="G2954" i="3" s="1"/>
  <c r="H2954" i="3" s="1"/>
  <c r="D2945" i="3"/>
  <c r="G2945" i="3" s="1"/>
  <c r="H2945" i="3" s="1"/>
  <c r="D2938" i="3"/>
  <c r="G2938" i="3" s="1"/>
  <c r="H2938" i="3" s="1"/>
  <c r="D2935" i="3"/>
  <c r="G2935" i="3" s="1"/>
  <c r="H2935" i="3" s="1"/>
  <c r="D2913" i="3"/>
  <c r="G2913" i="3" s="1"/>
  <c r="H2913" i="3" s="1"/>
  <c r="D2906" i="3"/>
  <c r="G2906" i="3" s="1"/>
  <c r="H2906" i="3" s="1"/>
  <c r="D2903" i="3"/>
  <c r="G2903" i="3" s="1"/>
  <c r="H2903" i="3" s="1"/>
  <c r="D2881" i="3"/>
  <c r="G2881" i="3" s="1"/>
  <c r="H2881" i="3" s="1"/>
  <c r="D2874" i="3"/>
  <c r="G2874" i="3" s="1"/>
  <c r="H2874" i="3" s="1"/>
  <c r="D2871" i="3"/>
  <c r="G2871" i="3" s="1"/>
  <c r="H2871" i="3" s="1"/>
  <c r="D2849" i="3"/>
  <c r="G2849" i="3" s="1"/>
  <c r="H2849" i="3" s="1"/>
  <c r="D2842" i="3"/>
  <c r="G2842" i="3" s="1"/>
  <c r="H2842" i="3" s="1"/>
  <c r="D2839" i="3"/>
  <c r="G2839" i="3" s="1"/>
  <c r="H2839" i="3" s="1"/>
  <c r="D2811" i="3"/>
  <c r="G2811" i="3" s="1"/>
  <c r="H2811" i="3" s="1"/>
  <c r="D2806" i="3"/>
  <c r="G2806" i="3" s="1"/>
  <c r="H2806" i="3" s="1"/>
  <c r="D2796" i="3"/>
  <c r="G2796" i="3" s="1"/>
  <c r="H2796" i="3" s="1"/>
  <c r="D2791" i="3"/>
  <c r="G2791" i="3" s="1"/>
  <c r="H2791" i="3" s="1"/>
  <c r="D2786" i="3"/>
  <c r="G2786" i="3" s="1"/>
  <c r="H2786" i="3" s="1"/>
  <c r="D2776" i="3"/>
  <c r="G2776" i="3" s="1"/>
  <c r="H2776" i="3" s="1"/>
  <c r="D2761" i="3"/>
  <c r="G2761" i="3" s="1"/>
  <c r="H2761" i="3" s="1"/>
  <c r="D2747" i="3"/>
  <c r="G2747" i="3" s="1"/>
  <c r="H2747" i="3" s="1"/>
  <c r="D2742" i="3"/>
  <c r="G2742" i="3" s="1"/>
  <c r="H2742" i="3" s="1"/>
  <c r="D2732" i="3"/>
  <c r="G2732" i="3" s="1"/>
  <c r="H2732" i="3" s="1"/>
  <c r="D2727" i="3"/>
  <c r="G2727" i="3" s="1"/>
  <c r="H2727" i="3" s="1"/>
  <c r="D2722" i="3"/>
  <c r="G2722" i="3" s="1"/>
  <c r="H2722" i="3" s="1"/>
  <c r="D2712" i="3"/>
  <c r="G2712" i="3" s="1"/>
  <c r="H2712" i="3" s="1"/>
  <c r="D2697" i="3"/>
  <c r="G2697" i="3" s="1"/>
  <c r="H2697" i="3" s="1"/>
  <c r="D2683" i="3"/>
  <c r="G2683" i="3" s="1"/>
  <c r="H2683" i="3" s="1"/>
  <c r="D2678" i="3"/>
  <c r="G2678" i="3" s="1"/>
  <c r="H2678" i="3" s="1"/>
  <c r="D2668" i="3"/>
  <c r="G2668" i="3" s="1"/>
  <c r="H2668" i="3" s="1"/>
  <c r="D2663" i="3"/>
  <c r="G2663" i="3" s="1"/>
  <c r="H2663" i="3" s="1"/>
  <c r="D2658" i="3"/>
  <c r="G2658" i="3" s="1"/>
  <c r="H2658" i="3" s="1"/>
  <c r="D2650" i="3"/>
  <c r="G2650" i="3" s="1"/>
  <c r="H2650" i="3" s="1"/>
  <c r="D2642" i="3"/>
  <c r="G2642" i="3" s="1"/>
  <c r="H2642" i="3" s="1"/>
  <c r="D2634" i="3"/>
  <c r="G2634" i="3" s="1"/>
  <c r="H2634" i="3" s="1"/>
  <c r="D2626" i="3"/>
  <c r="G2626" i="3" s="1"/>
  <c r="H2626" i="3" s="1"/>
  <c r="D2618" i="3"/>
  <c r="G2618" i="3" s="1"/>
  <c r="H2618" i="3" s="1"/>
  <c r="D2610" i="3"/>
  <c r="G2610" i="3" s="1"/>
  <c r="H2610" i="3" s="1"/>
  <c r="D2602" i="3"/>
  <c r="G2602" i="3" s="1"/>
  <c r="H2602" i="3" s="1"/>
  <c r="D2594" i="3"/>
  <c r="G2594" i="3" s="1"/>
  <c r="H2594" i="3" s="1"/>
  <c r="D2586" i="3"/>
  <c r="G2586" i="3" s="1"/>
  <c r="H2586" i="3" s="1"/>
  <c r="D2578" i="3"/>
  <c r="G2578" i="3" s="1"/>
  <c r="H2578" i="3" s="1"/>
  <c r="D2570" i="3"/>
  <c r="G2570" i="3" s="1"/>
  <c r="H2570" i="3" s="1"/>
  <c r="D2562" i="3"/>
  <c r="G2562" i="3" s="1"/>
  <c r="H2562" i="3" s="1"/>
  <c r="D2554" i="3"/>
  <c r="G2554" i="3" s="1"/>
  <c r="H2554" i="3" s="1"/>
  <c r="D2546" i="3"/>
  <c r="G2546" i="3" s="1"/>
  <c r="H2546" i="3" s="1"/>
  <c r="D2538" i="3"/>
  <c r="G2538" i="3" s="1"/>
  <c r="H2538" i="3" s="1"/>
  <c r="D2530" i="3"/>
  <c r="G2530" i="3" s="1"/>
  <c r="H2530" i="3" s="1"/>
  <c r="D2522" i="3"/>
  <c r="G2522" i="3" s="1"/>
  <c r="H2522" i="3" s="1"/>
  <c r="D2514" i="3"/>
  <c r="G2514" i="3" s="1"/>
  <c r="H2514" i="3" s="1"/>
  <c r="D2506" i="3"/>
  <c r="G2506" i="3" s="1"/>
  <c r="H2506" i="3" s="1"/>
  <c r="D2498" i="3"/>
  <c r="G2498" i="3" s="1"/>
  <c r="H2498" i="3" s="1"/>
  <c r="D2490" i="3"/>
  <c r="G2490" i="3" s="1"/>
  <c r="H2490" i="3" s="1"/>
  <c r="D2482" i="3"/>
  <c r="G2482" i="3" s="1"/>
  <c r="H2482" i="3" s="1"/>
  <c r="D2474" i="3"/>
  <c r="G2474" i="3" s="1"/>
  <c r="H2474" i="3" s="1"/>
  <c r="D2466" i="3"/>
  <c r="G2466" i="3" s="1"/>
  <c r="H2466" i="3" s="1"/>
  <c r="D2458" i="3"/>
  <c r="G2458" i="3" s="1"/>
  <c r="H2458" i="3" s="1"/>
  <c r="D2450" i="3"/>
  <c r="G2450" i="3" s="1"/>
  <c r="H2450" i="3" s="1"/>
  <c r="D2442" i="3"/>
  <c r="G2442" i="3" s="1"/>
  <c r="H2442" i="3" s="1"/>
  <c r="D2434" i="3"/>
  <c r="G2434" i="3" s="1"/>
  <c r="H2434" i="3" s="1"/>
  <c r="D2426" i="3"/>
  <c r="G2426" i="3" s="1"/>
  <c r="H2426" i="3" s="1"/>
  <c r="D2418" i="3"/>
  <c r="G2418" i="3" s="1"/>
  <c r="H2418" i="3" s="1"/>
  <c r="D2410" i="3"/>
  <c r="G2410" i="3" s="1"/>
  <c r="H2410" i="3" s="1"/>
  <c r="D2402" i="3"/>
  <c r="G2402" i="3" s="1"/>
  <c r="H2402" i="3" s="1"/>
  <c r="D3368" i="3"/>
  <c r="G3368" i="3" s="1"/>
  <c r="H3368" i="3" s="1"/>
  <c r="D3306" i="3"/>
  <c r="G3306" i="3" s="1"/>
  <c r="H3306" i="3" s="1"/>
  <c r="D3291" i="3"/>
  <c r="G3291" i="3" s="1"/>
  <c r="H3291" i="3" s="1"/>
  <c r="D3259" i="3"/>
  <c r="G3259" i="3" s="1"/>
  <c r="H3259" i="3" s="1"/>
  <c r="D3220" i="3"/>
  <c r="G3220" i="3" s="1"/>
  <c r="H3220" i="3" s="1"/>
  <c r="D3194" i="3"/>
  <c r="G3194" i="3" s="1"/>
  <c r="H3194" i="3" s="1"/>
  <c r="D3171" i="3"/>
  <c r="G3171" i="3" s="1"/>
  <c r="H3171" i="3" s="1"/>
  <c r="D3131" i="3"/>
  <c r="G3131" i="3" s="1"/>
  <c r="H3131" i="3" s="1"/>
  <c r="D3127" i="3"/>
  <c r="G3127" i="3" s="1"/>
  <c r="H3127" i="3" s="1"/>
  <c r="D3066" i="3"/>
  <c r="G3066" i="3" s="1"/>
  <c r="H3066" i="3" s="1"/>
  <c r="D3051" i="3"/>
  <c r="G3051" i="3" s="1"/>
  <c r="H3051" i="3" s="1"/>
  <c r="D3035" i="3"/>
  <c r="G3035" i="3" s="1"/>
  <c r="H3035" i="3" s="1"/>
  <c r="D3019" i="3"/>
  <c r="G3019" i="3" s="1"/>
  <c r="H3019" i="3" s="1"/>
  <c r="D3003" i="3"/>
  <c r="G3003" i="3" s="1"/>
  <c r="H3003" i="3" s="1"/>
  <c r="D2987" i="3"/>
  <c r="G2987" i="3" s="1"/>
  <c r="H2987" i="3" s="1"/>
  <c r="D2971" i="3"/>
  <c r="G2971" i="3" s="1"/>
  <c r="H2971" i="3" s="1"/>
  <c r="D2963" i="3"/>
  <c r="G2963" i="3" s="1"/>
  <c r="H2963" i="3" s="1"/>
  <c r="D2952" i="3"/>
  <c r="G2952" i="3" s="1"/>
  <c r="H2952" i="3" s="1"/>
  <c r="D2939" i="3"/>
  <c r="G2939" i="3" s="1"/>
  <c r="H2939" i="3" s="1"/>
  <c r="D2932" i="3"/>
  <c r="G2932" i="3" s="1"/>
  <c r="H2932" i="3" s="1"/>
  <c r="D2928" i="3"/>
  <c r="G2928" i="3" s="1"/>
  <c r="H2928" i="3" s="1"/>
  <c r="D2907" i="3"/>
  <c r="G2907" i="3" s="1"/>
  <c r="H2907" i="3" s="1"/>
  <c r="D2900" i="3"/>
  <c r="G2900" i="3" s="1"/>
  <c r="H2900" i="3" s="1"/>
  <c r="D2896" i="3"/>
  <c r="G2896" i="3" s="1"/>
  <c r="H2896" i="3" s="1"/>
  <c r="D2875" i="3"/>
  <c r="G2875" i="3" s="1"/>
  <c r="H2875" i="3" s="1"/>
  <c r="D2868" i="3"/>
  <c r="G2868" i="3" s="1"/>
  <c r="H2868" i="3" s="1"/>
  <c r="D2864" i="3"/>
  <c r="G2864" i="3" s="1"/>
  <c r="H2864" i="3" s="1"/>
  <c r="D2843" i="3"/>
  <c r="G2843" i="3" s="1"/>
  <c r="H2843" i="3" s="1"/>
  <c r="D2836" i="3"/>
  <c r="G2836" i="3" s="1"/>
  <c r="H2836" i="3" s="1"/>
  <c r="D2832" i="3"/>
  <c r="G2832" i="3" s="1"/>
  <c r="H2832" i="3" s="1"/>
  <c r="D2816" i="3"/>
  <c r="G2816" i="3" s="1"/>
  <c r="H2816" i="3" s="1"/>
  <c r="D2801" i="3"/>
  <c r="G2801" i="3" s="1"/>
  <c r="H2801" i="3" s="1"/>
  <c r="D2787" i="3"/>
  <c r="G2787" i="3" s="1"/>
  <c r="H2787" i="3" s="1"/>
  <c r="D2782" i="3"/>
  <c r="G2782" i="3" s="1"/>
  <c r="H2782" i="3" s="1"/>
  <c r="D2772" i="3"/>
  <c r="G2772" i="3" s="1"/>
  <c r="H2772" i="3" s="1"/>
  <c r="D2767" i="3"/>
  <c r="G2767" i="3" s="1"/>
  <c r="H2767" i="3" s="1"/>
  <c r="D2762" i="3"/>
  <c r="G2762" i="3" s="1"/>
  <c r="H2762" i="3" s="1"/>
  <c r="D2752" i="3"/>
  <c r="G2752" i="3" s="1"/>
  <c r="H2752" i="3" s="1"/>
  <c r="D2737" i="3"/>
  <c r="G2737" i="3" s="1"/>
  <c r="H2737" i="3" s="1"/>
  <c r="D2723" i="3"/>
  <c r="G2723" i="3" s="1"/>
  <c r="H2723" i="3" s="1"/>
  <c r="D2718" i="3"/>
  <c r="G2718" i="3" s="1"/>
  <c r="H2718" i="3" s="1"/>
  <c r="D2708" i="3"/>
  <c r="G2708" i="3" s="1"/>
  <c r="H2708" i="3" s="1"/>
  <c r="D2703" i="3"/>
  <c r="G2703" i="3" s="1"/>
  <c r="H2703" i="3" s="1"/>
  <c r="D3362" i="3"/>
  <c r="G3362" i="3" s="1"/>
  <c r="H3362" i="3" s="1"/>
  <c r="D3335" i="3"/>
  <c r="G3335" i="3" s="1"/>
  <c r="H3335" i="3" s="1"/>
  <c r="D3321" i="3"/>
  <c r="G3321" i="3" s="1"/>
  <c r="H3321" i="3" s="1"/>
  <c r="D3266" i="3"/>
  <c r="G3266" i="3" s="1"/>
  <c r="H3266" i="3" s="1"/>
  <c r="D3235" i="3"/>
  <c r="G3235" i="3" s="1"/>
  <c r="H3235" i="3" s="1"/>
  <c r="D3167" i="3"/>
  <c r="G3167" i="3" s="1"/>
  <c r="H3167" i="3" s="1"/>
  <c r="D3165" i="3"/>
  <c r="G3165" i="3" s="1"/>
  <c r="H3165" i="3" s="1"/>
  <c r="D3106" i="3"/>
  <c r="G3106" i="3" s="1"/>
  <c r="H3106" i="3" s="1"/>
  <c r="D3083" i="3"/>
  <c r="G3083" i="3" s="1"/>
  <c r="H3083" i="3" s="1"/>
  <c r="D3042" i="3"/>
  <c r="G3042" i="3" s="1"/>
  <c r="H3042" i="3" s="1"/>
  <c r="D3026" i="3"/>
  <c r="G3026" i="3" s="1"/>
  <c r="H3026" i="3" s="1"/>
  <c r="D3010" i="3"/>
  <c r="G3010" i="3" s="1"/>
  <c r="H3010" i="3" s="1"/>
  <c r="D2994" i="3"/>
  <c r="G2994" i="3" s="1"/>
  <c r="H2994" i="3" s="1"/>
  <c r="D2978" i="3"/>
  <c r="G2978" i="3" s="1"/>
  <c r="H2978" i="3" s="1"/>
  <c r="D2955" i="3"/>
  <c r="G2955" i="3" s="1"/>
  <c r="H2955" i="3" s="1"/>
  <c r="D2946" i="3"/>
  <c r="G2946" i="3" s="1"/>
  <c r="H2946" i="3" s="1"/>
  <c r="D2943" i="3"/>
  <c r="G2943" i="3" s="1"/>
  <c r="H2943" i="3" s="1"/>
  <c r="D2921" i="3"/>
  <c r="G2921" i="3" s="1"/>
  <c r="H2921" i="3" s="1"/>
  <c r="D2914" i="3"/>
  <c r="G2914" i="3" s="1"/>
  <c r="H2914" i="3" s="1"/>
  <c r="D2911" i="3"/>
  <c r="G2911" i="3" s="1"/>
  <c r="H2911" i="3" s="1"/>
  <c r="D2889" i="3"/>
  <c r="G2889" i="3" s="1"/>
  <c r="H2889" i="3" s="1"/>
  <c r="D2882" i="3"/>
  <c r="G2882" i="3" s="1"/>
  <c r="H2882" i="3" s="1"/>
  <c r="D2879" i="3"/>
  <c r="G2879" i="3" s="1"/>
  <c r="H2879" i="3" s="1"/>
  <c r="D2857" i="3"/>
  <c r="G2857" i="3" s="1"/>
  <c r="H2857" i="3" s="1"/>
  <c r="D2850" i="3"/>
  <c r="G2850" i="3" s="1"/>
  <c r="H2850" i="3" s="1"/>
  <c r="D2847" i="3"/>
  <c r="G2847" i="3" s="1"/>
  <c r="H2847" i="3" s="1"/>
  <c r="D2825" i="3"/>
  <c r="G2825" i="3" s="1"/>
  <c r="H2825" i="3" s="1"/>
  <c r="D2822" i="3"/>
  <c r="G2822" i="3" s="1"/>
  <c r="H2822" i="3" s="1"/>
  <c r="D2812" i="3"/>
  <c r="G2812" i="3" s="1"/>
  <c r="H2812" i="3" s="1"/>
  <c r="D2807" i="3"/>
  <c r="G2807" i="3" s="1"/>
  <c r="H2807" i="3" s="1"/>
  <c r="D2802" i="3"/>
  <c r="G2802" i="3" s="1"/>
  <c r="H2802" i="3" s="1"/>
  <c r="D2792" i="3"/>
  <c r="G2792" i="3" s="1"/>
  <c r="H2792" i="3" s="1"/>
  <c r="D2777" i="3"/>
  <c r="G2777" i="3" s="1"/>
  <c r="H2777" i="3" s="1"/>
  <c r="D2763" i="3"/>
  <c r="G2763" i="3" s="1"/>
  <c r="H2763" i="3" s="1"/>
  <c r="D2758" i="3"/>
  <c r="G2758" i="3" s="1"/>
  <c r="H2758" i="3" s="1"/>
  <c r="D2748" i="3"/>
  <c r="G2748" i="3" s="1"/>
  <c r="H2748" i="3" s="1"/>
  <c r="D2743" i="3"/>
  <c r="G2743" i="3" s="1"/>
  <c r="H2743" i="3" s="1"/>
  <c r="D2738" i="3"/>
  <c r="G2738" i="3" s="1"/>
  <c r="H2738" i="3" s="1"/>
  <c r="D2728" i="3"/>
  <c r="G2728" i="3" s="1"/>
  <c r="H2728" i="3" s="1"/>
  <c r="D2713" i="3"/>
  <c r="G2713" i="3" s="1"/>
  <c r="H2713" i="3" s="1"/>
  <c r="D2699" i="3"/>
  <c r="G2699" i="3" s="1"/>
  <c r="H2699" i="3" s="1"/>
  <c r="D2694" i="3"/>
  <c r="G2694" i="3" s="1"/>
  <c r="H2694" i="3" s="1"/>
  <c r="D2684" i="3"/>
  <c r="G2684" i="3" s="1"/>
  <c r="H2684" i="3" s="1"/>
  <c r="D2679" i="3"/>
  <c r="G2679" i="3" s="1"/>
  <c r="H2679" i="3" s="1"/>
  <c r="D2674" i="3"/>
  <c r="G2674" i="3" s="1"/>
  <c r="H2674" i="3" s="1"/>
  <c r="D2664" i="3"/>
  <c r="G2664" i="3" s="1"/>
  <c r="H2664" i="3" s="1"/>
  <c r="D2652" i="3"/>
  <c r="G2652" i="3" s="1"/>
  <c r="H2652" i="3" s="1"/>
  <c r="D2644" i="3"/>
  <c r="G2644" i="3" s="1"/>
  <c r="H2644" i="3" s="1"/>
  <c r="D2636" i="3"/>
  <c r="G2636" i="3" s="1"/>
  <c r="H2636" i="3" s="1"/>
  <c r="D2628" i="3"/>
  <c r="G2628" i="3" s="1"/>
  <c r="H2628" i="3" s="1"/>
  <c r="D2620" i="3"/>
  <c r="G2620" i="3" s="1"/>
  <c r="H2620" i="3" s="1"/>
  <c r="D2612" i="3"/>
  <c r="G2612" i="3" s="1"/>
  <c r="H2612" i="3" s="1"/>
  <c r="D2604" i="3"/>
  <c r="G2604" i="3" s="1"/>
  <c r="H2604" i="3" s="1"/>
  <c r="D2596" i="3"/>
  <c r="G2596" i="3" s="1"/>
  <c r="H2596" i="3" s="1"/>
  <c r="D2588" i="3"/>
  <c r="G2588" i="3" s="1"/>
  <c r="H2588" i="3" s="1"/>
  <c r="D2580" i="3"/>
  <c r="G2580" i="3" s="1"/>
  <c r="H2580" i="3" s="1"/>
  <c r="D2572" i="3"/>
  <c r="G2572" i="3" s="1"/>
  <c r="H2572" i="3" s="1"/>
  <c r="D3353" i="3"/>
  <c r="G3353" i="3" s="1"/>
  <c r="H3353" i="3" s="1"/>
  <c r="D3308" i="3"/>
  <c r="G3308" i="3" s="1"/>
  <c r="H3308" i="3" s="1"/>
  <c r="D3298" i="3"/>
  <c r="G3298" i="3" s="1"/>
  <c r="H3298" i="3" s="1"/>
  <c r="D3273" i="3"/>
  <c r="G3273" i="3" s="1"/>
  <c r="H3273" i="3" s="1"/>
  <c r="D3268" i="3"/>
  <c r="G3268" i="3" s="1"/>
  <c r="H3268" i="3" s="1"/>
  <c r="D3241" i="3"/>
  <c r="G3241" i="3" s="1"/>
  <c r="H3241" i="3" s="1"/>
  <c r="D3213" i="3"/>
  <c r="G3213" i="3" s="1"/>
  <c r="H3213" i="3" s="1"/>
  <c r="D3209" i="3"/>
  <c r="G3209" i="3" s="1"/>
  <c r="H3209" i="3" s="1"/>
  <c r="D3201" i="3"/>
  <c r="G3201" i="3" s="1"/>
  <c r="H3201" i="3" s="1"/>
  <c r="D3186" i="3"/>
  <c r="G3186" i="3" s="1"/>
  <c r="H3186" i="3" s="1"/>
  <c r="D3180" i="3"/>
  <c r="G3180" i="3" s="1"/>
  <c r="H3180" i="3" s="1"/>
  <c r="D3176" i="3"/>
  <c r="G3176" i="3" s="1"/>
  <c r="H3176" i="3" s="1"/>
  <c r="D3161" i="3"/>
  <c r="G3161" i="3" s="1"/>
  <c r="H3161" i="3" s="1"/>
  <c r="D3364" i="3"/>
  <c r="G3364" i="3" s="1"/>
  <c r="H3364" i="3" s="1"/>
  <c r="D3313" i="3"/>
  <c r="G3313" i="3" s="1"/>
  <c r="H3313" i="3" s="1"/>
  <c r="D3217" i="3"/>
  <c r="G3217" i="3" s="1"/>
  <c r="H3217" i="3" s="1"/>
  <c r="D3205" i="3"/>
  <c r="G3205" i="3" s="1"/>
  <c r="H3205" i="3" s="1"/>
  <c r="D3172" i="3"/>
  <c r="G3172" i="3" s="1"/>
  <c r="H3172" i="3" s="1"/>
  <c r="D3157" i="3"/>
  <c r="G3157" i="3" s="1"/>
  <c r="H3157" i="3" s="1"/>
  <c r="D3155" i="3"/>
  <c r="G3155" i="3" s="1"/>
  <c r="H3155" i="3" s="1"/>
  <c r="D3151" i="3"/>
  <c r="G3151" i="3" s="1"/>
  <c r="H3151" i="3" s="1"/>
  <c r="D3275" i="3"/>
  <c r="G3275" i="3" s="1"/>
  <c r="H3275" i="3" s="1"/>
  <c r="D3243" i="3"/>
  <c r="G3243" i="3" s="1"/>
  <c r="H3243" i="3" s="1"/>
  <c r="D3195" i="3"/>
  <c r="G3195" i="3" s="1"/>
  <c r="H3195" i="3" s="1"/>
  <c r="D3191" i="3"/>
  <c r="G3191" i="3" s="1"/>
  <c r="H3191" i="3" s="1"/>
  <c r="D3302" i="3"/>
  <c r="G3302" i="3" s="1"/>
  <c r="H3302" i="3" s="1"/>
  <c r="D3282" i="3"/>
  <c r="G3282" i="3" s="1"/>
  <c r="H3282" i="3" s="1"/>
  <c r="D3250" i="3"/>
  <c r="G3250" i="3" s="1"/>
  <c r="H3250" i="3" s="1"/>
  <c r="D3236" i="3"/>
  <c r="G3236" i="3" s="1"/>
  <c r="H3236" i="3" s="1"/>
  <c r="D3225" i="3"/>
  <c r="G3225" i="3" s="1"/>
  <c r="H3225" i="3" s="1"/>
  <c r="D3221" i="3"/>
  <c r="G3221" i="3" s="1"/>
  <c r="H3221" i="3" s="1"/>
  <c r="D3357" i="3"/>
  <c r="G3357" i="3" s="1"/>
  <c r="H3357" i="3" s="1"/>
  <c r="D3349" i="3"/>
  <c r="G3349" i="3" s="1"/>
  <c r="H3349" i="3" s="1"/>
  <c r="D3325" i="3"/>
  <c r="G3325" i="3" s="1"/>
  <c r="H3325" i="3" s="1"/>
  <c r="D3289" i="3"/>
  <c r="G3289" i="3" s="1"/>
  <c r="H3289" i="3" s="1"/>
  <c r="D3284" i="3"/>
  <c r="G3284" i="3" s="1"/>
  <c r="H3284" i="3" s="1"/>
  <c r="D3257" i="3"/>
  <c r="G3257" i="3" s="1"/>
  <c r="H3257" i="3" s="1"/>
  <c r="D3252" i="3"/>
  <c r="G3252" i="3" s="1"/>
  <c r="H3252" i="3" s="1"/>
  <c r="D3227" i="3"/>
  <c r="G3227" i="3" s="1"/>
  <c r="H3227" i="3" s="1"/>
  <c r="D3210" i="3"/>
  <c r="G3210" i="3" s="1"/>
  <c r="H3210" i="3" s="1"/>
  <c r="D3200" i="3"/>
  <c r="G3200" i="3" s="1"/>
  <c r="H3200" i="3" s="1"/>
  <c r="D3185" i="3"/>
  <c r="G3185" i="3" s="1"/>
  <c r="H3185" i="3" s="1"/>
  <c r="D3175" i="3"/>
  <c r="G3175" i="3" s="1"/>
  <c r="H3175" i="3" s="1"/>
  <c r="D3160" i="3"/>
  <c r="G3160" i="3" s="1"/>
  <c r="H3160" i="3" s="1"/>
  <c r="D3145" i="3"/>
  <c r="G3145" i="3" s="1"/>
  <c r="H3145" i="3" s="1"/>
  <c r="D3137" i="3"/>
  <c r="G3137" i="3" s="1"/>
  <c r="H3137" i="3" s="1"/>
  <c r="D3122" i="3"/>
  <c r="G3122" i="3" s="1"/>
  <c r="H3122" i="3" s="1"/>
  <c r="D3116" i="3"/>
  <c r="G3116" i="3" s="1"/>
  <c r="H3116" i="3" s="1"/>
  <c r="D3112" i="3"/>
  <c r="G3112" i="3" s="1"/>
  <c r="H3112" i="3" s="1"/>
  <c r="D3097" i="3"/>
  <c r="G3097" i="3" s="1"/>
  <c r="H3097" i="3" s="1"/>
  <c r="D3082" i="3"/>
  <c r="G3082" i="3" s="1"/>
  <c r="H3082" i="3" s="1"/>
  <c r="D3072" i="3"/>
  <c r="G3072" i="3" s="1"/>
  <c r="H3072" i="3" s="1"/>
  <c r="D3057" i="3"/>
  <c r="G3057" i="3" s="1"/>
  <c r="H3057" i="3" s="1"/>
  <c r="D3048" i="3"/>
  <c r="G3048" i="3" s="1"/>
  <c r="H3048" i="3" s="1"/>
  <c r="D3041" i="3"/>
  <c r="G3041" i="3" s="1"/>
  <c r="H3041" i="3" s="1"/>
  <c r="D3032" i="3"/>
  <c r="G3032" i="3" s="1"/>
  <c r="H3032" i="3" s="1"/>
  <c r="D3025" i="3"/>
  <c r="G3025" i="3" s="1"/>
  <c r="H3025" i="3" s="1"/>
  <c r="D3016" i="3"/>
  <c r="G3016" i="3" s="1"/>
  <c r="H3016" i="3" s="1"/>
  <c r="D3009" i="3"/>
  <c r="G3009" i="3" s="1"/>
  <c r="H3009" i="3" s="1"/>
  <c r="D3000" i="3"/>
  <c r="G3000" i="3" s="1"/>
  <c r="H3000" i="3" s="1"/>
  <c r="D2993" i="3"/>
  <c r="G2993" i="3" s="1"/>
  <c r="H2993" i="3" s="1"/>
  <c r="D2984" i="3"/>
  <c r="G2984" i="3" s="1"/>
  <c r="H2984" i="3" s="1"/>
  <c r="D2977" i="3"/>
  <c r="G2977" i="3" s="1"/>
  <c r="H2977" i="3" s="1"/>
  <c r="D2968" i="3"/>
  <c r="G2968" i="3" s="1"/>
  <c r="H2968" i="3" s="1"/>
  <c r="D2962" i="3"/>
  <c r="G2962" i="3" s="1"/>
  <c r="H2962" i="3" s="1"/>
  <c r="D2931" i="3"/>
  <c r="G2931" i="3" s="1"/>
  <c r="H2931" i="3" s="1"/>
  <c r="D2924" i="3"/>
  <c r="G2924" i="3" s="1"/>
  <c r="H2924" i="3" s="1"/>
  <c r="D2920" i="3"/>
  <c r="G2920" i="3" s="1"/>
  <c r="H2920" i="3" s="1"/>
  <c r="D2899" i="3"/>
  <c r="G2899" i="3" s="1"/>
  <c r="H2899" i="3" s="1"/>
  <c r="D2892" i="3"/>
  <c r="G2892" i="3" s="1"/>
  <c r="H2892" i="3" s="1"/>
  <c r="D2888" i="3"/>
  <c r="G2888" i="3" s="1"/>
  <c r="H2888" i="3" s="1"/>
  <c r="D2867" i="3"/>
  <c r="G2867" i="3" s="1"/>
  <c r="H2867" i="3" s="1"/>
  <c r="D2860" i="3"/>
  <c r="G2860" i="3" s="1"/>
  <c r="H2860" i="3" s="1"/>
  <c r="D2856" i="3"/>
  <c r="G2856" i="3" s="1"/>
  <c r="H2856" i="3" s="1"/>
  <c r="D2835" i="3"/>
  <c r="G2835" i="3" s="1"/>
  <c r="H2835" i="3" s="1"/>
  <c r="D2828" i="3"/>
  <c r="G2828" i="3" s="1"/>
  <c r="H2828" i="3" s="1"/>
  <c r="D2824" i="3"/>
  <c r="G2824" i="3" s="1"/>
  <c r="H2824" i="3" s="1"/>
  <c r="D2820" i="3"/>
  <c r="G2820" i="3" s="1"/>
  <c r="H2820" i="3" s="1"/>
  <c r="D2815" i="3"/>
  <c r="G2815" i="3" s="1"/>
  <c r="H2815" i="3" s="1"/>
  <c r="D2810" i="3"/>
  <c r="G2810" i="3" s="1"/>
  <c r="H2810" i="3" s="1"/>
  <c r="D2800" i="3"/>
  <c r="G2800" i="3" s="1"/>
  <c r="H2800" i="3" s="1"/>
  <c r="D2785" i="3"/>
  <c r="G2785" i="3" s="1"/>
  <c r="H2785" i="3" s="1"/>
  <c r="D2771" i="3"/>
  <c r="G2771" i="3" s="1"/>
  <c r="H2771" i="3" s="1"/>
  <c r="D2766" i="3"/>
  <c r="G2766" i="3" s="1"/>
  <c r="H2766" i="3" s="1"/>
  <c r="D2756" i="3"/>
  <c r="G2756" i="3" s="1"/>
  <c r="H2756" i="3" s="1"/>
  <c r="D2751" i="3"/>
  <c r="G2751" i="3" s="1"/>
  <c r="H2751" i="3" s="1"/>
  <c r="D2746" i="3"/>
  <c r="G2746" i="3" s="1"/>
  <c r="H2746" i="3" s="1"/>
  <c r="D2736" i="3"/>
  <c r="G2736" i="3" s="1"/>
  <c r="H2736" i="3" s="1"/>
  <c r="D2721" i="3"/>
  <c r="G2721" i="3" s="1"/>
  <c r="H2721" i="3" s="1"/>
  <c r="D3103" i="3"/>
  <c r="G3103" i="3" s="1"/>
  <c r="H3103" i="3" s="1"/>
  <c r="D3058" i="3"/>
  <c r="G3058" i="3" s="1"/>
  <c r="H3058" i="3" s="1"/>
  <c r="D2940" i="3"/>
  <c r="G2940" i="3" s="1"/>
  <c r="H2940" i="3" s="1"/>
  <c r="D2930" i="3"/>
  <c r="G2930" i="3" s="1"/>
  <c r="H2930" i="3" s="1"/>
  <c r="D2922" i="3"/>
  <c r="G2922" i="3" s="1"/>
  <c r="H2922" i="3" s="1"/>
  <c r="D2905" i="3"/>
  <c r="G2905" i="3" s="1"/>
  <c r="H2905" i="3" s="1"/>
  <c r="D2897" i="3"/>
  <c r="G2897" i="3" s="1"/>
  <c r="H2897" i="3" s="1"/>
  <c r="D2876" i="3"/>
  <c r="G2876" i="3" s="1"/>
  <c r="H2876" i="3" s="1"/>
  <c r="D2866" i="3"/>
  <c r="G2866" i="3" s="1"/>
  <c r="H2866" i="3" s="1"/>
  <c r="D2858" i="3"/>
  <c r="G2858" i="3" s="1"/>
  <c r="H2858" i="3" s="1"/>
  <c r="D2841" i="3"/>
  <c r="G2841" i="3" s="1"/>
  <c r="H2841" i="3" s="1"/>
  <c r="D2833" i="3"/>
  <c r="G2833" i="3" s="1"/>
  <c r="H2833" i="3" s="1"/>
  <c r="D2819" i="3"/>
  <c r="G2819" i="3" s="1"/>
  <c r="H2819" i="3" s="1"/>
  <c r="D2804" i="3"/>
  <c r="G2804" i="3" s="1"/>
  <c r="H2804" i="3" s="1"/>
  <c r="D2779" i="3"/>
  <c r="G2779" i="3" s="1"/>
  <c r="H2779" i="3" s="1"/>
  <c r="D2775" i="3"/>
  <c r="G2775" i="3" s="1"/>
  <c r="H2775" i="3" s="1"/>
  <c r="D2764" i="3"/>
  <c r="G2764" i="3" s="1"/>
  <c r="H2764" i="3" s="1"/>
  <c r="D2731" i="3"/>
  <c r="G2731" i="3" s="1"/>
  <c r="H2731" i="3" s="1"/>
  <c r="D2716" i="3"/>
  <c r="G2716" i="3" s="1"/>
  <c r="H2716" i="3" s="1"/>
  <c r="D2714" i="3"/>
  <c r="G2714" i="3" s="1"/>
  <c r="H2714" i="3" s="1"/>
  <c r="D2687" i="3"/>
  <c r="G2687" i="3" s="1"/>
  <c r="H2687" i="3" s="1"/>
  <c r="D2629" i="3"/>
  <c r="G2629" i="3" s="1"/>
  <c r="H2629" i="3" s="1"/>
  <c r="D2597" i="3"/>
  <c r="G2597" i="3" s="1"/>
  <c r="H2597" i="3" s="1"/>
  <c r="D2558" i="3"/>
  <c r="G2558" i="3" s="1"/>
  <c r="H2558" i="3" s="1"/>
  <c r="D2544" i="3"/>
  <c r="G2544" i="3" s="1"/>
  <c r="H2544" i="3" s="1"/>
  <c r="D2539" i="3"/>
  <c r="G2539" i="3" s="1"/>
  <c r="H2539" i="3" s="1"/>
  <c r="D2529" i="3"/>
  <c r="G2529" i="3" s="1"/>
  <c r="H2529" i="3" s="1"/>
  <c r="D2524" i="3"/>
  <c r="G2524" i="3" s="1"/>
  <c r="H2524" i="3" s="1"/>
  <c r="D2519" i="3"/>
  <c r="G2519" i="3" s="1"/>
  <c r="H2519" i="3" s="1"/>
  <c r="D2509" i="3"/>
  <c r="G2509" i="3" s="1"/>
  <c r="H2509" i="3" s="1"/>
  <c r="D2494" i="3"/>
  <c r="G2494" i="3" s="1"/>
  <c r="H2494" i="3" s="1"/>
  <c r="D2480" i="3"/>
  <c r="G2480" i="3" s="1"/>
  <c r="H2480" i="3" s="1"/>
  <c r="D2475" i="3"/>
  <c r="G2475" i="3" s="1"/>
  <c r="H2475" i="3" s="1"/>
  <c r="D2465" i="3"/>
  <c r="G2465" i="3" s="1"/>
  <c r="H2465" i="3" s="1"/>
  <c r="D2460" i="3"/>
  <c r="G2460" i="3" s="1"/>
  <c r="H2460" i="3" s="1"/>
  <c r="D2455" i="3"/>
  <c r="G2455" i="3" s="1"/>
  <c r="H2455" i="3" s="1"/>
  <c r="D2445" i="3"/>
  <c r="G2445" i="3" s="1"/>
  <c r="H2445" i="3" s="1"/>
  <c r="D2430" i="3"/>
  <c r="G2430" i="3" s="1"/>
  <c r="H2430" i="3" s="1"/>
  <c r="D2416" i="3"/>
  <c r="G2416" i="3" s="1"/>
  <c r="H2416" i="3" s="1"/>
  <c r="D2411" i="3"/>
  <c r="G2411" i="3" s="1"/>
  <c r="H2411" i="3" s="1"/>
  <c r="D2401" i="3"/>
  <c r="G2401" i="3" s="1"/>
  <c r="H2401" i="3" s="1"/>
  <c r="D2394" i="3"/>
  <c r="G2394" i="3" s="1"/>
  <c r="H2394" i="3" s="1"/>
  <c r="D2386" i="3"/>
  <c r="G2386" i="3" s="1"/>
  <c r="H2386" i="3" s="1"/>
  <c r="D2378" i="3"/>
  <c r="G2378" i="3" s="1"/>
  <c r="H2378" i="3" s="1"/>
  <c r="D2370" i="3"/>
  <c r="G2370" i="3" s="1"/>
  <c r="H2370" i="3" s="1"/>
  <c r="D2362" i="3"/>
  <c r="G2362" i="3" s="1"/>
  <c r="H2362" i="3" s="1"/>
  <c r="D2354" i="3"/>
  <c r="G2354" i="3" s="1"/>
  <c r="H2354" i="3" s="1"/>
  <c r="D2346" i="3"/>
  <c r="G2346" i="3" s="1"/>
  <c r="H2346" i="3" s="1"/>
  <c r="D2338" i="3"/>
  <c r="G2338" i="3" s="1"/>
  <c r="H2338" i="3" s="1"/>
  <c r="D2330" i="3"/>
  <c r="G2330" i="3" s="1"/>
  <c r="H2330" i="3" s="1"/>
  <c r="D2322" i="3"/>
  <c r="G2322" i="3" s="1"/>
  <c r="H2322" i="3" s="1"/>
  <c r="D2314" i="3"/>
  <c r="G2314" i="3" s="1"/>
  <c r="H2314" i="3" s="1"/>
  <c r="D2306" i="3"/>
  <c r="G2306" i="3" s="1"/>
  <c r="H2306" i="3" s="1"/>
  <c r="D2298" i="3"/>
  <c r="G2298" i="3" s="1"/>
  <c r="H2298" i="3" s="1"/>
  <c r="D2290" i="3"/>
  <c r="G2290" i="3" s="1"/>
  <c r="H2290" i="3" s="1"/>
  <c r="D2282" i="3"/>
  <c r="G2282" i="3" s="1"/>
  <c r="H2282" i="3" s="1"/>
  <c r="D2274" i="3"/>
  <c r="G2274" i="3" s="1"/>
  <c r="H2274" i="3" s="1"/>
  <c r="D2266" i="3"/>
  <c r="G2266" i="3" s="1"/>
  <c r="H2266" i="3" s="1"/>
  <c r="D2258" i="3"/>
  <c r="G2258" i="3" s="1"/>
  <c r="H2258" i="3" s="1"/>
  <c r="D2250" i="3"/>
  <c r="G2250" i="3" s="1"/>
  <c r="H2250" i="3" s="1"/>
  <c r="D2242" i="3"/>
  <c r="G2242" i="3" s="1"/>
  <c r="H2242" i="3" s="1"/>
  <c r="D2234" i="3"/>
  <c r="G2234" i="3" s="1"/>
  <c r="H2234" i="3" s="1"/>
  <c r="D2226" i="3"/>
  <c r="G2226" i="3" s="1"/>
  <c r="H2226" i="3" s="1"/>
  <c r="D2218" i="3"/>
  <c r="G2218" i="3" s="1"/>
  <c r="H2218" i="3" s="1"/>
  <c r="D2210" i="3"/>
  <c r="G2210" i="3" s="1"/>
  <c r="H2210" i="3" s="1"/>
  <c r="D2202" i="3"/>
  <c r="G2202" i="3" s="1"/>
  <c r="H2202" i="3" s="1"/>
  <c r="D2194" i="3"/>
  <c r="G2194" i="3" s="1"/>
  <c r="H2194" i="3" s="1"/>
  <c r="D2186" i="3"/>
  <c r="G2186" i="3" s="1"/>
  <c r="H2186" i="3" s="1"/>
  <c r="D2178" i="3"/>
  <c r="G2178" i="3" s="1"/>
  <c r="H2178" i="3" s="1"/>
  <c r="D2170" i="3"/>
  <c r="G2170" i="3" s="1"/>
  <c r="H2170" i="3" s="1"/>
  <c r="D2162" i="3"/>
  <c r="G2162" i="3" s="1"/>
  <c r="H2162" i="3" s="1"/>
  <c r="D2154" i="3"/>
  <c r="G2154" i="3" s="1"/>
  <c r="H2154" i="3" s="1"/>
  <c r="D2146" i="3"/>
  <c r="G2146" i="3" s="1"/>
  <c r="H2146" i="3" s="1"/>
  <c r="D2138" i="3"/>
  <c r="G2138" i="3" s="1"/>
  <c r="H2138" i="3" s="1"/>
  <c r="D2130" i="3"/>
  <c r="G2130" i="3" s="1"/>
  <c r="H2130" i="3" s="1"/>
  <c r="D2122" i="3"/>
  <c r="G2122" i="3" s="1"/>
  <c r="H2122" i="3" s="1"/>
  <c r="D2114" i="3"/>
  <c r="G2114" i="3" s="1"/>
  <c r="H2114" i="3" s="1"/>
  <c r="D2106" i="3"/>
  <c r="G2106" i="3" s="1"/>
  <c r="H2106" i="3" s="1"/>
  <c r="D2098" i="3"/>
  <c r="G2098" i="3" s="1"/>
  <c r="H2098" i="3" s="1"/>
  <c r="D2090" i="3"/>
  <c r="G2090" i="3" s="1"/>
  <c r="H2090" i="3" s="1"/>
  <c r="D2082" i="3"/>
  <c r="G2082" i="3" s="1"/>
  <c r="H2082" i="3" s="1"/>
  <c r="D2074" i="3"/>
  <c r="G2074" i="3" s="1"/>
  <c r="H2074" i="3" s="1"/>
  <c r="D2066" i="3"/>
  <c r="G2066" i="3" s="1"/>
  <c r="H2066" i="3" s="1"/>
  <c r="D2058" i="3"/>
  <c r="G2058" i="3" s="1"/>
  <c r="H2058" i="3" s="1"/>
  <c r="D2050" i="3"/>
  <c r="G2050" i="3" s="1"/>
  <c r="H2050" i="3" s="1"/>
  <c r="D2042" i="3"/>
  <c r="G2042" i="3" s="1"/>
  <c r="H2042" i="3" s="1"/>
  <c r="D3146" i="3"/>
  <c r="G3146" i="3" s="1"/>
  <c r="H3146" i="3" s="1"/>
  <c r="D3130" i="3"/>
  <c r="G3130" i="3" s="1"/>
  <c r="H3130" i="3" s="1"/>
  <c r="D3063" i="3"/>
  <c r="G3063" i="3" s="1"/>
  <c r="H3063" i="3" s="1"/>
  <c r="D3043" i="3"/>
  <c r="G3043" i="3" s="1"/>
  <c r="H3043" i="3" s="1"/>
  <c r="D3033" i="3"/>
  <c r="G3033" i="3" s="1"/>
  <c r="H3033" i="3" s="1"/>
  <c r="D3011" i="3"/>
  <c r="G3011" i="3" s="1"/>
  <c r="H3011" i="3" s="1"/>
  <c r="D3001" i="3"/>
  <c r="G3001" i="3" s="1"/>
  <c r="H3001" i="3" s="1"/>
  <c r="D2979" i="3"/>
  <c r="G2979" i="3" s="1"/>
  <c r="H2979" i="3" s="1"/>
  <c r="D2969" i="3"/>
  <c r="G2969" i="3" s="1"/>
  <c r="H2969" i="3" s="1"/>
  <c r="D2953" i="3"/>
  <c r="G2953" i="3" s="1"/>
  <c r="H2953" i="3" s="1"/>
  <c r="D2944" i="3"/>
  <c r="G2944" i="3" s="1"/>
  <c r="H2944" i="3" s="1"/>
  <c r="D2880" i="3"/>
  <c r="G2880" i="3" s="1"/>
  <c r="H2880" i="3" s="1"/>
  <c r="D2817" i="3"/>
  <c r="G2817" i="3" s="1"/>
  <c r="H2817" i="3" s="1"/>
  <c r="D2794" i="3"/>
  <c r="G2794" i="3" s="1"/>
  <c r="H2794" i="3" s="1"/>
  <c r="D2754" i="3"/>
  <c r="G2754" i="3" s="1"/>
  <c r="H2754" i="3" s="1"/>
  <c r="D2750" i="3"/>
  <c r="G2750" i="3" s="1"/>
  <c r="H2750" i="3" s="1"/>
  <c r="D2707" i="3"/>
  <c r="G2707" i="3" s="1"/>
  <c r="H2707" i="3" s="1"/>
  <c r="D2704" i="3"/>
  <c r="G2704" i="3" s="1"/>
  <c r="H2704" i="3" s="1"/>
  <c r="D2696" i="3"/>
  <c r="G2696" i="3" s="1"/>
  <c r="H2696" i="3" s="1"/>
  <c r="D2690" i="3"/>
  <c r="G2690" i="3" s="1"/>
  <c r="H2690" i="3" s="1"/>
  <c r="D2681" i="3"/>
  <c r="G2681" i="3" s="1"/>
  <c r="H2681" i="3" s="1"/>
  <c r="D2670" i="3"/>
  <c r="G2670" i="3" s="1"/>
  <c r="H2670" i="3" s="1"/>
  <c r="D2667" i="3"/>
  <c r="G2667" i="3" s="1"/>
  <c r="H2667" i="3" s="1"/>
  <c r="D2654" i="3"/>
  <c r="G2654" i="3" s="1"/>
  <c r="H2654" i="3" s="1"/>
  <c r="D2651" i="3"/>
  <c r="G2651" i="3" s="1"/>
  <c r="H2651" i="3" s="1"/>
  <c r="D2647" i="3"/>
  <c r="G2647" i="3" s="1"/>
  <c r="H2647" i="3" s="1"/>
  <c r="D2640" i="3"/>
  <c r="G2640" i="3" s="1"/>
  <c r="H2640" i="3" s="1"/>
  <c r="D2633" i="3"/>
  <c r="G2633" i="3" s="1"/>
  <c r="H2633" i="3" s="1"/>
  <c r="D2622" i="3"/>
  <c r="G2622" i="3" s="1"/>
  <c r="H2622" i="3" s="1"/>
  <c r="D2619" i="3"/>
  <c r="G2619" i="3" s="1"/>
  <c r="H2619" i="3" s="1"/>
  <c r="D2615" i="3"/>
  <c r="G2615" i="3" s="1"/>
  <c r="H2615" i="3" s="1"/>
  <c r="D2608" i="3"/>
  <c r="G2608" i="3" s="1"/>
  <c r="H2608" i="3" s="1"/>
  <c r="D2601" i="3"/>
  <c r="G2601" i="3" s="1"/>
  <c r="H2601" i="3" s="1"/>
  <c r="D2590" i="3"/>
  <c r="G2590" i="3" s="1"/>
  <c r="H2590" i="3" s="1"/>
  <c r="D2587" i="3"/>
  <c r="G2587" i="3" s="1"/>
  <c r="H2587" i="3" s="1"/>
  <c r="D2583" i="3"/>
  <c r="G2583" i="3" s="1"/>
  <c r="H2583" i="3" s="1"/>
  <c r="D2576" i="3"/>
  <c r="G2576" i="3" s="1"/>
  <c r="H2576" i="3" s="1"/>
  <c r="D2569" i="3"/>
  <c r="G2569" i="3" s="1"/>
  <c r="H2569" i="3" s="1"/>
  <c r="D2564" i="3"/>
  <c r="G2564" i="3" s="1"/>
  <c r="H2564" i="3" s="1"/>
  <c r="D2559" i="3"/>
  <c r="G2559" i="3" s="1"/>
  <c r="H2559" i="3" s="1"/>
  <c r="D2549" i="3"/>
  <c r="G2549" i="3" s="1"/>
  <c r="H2549" i="3" s="1"/>
  <c r="D2534" i="3"/>
  <c r="G2534" i="3" s="1"/>
  <c r="H2534" i="3" s="1"/>
  <c r="D2520" i="3"/>
  <c r="G2520" i="3" s="1"/>
  <c r="H2520" i="3" s="1"/>
  <c r="D2515" i="3"/>
  <c r="G2515" i="3" s="1"/>
  <c r="H2515" i="3" s="1"/>
  <c r="D2505" i="3"/>
  <c r="G2505" i="3" s="1"/>
  <c r="H2505" i="3" s="1"/>
  <c r="D2500" i="3"/>
  <c r="G2500" i="3" s="1"/>
  <c r="H2500" i="3" s="1"/>
  <c r="D2495" i="3"/>
  <c r="G2495" i="3" s="1"/>
  <c r="H2495" i="3" s="1"/>
  <c r="D2485" i="3"/>
  <c r="G2485" i="3" s="1"/>
  <c r="H2485" i="3" s="1"/>
  <c r="D2470" i="3"/>
  <c r="G2470" i="3" s="1"/>
  <c r="H2470" i="3" s="1"/>
  <c r="D2456" i="3"/>
  <c r="G2456" i="3" s="1"/>
  <c r="H2456" i="3" s="1"/>
  <c r="D2451" i="3"/>
  <c r="G2451" i="3" s="1"/>
  <c r="H2451" i="3" s="1"/>
  <c r="D2441" i="3"/>
  <c r="G2441" i="3" s="1"/>
  <c r="H2441" i="3" s="1"/>
  <c r="D2436" i="3"/>
  <c r="G2436" i="3" s="1"/>
  <c r="H2436" i="3" s="1"/>
  <c r="D2431" i="3"/>
  <c r="G2431" i="3" s="1"/>
  <c r="H2431" i="3" s="1"/>
  <c r="D2421" i="3"/>
  <c r="G2421" i="3" s="1"/>
  <c r="H2421" i="3" s="1"/>
  <c r="D2406" i="3"/>
  <c r="G2406" i="3" s="1"/>
  <c r="H2406" i="3" s="1"/>
  <c r="D2395" i="3"/>
  <c r="G2395" i="3" s="1"/>
  <c r="H2395" i="3" s="1"/>
  <c r="D2387" i="3"/>
  <c r="G2387" i="3" s="1"/>
  <c r="H2387" i="3" s="1"/>
  <c r="D2379" i="3"/>
  <c r="G2379" i="3" s="1"/>
  <c r="H2379" i="3" s="1"/>
  <c r="D2371" i="3"/>
  <c r="G2371" i="3" s="1"/>
  <c r="H2371" i="3" s="1"/>
  <c r="D2363" i="3"/>
  <c r="G2363" i="3" s="1"/>
  <c r="H2363" i="3" s="1"/>
  <c r="D2355" i="3"/>
  <c r="G2355" i="3" s="1"/>
  <c r="H2355" i="3" s="1"/>
  <c r="D2347" i="3"/>
  <c r="G2347" i="3" s="1"/>
  <c r="H2347" i="3" s="1"/>
  <c r="D2339" i="3"/>
  <c r="G2339" i="3" s="1"/>
  <c r="H2339" i="3" s="1"/>
  <c r="D2331" i="3"/>
  <c r="G2331" i="3" s="1"/>
  <c r="H2331" i="3" s="1"/>
  <c r="D2323" i="3"/>
  <c r="G2323" i="3" s="1"/>
  <c r="H2323" i="3" s="1"/>
  <c r="D2315" i="3"/>
  <c r="G2315" i="3" s="1"/>
  <c r="H2315" i="3" s="1"/>
  <c r="D2307" i="3"/>
  <c r="G2307" i="3" s="1"/>
  <c r="H2307" i="3" s="1"/>
  <c r="D2299" i="3"/>
  <c r="G2299" i="3" s="1"/>
  <c r="H2299" i="3" s="1"/>
  <c r="D2291" i="3"/>
  <c r="G2291" i="3" s="1"/>
  <c r="H2291" i="3" s="1"/>
  <c r="D2283" i="3"/>
  <c r="G2283" i="3" s="1"/>
  <c r="H2283" i="3" s="1"/>
  <c r="D2275" i="3"/>
  <c r="G2275" i="3" s="1"/>
  <c r="H2275" i="3" s="1"/>
  <c r="D3107" i="3"/>
  <c r="G3107" i="3" s="1"/>
  <c r="H3107" i="3" s="1"/>
  <c r="D3092" i="3"/>
  <c r="G3092" i="3" s="1"/>
  <c r="H3092" i="3" s="1"/>
  <c r="D3081" i="3"/>
  <c r="G3081" i="3" s="1"/>
  <c r="H3081" i="3" s="1"/>
  <c r="D3073" i="3"/>
  <c r="G3073" i="3" s="1"/>
  <c r="H3073" i="3" s="1"/>
  <c r="D3050" i="3"/>
  <c r="G3050" i="3" s="1"/>
  <c r="H3050" i="3" s="1"/>
  <c r="D3040" i="3"/>
  <c r="G3040" i="3" s="1"/>
  <c r="H3040" i="3" s="1"/>
  <c r="D3018" i="3"/>
  <c r="G3018" i="3" s="1"/>
  <c r="H3018" i="3" s="1"/>
  <c r="D3008" i="3"/>
  <c r="G3008" i="3" s="1"/>
  <c r="H3008" i="3" s="1"/>
  <c r="D2986" i="3"/>
  <c r="G2986" i="3" s="1"/>
  <c r="H2986" i="3" s="1"/>
  <c r="D2976" i="3"/>
  <c r="G2976" i="3" s="1"/>
  <c r="H2976" i="3" s="1"/>
  <c r="D2964" i="3"/>
  <c r="G2964" i="3" s="1"/>
  <c r="H2964" i="3" s="1"/>
  <c r="D2915" i="3"/>
  <c r="G2915" i="3" s="1"/>
  <c r="H2915" i="3" s="1"/>
  <c r="D2851" i="3"/>
  <c r="G2851" i="3" s="1"/>
  <c r="H2851" i="3" s="1"/>
  <c r="D2790" i="3"/>
  <c r="G2790" i="3" s="1"/>
  <c r="H2790" i="3" s="1"/>
  <c r="D2788" i="3"/>
  <c r="G2788" i="3" s="1"/>
  <c r="H2788" i="3" s="1"/>
  <c r="D2729" i="3"/>
  <c r="G2729" i="3" s="1"/>
  <c r="H2729" i="3" s="1"/>
  <c r="D2702" i="3"/>
  <c r="G2702" i="3" s="1"/>
  <c r="H2702" i="3" s="1"/>
  <c r="D2673" i="3"/>
  <c r="G2673" i="3" s="1"/>
  <c r="H2673" i="3" s="1"/>
  <c r="D2637" i="3"/>
  <c r="G2637" i="3" s="1"/>
  <c r="H2637" i="3" s="1"/>
  <c r="D2605" i="3"/>
  <c r="G2605" i="3" s="1"/>
  <c r="H2605" i="3" s="1"/>
  <c r="D2573" i="3"/>
  <c r="G2573" i="3" s="1"/>
  <c r="H2573" i="3" s="1"/>
  <c r="D2560" i="3"/>
  <c r="G2560" i="3" s="1"/>
  <c r="H2560" i="3" s="1"/>
  <c r="D2555" i="3"/>
  <c r="G2555" i="3" s="1"/>
  <c r="H2555" i="3" s="1"/>
  <c r="D2545" i="3"/>
  <c r="G2545" i="3" s="1"/>
  <c r="H2545" i="3" s="1"/>
  <c r="D2540" i="3"/>
  <c r="G2540" i="3" s="1"/>
  <c r="H2540" i="3" s="1"/>
  <c r="D2535" i="3"/>
  <c r="G2535" i="3" s="1"/>
  <c r="H2535" i="3" s="1"/>
  <c r="D2525" i="3"/>
  <c r="G2525" i="3" s="1"/>
  <c r="H2525" i="3" s="1"/>
  <c r="D2510" i="3"/>
  <c r="G2510" i="3" s="1"/>
  <c r="H2510" i="3" s="1"/>
  <c r="D2496" i="3"/>
  <c r="G2496" i="3" s="1"/>
  <c r="H2496" i="3" s="1"/>
  <c r="D2491" i="3"/>
  <c r="G2491" i="3" s="1"/>
  <c r="H2491" i="3" s="1"/>
  <c r="D2481" i="3"/>
  <c r="G2481" i="3" s="1"/>
  <c r="H2481" i="3" s="1"/>
  <c r="D2476" i="3"/>
  <c r="G2476" i="3" s="1"/>
  <c r="H2476" i="3" s="1"/>
  <c r="D2471" i="3"/>
  <c r="G2471" i="3" s="1"/>
  <c r="H2471" i="3" s="1"/>
  <c r="D2461" i="3"/>
  <c r="G2461" i="3" s="1"/>
  <c r="H2461" i="3" s="1"/>
  <c r="D2446" i="3"/>
  <c r="G2446" i="3" s="1"/>
  <c r="H2446" i="3" s="1"/>
  <c r="D2432" i="3"/>
  <c r="G2432" i="3" s="1"/>
  <c r="H2432" i="3" s="1"/>
  <c r="D2427" i="3"/>
  <c r="G2427" i="3" s="1"/>
  <c r="H2427" i="3" s="1"/>
  <c r="D2417" i="3"/>
  <c r="G2417" i="3" s="1"/>
  <c r="H2417" i="3" s="1"/>
  <c r="D2412" i="3"/>
  <c r="G2412" i="3" s="1"/>
  <c r="H2412" i="3" s="1"/>
  <c r="D2407" i="3"/>
  <c r="G2407" i="3" s="1"/>
  <c r="H2407" i="3" s="1"/>
  <c r="D2396" i="3"/>
  <c r="G2396" i="3" s="1"/>
  <c r="H2396" i="3" s="1"/>
  <c r="D2388" i="3"/>
  <c r="G2388" i="3" s="1"/>
  <c r="H2388" i="3" s="1"/>
  <c r="D2380" i="3"/>
  <c r="G2380" i="3" s="1"/>
  <c r="H2380" i="3" s="1"/>
  <c r="D2372" i="3"/>
  <c r="G2372" i="3" s="1"/>
  <c r="H2372" i="3" s="1"/>
  <c r="D2364" i="3"/>
  <c r="G2364" i="3" s="1"/>
  <c r="H2364" i="3" s="1"/>
  <c r="D2356" i="3"/>
  <c r="G2356" i="3" s="1"/>
  <c r="H2356" i="3" s="1"/>
  <c r="D2348" i="3"/>
  <c r="G2348" i="3" s="1"/>
  <c r="H2348" i="3" s="1"/>
  <c r="D2340" i="3"/>
  <c r="G2340" i="3" s="1"/>
  <c r="H2340" i="3" s="1"/>
  <c r="D2332" i="3"/>
  <c r="G2332" i="3" s="1"/>
  <c r="H2332" i="3" s="1"/>
  <c r="D2324" i="3"/>
  <c r="G2324" i="3" s="1"/>
  <c r="H2324" i="3" s="1"/>
  <c r="D2316" i="3"/>
  <c r="G2316" i="3" s="1"/>
  <c r="H2316" i="3" s="1"/>
  <c r="D2308" i="3"/>
  <c r="G2308" i="3" s="1"/>
  <c r="H2308" i="3" s="1"/>
  <c r="D2300" i="3"/>
  <c r="G2300" i="3" s="1"/>
  <c r="H2300" i="3" s="1"/>
  <c r="D2292" i="3"/>
  <c r="G2292" i="3" s="1"/>
  <c r="H2292" i="3" s="1"/>
  <c r="D2284" i="3"/>
  <c r="G2284" i="3" s="1"/>
  <c r="H2284" i="3" s="1"/>
  <c r="D2276" i="3"/>
  <c r="G2276" i="3" s="1"/>
  <c r="H2276" i="3" s="1"/>
  <c r="D2268" i="3"/>
  <c r="G2268" i="3" s="1"/>
  <c r="H2268" i="3" s="1"/>
  <c r="D2260" i="3"/>
  <c r="G2260" i="3" s="1"/>
  <c r="H2260" i="3" s="1"/>
  <c r="D2252" i="3"/>
  <c r="G2252" i="3" s="1"/>
  <c r="H2252" i="3" s="1"/>
  <c r="D2244" i="3"/>
  <c r="G2244" i="3" s="1"/>
  <c r="H2244" i="3" s="1"/>
  <c r="D2236" i="3"/>
  <c r="G2236" i="3" s="1"/>
  <c r="H2236" i="3" s="1"/>
  <c r="D2228" i="3"/>
  <c r="G2228" i="3" s="1"/>
  <c r="H2228" i="3" s="1"/>
  <c r="D2220" i="3"/>
  <c r="G2220" i="3" s="1"/>
  <c r="H2220" i="3" s="1"/>
  <c r="D2212" i="3"/>
  <c r="G2212" i="3" s="1"/>
  <c r="H2212" i="3" s="1"/>
  <c r="D2204" i="3"/>
  <c r="G2204" i="3" s="1"/>
  <c r="H2204" i="3" s="1"/>
  <c r="D2196" i="3"/>
  <c r="G2196" i="3" s="1"/>
  <c r="H2196" i="3" s="1"/>
  <c r="D2188" i="3"/>
  <c r="G2188" i="3" s="1"/>
  <c r="H2188" i="3" s="1"/>
  <c r="D2180" i="3"/>
  <c r="G2180" i="3" s="1"/>
  <c r="H2180" i="3" s="1"/>
  <c r="D2172" i="3"/>
  <c r="G2172" i="3" s="1"/>
  <c r="H2172" i="3" s="1"/>
  <c r="D2164" i="3"/>
  <c r="G2164" i="3" s="1"/>
  <c r="H2164" i="3" s="1"/>
  <c r="D2156" i="3"/>
  <c r="G2156" i="3" s="1"/>
  <c r="H2156" i="3" s="1"/>
  <c r="D2148" i="3"/>
  <c r="G2148" i="3" s="1"/>
  <c r="H2148" i="3" s="1"/>
  <c r="D2140" i="3"/>
  <c r="G2140" i="3" s="1"/>
  <c r="H2140" i="3" s="1"/>
  <c r="D2132" i="3"/>
  <c r="G2132" i="3" s="1"/>
  <c r="H2132" i="3" s="1"/>
  <c r="D2124" i="3"/>
  <c r="G2124" i="3" s="1"/>
  <c r="H2124" i="3" s="1"/>
  <c r="D2116" i="3"/>
  <c r="G2116" i="3" s="1"/>
  <c r="H2116" i="3" s="1"/>
  <c r="D2108" i="3"/>
  <c r="G2108" i="3" s="1"/>
  <c r="H2108" i="3" s="1"/>
  <c r="D2100" i="3"/>
  <c r="G2100" i="3" s="1"/>
  <c r="H2100" i="3" s="1"/>
  <c r="D3132" i="3"/>
  <c r="G3132" i="3" s="1"/>
  <c r="H3132" i="3" s="1"/>
  <c r="D3117" i="3"/>
  <c r="G3117" i="3" s="1"/>
  <c r="H3117" i="3" s="1"/>
  <c r="D2948" i="3"/>
  <c r="G2948" i="3" s="1"/>
  <c r="H2948" i="3" s="1"/>
  <c r="D2927" i="3"/>
  <c r="G2927" i="3" s="1"/>
  <c r="H2927" i="3" s="1"/>
  <c r="D2923" i="3"/>
  <c r="G2923" i="3" s="1"/>
  <c r="H2923" i="3" s="1"/>
  <c r="D2919" i="3"/>
  <c r="G2919" i="3" s="1"/>
  <c r="H2919" i="3" s="1"/>
  <c r="D2904" i="3"/>
  <c r="G2904" i="3" s="1"/>
  <c r="H2904" i="3" s="1"/>
  <c r="D2884" i="3"/>
  <c r="G2884" i="3" s="1"/>
  <c r="H2884" i="3" s="1"/>
  <c r="D2863" i="3"/>
  <c r="G2863" i="3" s="1"/>
  <c r="H2863" i="3" s="1"/>
  <c r="D2859" i="3"/>
  <c r="G2859" i="3" s="1"/>
  <c r="H2859" i="3" s="1"/>
  <c r="D2855" i="3"/>
  <c r="G2855" i="3" s="1"/>
  <c r="H2855" i="3" s="1"/>
  <c r="D2840" i="3"/>
  <c r="G2840" i="3" s="1"/>
  <c r="H2840" i="3" s="1"/>
  <c r="D2809" i="3"/>
  <c r="G2809" i="3" s="1"/>
  <c r="H2809" i="3" s="1"/>
  <c r="D2803" i="3"/>
  <c r="G2803" i="3" s="1"/>
  <c r="H2803" i="3" s="1"/>
  <c r="D2799" i="3"/>
  <c r="G2799" i="3" s="1"/>
  <c r="H2799" i="3" s="1"/>
  <c r="D2784" i="3"/>
  <c r="G2784" i="3" s="1"/>
  <c r="H2784" i="3" s="1"/>
  <c r="D2769" i="3"/>
  <c r="G2769" i="3" s="1"/>
  <c r="H2769" i="3" s="1"/>
  <c r="D2759" i="3"/>
  <c r="G2759" i="3" s="1"/>
  <c r="H2759" i="3" s="1"/>
  <c r="D2744" i="3"/>
  <c r="G2744" i="3" s="1"/>
  <c r="H2744" i="3" s="1"/>
  <c r="D2734" i="3"/>
  <c r="G2734" i="3" s="1"/>
  <c r="H2734" i="3" s="1"/>
  <c r="D2719" i="3"/>
  <c r="G2719" i="3" s="1"/>
  <c r="H2719" i="3" s="1"/>
  <c r="D2710" i="3"/>
  <c r="G2710" i="3" s="1"/>
  <c r="H2710" i="3" s="1"/>
  <c r="D2691" i="3"/>
  <c r="G2691" i="3" s="1"/>
  <c r="H2691" i="3" s="1"/>
  <c r="D2688" i="3"/>
  <c r="G2688" i="3" s="1"/>
  <c r="H2688" i="3" s="1"/>
  <c r="D2682" i="3"/>
  <c r="G2682" i="3" s="1"/>
  <c r="H2682" i="3" s="1"/>
  <c r="D2676" i="3"/>
  <c r="G2676" i="3" s="1"/>
  <c r="H2676" i="3" s="1"/>
  <c r="D2659" i="3"/>
  <c r="G2659" i="3" s="1"/>
  <c r="H2659" i="3" s="1"/>
  <c r="D2655" i="3"/>
  <c r="G2655" i="3" s="1"/>
  <c r="H2655" i="3" s="1"/>
  <c r="D2648" i="3"/>
  <c r="G2648" i="3" s="1"/>
  <c r="H2648" i="3" s="1"/>
  <c r="D2641" i="3"/>
  <c r="G2641" i="3" s="1"/>
  <c r="H2641" i="3" s="1"/>
  <c r="D2630" i="3"/>
  <c r="G2630" i="3" s="1"/>
  <c r="H2630" i="3" s="1"/>
  <c r="D2627" i="3"/>
  <c r="G2627" i="3" s="1"/>
  <c r="H2627" i="3" s="1"/>
  <c r="D2623" i="3"/>
  <c r="G2623" i="3" s="1"/>
  <c r="H2623" i="3" s="1"/>
  <c r="D3170" i="3"/>
  <c r="G3170" i="3" s="1"/>
  <c r="H3170" i="3" s="1"/>
  <c r="D3111" i="3"/>
  <c r="G3111" i="3" s="1"/>
  <c r="H3111" i="3" s="1"/>
  <c r="D2937" i="3"/>
  <c r="G2937" i="3" s="1"/>
  <c r="H2937" i="3" s="1"/>
  <c r="D2929" i="3"/>
  <c r="G2929" i="3" s="1"/>
  <c r="H2929" i="3" s="1"/>
  <c r="D2908" i="3"/>
  <c r="G2908" i="3" s="1"/>
  <c r="H2908" i="3" s="1"/>
  <c r="D2898" i="3"/>
  <c r="G2898" i="3" s="1"/>
  <c r="H2898" i="3" s="1"/>
  <c r="D2890" i="3"/>
  <c r="G2890" i="3" s="1"/>
  <c r="H2890" i="3" s="1"/>
  <c r="D2873" i="3"/>
  <c r="G2873" i="3" s="1"/>
  <c r="H2873" i="3" s="1"/>
  <c r="D2865" i="3"/>
  <c r="G2865" i="3" s="1"/>
  <c r="H2865" i="3" s="1"/>
  <c r="D2844" i="3"/>
  <c r="G2844" i="3" s="1"/>
  <c r="H2844" i="3" s="1"/>
  <c r="D2834" i="3"/>
  <c r="G2834" i="3" s="1"/>
  <c r="H2834" i="3" s="1"/>
  <c r="D2826" i="3"/>
  <c r="G2826" i="3" s="1"/>
  <c r="H2826" i="3" s="1"/>
  <c r="D2795" i="3"/>
  <c r="G2795" i="3" s="1"/>
  <c r="H2795" i="3" s="1"/>
  <c r="D2780" i="3"/>
  <c r="G2780" i="3" s="1"/>
  <c r="H2780" i="3" s="1"/>
  <c r="D2778" i="3"/>
  <c r="G2778" i="3" s="1"/>
  <c r="H2778" i="3" s="1"/>
  <c r="D2774" i="3"/>
  <c r="G2774" i="3" s="1"/>
  <c r="H2774" i="3" s="1"/>
  <c r="D2755" i="3"/>
  <c r="G2755" i="3" s="1"/>
  <c r="H2755" i="3" s="1"/>
  <c r="D2740" i="3"/>
  <c r="G2740" i="3" s="1"/>
  <c r="H2740" i="3" s="1"/>
  <c r="D2715" i="3"/>
  <c r="G2715" i="3" s="1"/>
  <c r="H2715" i="3" s="1"/>
  <c r="D2700" i="3"/>
  <c r="G2700" i="3" s="1"/>
  <c r="H2700" i="3" s="1"/>
  <c r="D2671" i="3"/>
  <c r="G2671" i="3" s="1"/>
  <c r="H2671" i="3" s="1"/>
  <c r="D2662" i="3"/>
  <c r="G2662" i="3" s="1"/>
  <c r="H2662" i="3" s="1"/>
  <c r="D2645" i="3"/>
  <c r="G2645" i="3" s="1"/>
  <c r="H2645" i="3" s="1"/>
  <c r="D3096" i="3"/>
  <c r="G3096" i="3" s="1"/>
  <c r="H3096" i="3" s="1"/>
  <c r="D3067" i="3"/>
  <c r="G3067" i="3" s="1"/>
  <c r="H3067" i="3" s="1"/>
  <c r="D3049" i="3"/>
  <c r="G3049" i="3" s="1"/>
  <c r="H3049" i="3" s="1"/>
  <c r="D3027" i="3"/>
  <c r="G3027" i="3" s="1"/>
  <c r="H3027" i="3" s="1"/>
  <c r="D3017" i="3"/>
  <c r="G3017" i="3" s="1"/>
  <c r="H3017" i="3" s="1"/>
  <c r="D2995" i="3"/>
  <c r="G2995" i="3" s="1"/>
  <c r="H2995" i="3" s="1"/>
  <c r="D2985" i="3"/>
  <c r="G2985" i="3" s="1"/>
  <c r="H2985" i="3" s="1"/>
  <c r="D2961" i="3"/>
  <c r="G2961" i="3" s="1"/>
  <c r="H2961" i="3" s="1"/>
  <c r="D2912" i="3"/>
  <c r="G2912" i="3" s="1"/>
  <c r="H2912" i="3" s="1"/>
  <c r="D2848" i="3"/>
  <c r="G2848" i="3" s="1"/>
  <c r="H2848" i="3" s="1"/>
  <c r="D2818" i="3"/>
  <c r="G2818" i="3" s="1"/>
  <c r="H2818" i="3" s="1"/>
  <c r="D2814" i="3"/>
  <c r="G2814" i="3" s="1"/>
  <c r="H2814" i="3" s="1"/>
  <c r="D2753" i="3"/>
  <c r="G2753" i="3" s="1"/>
  <c r="H2753" i="3" s="1"/>
  <c r="D2730" i="3"/>
  <c r="G2730" i="3" s="1"/>
  <c r="H2730" i="3" s="1"/>
  <c r="D2705" i="3"/>
  <c r="G2705" i="3" s="1"/>
  <c r="H2705" i="3" s="1"/>
  <c r="D2686" i="3"/>
  <c r="G2686" i="3" s="1"/>
  <c r="H2686" i="3" s="1"/>
  <c r="D2665" i="3"/>
  <c r="G2665" i="3" s="1"/>
  <c r="H2665" i="3" s="1"/>
  <c r="D2656" i="3"/>
  <c r="G2656" i="3" s="1"/>
  <c r="H2656" i="3" s="1"/>
  <c r="D2649" i="3"/>
  <c r="G2649" i="3" s="1"/>
  <c r="H2649" i="3" s="1"/>
  <c r="D2638" i="3"/>
  <c r="G2638" i="3" s="1"/>
  <c r="H2638" i="3" s="1"/>
  <c r="D2635" i="3"/>
  <c r="G2635" i="3" s="1"/>
  <c r="H2635" i="3" s="1"/>
  <c r="D2631" i="3"/>
  <c r="G2631" i="3" s="1"/>
  <c r="H2631" i="3" s="1"/>
  <c r="D2624" i="3"/>
  <c r="G2624" i="3" s="1"/>
  <c r="H2624" i="3" s="1"/>
  <c r="D3147" i="3"/>
  <c r="G3147" i="3" s="1"/>
  <c r="H3147" i="3" s="1"/>
  <c r="D3136" i="3"/>
  <c r="G3136" i="3" s="1"/>
  <c r="H3136" i="3" s="1"/>
  <c r="D3121" i="3"/>
  <c r="G3121" i="3" s="1"/>
  <c r="H3121" i="3" s="1"/>
  <c r="D3101" i="3"/>
  <c r="G3101" i="3" s="1"/>
  <c r="H3101" i="3" s="1"/>
  <c r="D3088" i="3"/>
  <c r="G3088" i="3" s="1"/>
  <c r="H3088" i="3" s="1"/>
  <c r="D3056" i="3"/>
  <c r="G3056" i="3" s="1"/>
  <c r="H3056" i="3" s="1"/>
  <c r="D3034" i="3"/>
  <c r="G3034" i="3" s="1"/>
  <c r="H3034" i="3" s="1"/>
  <c r="D3024" i="3"/>
  <c r="G3024" i="3" s="1"/>
  <c r="H3024" i="3" s="1"/>
  <c r="D3002" i="3"/>
  <c r="G3002" i="3" s="1"/>
  <c r="H3002" i="3" s="1"/>
  <c r="D2992" i="3"/>
  <c r="G2992" i="3" s="1"/>
  <c r="H2992" i="3" s="1"/>
  <c r="D2970" i="3"/>
  <c r="G2970" i="3" s="1"/>
  <c r="H2970" i="3" s="1"/>
  <c r="D2947" i="3"/>
  <c r="G2947" i="3" s="1"/>
  <c r="H2947" i="3" s="1"/>
  <c r="D2883" i="3"/>
  <c r="G2883" i="3" s="1"/>
  <c r="H2883" i="3" s="1"/>
  <c r="D3077" i="3"/>
  <c r="G3077" i="3" s="1"/>
  <c r="H3077" i="3" s="1"/>
  <c r="D2956" i="3"/>
  <c r="G2956" i="3" s="1"/>
  <c r="H2956" i="3" s="1"/>
  <c r="D2936" i="3"/>
  <c r="G2936" i="3" s="1"/>
  <c r="H2936" i="3" s="1"/>
  <c r="D2916" i="3"/>
  <c r="G2916" i="3" s="1"/>
  <c r="H2916" i="3" s="1"/>
  <c r="D2895" i="3"/>
  <c r="G2895" i="3" s="1"/>
  <c r="H2895" i="3" s="1"/>
  <c r="D2891" i="3"/>
  <c r="G2891" i="3" s="1"/>
  <c r="H2891" i="3" s="1"/>
  <c r="D2887" i="3"/>
  <c r="G2887" i="3" s="1"/>
  <c r="H2887" i="3" s="1"/>
  <c r="D2872" i="3"/>
  <c r="G2872" i="3" s="1"/>
  <c r="H2872" i="3" s="1"/>
  <c r="D2852" i="3"/>
  <c r="G2852" i="3" s="1"/>
  <c r="H2852" i="3" s="1"/>
  <c r="D2831" i="3"/>
  <c r="G2831" i="3" s="1"/>
  <c r="H2831" i="3" s="1"/>
  <c r="D2827" i="3"/>
  <c r="G2827" i="3" s="1"/>
  <c r="H2827" i="3" s="1"/>
  <c r="D2823" i="3"/>
  <c r="G2823" i="3" s="1"/>
  <c r="H2823" i="3" s="1"/>
  <c r="D2808" i="3"/>
  <c r="G2808" i="3" s="1"/>
  <c r="H2808" i="3" s="1"/>
  <c r="D2798" i="3"/>
  <c r="G2798" i="3" s="1"/>
  <c r="H2798" i="3" s="1"/>
  <c r="D2783" i="3"/>
  <c r="G2783" i="3" s="1"/>
  <c r="H2783" i="3" s="1"/>
  <c r="D2768" i="3"/>
  <c r="G2768" i="3" s="1"/>
  <c r="H2768" i="3" s="1"/>
  <c r="D2760" i="3"/>
  <c r="G2760" i="3" s="1"/>
  <c r="H2760" i="3" s="1"/>
  <c r="D2745" i="3"/>
  <c r="G2745" i="3" s="1"/>
  <c r="H2745" i="3" s="1"/>
  <c r="D2739" i="3"/>
  <c r="G2739" i="3" s="1"/>
  <c r="H2739" i="3" s="1"/>
  <c r="D2735" i="3"/>
  <c r="G2735" i="3" s="1"/>
  <c r="H2735" i="3" s="1"/>
  <c r="D2720" i="3"/>
  <c r="G2720" i="3" s="1"/>
  <c r="H2720" i="3" s="1"/>
  <c r="D2706" i="3"/>
  <c r="G2706" i="3" s="1"/>
  <c r="H2706" i="3" s="1"/>
  <c r="D2675" i="3"/>
  <c r="G2675" i="3" s="1"/>
  <c r="H2675" i="3" s="1"/>
  <c r="D2672" i="3"/>
  <c r="G2672" i="3" s="1"/>
  <c r="H2672" i="3" s="1"/>
  <c r="D2666" i="3"/>
  <c r="G2666" i="3" s="1"/>
  <c r="H2666" i="3" s="1"/>
  <c r="D2657" i="3"/>
  <c r="G2657" i="3" s="1"/>
  <c r="H2657" i="3" s="1"/>
  <c r="D2646" i="3"/>
  <c r="G2646" i="3" s="1"/>
  <c r="H2646" i="3" s="1"/>
  <c r="D2643" i="3"/>
  <c r="G2643" i="3" s="1"/>
  <c r="H2643" i="3" s="1"/>
  <c r="D2639" i="3"/>
  <c r="G2639" i="3" s="1"/>
  <c r="H2639" i="3" s="1"/>
  <c r="D2632" i="3"/>
  <c r="G2632" i="3" s="1"/>
  <c r="H2632" i="3" s="1"/>
  <c r="D2625" i="3"/>
  <c r="G2625" i="3" s="1"/>
  <c r="H2625" i="3" s="1"/>
  <c r="D2614" i="3"/>
  <c r="G2614" i="3" s="1"/>
  <c r="H2614" i="3" s="1"/>
  <c r="D2611" i="3"/>
  <c r="G2611" i="3" s="1"/>
  <c r="H2611" i="3" s="1"/>
  <c r="D2607" i="3"/>
  <c r="G2607" i="3" s="1"/>
  <c r="H2607" i="3" s="1"/>
  <c r="D2600" i="3"/>
  <c r="G2600" i="3" s="1"/>
  <c r="H2600" i="3" s="1"/>
  <c r="D2593" i="3"/>
  <c r="G2593" i="3" s="1"/>
  <c r="H2593" i="3" s="1"/>
  <c r="D2582" i="3"/>
  <c r="G2582" i="3" s="1"/>
  <c r="H2582" i="3" s="1"/>
  <c r="D2579" i="3"/>
  <c r="G2579" i="3" s="1"/>
  <c r="H2579" i="3" s="1"/>
  <c r="D2575" i="3"/>
  <c r="G2575" i="3" s="1"/>
  <c r="H2575" i="3" s="1"/>
  <c r="D2568" i="3"/>
  <c r="G2568" i="3" s="1"/>
  <c r="H2568" i="3" s="1"/>
  <c r="D2563" i="3"/>
  <c r="G2563" i="3" s="1"/>
  <c r="H2563" i="3" s="1"/>
  <c r="D2553" i="3"/>
  <c r="G2553" i="3" s="1"/>
  <c r="H2553" i="3" s="1"/>
  <c r="D2548" i="3"/>
  <c r="G2548" i="3" s="1"/>
  <c r="H2548" i="3" s="1"/>
  <c r="D2543" i="3"/>
  <c r="G2543" i="3" s="1"/>
  <c r="H2543" i="3" s="1"/>
  <c r="D2533" i="3"/>
  <c r="G2533" i="3" s="1"/>
  <c r="H2533" i="3" s="1"/>
  <c r="D2518" i="3"/>
  <c r="G2518" i="3" s="1"/>
  <c r="H2518" i="3" s="1"/>
  <c r="D2504" i="3"/>
  <c r="G2504" i="3" s="1"/>
  <c r="H2504" i="3" s="1"/>
  <c r="D2499" i="3"/>
  <c r="G2499" i="3" s="1"/>
  <c r="H2499" i="3" s="1"/>
  <c r="D2489" i="3"/>
  <c r="G2489" i="3" s="1"/>
  <c r="H2489" i="3" s="1"/>
  <c r="D2484" i="3"/>
  <c r="G2484" i="3" s="1"/>
  <c r="H2484" i="3" s="1"/>
  <c r="D2479" i="3"/>
  <c r="G2479" i="3" s="1"/>
  <c r="H2479" i="3" s="1"/>
  <c r="D2469" i="3"/>
  <c r="G2469" i="3" s="1"/>
  <c r="H2469" i="3" s="1"/>
  <c r="D2454" i="3"/>
  <c r="G2454" i="3" s="1"/>
  <c r="H2454" i="3" s="1"/>
  <c r="D2440" i="3"/>
  <c r="G2440" i="3" s="1"/>
  <c r="H2440" i="3" s="1"/>
  <c r="D2435" i="3"/>
  <c r="G2435" i="3" s="1"/>
  <c r="H2435" i="3" s="1"/>
  <c r="D2425" i="3"/>
  <c r="G2425" i="3" s="1"/>
  <c r="H2425" i="3" s="1"/>
  <c r="D2420" i="3"/>
  <c r="G2420" i="3" s="1"/>
  <c r="H2420" i="3" s="1"/>
  <c r="D2415" i="3"/>
  <c r="G2415" i="3" s="1"/>
  <c r="H2415" i="3" s="1"/>
  <c r="D2405" i="3"/>
  <c r="G2405" i="3" s="1"/>
  <c r="H2405" i="3" s="1"/>
  <c r="D2393" i="3"/>
  <c r="G2393" i="3" s="1"/>
  <c r="H2393" i="3" s="1"/>
  <c r="D2385" i="3"/>
  <c r="G2385" i="3" s="1"/>
  <c r="H2385" i="3" s="1"/>
  <c r="D2377" i="3"/>
  <c r="G2377" i="3" s="1"/>
  <c r="H2377" i="3" s="1"/>
  <c r="D2369" i="3"/>
  <c r="G2369" i="3" s="1"/>
  <c r="H2369" i="3" s="1"/>
  <c r="D2361" i="3"/>
  <c r="G2361" i="3" s="1"/>
  <c r="H2361" i="3" s="1"/>
  <c r="D2353" i="3"/>
  <c r="G2353" i="3" s="1"/>
  <c r="H2353" i="3" s="1"/>
  <c r="D2345" i="3"/>
  <c r="G2345" i="3" s="1"/>
  <c r="H2345" i="3" s="1"/>
  <c r="D2337" i="3"/>
  <c r="G2337" i="3" s="1"/>
  <c r="H2337" i="3" s="1"/>
  <c r="D2329" i="3"/>
  <c r="G2329" i="3" s="1"/>
  <c r="H2329" i="3" s="1"/>
  <c r="D2321" i="3"/>
  <c r="G2321" i="3" s="1"/>
  <c r="H2321" i="3" s="1"/>
  <c r="D2313" i="3"/>
  <c r="G2313" i="3" s="1"/>
  <c r="H2313" i="3" s="1"/>
  <c r="D2305" i="3"/>
  <c r="G2305" i="3" s="1"/>
  <c r="H2305" i="3" s="1"/>
  <c r="D2621" i="3"/>
  <c r="G2621" i="3" s="1"/>
  <c r="H2621" i="3" s="1"/>
  <c r="D2581" i="3"/>
  <c r="G2581" i="3" s="1"/>
  <c r="H2581" i="3" s="1"/>
  <c r="D2567" i="3"/>
  <c r="G2567" i="3" s="1"/>
  <c r="H2567" i="3" s="1"/>
  <c r="D2523" i="3"/>
  <c r="G2523" i="3" s="1"/>
  <c r="H2523" i="3" s="1"/>
  <c r="D2521" i="3"/>
  <c r="G2521" i="3" s="1"/>
  <c r="H2521" i="3" s="1"/>
  <c r="D2462" i="3"/>
  <c r="G2462" i="3" s="1"/>
  <c r="H2462" i="3" s="1"/>
  <c r="D2439" i="3"/>
  <c r="G2439" i="3" s="1"/>
  <c r="H2439" i="3" s="1"/>
  <c r="D2397" i="3"/>
  <c r="G2397" i="3" s="1"/>
  <c r="H2397" i="3" s="1"/>
  <c r="D2390" i="3"/>
  <c r="G2390" i="3" s="1"/>
  <c r="H2390" i="3" s="1"/>
  <c r="D2381" i="3"/>
  <c r="G2381" i="3" s="1"/>
  <c r="H2381" i="3" s="1"/>
  <c r="D2374" i="3"/>
  <c r="G2374" i="3" s="1"/>
  <c r="H2374" i="3" s="1"/>
  <c r="D2365" i="3"/>
  <c r="G2365" i="3" s="1"/>
  <c r="H2365" i="3" s="1"/>
  <c r="D2358" i="3"/>
  <c r="G2358" i="3" s="1"/>
  <c r="H2358" i="3" s="1"/>
  <c r="D2349" i="3"/>
  <c r="G2349" i="3" s="1"/>
  <c r="H2349" i="3" s="1"/>
  <c r="D2342" i="3"/>
  <c r="G2342" i="3" s="1"/>
  <c r="H2342" i="3" s="1"/>
  <c r="D2333" i="3"/>
  <c r="G2333" i="3" s="1"/>
  <c r="H2333" i="3" s="1"/>
  <c r="D2326" i="3"/>
  <c r="G2326" i="3" s="1"/>
  <c r="H2326" i="3" s="1"/>
  <c r="D2317" i="3"/>
  <c r="G2317" i="3" s="1"/>
  <c r="H2317" i="3" s="1"/>
  <c r="D2310" i="3"/>
  <c r="G2310" i="3" s="1"/>
  <c r="H2310" i="3" s="1"/>
  <c r="D2301" i="3"/>
  <c r="G2301" i="3" s="1"/>
  <c r="H2301" i="3" s="1"/>
  <c r="D2288" i="3"/>
  <c r="G2288" i="3" s="1"/>
  <c r="H2288" i="3" s="1"/>
  <c r="D2277" i="3"/>
  <c r="G2277" i="3" s="1"/>
  <c r="H2277" i="3" s="1"/>
  <c r="D2271" i="3"/>
  <c r="G2271" i="3" s="1"/>
  <c r="H2271" i="3" s="1"/>
  <c r="D2264" i="3"/>
  <c r="G2264" i="3" s="1"/>
  <c r="H2264" i="3" s="1"/>
  <c r="D2257" i="3"/>
  <c r="G2257" i="3" s="1"/>
  <c r="H2257" i="3" s="1"/>
  <c r="D2246" i="3"/>
  <c r="G2246" i="3" s="1"/>
  <c r="H2246" i="3" s="1"/>
  <c r="D2243" i="3"/>
  <c r="G2243" i="3" s="1"/>
  <c r="H2243" i="3" s="1"/>
  <c r="D2239" i="3"/>
  <c r="G2239" i="3" s="1"/>
  <c r="H2239" i="3" s="1"/>
  <c r="D2232" i="3"/>
  <c r="G2232" i="3" s="1"/>
  <c r="H2232" i="3" s="1"/>
  <c r="D2225" i="3"/>
  <c r="G2225" i="3" s="1"/>
  <c r="H2225" i="3" s="1"/>
  <c r="D2214" i="3"/>
  <c r="G2214" i="3" s="1"/>
  <c r="H2214" i="3" s="1"/>
  <c r="D2211" i="3"/>
  <c r="G2211" i="3" s="1"/>
  <c r="H2211" i="3" s="1"/>
  <c r="D2207" i="3"/>
  <c r="G2207" i="3" s="1"/>
  <c r="H2207" i="3" s="1"/>
  <c r="D2200" i="3"/>
  <c r="G2200" i="3" s="1"/>
  <c r="H2200" i="3" s="1"/>
  <c r="D2193" i="3"/>
  <c r="G2193" i="3" s="1"/>
  <c r="H2193" i="3" s="1"/>
  <c r="D2182" i="3"/>
  <c r="G2182" i="3" s="1"/>
  <c r="H2182" i="3" s="1"/>
  <c r="D2179" i="3"/>
  <c r="G2179" i="3" s="1"/>
  <c r="H2179" i="3" s="1"/>
  <c r="D2175" i="3"/>
  <c r="G2175" i="3" s="1"/>
  <c r="H2175" i="3" s="1"/>
  <c r="D2168" i="3"/>
  <c r="G2168" i="3" s="1"/>
  <c r="H2168" i="3" s="1"/>
  <c r="D2161" i="3"/>
  <c r="G2161" i="3" s="1"/>
  <c r="H2161" i="3" s="1"/>
  <c r="D2150" i="3"/>
  <c r="G2150" i="3" s="1"/>
  <c r="H2150" i="3" s="1"/>
  <c r="D2147" i="3"/>
  <c r="G2147" i="3" s="1"/>
  <c r="H2147" i="3" s="1"/>
  <c r="D2143" i="3"/>
  <c r="G2143" i="3" s="1"/>
  <c r="H2143" i="3" s="1"/>
  <c r="D2136" i="3"/>
  <c r="G2136" i="3" s="1"/>
  <c r="H2136" i="3" s="1"/>
  <c r="D2129" i="3"/>
  <c r="G2129" i="3" s="1"/>
  <c r="H2129" i="3" s="1"/>
  <c r="D2118" i="3"/>
  <c r="G2118" i="3" s="1"/>
  <c r="H2118" i="3" s="1"/>
  <c r="D2115" i="3"/>
  <c r="G2115" i="3" s="1"/>
  <c r="H2115" i="3" s="1"/>
  <c r="D2111" i="3"/>
  <c r="G2111" i="3" s="1"/>
  <c r="H2111" i="3" s="1"/>
  <c r="D2104" i="3"/>
  <c r="G2104" i="3" s="1"/>
  <c r="H2104" i="3" s="1"/>
  <c r="D2097" i="3"/>
  <c r="G2097" i="3" s="1"/>
  <c r="H2097" i="3" s="1"/>
  <c r="D2092" i="3"/>
  <c r="G2092" i="3" s="1"/>
  <c r="H2092" i="3" s="1"/>
  <c r="D2087" i="3"/>
  <c r="G2087" i="3" s="1"/>
  <c r="H2087" i="3" s="1"/>
  <c r="D2077" i="3"/>
  <c r="G2077" i="3" s="1"/>
  <c r="H2077" i="3" s="1"/>
  <c r="D2062" i="3"/>
  <c r="G2062" i="3" s="1"/>
  <c r="H2062" i="3" s="1"/>
  <c r="D2048" i="3"/>
  <c r="G2048" i="3" s="1"/>
  <c r="H2048" i="3" s="1"/>
  <c r="D2043" i="3"/>
  <c r="G2043" i="3" s="1"/>
  <c r="H2043" i="3" s="1"/>
  <c r="D2037" i="3"/>
  <c r="G2037" i="3" s="1"/>
  <c r="H2037" i="3" s="1"/>
  <c r="D2029" i="3"/>
  <c r="G2029" i="3" s="1"/>
  <c r="H2029" i="3" s="1"/>
  <c r="D2021" i="3"/>
  <c r="G2021" i="3" s="1"/>
  <c r="H2021" i="3" s="1"/>
  <c r="D2013" i="3"/>
  <c r="G2013" i="3" s="1"/>
  <c r="H2013" i="3" s="1"/>
  <c r="D2005" i="3"/>
  <c r="G2005" i="3" s="1"/>
  <c r="H2005" i="3" s="1"/>
  <c r="D1997" i="3"/>
  <c r="G1997" i="3" s="1"/>
  <c r="H1997" i="3" s="1"/>
  <c r="D1989" i="3"/>
  <c r="G1989" i="3" s="1"/>
  <c r="H1989" i="3" s="1"/>
  <c r="D1981" i="3"/>
  <c r="G1981" i="3" s="1"/>
  <c r="H1981" i="3" s="1"/>
  <c r="D1973" i="3"/>
  <c r="G1973" i="3" s="1"/>
  <c r="H1973" i="3" s="1"/>
  <c r="D1965" i="3"/>
  <c r="G1965" i="3" s="1"/>
  <c r="H1965" i="3" s="1"/>
  <c r="D1957" i="3"/>
  <c r="G1957" i="3" s="1"/>
  <c r="H1957" i="3" s="1"/>
  <c r="D1949" i="3"/>
  <c r="G1949" i="3" s="1"/>
  <c r="H1949" i="3" s="1"/>
  <c r="D1941" i="3"/>
  <c r="G1941" i="3" s="1"/>
  <c r="H1941" i="3" s="1"/>
  <c r="D1933" i="3"/>
  <c r="G1933" i="3" s="1"/>
  <c r="H1933" i="3" s="1"/>
  <c r="D1925" i="3"/>
  <c r="G1925" i="3" s="1"/>
  <c r="H1925" i="3" s="1"/>
  <c r="D1917" i="3"/>
  <c r="G1917" i="3" s="1"/>
  <c r="H1917" i="3" s="1"/>
  <c r="D1909" i="3"/>
  <c r="G1909" i="3" s="1"/>
  <c r="H1909" i="3" s="1"/>
  <c r="D1901" i="3"/>
  <c r="G1901" i="3" s="1"/>
  <c r="H1901" i="3" s="1"/>
  <c r="D1893" i="3"/>
  <c r="G1893" i="3" s="1"/>
  <c r="H1893" i="3" s="1"/>
  <c r="D1885" i="3"/>
  <c r="G1885" i="3" s="1"/>
  <c r="H1885" i="3" s="1"/>
  <c r="D1877" i="3"/>
  <c r="G1877" i="3" s="1"/>
  <c r="H1877" i="3" s="1"/>
  <c r="D1869" i="3"/>
  <c r="G1869" i="3" s="1"/>
  <c r="H1869" i="3" s="1"/>
  <c r="D1861" i="3"/>
  <c r="G1861" i="3" s="1"/>
  <c r="H1861" i="3" s="1"/>
  <c r="D1853" i="3"/>
  <c r="G1853" i="3" s="1"/>
  <c r="H1853" i="3" s="1"/>
  <c r="D1845" i="3"/>
  <c r="G1845" i="3" s="1"/>
  <c r="H1845" i="3" s="1"/>
  <c r="D1837" i="3"/>
  <c r="G1837" i="3" s="1"/>
  <c r="H1837" i="3" s="1"/>
  <c r="D1829" i="3"/>
  <c r="G1829" i="3" s="1"/>
  <c r="H1829" i="3" s="1"/>
  <c r="D1821" i="3"/>
  <c r="G1821" i="3" s="1"/>
  <c r="H1821" i="3" s="1"/>
  <c r="D1813" i="3"/>
  <c r="G1813" i="3" s="1"/>
  <c r="H1813" i="3" s="1"/>
  <c r="D1805" i="3"/>
  <c r="G1805" i="3" s="1"/>
  <c r="H1805" i="3" s="1"/>
  <c r="D1797" i="3"/>
  <c r="G1797" i="3" s="1"/>
  <c r="H1797" i="3" s="1"/>
  <c r="D1789" i="3"/>
  <c r="G1789" i="3" s="1"/>
  <c r="H1789" i="3" s="1"/>
  <c r="D1781" i="3"/>
  <c r="G1781" i="3" s="1"/>
  <c r="H1781" i="3" s="1"/>
  <c r="D1773" i="3"/>
  <c r="G1773" i="3" s="1"/>
  <c r="H1773" i="3" s="1"/>
  <c r="D1765" i="3"/>
  <c r="G1765" i="3" s="1"/>
  <c r="H1765" i="3" s="1"/>
  <c r="D1757" i="3"/>
  <c r="G1757" i="3" s="1"/>
  <c r="H1757" i="3" s="1"/>
  <c r="D1749" i="3"/>
  <c r="G1749" i="3" s="1"/>
  <c r="H1749" i="3" s="1"/>
  <c r="D1741" i="3"/>
  <c r="G1741" i="3" s="1"/>
  <c r="H1741" i="3" s="1"/>
  <c r="D1733" i="3"/>
  <c r="G1733" i="3" s="1"/>
  <c r="H1733" i="3" s="1"/>
  <c r="D1725" i="3"/>
  <c r="G1725" i="3" s="1"/>
  <c r="H1725" i="3" s="1"/>
  <c r="D1717" i="3"/>
  <c r="G1717" i="3" s="1"/>
  <c r="H1717" i="3" s="1"/>
  <c r="D1709" i="3"/>
  <c r="G1709" i="3" s="1"/>
  <c r="H1709" i="3" s="1"/>
  <c r="D1701" i="3"/>
  <c r="G1701" i="3" s="1"/>
  <c r="H1701" i="3" s="1"/>
  <c r="D1693" i="3"/>
  <c r="G1693" i="3" s="1"/>
  <c r="H1693" i="3" s="1"/>
  <c r="D1685" i="3"/>
  <c r="G1685" i="3" s="1"/>
  <c r="H1685" i="3" s="1"/>
  <c r="D1677" i="3"/>
  <c r="G1677" i="3" s="1"/>
  <c r="H1677" i="3" s="1"/>
  <c r="D1669" i="3"/>
  <c r="G1669" i="3" s="1"/>
  <c r="H1669" i="3" s="1"/>
  <c r="D1661" i="3"/>
  <c r="G1661" i="3" s="1"/>
  <c r="H1661" i="3" s="1"/>
  <c r="D1653" i="3"/>
  <c r="G1653" i="3" s="1"/>
  <c r="H1653" i="3" s="1"/>
  <c r="D1645" i="3"/>
  <c r="G1645" i="3" s="1"/>
  <c r="H1645" i="3" s="1"/>
  <c r="D1637" i="3"/>
  <c r="G1637" i="3" s="1"/>
  <c r="H1637" i="3" s="1"/>
  <c r="D1629" i="3"/>
  <c r="G1629" i="3" s="1"/>
  <c r="H1629" i="3" s="1"/>
  <c r="D1621" i="3"/>
  <c r="G1621" i="3" s="1"/>
  <c r="H1621" i="3" s="1"/>
  <c r="D1613" i="3"/>
  <c r="G1613" i="3" s="1"/>
  <c r="H1613" i="3" s="1"/>
  <c r="D1605" i="3"/>
  <c r="G1605" i="3" s="1"/>
  <c r="H1605" i="3" s="1"/>
  <c r="D1597" i="3"/>
  <c r="G1597" i="3" s="1"/>
  <c r="H1597" i="3" s="1"/>
  <c r="D1589" i="3"/>
  <c r="G1589" i="3" s="1"/>
  <c r="H1589" i="3" s="1"/>
  <c r="D1581" i="3"/>
  <c r="G1581" i="3" s="1"/>
  <c r="H1581" i="3" s="1"/>
  <c r="D1573" i="3"/>
  <c r="G1573" i="3" s="1"/>
  <c r="H1573" i="3" s="1"/>
  <c r="D1565" i="3"/>
  <c r="G1565" i="3" s="1"/>
  <c r="H1565" i="3" s="1"/>
  <c r="D1557" i="3"/>
  <c r="G1557" i="3" s="1"/>
  <c r="H1557" i="3" s="1"/>
  <c r="D2724" i="3"/>
  <c r="G2724" i="3" s="1"/>
  <c r="H2724" i="3" s="1"/>
  <c r="D2616" i="3"/>
  <c r="G2616" i="3" s="1"/>
  <c r="H2616" i="3" s="1"/>
  <c r="D2565" i="3"/>
  <c r="G2565" i="3" s="1"/>
  <c r="H2565" i="3" s="1"/>
  <c r="D2557" i="3"/>
  <c r="G2557" i="3" s="1"/>
  <c r="H2557" i="3" s="1"/>
  <c r="D2542" i="3"/>
  <c r="G2542" i="3" s="1"/>
  <c r="H2542" i="3" s="1"/>
  <c r="D2536" i="3"/>
  <c r="G2536" i="3" s="1"/>
  <c r="H2536" i="3" s="1"/>
  <c r="D2532" i="3"/>
  <c r="G2532" i="3" s="1"/>
  <c r="H2532" i="3" s="1"/>
  <c r="D2517" i="3"/>
  <c r="G2517" i="3" s="1"/>
  <c r="H2517" i="3" s="1"/>
  <c r="D2502" i="3"/>
  <c r="G2502" i="3" s="1"/>
  <c r="H2502" i="3" s="1"/>
  <c r="D2492" i="3"/>
  <c r="G2492" i="3" s="1"/>
  <c r="H2492" i="3" s="1"/>
  <c r="D2477" i="3"/>
  <c r="G2477" i="3" s="1"/>
  <c r="H2477" i="3" s="1"/>
  <c r="D2467" i="3"/>
  <c r="G2467" i="3" s="1"/>
  <c r="H2467" i="3" s="1"/>
  <c r="D2452" i="3"/>
  <c r="G2452" i="3" s="1"/>
  <c r="H2452" i="3" s="1"/>
  <c r="D2437" i="3"/>
  <c r="G2437" i="3" s="1"/>
  <c r="H2437" i="3" s="1"/>
  <c r="D2429" i="3"/>
  <c r="G2429" i="3" s="1"/>
  <c r="H2429" i="3" s="1"/>
  <c r="D2414" i="3"/>
  <c r="G2414" i="3" s="1"/>
  <c r="H2414" i="3" s="1"/>
  <c r="D2408" i="3"/>
  <c r="G2408" i="3" s="1"/>
  <c r="H2408" i="3" s="1"/>
  <c r="D2404" i="3"/>
  <c r="G2404" i="3" s="1"/>
  <c r="H2404" i="3" s="1"/>
  <c r="D2297" i="3"/>
  <c r="G2297" i="3" s="1"/>
  <c r="H2297" i="3" s="1"/>
  <c r="D2280" i="3"/>
  <c r="G2280" i="3" s="1"/>
  <c r="H2280" i="3" s="1"/>
  <c r="D2261" i="3"/>
  <c r="G2261" i="3" s="1"/>
  <c r="H2261" i="3" s="1"/>
  <c r="D2229" i="3"/>
  <c r="G2229" i="3" s="1"/>
  <c r="H2229" i="3" s="1"/>
  <c r="D2197" i="3"/>
  <c r="G2197" i="3" s="1"/>
  <c r="H2197" i="3" s="1"/>
  <c r="D2165" i="3"/>
  <c r="G2165" i="3" s="1"/>
  <c r="H2165" i="3" s="1"/>
  <c r="D2133" i="3"/>
  <c r="G2133" i="3" s="1"/>
  <c r="H2133" i="3" s="1"/>
  <c r="D2101" i="3"/>
  <c r="G2101" i="3" s="1"/>
  <c r="H2101" i="3" s="1"/>
  <c r="D2088" i="3"/>
  <c r="G2088" i="3" s="1"/>
  <c r="H2088" i="3" s="1"/>
  <c r="D2083" i="3"/>
  <c r="G2083" i="3" s="1"/>
  <c r="H2083" i="3" s="1"/>
  <c r="D2073" i="3"/>
  <c r="G2073" i="3" s="1"/>
  <c r="H2073" i="3" s="1"/>
  <c r="D2068" i="3"/>
  <c r="G2068" i="3" s="1"/>
  <c r="H2068" i="3" s="1"/>
  <c r="D2063" i="3"/>
  <c r="G2063" i="3" s="1"/>
  <c r="H2063" i="3" s="1"/>
  <c r="D2053" i="3"/>
  <c r="G2053" i="3" s="1"/>
  <c r="H2053" i="3" s="1"/>
  <c r="D2038" i="3"/>
  <c r="G2038" i="3" s="1"/>
  <c r="H2038" i="3" s="1"/>
  <c r="D2030" i="3"/>
  <c r="G2030" i="3" s="1"/>
  <c r="H2030" i="3" s="1"/>
  <c r="D2022" i="3"/>
  <c r="G2022" i="3" s="1"/>
  <c r="H2022" i="3" s="1"/>
  <c r="D2014" i="3"/>
  <c r="G2014" i="3" s="1"/>
  <c r="H2014" i="3" s="1"/>
  <c r="D2006" i="3"/>
  <c r="G2006" i="3" s="1"/>
  <c r="H2006" i="3" s="1"/>
  <c r="D1998" i="3"/>
  <c r="G1998" i="3" s="1"/>
  <c r="H1998" i="3" s="1"/>
  <c r="D1990" i="3"/>
  <c r="G1990" i="3" s="1"/>
  <c r="H1990" i="3" s="1"/>
  <c r="D1982" i="3"/>
  <c r="G1982" i="3" s="1"/>
  <c r="H1982" i="3" s="1"/>
  <c r="D1974" i="3"/>
  <c r="G1974" i="3" s="1"/>
  <c r="H1974" i="3" s="1"/>
  <c r="D1966" i="3"/>
  <c r="G1966" i="3" s="1"/>
  <c r="H1966" i="3" s="1"/>
  <c r="D1958" i="3"/>
  <c r="G1958" i="3" s="1"/>
  <c r="H1958" i="3" s="1"/>
  <c r="D1950" i="3"/>
  <c r="G1950" i="3" s="1"/>
  <c r="H1950" i="3" s="1"/>
  <c r="D1942" i="3"/>
  <c r="G1942" i="3" s="1"/>
  <c r="H1942" i="3" s="1"/>
  <c r="D1934" i="3"/>
  <c r="G1934" i="3" s="1"/>
  <c r="H1934" i="3" s="1"/>
  <c r="D1926" i="3"/>
  <c r="G1926" i="3" s="1"/>
  <c r="H1926" i="3" s="1"/>
  <c r="D1918" i="3"/>
  <c r="G1918" i="3" s="1"/>
  <c r="H1918" i="3" s="1"/>
  <c r="D1910" i="3"/>
  <c r="G1910" i="3" s="1"/>
  <c r="H1910" i="3" s="1"/>
  <c r="D1902" i="3"/>
  <c r="G1902" i="3" s="1"/>
  <c r="H1902" i="3" s="1"/>
  <c r="D1894" i="3"/>
  <c r="G1894" i="3" s="1"/>
  <c r="H1894" i="3" s="1"/>
  <c r="D1886" i="3"/>
  <c r="G1886" i="3" s="1"/>
  <c r="H1886" i="3" s="1"/>
  <c r="D1878" i="3"/>
  <c r="G1878" i="3" s="1"/>
  <c r="H1878" i="3" s="1"/>
  <c r="D1870" i="3"/>
  <c r="G1870" i="3" s="1"/>
  <c r="H1870" i="3" s="1"/>
  <c r="D1862" i="3"/>
  <c r="G1862" i="3" s="1"/>
  <c r="H1862" i="3" s="1"/>
  <c r="D1854" i="3"/>
  <c r="G1854" i="3" s="1"/>
  <c r="H1854" i="3" s="1"/>
  <c r="D1846" i="3"/>
  <c r="G1846" i="3" s="1"/>
  <c r="H1846" i="3" s="1"/>
  <c r="D1838" i="3"/>
  <c r="G1838" i="3" s="1"/>
  <c r="H1838" i="3" s="1"/>
  <c r="D1830" i="3"/>
  <c r="G1830" i="3" s="1"/>
  <c r="H1830" i="3" s="1"/>
  <c r="D1822" i="3"/>
  <c r="G1822" i="3" s="1"/>
  <c r="H1822" i="3" s="1"/>
  <c r="D1814" i="3"/>
  <c r="G1814" i="3" s="1"/>
  <c r="H1814" i="3" s="1"/>
  <c r="D2793" i="3"/>
  <c r="G2793" i="3" s="1"/>
  <c r="H2793" i="3" s="1"/>
  <c r="D2680" i="3"/>
  <c r="G2680" i="3" s="1"/>
  <c r="H2680" i="3" s="1"/>
  <c r="D2595" i="3"/>
  <c r="G2595" i="3" s="1"/>
  <c r="H2595" i="3" s="1"/>
  <c r="D2589" i="3"/>
  <c r="G2589" i="3" s="1"/>
  <c r="H2589" i="3" s="1"/>
  <c r="D2585" i="3"/>
  <c r="G2585" i="3" s="1"/>
  <c r="H2585" i="3" s="1"/>
  <c r="D2561" i="3"/>
  <c r="G2561" i="3" s="1"/>
  <c r="H2561" i="3" s="1"/>
  <c r="D2528" i="3"/>
  <c r="G2528" i="3" s="1"/>
  <c r="H2528" i="3" s="1"/>
  <c r="D2513" i="3"/>
  <c r="G2513" i="3" s="1"/>
  <c r="H2513" i="3" s="1"/>
  <c r="D2511" i="3"/>
  <c r="G2511" i="3" s="1"/>
  <c r="H2511" i="3" s="1"/>
  <c r="D2507" i="3"/>
  <c r="G2507" i="3" s="1"/>
  <c r="H2507" i="3" s="1"/>
  <c r="D2488" i="3"/>
  <c r="G2488" i="3" s="1"/>
  <c r="H2488" i="3" s="1"/>
  <c r="D2473" i="3"/>
  <c r="G2473" i="3" s="1"/>
  <c r="H2473" i="3" s="1"/>
  <c r="D2448" i="3"/>
  <c r="G2448" i="3" s="1"/>
  <c r="H2448" i="3" s="1"/>
  <c r="D2444" i="3"/>
  <c r="G2444" i="3" s="1"/>
  <c r="H2444" i="3" s="1"/>
  <c r="D2433" i="3"/>
  <c r="G2433" i="3" s="1"/>
  <c r="H2433" i="3" s="1"/>
  <c r="D2400" i="3"/>
  <c r="G2400" i="3" s="1"/>
  <c r="H2400" i="3" s="1"/>
  <c r="D2384" i="3"/>
  <c r="G2384" i="3" s="1"/>
  <c r="H2384" i="3" s="1"/>
  <c r="D2368" i="3"/>
  <c r="G2368" i="3" s="1"/>
  <c r="H2368" i="3" s="1"/>
  <c r="D2352" i="3"/>
  <c r="G2352" i="3" s="1"/>
  <c r="H2352" i="3" s="1"/>
  <c r="D2336" i="3"/>
  <c r="G2336" i="3" s="1"/>
  <c r="H2336" i="3" s="1"/>
  <c r="D2320" i="3"/>
  <c r="G2320" i="3" s="1"/>
  <c r="H2320" i="3" s="1"/>
  <c r="D2304" i="3"/>
  <c r="G2304" i="3" s="1"/>
  <c r="H2304" i="3" s="1"/>
  <c r="D2294" i="3"/>
  <c r="G2294" i="3" s="1"/>
  <c r="H2294" i="3" s="1"/>
  <c r="D2289" i="3"/>
  <c r="G2289" i="3" s="1"/>
  <c r="H2289" i="3" s="1"/>
  <c r="D2272" i="3"/>
  <c r="G2272" i="3" s="1"/>
  <c r="H2272" i="3" s="1"/>
  <c r="D2265" i="3"/>
  <c r="G2265" i="3" s="1"/>
  <c r="H2265" i="3" s="1"/>
  <c r="D2254" i="3"/>
  <c r="G2254" i="3" s="1"/>
  <c r="H2254" i="3" s="1"/>
  <c r="D2251" i="3"/>
  <c r="G2251" i="3" s="1"/>
  <c r="H2251" i="3" s="1"/>
  <c r="D2247" i="3"/>
  <c r="G2247" i="3" s="1"/>
  <c r="H2247" i="3" s="1"/>
  <c r="D2240" i="3"/>
  <c r="G2240" i="3" s="1"/>
  <c r="H2240" i="3" s="1"/>
  <c r="D2233" i="3"/>
  <c r="G2233" i="3" s="1"/>
  <c r="H2233" i="3" s="1"/>
  <c r="D2222" i="3"/>
  <c r="G2222" i="3" s="1"/>
  <c r="H2222" i="3" s="1"/>
  <c r="D2219" i="3"/>
  <c r="G2219" i="3" s="1"/>
  <c r="H2219" i="3" s="1"/>
  <c r="D2215" i="3"/>
  <c r="G2215" i="3" s="1"/>
  <c r="H2215" i="3" s="1"/>
  <c r="D2208" i="3"/>
  <c r="G2208" i="3" s="1"/>
  <c r="H2208" i="3" s="1"/>
  <c r="D2201" i="3"/>
  <c r="G2201" i="3" s="1"/>
  <c r="H2201" i="3" s="1"/>
  <c r="D2190" i="3"/>
  <c r="G2190" i="3" s="1"/>
  <c r="H2190" i="3" s="1"/>
  <c r="D2187" i="3"/>
  <c r="G2187" i="3" s="1"/>
  <c r="H2187" i="3" s="1"/>
  <c r="D2183" i="3"/>
  <c r="G2183" i="3" s="1"/>
  <c r="H2183" i="3" s="1"/>
  <c r="D2176" i="3"/>
  <c r="G2176" i="3" s="1"/>
  <c r="H2176" i="3" s="1"/>
  <c r="D2169" i="3"/>
  <c r="G2169" i="3" s="1"/>
  <c r="H2169" i="3" s="1"/>
  <c r="D2158" i="3"/>
  <c r="G2158" i="3" s="1"/>
  <c r="H2158" i="3" s="1"/>
  <c r="D2155" i="3"/>
  <c r="G2155" i="3" s="1"/>
  <c r="H2155" i="3" s="1"/>
  <c r="D2151" i="3"/>
  <c r="G2151" i="3" s="1"/>
  <c r="H2151" i="3" s="1"/>
  <c r="D2144" i="3"/>
  <c r="G2144" i="3" s="1"/>
  <c r="H2144" i="3" s="1"/>
  <c r="D2137" i="3"/>
  <c r="G2137" i="3" s="1"/>
  <c r="H2137" i="3" s="1"/>
  <c r="D2126" i="3"/>
  <c r="G2126" i="3" s="1"/>
  <c r="H2126" i="3" s="1"/>
  <c r="D2123" i="3"/>
  <c r="G2123" i="3" s="1"/>
  <c r="H2123" i="3" s="1"/>
  <c r="D2119" i="3"/>
  <c r="G2119" i="3" s="1"/>
  <c r="H2119" i="3" s="1"/>
  <c r="D2112" i="3"/>
  <c r="G2112" i="3" s="1"/>
  <c r="H2112" i="3" s="1"/>
  <c r="D2105" i="3"/>
  <c r="G2105" i="3" s="1"/>
  <c r="H2105" i="3" s="1"/>
  <c r="D2093" i="3"/>
  <c r="G2093" i="3" s="1"/>
  <c r="H2093" i="3" s="1"/>
  <c r="D2078" i="3"/>
  <c r="G2078" i="3" s="1"/>
  <c r="H2078" i="3" s="1"/>
  <c r="D2064" i="3"/>
  <c r="G2064" i="3" s="1"/>
  <c r="H2064" i="3" s="1"/>
  <c r="D2059" i="3"/>
  <c r="G2059" i="3" s="1"/>
  <c r="H2059" i="3" s="1"/>
  <c r="D2049" i="3"/>
  <c r="G2049" i="3" s="1"/>
  <c r="H2049" i="3" s="1"/>
  <c r="D2044" i="3"/>
  <c r="G2044" i="3" s="1"/>
  <c r="H2044" i="3" s="1"/>
  <c r="D2039" i="3"/>
  <c r="G2039" i="3" s="1"/>
  <c r="H2039" i="3" s="1"/>
  <c r="D2031" i="3"/>
  <c r="G2031" i="3" s="1"/>
  <c r="H2031" i="3" s="1"/>
  <c r="D2023" i="3"/>
  <c r="G2023" i="3" s="1"/>
  <c r="H2023" i="3" s="1"/>
  <c r="D2015" i="3"/>
  <c r="G2015" i="3" s="1"/>
  <c r="H2015" i="3" s="1"/>
  <c r="D2007" i="3"/>
  <c r="G2007" i="3" s="1"/>
  <c r="H2007" i="3" s="1"/>
  <c r="D1999" i="3"/>
  <c r="G1999" i="3" s="1"/>
  <c r="H1999" i="3" s="1"/>
  <c r="D1991" i="3"/>
  <c r="G1991" i="3" s="1"/>
  <c r="H1991" i="3" s="1"/>
  <c r="D1983" i="3"/>
  <c r="G1983" i="3" s="1"/>
  <c r="H1983" i="3" s="1"/>
  <c r="D1975" i="3"/>
  <c r="G1975" i="3" s="1"/>
  <c r="H1975" i="3" s="1"/>
  <c r="D1967" i="3"/>
  <c r="G1967" i="3" s="1"/>
  <c r="H1967" i="3" s="1"/>
  <c r="D1959" i="3"/>
  <c r="G1959" i="3" s="1"/>
  <c r="H1959" i="3" s="1"/>
  <c r="D1951" i="3"/>
  <c r="G1951" i="3" s="1"/>
  <c r="H1951" i="3" s="1"/>
  <c r="D1943" i="3"/>
  <c r="G1943" i="3" s="1"/>
  <c r="H1943" i="3" s="1"/>
  <c r="D1935" i="3"/>
  <c r="G1935" i="3" s="1"/>
  <c r="H1935" i="3" s="1"/>
  <c r="D1927" i="3"/>
  <c r="G1927" i="3" s="1"/>
  <c r="H1927" i="3" s="1"/>
  <c r="D1919" i="3"/>
  <c r="G1919" i="3" s="1"/>
  <c r="H1919" i="3" s="1"/>
  <c r="D1911" i="3"/>
  <c r="G1911" i="3" s="1"/>
  <c r="H1911" i="3" s="1"/>
  <c r="D1903" i="3"/>
  <c r="G1903" i="3" s="1"/>
  <c r="H1903" i="3" s="1"/>
  <c r="D1895" i="3"/>
  <c r="G1895" i="3" s="1"/>
  <c r="H1895" i="3" s="1"/>
  <c r="D1887" i="3"/>
  <c r="G1887" i="3" s="1"/>
  <c r="H1887" i="3" s="1"/>
  <c r="D1879" i="3"/>
  <c r="G1879" i="3" s="1"/>
  <c r="H1879" i="3" s="1"/>
  <c r="D1871" i="3"/>
  <c r="G1871" i="3" s="1"/>
  <c r="H1871" i="3" s="1"/>
  <c r="D1863" i="3"/>
  <c r="G1863" i="3" s="1"/>
  <c r="H1863" i="3" s="1"/>
  <c r="D1855" i="3"/>
  <c r="G1855" i="3" s="1"/>
  <c r="H1855" i="3" s="1"/>
  <c r="D1847" i="3"/>
  <c r="G1847" i="3" s="1"/>
  <c r="H1847" i="3" s="1"/>
  <c r="D1839" i="3"/>
  <c r="G1839" i="3" s="1"/>
  <c r="H1839" i="3" s="1"/>
  <c r="D1831" i="3"/>
  <c r="G1831" i="3" s="1"/>
  <c r="H1831" i="3" s="1"/>
  <c r="D1823" i="3"/>
  <c r="G1823" i="3" s="1"/>
  <c r="H1823" i="3" s="1"/>
  <c r="D1815" i="3"/>
  <c r="G1815" i="3" s="1"/>
  <c r="H1815" i="3" s="1"/>
  <c r="D2689" i="3"/>
  <c r="G2689" i="3" s="1"/>
  <c r="H2689" i="3" s="1"/>
  <c r="D2609" i="3"/>
  <c r="G2609" i="3" s="1"/>
  <c r="H2609" i="3" s="1"/>
  <c r="D2603" i="3"/>
  <c r="G2603" i="3" s="1"/>
  <c r="H2603" i="3" s="1"/>
  <c r="D2599" i="3"/>
  <c r="G2599" i="3" s="1"/>
  <c r="H2599" i="3" s="1"/>
  <c r="D2591" i="3"/>
  <c r="G2591" i="3" s="1"/>
  <c r="H2591" i="3" s="1"/>
  <c r="D2574" i="3"/>
  <c r="G2574" i="3" s="1"/>
  <c r="H2574" i="3" s="1"/>
  <c r="D2551" i="3"/>
  <c r="G2551" i="3" s="1"/>
  <c r="H2551" i="3" s="1"/>
  <c r="D2547" i="3"/>
  <c r="G2547" i="3" s="1"/>
  <c r="H2547" i="3" s="1"/>
  <c r="D2486" i="3"/>
  <c r="G2486" i="3" s="1"/>
  <c r="H2486" i="3" s="1"/>
  <c r="D2463" i="3"/>
  <c r="G2463" i="3" s="1"/>
  <c r="H2463" i="3" s="1"/>
  <c r="D2423" i="3"/>
  <c r="G2423" i="3" s="1"/>
  <c r="H2423" i="3" s="1"/>
  <c r="D2419" i="3"/>
  <c r="G2419" i="3" s="1"/>
  <c r="H2419" i="3" s="1"/>
  <c r="D2391" i="3"/>
  <c r="G2391" i="3" s="1"/>
  <c r="H2391" i="3" s="1"/>
  <c r="D2375" i="3"/>
  <c r="G2375" i="3" s="1"/>
  <c r="H2375" i="3" s="1"/>
  <c r="D2359" i="3"/>
  <c r="G2359" i="3" s="1"/>
  <c r="H2359" i="3" s="1"/>
  <c r="D2343" i="3"/>
  <c r="G2343" i="3" s="1"/>
  <c r="H2343" i="3" s="1"/>
  <c r="D2327" i="3"/>
  <c r="G2327" i="3" s="1"/>
  <c r="H2327" i="3" s="1"/>
  <c r="D2311" i="3"/>
  <c r="G2311" i="3" s="1"/>
  <c r="H2311" i="3" s="1"/>
  <c r="D2286" i="3"/>
  <c r="G2286" i="3" s="1"/>
  <c r="H2286" i="3" s="1"/>
  <c r="D2281" i="3"/>
  <c r="G2281" i="3" s="1"/>
  <c r="H2281" i="3" s="1"/>
  <c r="D2269" i="3"/>
  <c r="G2269" i="3" s="1"/>
  <c r="H2269" i="3" s="1"/>
  <c r="D2237" i="3"/>
  <c r="G2237" i="3" s="1"/>
  <c r="H2237" i="3" s="1"/>
  <c r="D2205" i="3"/>
  <c r="G2205" i="3" s="1"/>
  <c r="H2205" i="3" s="1"/>
  <c r="D2726" i="3"/>
  <c r="G2726" i="3" s="1"/>
  <c r="H2726" i="3" s="1"/>
  <c r="D2695" i="3"/>
  <c r="G2695" i="3" s="1"/>
  <c r="H2695" i="3" s="1"/>
  <c r="D2692" i="3"/>
  <c r="G2692" i="3" s="1"/>
  <c r="H2692" i="3" s="1"/>
  <c r="D2660" i="3"/>
  <c r="G2660" i="3" s="1"/>
  <c r="H2660" i="3" s="1"/>
  <c r="D2698" i="3"/>
  <c r="G2698" i="3" s="1"/>
  <c r="H2698" i="3" s="1"/>
  <c r="D2584" i="3"/>
  <c r="G2584" i="3" s="1"/>
  <c r="H2584" i="3" s="1"/>
  <c r="D2566" i="3"/>
  <c r="G2566" i="3" s="1"/>
  <c r="H2566" i="3" s="1"/>
  <c r="D2556" i="3"/>
  <c r="G2556" i="3" s="1"/>
  <c r="H2556" i="3" s="1"/>
  <c r="D2541" i="3"/>
  <c r="G2541" i="3" s="1"/>
  <c r="H2541" i="3" s="1"/>
  <c r="D2531" i="3"/>
  <c r="G2531" i="3" s="1"/>
  <c r="H2531" i="3" s="1"/>
  <c r="D2516" i="3"/>
  <c r="G2516" i="3" s="1"/>
  <c r="H2516" i="3" s="1"/>
  <c r="D2501" i="3"/>
  <c r="G2501" i="3" s="1"/>
  <c r="H2501" i="3" s="1"/>
  <c r="D2493" i="3"/>
  <c r="G2493" i="3" s="1"/>
  <c r="H2493" i="3" s="1"/>
  <c r="D2478" i="3"/>
  <c r="G2478" i="3" s="1"/>
  <c r="H2478" i="3" s="1"/>
  <c r="D2472" i="3"/>
  <c r="G2472" i="3" s="1"/>
  <c r="H2472" i="3" s="1"/>
  <c r="D2468" i="3"/>
  <c r="G2468" i="3" s="1"/>
  <c r="H2468" i="3" s="1"/>
  <c r="D2453" i="3"/>
  <c r="G2453" i="3" s="1"/>
  <c r="H2453" i="3" s="1"/>
  <c r="D2438" i="3"/>
  <c r="G2438" i="3" s="1"/>
  <c r="H2438" i="3" s="1"/>
  <c r="D2428" i="3"/>
  <c r="G2428" i="3" s="1"/>
  <c r="H2428" i="3" s="1"/>
  <c r="D2413" i="3"/>
  <c r="G2413" i="3" s="1"/>
  <c r="H2413" i="3" s="1"/>
  <c r="D2403" i="3"/>
  <c r="G2403" i="3" s="1"/>
  <c r="H2403" i="3" s="1"/>
  <c r="D2770" i="3"/>
  <c r="G2770" i="3" s="1"/>
  <c r="H2770" i="3" s="1"/>
  <c r="D2711" i="3"/>
  <c r="G2711" i="3" s="1"/>
  <c r="H2711" i="3" s="1"/>
  <c r="D2653" i="3"/>
  <c r="G2653" i="3" s="1"/>
  <c r="H2653" i="3" s="1"/>
  <c r="D2617" i="3"/>
  <c r="G2617" i="3" s="1"/>
  <c r="H2617" i="3" s="1"/>
  <c r="D2606" i="3"/>
  <c r="G2606" i="3" s="1"/>
  <c r="H2606" i="3" s="1"/>
  <c r="D2598" i="3"/>
  <c r="G2598" i="3" s="1"/>
  <c r="H2598" i="3" s="1"/>
  <c r="D2592" i="3"/>
  <c r="G2592" i="3" s="1"/>
  <c r="H2592" i="3" s="1"/>
  <c r="D2577" i="3"/>
  <c r="G2577" i="3" s="1"/>
  <c r="H2577" i="3" s="1"/>
  <c r="D2571" i="3"/>
  <c r="G2571" i="3" s="1"/>
  <c r="H2571" i="3" s="1"/>
  <c r="D2550" i="3"/>
  <c r="G2550" i="3" s="1"/>
  <c r="H2550" i="3" s="1"/>
  <c r="D2527" i="3"/>
  <c r="G2527" i="3" s="1"/>
  <c r="H2527" i="3" s="1"/>
  <c r="D2487" i="3"/>
  <c r="G2487" i="3" s="1"/>
  <c r="H2487" i="3" s="1"/>
  <c r="D2483" i="3"/>
  <c r="G2483" i="3" s="1"/>
  <c r="H2483" i="3" s="1"/>
  <c r="D2422" i="3"/>
  <c r="G2422" i="3" s="1"/>
  <c r="H2422" i="3" s="1"/>
  <c r="D2399" i="3"/>
  <c r="G2399" i="3" s="1"/>
  <c r="H2399" i="3" s="1"/>
  <c r="D2383" i="3"/>
  <c r="G2383" i="3" s="1"/>
  <c r="H2383" i="3" s="1"/>
  <c r="D2367" i="3"/>
  <c r="G2367" i="3" s="1"/>
  <c r="H2367" i="3" s="1"/>
  <c r="D2351" i="3"/>
  <c r="G2351" i="3" s="1"/>
  <c r="H2351" i="3" s="1"/>
  <c r="D2335" i="3"/>
  <c r="G2335" i="3" s="1"/>
  <c r="H2335" i="3" s="1"/>
  <c r="D2319" i="3"/>
  <c r="G2319" i="3" s="1"/>
  <c r="H2319" i="3" s="1"/>
  <c r="D2303" i="3"/>
  <c r="G2303" i="3" s="1"/>
  <c r="H2303" i="3" s="1"/>
  <c r="D2296" i="3"/>
  <c r="G2296" i="3" s="1"/>
  <c r="H2296" i="3" s="1"/>
  <c r="D2285" i="3"/>
  <c r="G2285" i="3" s="1"/>
  <c r="H2285" i="3" s="1"/>
  <c r="D2279" i="3"/>
  <c r="G2279" i="3" s="1"/>
  <c r="H2279" i="3" s="1"/>
  <c r="D2253" i="3"/>
  <c r="G2253" i="3" s="1"/>
  <c r="H2253" i="3" s="1"/>
  <c r="D2221" i="3"/>
  <c r="G2221" i="3" s="1"/>
  <c r="H2221" i="3" s="1"/>
  <c r="D2189" i="3"/>
  <c r="G2189" i="3" s="1"/>
  <c r="H2189" i="3" s="1"/>
  <c r="D2157" i="3"/>
  <c r="G2157" i="3" s="1"/>
  <c r="H2157" i="3" s="1"/>
  <c r="D2125" i="3"/>
  <c r="G2125" i="3" s="1"/>
  <c r="H2125" i="3" s="1"/>
  <c r="D2086" i="3"/>
  <c r="G2086" i="3" s="1"/>
  <c r="H2086" i="3" s="1"/>
  <c r="D2072" i="3"/>
  <c r="G2072" i="3" s="1"/>
  <c r="H2072" i="3" s="1"/>
  <c r="D2067" i="3"/>
  <c r="G2067" i="3" s="1"/>
  <c r="H2067" i="3" s="1"/>
  <c r="D2057" i="3"/>
  <c r="G2057" i="3" s="1"/>
  <c r="H2057" i="3" s="1"/>
  <c r="D2052" i="3"/>
  <c r="G2052" i="3" s="1"/>
  <c r="H2052" i="3" s="1"/>
  <c r="D2047" i="3"/>
  <c r="G2047" i="3" s="1"/>
  <c r="H2047" i="3" s="1"/>
  <c r="D2036" i="3"/>
  <c r="G2036" i="3" s="1"/>
  <c r="H2036" i="3" s="1"/>
  <c r="D2028" i="3"/>
  <c r="G2028" i="3" s="1"/>
  <c r="H2028" i="3" s="1"/>
  <c r="D2020" i="3"/>
  <c r="G2020" i="3" s="1"/>
  <c r="H2020" i="3" s="1"/>
  <c r="D2012" i="3"/>
  <c r="G2012" i="3" s="1"/>
  <c r="H2012" i="3" s="1"/>
  <c r="D2004" i="3"/>
  <c r="G2004" i="3" s="1"/>
  <c r="H2004" i="3" s="1"/>
  <c r="D1996" i="3"/>
  <c r="G1996" i="3" s="1"/>
  <c r="H1996" i="3" s="1"/>
  <c r="D1988" i="3"/>
  <c r="G1988" i="3" s="1"/>
  <c r="H1988" i="3" s="1"/>
  <c r="D1980" i="3"/>
  <c r="G1980" i="3" s="1"/>
  <c r="H1980" i="3" s="1"/>
  <c r="D1972" i="3"/>
  <c r="G1972" i="3" s="1"/>
  <c r="H1972" i="3" s="1"/>
  <c r="D1964" i="3"/>
  <c r="G1964" i="3" s="1"/>
  <c r="H1964" i="3" s="1"/>
  <c r="D1956" i="3"/>
  <c r="G1956" i="3" s="1"/>
  <c r="H1956" i="3" s="1"/>
  <c r="D1948" i="3"/>
  <c r="G1948" i="3" s="1"/>
  <c r="H1948" i="3" s="1"/>
  <c r="D1940" i="3"/>
  <c r="G1940" i="3" s="1"/>
  <c r="H1940" i="3" s="1"/>
  <c r="D1932" i="3"/>
  <c r="G1932" i="3" s="1"/>
  <c r="H1932" i="3" s="1"/>
  <c r="D1924" i="3"/>
  <c r="G1924" i="3" s="1"/>
  <c r="H1924" i="3" s="1"/>
  <c r="D1916" i="3"/>
  <c r="G1916" i="3" s="1"/>
  <c r="H1916" i="3" s="1"/>
  <c r="D1908" i="3"/>
  <c r="G1908" i="3" s="1"/>
  <c r="H1908" i="3" s="1"/>
  <c r="D1900" i="3"/>
  <c r="G1900" i="3" s="1"/>
  <c r="H1900" i="3" s="1"/>
  <c r="D1892" i="3"/>
  <c r="G1892" i="3" s="1"/>
  <c r="H1892" i="3" s="1"/>
  <c r="D1884" i="3"/>
  <c r="G1884" i="3" s="1"/>
  <c r="H1884" i="3" s="1"/>
  <c r="D1876" i="3"/>
  <c r="G1876" i="3" s="1"/>
  <c r="H1876" i="3" s="1"/>
  <c r="D1868" i="3"/>
  <c r="G1868" i="3" s="1"/>
  <c r="H1868" i="3" s="1"/>
  <c r="D1860" i="3"/>
  <c r="G1860" i="3" s="1"/>
  <c r="H1860" i="3" s="1"/>
  <c r="D1852" i="3"/>
  <c r="G1852" i="3" s="1"/>
  <c r="H1852" i="3" s="1"/>
  <c r="D1844" i="3"/>
  <c r="G1844" i="3" s="1"/>
  <c r="H1844" i="3" s="1"/>
  <c r="D1836" i="3"/>
  <c r="G1836" i="3" s="1"/>
  <c r="H1836" i="3" s="1"/>
  <c r="D1828" i="3"/>
  <c r="G1828" i="3" s="1"/>
  <c r="H1828" i="3" s="1"/>
  <c r="D1820" i="3"/>
  <c r="G1820" i="3" s="1"/>
  <c r="H1820" i="3" s="1"/>
  <c r="D2508" i="3"/>
  <c r="G2508" i="3" s="1"/>
  <c r="H2508" i="3" s="1"/>
  <c r="D2398" i="3"/>
  <c r="G2398" i="3" s="1"/>
  <c r="H2398" i="3" s="1"/>
  <c r="D2392" i="3"/>
  <c r="G2392" i="3" s="1"/>
  <c r="H2392" i="3" s="1"/>
  <c r="D2389" i="3"/>
  <c r="G2389" i="3" s="1"/>
  <c r="H2389" i="3" s="1"/>
  <c r="D2334" i="3"/>
  <c r="G2334" i="3" s="1"/>
  <c r="H2334" i="3" s="1"/>
  <c r="D2328" i="3"/>
  <c r="G2328" i="3" s="1"/>
  <c r="H2328" i="3" s="1"/>
  <c r="D2325" i="3"/>
  <c r="G2325" i="3" s="1"/>
  <c r="H2325" i="3" s="1"/>
  <c r="D2278" i="3"/>
  <c r="G2278" i="3" s="1"/>
  <c r="H2278" i="3" s="1"/>
  <c r="D2259" i="3"/>
  <c r="G2259" i="3" s="1"/>
  <c r="H2259" i="3" s="1"/>
  <c r="D2245" i="3"/>
  <c r="G2245" i="3" s="1"/>
  <c r="H2245" i="3" s="1"/>
  <c r="D2238" i="3"/>
  <c r="G2238" i="3" s="1"/>
  <c r="H2238" i="3" s="1"/>
  <c r="D2231" i="3"/>
  <c r="G2231" i="3" s="1"/>
  <c r="H2231" i="3" s="1"/>
  <c r="D2224" i="3"/>
  <c r="G2224" i="3" s="1"/>
  <c r="H2224" i="3" s="1"/>
  <c r="D2217" i="3"/>
  <c r="G2217" i="3" s="1"/>
  <c r="H2217" i="3" s="1"/>
  <c r="D2198" i="3"/>
  <c r="G2198" i="3" s="1"/>
  <c r="H2198" i="3" s="1"/>
  <c r="D2191" i="3"/>
  <c r="G2191" i="3" s="1"/>
  <c r="H2191" i="3" s="1"/>
  <c r="D2166" i="3"/>
  <c r="G2166" i="3" s="1"/>
  <c r="H2166" i="3" s="1"/>
  <c r="D2135" i="3"/>
  <c r="G2135" i="3" s="1"/>
  <c r="H2135" i="3" s="1"/>
  <c r="D2102" i="3"/>
  <c r="G2102" i="3" s="1"/>
  <c r="H2102" i="3" s="1"/>
  <c r="D2054" i="3"/>
  <c r="G2054" i="3" s="1"/>
  <c r="H2054" i="3" s="1"/>
  <c r="D2035" i="3"/>
  <c r="G2035" i="3" s="1"/>
  <c r="H2035" i="3" s="1"/>
  <c r="D2019" i="3"/>
  <c r="G2019" i="3" s="1"/>
  <c r="H2019" i="3" s="1"/>
  <c r="D2003" i="3"/>
  <c r="G2003" i="3" s="1"/>
  <c r="H2003" i="3" s="1"/>
  <c r="D1987" i="3"/>
  <c r="G1987" i="3" s="1"/>
  <c r="H1987" i="3" s="1"/>
  <c r="D1971" i="3"/>
  <c r="G1971" i="3" s="1"/>
  <c r="H1971" i="3" s="1"/>
  <c r="D1955" i="3"/>
  <c r="G1955" i="3" s="1"/>
  <c r="H1955" i="3" s="1"/>
  <c r="D1939" i="3"/>
  <c r="G1939" i="3" s="1"/>
  <c r="H1939" i="3" s="1"/>
  <c r="D1923" i="3"/>
  <c r="G1923" i="3" s="1"/>
  <c r="H1923" i="3" s="1"/>
  <c r="D1907" i="3"/>
  <c r="G1907" i="3" s="1"/>
  <c r="H1907" i="3" s="1"/>
  <c r="D1891" i="3"/>
  <c r="G1891" i="3" s="1"/>
  <c r="H1891" i="3" s="1"/>
  <c r="D1875" i="3"/>
  <c r="G1875" i="3" s="1"/>
  <c r="H1875" i="3" s="1"/>
  <c r="D1859" i="3"/>
  <c r="G1859" i="3" s="1"/>
  <c r="H1859" i="3" s="1"/>
  <c r="D1843" i="3"/>
  <c r="G1843" i="3" s="1"/>
  <c r="H1843" i="3" s="1"/>
  <c r="D1827" i="3"/>
  <c r="G1827" i="3" s="1"/>
  <c r="H1827" i="3" s="1"/>
  <c r="D1809" i="3"/>
  <c r="G1809" i="3" s="1"/>
  <c r="H1809" i="3" s="1"/>
  <c r="D1795" i="3"/>
  <c r="G1795" i="3" s="1"/>
  <c r="H1795" i="3" s="1"/>
  <c r="D1790" i="3"/>
  <c r="G1790" i="3" s="1"/>
  <c r="H1790" i="3" s="1"/>
  <c r="D1780" i="3"/>
  <c r="G1780" i="3" s="1"/>
  <c r="H1780" i="3" s="1"/>
  <c r="D1775" i="3"/>
  <c r="G1775" i="3" s="1"/>
  <c r="H1775" i="3" s="1"/>
  <c r="D1770" i="3"/>
  <c r="G1770" i="3" s="1"/>
  <c r="H1770" i="3" s="1"/>
  <c r="D1760" i="3"/>
  <c r="G1760" i="3" s="1"/>
  <c r="H1760" i="3" s="1"/>
  <c r="D1745" i="3"/>
  <c r="G1745" i="3" s="1"/>
  <c r="H1745" i="3" s="1"/>
  <c r="D1731" i="3"/>
  <c r="G1731" i="3" s="1"/>
  <c r="H1731" i="3" s="1"/>
  <c r="D1726" i="3"/>
  <c r="G1726" i="3" s="1"/>
  <c r="H1726" i="3" s="1"/>
  <c r="D1716" i="3"/>
  <c r="G1716" i="3" s="1"/>
  <c r="H1716" i="3" s="1"/>
  <c r="D1711" i="3"/>
  <c r="G1711" i="3" s="1"/>
  <c r="H1711" i="3" s="1"/>
  <c r="D1706" i="3"/>
  <c r="G1706" i="3" s="1"/>
  <c r="H1706" i="3" s="1"/>
  <c r="D1696" i="3"/>
  <c r="G1696" i="3" s="1"/>
  <c r="H1696" i="3" s="1"/>
  <c r="D1681" i="3"/>
  <c r="G1681" i="3" s="1"/>
  <c r="H1681" i="3" s="1"/>
  <c r="D1667" i="3"/>
  <c r="G1667" i="3" s="1"/>
  <c r="H1667" i="3" s="1"/>
  <c r="D1662" i="3"/>
  <c r="G1662" i="3" s="1"/>
  <c r="H1662" i="3" s="1"/>
  <c r="D1652" i="3"/>
  <c r="G1652" i="3" s="1"/>
  <c r="H1652" i="3" s="1"/>
  <c r="D1647" i="3"/>
  <c r="G1647" i="3" s="1"/>
  <c r="H1647" i="3" s="1"/>
  <c r="D1642" i="3"/>
  <c r="G1642" i="3" s="1"/>
  <c r="H1642" i="3" s="1"/>
  <c r="D1632" i="3"/>
  <c r="G1632" i="3" s="1"/>
  <c r="H1632" i="3" s="1"/>
  <c r="D1617" i="3"/>
  <c r="G1617" i="3" s="1"/>
  <c r="H1617" i="3" s="1"/>
  <c r="D1603" i="3"/>
  <c r="G1603" i="3" s="1"/>
  <c r="H1603" i="3" s="1"/>
  <c r="D1598" i="3"/>
  <c r="G1598" i="3" s="1"/>
  <c r="H1598" i="3" s="1"/>
  <c r="D1588" i="3"/>
  <c r="G1588" i="3" s="1"/>
  <c r="H1588" i="3" s="1"/>
  <c r="D1583" i="3"/>
  <c r="G1583" i="3" s="1"/>
  <c r="H1583" i="3" s="1"/>
  <c r="D1578" i="3"/>
  <c r="G1578" i="3" s="1"/>
  <c r="H1578" i="3" s="1"/>
  <c r="D1568" i="3"/>
  <c r="G1568" i="3" s="1"/>
  <c r="H1568" i="3" s="1"/>
  <c r="D1553" i="3"/>
  <c r="G1553" i="3" s="1"/>
  <c r="H1553" i="3" s="1"/>
  <c r="D1546" i="3"/>
  <c r="G1546" i="3" s="1"/>
  <c r="H1546" i="3" s="1"/>
  <c r="D1538" i="3"/>
  <c r="G1538" i="3" s="1"/>
  <c r="H1538" i="3" s="1"/>
  <c r="D1530" i="3"/>
  <c r="G1530" i="3" s="1"/>
  <c r="H1530" i="3" s="1"/>
  <c r="D1522" i="3"/>
  <c r="G1522" i="3" s="1"/>
  <c r="H1522" i="3" s="1"/>
  <c r="D1514" i="3"/>
  <c r="G1514" i="3" s="1"/>
  <c r="H1514" i="3" s="1"/>
  <c r="D1506" i="3"/>
  <c r="G1506" i="3" s="1"/>
  <c r="H1506" i="3" s="1"/>
  <c r="D1498" i="3"/>
  <c r="G1498" i="3" s="1"/>
  <c r="H1498" i="3" s="1"/>
  <c r="D1490" i="3"/>
  <c r="G1490" i="3" s="1"/>
  <c r="H1490" i="3" s="1"/>
  <c r="D1482" i="3"/>
  <c r="G1482" i="3" s="1"/>
  <c r="H1482" i="3" s="1"/>
  <c r="D1474" i="3"/>
  <c r="G1474" i="3" s="1"/>
  <c r="H1474" i="3" s="1"/>
  <c r="D1466" i="3"/>
  <c r="G1466" i="3" s="1"/>
  <c r="H1466" i="3" s="1"/>
  <c r="D1458" i="3"/>
  <c r="G1458" i="3" s="1"/>
  <c r="H1458" i="3" s="1"/>
  <c r="D1450" i="3"/>
  <c r="G1450" i="3" s="1"/>
  <c r="H1450" i="3" s="1"/>
  <c r="D1442" i="3"/>
  <c r="G1442" i="3" s="1"/>
  <c r="H1442" i="3" s="1"/>
  <c r="D1434" i="3"/>
  <c r="G1434" i="3" s="1"/>
  <c r="H1434" i="3" s="1"/>
  <c r="D1426" i="3"/>
  <c r="G1426" i="3" s="1"/>
  <c r="H1426" i="3" s="1"/>
  <c r="D1418" i="3"/>
  <c r="G1418" i="3" s="1"/>
  <c r="H1418" i="3" s="1"/>
  <c r="D2457" i="3"/>
  <c r="G2457" i="3" s="1"/>
  <c r="H2457" i="3" s="1"/>
  <c r="D2273" i="3"/>
  <c r="G2273" i="3" s="1"/>
  <c r="H2273" i="3" s="1"/>
  <c r="D2141" i="3"/>
  <c r="G2141" i="3" s="1"/>
  <c r="H2141" i="3" s="1"/>
  <c r="D2139" i="3"/>
  <c r="G2139" i="3" s="1"/>
  <c r="H2139" i="3" s="1"/>
  <c r="D2094" i="3"/>
  <c r="G2094" i="3" s="1"/>
  <c r="H2094" i="3" s="1"/>
  <c r="D2071" i="3"/>
  <c r="G2071" i="3" s="1"/>
  <c r="H2071" i="3" s="1"/>
  <c r="D2026" i="3"/>
  <c r="G2026" i="3" s="1"/>
  <c r="H2026" i="3" s="1"/>
  <c r="D2010" i="3"/>
  <c r="G2010" i="3" s="1"/>
  <c r="H2010" i="3" s="1"/>
  <c r="D1994" i="3"/>
  <c r="G1994" i="3" s="1"/>
  <c r="H1994" i="3" s="1"/>
  <c r="D1978" i="3"/>
  <c r="G1978" i="3" s="1"/>
  <c r="H1978" i="3" s="1"/>
  <c r="D1962" i="3"/>
  <c r="G1962" i="3" s="1"/>
  <c r="H1962" i="3" s="1"/>
  <c r="D1946" i="3"/>
  <c r="G1946" i="3" s="1"/>
  <c r="H1946" i="3" s="1"/>
  <c r="D1930" i="3"/>
  <c r="G1930" i="3" s="1"/>
  <c r="H1930" i="3" s="1"/>
  <c r="D1914" i="3"/>
  <c r="G1914" i="3" s="1"/>
  <c r="H1914" i="3" s="1"/>
  <c r="D1898" i="3"/>
  <c r="G1898" i="3" s="1"/>
  <c r="H1898" i="3" s="1"/>
  <c r="D1882" i="3"/>
  <c r="G1882" i="3" s="1"/>
  <c r="H1882" i="3" s="1"/>
  <c r="D1866" i="3"/>
  <c r="G1866" i="3" s="1"/>
  <c r="H1866" i="3" s="1"/>
  <c r="D1850" i="3"/>
  <c r="G1850" i="3" s="1"/>
  <c r="H1850" i="3" s="1"/>
  <c r="D1834" i="3"/>
  <c r="G1834" i="3" s="1"/>
  <c r="H1834" i="3" s="1"/>
  <c r="D1818" i="3"/>
  <c r="G1818" i="3" s="1"/>
  <c r="H1818" i="3" s="1"/>
  <c r="D1810" i="3"/>
  <c r="G1810" i="3" s="1"/>
  <c r="H1810" i="3" s="1"/>
  <c r="D1800" i="3"/>
  <c r="G1800" i="3" s="1"/>
  <c r="H1800" i="3" s="1"/>
  <c r="D1785" i="3"/>
  <c r="G1785" i="3" s="1"/>
  <c r="H1785" i="3" s="1"/>
  <c r="D1771" i="3"/>
  <c r="G1771" i="3" s="1"/>
  <c r="H1771" i="3" s="1"/>
  <c r="D1766" i="3"/>
  <c r="G1766" i="3" s="1"/>
  <c r="H1766" i="3" s="1"/>
  <c r="D1756" i="3"/>
  <c r="G1756" i="3" s="1"/>
  <c r="H1756" i="3" s="1"/>
  <c r="D1751" i="3"/>
  <c r="G1751" i="3" s="1"/>
  <c r="H1751" i="3" s="1"/>
  <c r="D1746" i="3"/>
  <c r="G1746" i="3" s="1"/>
  <c r="H1746" i="3" s="1"/>
  <c r="D1736" i="3"/>
  <c r="G1736" i="3" s="1"/>
  <c r="H1736" i="3" s="1"/>
  <c r="D1721" i="3"/>
  <c r="G1721" i="3" s="1"/>
  <c r="H1721" i="3" s="1"/>
  <c r="D1707" i="3"/>
  <c r="G1707" i="3" s="1"/>
  <c r="H1707" i="3" s="1"/>
  <c r="D1702" i="3"/>
  <c r="G1702" i="3" s="1"/>
  <c r="H1702" i="3" s="1"/>
  <c r="D1692" i="3"/>
  <c r="G1692" i="3" s="1"/>
  <c r="H1692" i="3" s="1"/>
  <c r="D1687" i="3"/>
  <c r="G1687" i="3" s="1"/>
  <c r="H1687" i="3" s="1"/>
  <c r="D1682" i="3"/>
  <c r="G1682" i="3" s="1"/>
  <c r="H1682" i="3" s="1"/>
  <c r="D1672" i="3"/>
  <c r="G1672" i="3" s="1"/>
  <c r="H1672" i="3" s="1"/>
  <c r="D1657" i="3"/>
  <c r="G1657" i="3" s="1"/>
  <c r="H1657" i="3" s="1"/>
  <c r="D1643" i="3"/>
  <c r="G1643" i="3" s="1"/>
  <c r="H1643" i="3" s="1"/>
  <c r="D1638" i="3"/>
  <c r="G1638" i="3" s="1"/>
  <c r="H1638" i="3" s="1"/>
  <c r="D1628" i="3"/>
  <c r="G1628" i="3" s="1"/>
  <c r="H1628" i="3" s="1"/>
  <c r="D1623" i="3"/>
  <c r="G1623" i="3" s="1"/>
  <c r="H1623" i="3" s="1"/>
  <c r="D1618" i="3"/>
  <c r="G1618" i="3" s="1"/>
  <c r="H1618" i="3" s="1"/>
  <c r="D1608" i="3"/>
  <c r="G1608" i="3" s="1"/>
  <c r="H1608" i="3" s="1"/>
  <c r="D1593" i="3"/>
  <c r="G1593" i="3" s="1"/>
  <c r="H1593" i="3" s="1"/>
  <c r="D1579" i="3"/>
  <c r="G1579" i="3" s="1"/>
  <c r="H1579" i="3" s="1"/>
  <c r="D1574" i="3"/>
  <c r="G1574" i="3" s="1"/>
  <c r="H1574" i="3" s="1"/>
  <c r="D1564" i="3"/>
  <c r="G1564" i="3" s="1"/>
  <c r="H1564" i="3" s="1"/>
  <c r="D1559" i="3"/>
  <c r="G1559" i="3" s="1"/>
  <c r="H1559" i="3" s="1"/>
  <c r="D1554" i="3"/>
  <c r="G1554" i="3" s="1"/>
  <c r="H1554" i="3" s="1"/>
  <c r="D1547" i="3"/>
  <c r="G1547" i="3" s="1"/>
  <c r="H1547" i="3" s="1"/>
  <c r="D1539" i="3"/>
  <c r="G1539" i="3" s="1"/>
  <c r="H1539" i="3" s="1"/>
  <c r="D1531" i="3"/>
  <c r="G1531" i="3" s="1"/>
  <c r="H1531" i="3" s="1"/>
  <c r="D1523" i="3"/>
  <c r="G1523" i="3" s="1"/>
  <c r="H1523" i="3" s="1"/>
  <c r="D1515" i="3"/>
  <c r="G1515" i="3" s="1"/>
  <c r="H1515" i="3" s="1"/>
  <c r="D1507" i="3"/>
  <c r="G1507" i="3" s="1"/>
  <c r="H1507" i="3" s="1"/>
  <c r="D1499" i="3"/>
  <c r="G1499" i="3" s="1"/>
  <c r="H1499" i="3" s="1"/>
  <c r="D1491" i="3"/>
  <c r="G1491" i="3" s="1"/>
  <c r="H1491" i="3" s="1"/>
  <c r="D1483" i="3"/>
  <c r="G1483" i="3" s="1"/>
  <c r="H1483" i="3" s="1"/>
  <c r="D1475" i="3"/>
  <c r="G1475" i="3" s="1"/>
  <c r="H1475" i="3" s="1"/>
  <c r="D1467" i="3"/>
  <c r="G1467" i="3" s="1"/>
  <c r="H1467" i="3" s="1"/>
  <c r="D1459" i="3"/>
  <c r="G1459" i="3" s="1"/>
  <c r="H1459" i="3" s="1"/>
  <c r="D1451" i="3"/>
  <c r="G1451" i="3" s="1"/>
  <c r="H1451" i="3" s="1"/>
  <c r="D1443" i="3"/>
  <c r="G1443" i="3" s="1"/>
  <c r="H1443" i="3" s="1"/>
  <c r="D1435" i="3"/>
  <c r="G1435" i="3" s="1"/>
  <c r="H1435" i="3" s="1"/>
  <c r="D1427" i="3"/>
  <c r="G1427" i="3" s="1"/>
  <c r="H1427" i="3" s="1"/>
  <c r="D1419" i="3"/>
  <c r="G1419" i="3" s="1"/>
  <c r="H1419" i="3" s="1"/>
  <c r="D2526" i="3"/>
  <c r="G2526" i="3" s="1"/>
  <c r="H2526" i="3" s="1"/>
  <c r="D2382" i="3"/>
  <c r="G2382" i="3" s="1"/>
  <c r="H2382" i="3" s="1"/>
  <c r="D2376" i="3"/>
  <c r="G2376" i="3" s="1"/>
  <c r="H2376" i="3" s="1"/>
  <c r="D2373" i="3"/>
  <c r="G2373" i="3" s="1"/>
  <c r="H2373" i="3" s="1"/>
  <c r="D2318" i="3"/>
  <c r="G2318" i="3" s="1"/>
  <c r="H2318" i="3" s="1"/>
  <c r="D2235" i="3"/>
  <c r="G2235" i="3" s="1"/>
  <c r="H2235" i="3" s="1"/>
  <c r="D2195" i="3"/>
  <c r="G2195" i="3" s="1"/>
  <c r="H2195" i="3" s="1"/>
  <c r="D2174" i="3"/>
  <c r="G2174" i="3" s="1"/>
  <c r="H2174" i="3" s="1"/>
  <c r="D2149" i="3"/>
  <c r="G2149" i="3" s="1"/>
  <c r="H2149" i="3" s="1"/>
  <c r="D2110" i="3"/>
  <c r="G2110" i="3" s="1"/>
  <c r="H2110" i="3" s="1"/>
  <c r="D2084" i="3"/>
  <c r="G2084" i="3" s="1"/>
  <c r="H2084" i="3" s="1"/>
  <c r="D2069" i="3"/>
  <c r="G2069" i="3" s="1"/>
  <c r="H2069" i="3" s="1"/>
  <c r="D2061" i="3"/>
  <c r="G2061" i="3" s="1"/>
  <c r="H2061" i="3" s="1"/>
  <c r="D2046" i="3"/>
  <c r="G2046" i="3" s="1"/>
  <c r="H2046" i="3" s="1"/>
  <c r="D2040" i="3"/>
  <c r="G2040" i="3" s="1"/>
  <c r="H2040" i="3" s="1"/>
  <c r="D2033" i="3"/>
  <c r="G2033" i="3" s="1"/>
  <c r="H2033" i="3" s="1"/>
  <c r="D2024" i="3"/>
  <c r="G2024" i="3" s="1"/>
  <c r="H2024" i="3" s="1"/>
  <c r="D2017" i="3"/>
  <c r="G2017" i="3" s="1"/>
  <c r="H2017" i="3" s="1"/>
  <c r="D2008" i="3"/>
  <c r="G2008" i="3" s="1"/>
  <c r="H2008" i="3" s="1"/>
  <c r="D2001" i="3"/>
  <c r="G2001" i="3" s="1"/>
  <c r="H2001" i="3" s="1"/>
  <c r="D1992" i="3"/>
  <c r="G1992" i="3" s="1"/>
  <c r="H1992" i="3" s="1"/>
  <c r="D1985" i="3"/>
  <c r="G1985" i="3" s="1"/>
  <c r="H1985" i="3" s="1"/>
  <c r="D1976" i="3"/>
  <c r="G1976" i="3" s="1"/>
  <c r="H1976" i="3" s="1"/>
  <c r="D1969" i="3"/>
  <c r="G1969" i="3" s="1"/>
  <c r="H1969" i="3" s="1"/>
  <c r="D1960" i="3"/>
  <c r="G1960" i="3" s="1"/>
  <c r="H1960" i="3" s="1"/>
  <c r="D1953" i="3"/>
  <c r="G1953" i="3" s="1"/>
  <c r="H1953" i="3" s="1"/>
  <c r="D1944" i="3"/>
  <c r="G1944" i="3" s="1"/>
  <c r="H1944" i="3" s="1"/>
  <c r="D1937" i="3"/>
  <c r="G1937" i="3" s="1"/>
  <c r="H1937" i="3" s="1"/>
  <c r="D1928" i="3"/>
  <c r="G1928" i="3" s="1"/>
  <c r="H1928" i="3" s="1"/>
  <c r="D1921" i="3"/>
  <c r="G1921" i="3" s="1"/>
  <c r="H1921" i="3" s="1"/>
  <c r="D1912" i="3"/>
  <c r="G1912" i="3" s="1"/>
  <c r="H1912" i="3" s="1"/>
  <c r="D1905" i="3"/>
  <c r="G1905" i="3" s="1"/>
  <c r="H1905" i="3" s="1"/>
  <c r="D1896" i="3"/>
  <c r="G1896" i="3" s="1"/>
  <c r="H1896" i="3" s="1"/>
  <c r="D1889" i="3"/>
  <c r="G1889" i="3" s="1"/>
  <c r="H1889" i="3" s="1"/>
  <c r="D1880" i="3"/>
  <c r="G1880" i="3" s="1"/>
  <c r="H1880" i="3" s="1"/>
  <c r="D1873" i="3"/>
  <c r="G1873" i="3" s="1"/>
  <c r="H1873" i="3" s="1"/>
  <c r="D1864" i="3"/>
  <c r="G1864" i="3" s="1"/>
  <c r="H1864" i="3" s="1"/>
  <c r="D1857" i="3"/>
  <c r="G1857" i="3" s="1"/>
  <c r="H1857" i="3" s="1"/>
  <c r="D1848" i="3"/>
  <c r="G1848" i="3" s="1"/>
  <c r="H1848" i="3" s="1"/>
  <c r="D1841" i="3"/>
  <c r="G1841" i="3" s="1"/>
  <c r="H1841" i="3" s="1"/>
  <c r="D1832" i="3"/>
  <c r="G1832" i="3" s="1"/>
  <c r="H1832" i="3" s="1"/>
  <c r="D1825" i="3"/>
  <c r="G1825" i="3" s="1"/>
  <c r="H1825" i="3" s="1"/>
  <c r="D1816" i="3"/>
  <c r="G1816" i="3" s="1"/>
  <c r="H1816" i="3" s="1"/>
  <c r="D1811" i="3"/>
  <c r="G1811" i="3" s="1"/>
  <c r="H1811" i="3" s="1"/>
  <c r="D1806" i="3"/>
  <c r="G1806" i="3" s="1"/>
  <c r="H1806" i="3" s="1"/>
  <c r="D1796" i="3"/>
  <c r="G1796" i="3" s="1"/>
  <c r="H1796" i="3" s="1"/>
  <c r="D1791" i="3"/>
  <c r="G1791" i="3" s="1"/>
  <c r="H1791" i="3" s="1"/>
  <c r="D1786" i="3"/>
  <c r="G1786" i="3" s="1"/>
  <c r="H1786" i="3" s="1"/>
  <c r="D1776" i="3"/>
  <c r="G1776" i="3" s="1"/>
  <c r="H1776" i="3" s="1"/>
  <c r="D1761" i="3"/>
  <c r="G1761" i="3" s="1"/>
  <c r="H1761" i="3" s="1"/>
  <c r="D1747" i="3"/>
  <c r="G1747" i="3" s="1"/>
  <c r="H1747" i="3" s="1"/>
  <c r="D1742" i="3"/>
  <c r="G1742" i="3" s="1"/>
  <c r="H1742" i="3" s="1"/>
  <c r="D1732" i="3"/>
  <c r="G1732" i="3" s="1"/>
  <c r="H1732" i="3" s="1"/>
  <c r="D1727" i="3"/>
  <c r="G1727" i="3" s="1"/>
  <c r="H1727" i="3" s="1"/>
  <c r="D1722" i="3"/>
  <c r="G1722" i="3" s="1"/>
  <c r="H1722" i="3" s="1"/>
  <c r="D1712" i="3"/>
  <c r="G1712" i="3" s="1"/>
  <c r="H1712" i="3" s="1"/>
  <c r="D1697" i="3"/>
  <c r="G1697" i="3" s="1"/>
  <c r="H1697" i="3" s="1"/>
  <c r="D1683" i="3"/>
  <c r="G1683" i="3" s="1"/>
  <c r="H1683" i="3" s="1"/>
  <c r="D1678" i="3"/>
  <c r="G1678" i="3" s="1"/>
  <c r="H1678" i="3" s="1"/>
  <c r="D1668" i="3"/>
  <c r="G1668" i="3" s="1"/>
  <c r="H1668" i="3" s="1"/>
  <c r="D1663" i="3"/>
  <c r="G1663" i="3" s="1"/>
  <c r="H1663" i="3" s="1"/>
  <c r="D1658" i="3"/>
  <c r="G1658" i="3" s="1"/>
  <c r="H1658" i="3" s="1"/>
  <c r="D1648" i="3"/>
  <c r="G1648" i="3" s="1"/>
  <c r="H1648" i="3" s="1"/>
  <c r="D1633" i="3"/>
  <c r="G1633" i="3" s="1"/>
  <c r="H1633" i="3" s="1"/>
  <c r="D1619" i="3"/>
  <c r="G1619" i="3" s="1"/>
  <c r="H1619" i="3" s="1"/>
  <c r="D1614" i="3"/>
  <c r="G1614" i="3" s="1"/>
  <c r="H1614" i="3" s="1"/>
  <c r="D1604" i="3"/>
  <c r="G1604" i="3" s="1"/>
  <c r="H1604" i="3" s="1"/>
  <c r="D1599" i="3"/>
  <c r="G1599" i="3" s="1"/>
  <c r="H1599" i="3" s="1"/>
  <c r="D1594" i="3"/>
  <c r="G1594" i="3" s="1"/>
  <c r="H1594" i="3" s="1"/>
  <c r="D1584" i="3"/>
  <c r="G1584" i="3" s="1"/>
  <c r="H1584" i="3" s="1"/>
  <c r="D1569" i="3"/>
  <c r="G1569" i="3" s="1"/>
  <c r="H1569" i="3" s="1"/>
  <c r="D1555" i="3"/>
  <c r="G1555" i="3" s="1"/>
  <c r="H1555" i="3" s="1"/>
  <c r="D1548" i="3"/>
  <c r="G1548" i="3" s="1"/>
  <c r="H1548" i="3" s="1"/>
  <c r="D1540" i="3"/>
  <c r="G1540" i="3" s="1"/>
  <c r="H1540" i="3" s="1"/>
  <c r="D1532" i="3"/>
  <c r="G1532" i="3" s="1"/>
  <c r="H1532" i="3" s="1"/>
  <c r="D1524" i="3"/>
  <c r="G1524" i="3" s="1"/>
  <c r="H1524" i="3" s="1"/>
  <c r="D1516" i="3"/>
  <c r="G1516" i="3" s="1"/>
  <c r="H1516" i="3" s="1"/>
  <c r="D1508" i="3"/>
  <c r="G1508" i="3" s="1"/>
  <c r="H1508" i="3" s="1"/>
  <c r="D1500" i="3"/>
  <c r="G1500" i="3" s="1"/>
  <c r="H1500" i="3" s="1"/>
  <c r="D1492" i="3"/>
  <c r="G1492" i="3" s="1"/>
  <c r="H1492" i="3" s="1"/>
  <c r="D1484" i="3"/>
  <c r="G1484" i="3" s="1"/>
  <c r="H1484" i="3" s="1"/>
  <c r="D1476" i="3"/>
  <c r="G1476" i="3" s="1"/>
  <c r="H1476" i="3" s="1"/>
  <c r="D1468" i="3"/>
  <c r="G1468" i="3" s="1"/>
  <c r="H1468" i="3" s="1"/>
  <c r="D1460" i="3"/>
  <c r="G1460" i="3" s="1"/>
  <c r="H1460" i="3" s="1"/>
  <c r="D1452" i="3"/>
  <c r="G1452" i="3" s="1"/>
  <c r="H1452" i="3" s="1"/>
  <c r="D1444" i="3"/>
  <c r="G1444" i="3" s="1"/>
  <c r="H1444" i="3" s="1"/>
  <c r="D1436" i="3"/>
  <c r="G1436" i="3" s="1"/>
  <c r="H1436" i="3" s="1"/>
  <c r="D1428" i="3"/>
  <c r="G1428" i="3" s="1"/>
  <c r="H1428" i="3" s="1"/>
  <c r="D1420" i="3"/>
  <c r="G1420" i="3" s="1"/>
  <c r="H1420" i="3" s="1"/>
  <c r="D1412" i="3"/>
  <c r="G1412" i="3" s="1"/>
  <c r="H1412" i="3" s="1"/>
  <c r="D2447" i="3"/>
  <c r="G2447" i="3" s="1"/>
  <c r="H2447" i="3" s="1"/>
  <c r="D2312" i="3"/>
  <c r="G2312" i="3" s="1"/>
  <c r="H2312" i="3" s="1"/>
  <c r="D2309" i="3"/>
  <c r="G2309" i="3" s="1"/>
  <c r="H2309" i="3" s="1"/>
  <c r="D2293" i="3"/>
  <c r="G2293" i="3" s="1"/>
  <c r="H2293" i="3" s="1"/>
  <c r="D2270" i="3"/>
  <c r="G2270" i="3" s="1"/>
  <c r="H2270" i="3" s="1"/>
  <c r="D2263" i="3"/>
  <c r="G2263" i="3" s="1"/>
  <c r="H2263" i="3" s="1"/>
  <c r="D2256" i="3"/>
  <c r="G2256" i="3" s="1"/>
  <c r="H2256" i="3" s="1"/>
  <c r="D2249" i="3"/>
  <c r="G2249" i="3" s="1"/>
  <c r="H2249" i="3" s="1"/>
  <c r="D2230" i="3"/>
  <c r="G2230" i="3" s="1"/>
  <c r="H2230" i="3" s="1"/>
  <c r="D2223" i="3"/>
  <c r="G2223" i="3" s="1"/>
  <c r="H2223" i="3" s="1"/>
  <c r="D2216" i="3"/>
  <c r="G2216" i="3" s="1"/>
  <c r="H2216" i="3" s="1"/>
  <c r="D2209" i="3"/>
  <c r="G2209" i="3" s="1"/>
  <c r="H2209" i="3" s="1"/>
  <c r="D2184" i="3"/>
  <c r="G2184" i="3" s="1"/>
  <c r="H2184" i="3" s="1"/>
  <c r="D2163" i="3"/>
  <c r="G2163" i="3" s="1"/>
  <c r="H2163" i="3" s="1"/>
  <c r="D2159" i="3"/>
  <c r="G2159" i="3" s="1"/>
  <c r="H2159" i="3" s="1"/>
  <c r="D2153" i="3"/>
  <c r="G2153" i="3" s="1"/>
  <c r="H2153" i="3" s="1"/>
  <c r="D2145" i="3"/>
  <c r="G2145" i="3" s="1"/>
  <c r="H2145" i="3" s="1"/>
  <c r="D2128" i="3"/>
  <c r="G2128" i="3" s="1"/>
  <c r="H2128" i="3" s="1"/>
  <c r="D2120" i="3"/>
  <c r="G2120" i="3" s="1"/>
  <c r="H2120" i="3" s="1"/>
  <c r="D2459" i="3"/>
  <c r="G2459" i="3" s="1"/>
  <c r="H2459" i="3" s="1"/>
  <c r="D2443" i="3"/>
  <c r="G2443" i="3" s="1"/>
  <c r="H2443" i="3" s="1"/>
  <c r="D2366" i="3"/>
  <c r="G2366" i="3" s="1"/>
  <c r="H2366" i="3" s="1"/>
  <c r="D2360" i="3"/>
  <c r="G2360" i="3" s="1"/>
  <c r="H2360" i="3" s="1"/>
  <c r="D2357" i="3"/>
  <c r="G2357" i="3" s="1"/>
  <c r="H2357" i="3" s="1"/>
  <c r="D2167" i="3"/>
  <c r="G2167" i="3" s="1"/>
  <c r="H2167" i="3" s="1"/>
  <c r="D2134" i="3"/>
  <c r="G2134" i="3" s="1"/>
  <c r="H2134" i="3" s="1"/>
  <c r="D2512" i="3"/>
  <c r="G2512" i="3" s="1"/>
  <c r="H2512" i="3" s="1"/>
  <c r="D2497" i="3"/>
  <c r="G2497" i="3" s="1"/>
  <c r="H2497" i="3" s="1"/>
  <c r="D2424" i="3"/>
  <c r="G2424" i="3" s="1"/>
  <c r="H2424" i="3" s="1"/>
  <c r="D2409" i="3"/>
  <c r="G2409" i="3" s="1"/>
  <c r="H2409" i="3" s="1"/>
  <c r="D2295" i="3"/>
  <c r="G2295" i="3" s="1"/>
  <c r="H2295" i="3" s="1"/>
  <c r="D2267" i="3"/>
  <c r="G2267" i="3" s="1"/>
  <c r="H2267" i="3" s="1"/>
  <c r="D2227" i="3"/>
  <c r="G2227" i="3" s="1"/>
  <c r="H2227" i="3" s="1"/>
  <c r="D2213" i="3"/>
  <c r="G2213" i="3" s="1"/>
  <c r="H2213" i="3" s="1"/>
  <c r="D2206" i="3"/>
  <c r="G2206" i="3" s="1"/>
  <c r="H2206" i="3" s="1"/>
  <c r="D2199" i="3"/>
  <c r="G2199" i="3" s="1"/>
  <c r="H2199" i="3" s="1"/>
  <c r="D2192" i="3"/>
  <c r="G2192" i="3" s="1"/>
  <c r="H2192" i="3" s="1"/>
  <c r="D2173" i="3"/>
  <c r="G2173" i="3" s="1"/>
  <c r="H2173" i="3" s="1"/>
  <c r="D2171" i="3"/>
  <c r="G2171" i="3" s="1"/>
  <c r="H2171" i="3" s="1"/>
  <c r="D2109" i="3"/>
  <c r="G2109" i="3" s="1"/>
  <c r="H2109" i="3" s="1"/>
  <c r="D2613" i="3"/>
  <c r="G2613" i="3" s="1"/>
  <c r="H2613" i="3" s="1"/>
  <c r="D2503" i="3"/>
  <c r="G2503" i="3" s="1"/>
  <c r="H2503" i="3" s="1"/>
  <c r="D2449" i="3"/>
  <c r="G2449" i="3" s="1"/>
  <c r="H2449" i="3" s="1"/>
  <c r="D2350" i="3"/>
  <c r="G2350" i="3" s="1"/>
  <c r="H2350" i="3" s="1"/>
  <c r="D2344" i="3"/>
  <c r="G2344" i="3" s="1"/>
  <c r="H2344" i="3" s="1"/>
  <c r="D2341" i="3"/>
  <c r="G2341" i="3" s="1"/>
  <c r="H2341" i="3" s="1"/>
  <c r="D2287" i="3"/>
  <c r="G2287" i="3" s="1"/>
  <c r="H2287" i="3" s="1"/>
  <c r="D2262" i="3"/>
  <c r="G2262" i="3" s="1"/>
  <c r="H2262" i="3" s="1"/>
  <c r="D2255" i="3"/>
  <c r="G2255" i="3" s="1"/>
  <c r="H2255" i="3" s="1"/>
  <c r="D2248" i="3"/>
  <c r="G2248" i="3" s="1"/>
  <c r="H2248" i="3" s="1"/>
  <c r="D2241" i="3"/>
  <c r="G2241" i="3" s="1"/>
  <c r="H2241" i="3" s="1"/>
  <c r="D2181" i="3"/>
  <c r="G2181" i="3" s="1"/>
  <c r="H2181" i="3" s="1"/>
  <c r="D2142" i="3"/>
  <c r="G2142" i="3" s="1"/>
  <c r="H2142" i="3" s="1"/>
  <c r="D2117" i="3"/>
  <c r="G2117" i="3" s="1"/>
  <c r="H2117" i="3" s="1"/>
  <c r="D2085" i="3"/>
  <c r="G2085" i="3" s="1"/>
  <c r="H2085" i="3" s="1"/>
  <c r="D2070" i="3"/>
  <c r="G2070" i="3" s="1"/>
  <c r="H2070" i="3" s="1"/>
  <c r="D2060" i="3"/>
  <c r="G2060" i="3" s="1"/>
  <c r="H2060" i="3" s="1"/>
  <c r="D2045" i="3"/>
  <c r="G2045" i="3" s="1"/>
  <c r="H2045" i="3" s="1"/>
  <c r="D2032" i="3"/>
  <c r="G2032" i="3" s="1"/>
  <c r="H2032" i="3" s="1"/>
  <c r="D2025" i="3"/>
  <c r="G2025" i="3" s="1"/>
  <c r="H2025" i="3" s="1"/>
  <c r="D2016" i="3"/>
  <c r="G2016" i="3" s="1"/>
  <c r="H2016" i="3" s="1"/>
  <c r="D2009" i="3"/>
  <c r="G2009" i="3" s="1"/>
  <c r="H2009" i="3" s="1"/>
  <c r="D2000" i="3"/>
  <c r="G2000" i="3" s="1"/>
  <c r="H2000" i="3" s="1"/>
  <c r="D1993" i="3"/>
  <c r="G1993" i="3" s="1"/>
  <c r="H1993" i="3" s="1"/>
  <c r="D1984" i="3"/>
  <c r="G1984" i="3" s="1"/>
  <c r="H1984" i="3" s="1"/>
  <c r="D1977" i="3"/>
  <c r="G1977" i="3" s="1"/>
  <c r="H1977" i="3" s="1"/>
  <c r="D1968" i="3"/>
  <c r="G1968" i="3" s="1"/>
  <c r="H1968" i="3" s="1"/>
  <c r="D1961" i="3"/>
  <c r="G1961" i="3" s="1"/>
  <c r="H1961" i="3" s="1"/>
  <c r="D1952" i="3"/>
  <c r="G1952" i="3" s="1"/>
  <c r="H1952" i="3" s="1"/>
  <c r="D1945" i="3"/>
  <c r="G1945" i="3" s="1"/>
  <c r="H1945" i="3" s="1"/>
  <c r="D1936" i="3"/>
  <c r="G1936" i="3" s="1"/>
  <c r="H1936" i="3" s="1"/>
  <c r="D1929" i="3"/>
  <c r="G1929" i="3" s="1"/>
  <c r="H1929" i="3" s="1"/>
  <c r="D1920" i="3"/>
  <c r="G1920" i="3" s="1"/>
  <c r="H1920" i="3" s="1"/>
  <c r="D1913" i="3"/>
  <c r="G1913" i="3" s="1"/>
  <c r="H1913" i="3" s="1"/>
  <c r="D1904" i="3"/>
  <c r="G1904" i="3" s="1"/>
  <c r="H1904" i="3" s="1"/>
  <c r="D1897" i="3"/>
  <c r="G1897" i="3" s="1"/>
  <c r="H1897" i="3" s="1"/>
  <c r="D1888" i="3"/>
  <c r="G1888" i="3" s="1"/>
  <c r="H1888" i="3" s="1"/>
  <c r="D1881" i="3"/>
  <c r="G1881" i="3" s="1"/>
  <c r="H1881" i="3" s="1"/>
  <c r="D1872" i="3"/>
  <c r="G1872" i="3" s="1"/>
  <c r="H1872" i="3" s="1"/>
  <c r="D1865" i="3"/>
  <c r="G1865" i="3" s="1"/>
  <c r="H1865" i="3" s="1"/>
  <c r="D1856" i="3"/>
  <c r="G1856" i="3" s="1"/>
  <c r="H1856" i="3" s="1"/>
  <c r="D1849" i="3"/>
  <c r="G1849" i="3" s="1"/>
  <c r="H1849" i="3" s="1"/>
  <c r="D1840" i="3"/>
  <c r="G1840" i="3" s="1"/>
  <c r="H1840" i="3" s="1"/>
  <c r="D1833" i="3"/>
  <c r="G1833" i="3" s="1"/>
  <c r="H1833" i="3" s="1"/>
  <c r="D1824" i="3"/>
  <c r="G1824" i="3" s="1"/>
  <c r="H1824" i="3" s="1"/>
  <c r="D1817" i="3"/>
  <c r="G1817" i="3" s="1"/>
  <c r="H1817" i="3" s="1"/>
  <c r="D1808" i="3"/>
  <c r="G1808" i="3" s="1"/>
  <c r="H1808" i="3" s="1"/>
  <c r="D1793" i="3"/>
  <c r="G1793" i="3" s="1"/>
  <c r="H1793" i="3" s="1"/>
  <c r="D1779" i="3"/>
  <c r="G1779" i="3" s="1"/>
  <c r="H1779" i="3" s="1"/>
  <c r="D1774" i="3"/>
  <c r="G1774" i="3" s="1"/>
  <c r="H1774" i="3" s="1"/>
  <c r="D1764" i="3"/>
  <c r="G1764" i="3" s="1"/>
  <c r="H1764" i="3" s="1"/>
  <c r="D1759" i="3"/>
  <c r="G1759" i="3" s="1"/>
  <c r="H1759" i="3" s="1"/>
  <c r="D1754" i="3"/>
  <c r="G1754" i="3" s="1"/>
  <c r="H1754" i="3" s="1"/>
  <c r="D1744" i="3"/>
  <c r="G1744" i="3" s="1"/>
  <c r="H1744" i="3" s="1"/>
  <c r="D1729" i="3"/>
  <c r="G1729" i="3" s="1"/>
  <c r="H1729" i="3" s="1"/>
  <c r="D1715" i="3"/>
  <c r="G1715" i="3" s="1"/>
  <c r="H1715" i="3" s="1"/>
  <c r="D1710" i="3"/>
  <c r="G1710" i="3" s="1"/>
  <c r="H1710" i="3" s="1"/>
  <c r="D1700" i="3"/>
  <c r="G1700" i="3" s="1"/>
  <c r="H1700" i="3" s="1"/>
  <c r="D1695" i="3"/>
  <c r="G1695" i="3" s="1"/>
  <c r="H1695" i="3" s="1"/>
  <c r="D1690" i="3"/>
  <c r="G1690" i="3" s="1"/>
  <c r="H1690" i="3" s="1"/>
  <c r="D1680" i="3"/>
  <c r="G1680" i="3" s="1"/>
  <c r="H1680" i="3" s="1"/>
  <c r="D1665" i="3"/>
  <c r="G1665" i="3" s="1"/>
  <c r="H1665" i="3" s="1"/>
  <c r="D1651" i="3"/>
  <c r="G1651" i="3" s="1"/>
  <c r="H1651" i="3" s="1"/>
  <c r="D1646" i="3"/>
  <c r="G1646" i="3" s="1"/>
  <c r="H1646" i="3" s="1"/>
  <c r="D1636" i="3"/>
  <c r="G1636" i="3" s="1"/>
  <c r="H1636" i="3" s="1"/>
  <c r="D1631" i="3"/>
  <c r="G1631" i="3" s="1"/>
  <c r="H1631" i="3" s="1"/>
  <c r="D1626" i="3"/>
  <c r="G1626" i="3" s="1"/>
  <c r="H1626" i="3" s="1"/>
  <c r="D1616" i="3"/>
  <c r="G1616" i="3" s="1"/>
  <c r="H1616" i="3" s="1"/>
  <c r="D1601" i="3"/>
  <c r="G1601" i="3" s="1"/>
  <c r="H1601" i="3" s="1"/>
  <c r="D1587" i="3"/>
  <c r="G1587" i="3" s="1"/>
  <c r="H1587" i="3" s="1"/>
  <c r="D1582" i="3"/>
  <c r="G1582" i="3" s="1"/>
  <c r="H1582" i="3" s="1"/>
  <c r="D1572" i="3"/>
  <c r="G1572" i="3" s="1"/>
  <c r="H1572" i="3" s="1"/>
  <c r="D1567" i="3"/>
  <c r="G1567" i="3" s="1"/>
  <c r="H1567" i="3" s="1"/>
  <c r="D1562" i="3"/>
  <c r="G1562" i="3" s="1"/>
  <c r="H1562" i="3" s="1"/>
  <c r="D1552" i="3"/>
  <c r="G1552" i="3" s="1"/>
  <c r="H1552" i="3" s="1"/>
  <c r="D1544" i="3"/>
  <c r="G1544" i="3" s="1"/>
  <c r="H1544" i="3" s="1"/>
  <c r="D1536" i="3"/>
  <c r="G1536" i="3" s="1"/>
  <c r="H1536" i="3" s="1"/>
  <c r="D1528" i="3"/>
  <c r="G1528" i="3" s="1"/>
  <c r="H1528" i="3" s="1"/>
  <c r="D1520" i="3"/>
  <c r="G1520" i="3" s="1"/>
  <c r="H1520" i="3" s="1"/>
  <c r="D1512" i="3"/>
  <c r="G1512" i="3" s="1"/>
  <c r="H1512" i="3" s="1"/>
  <c r="D1504" i="3"/>
  <c r="G1504" i="3" s="1"/>
  <c r="H1504" i="3" s="1"/>
  <c r="D1496" i="3"/>
  <c r="G1496" i="3" s="1"/>
  <c r="H1496" i="3" s="1"/>
  <c r="D1488" i="3"/>
  <c r="G1488" i="3" s="1"/>
  <c r="H1488" i="3" s="1"/>
  <c r="D1480" i="3"/>
  <c r="G1480" i="3" s="1"/>
  <c r="H1480" i="3" s="1"/>
  <c r="D1472" i="3"/>
  <c r="G1472" i="3" s="1"/>
  <c r="H1472" i="3" s="1"/>
  <c r="D1464" i="3"/>
  <c r="G1464" i="3" s="1"/>
  <c r="H1464" i="3" s="1"/>
  <c r="D1456" i="3"/>
  <c r="G1456" i="3" s="1"/>
  <c r="H1456" i="3" s="1"/>
  <c r="D1448" i="3"/>
  <c r="G1448" i="3" s="1"/>
  <c r="H1448" i="3" s="1"/>
  <c r="D1440" i="3"/>
  <c r="G1440" i="3" s="1"/>
  <c r="H1440" i="3" s="1"/>
  <c r="D1432" i="3"/>
  <c r="G1432" i="3" s="1"/>
  <c r="H1432" i="3" s="1"/>
  <c r="D1424" i="3"/>
  <c r="G1424" i="3" s="1"/>
  <c r="H1424" i="3" s="1"/>
  <c r="D1416" i="3"/>
  <c r="G1416" i="3" s="1"/>
  <c r="H1416" i="3" s="1"/>
  <c r="D1408" i="3"/>
  <c r="G1408" i="3" s="1"/>
  <c r="H1408" i="3" s="1"/>
  <c r="D1400" i="3"/>
  <c r="G1400" i="3" s="1"/>
  <c r="H1400" i="3" s="1"/>
  <c r="D1392" i="3"/>
  <c r="G1392" i="3" s="1"/>
  <c r="H1392" i="3" s="1"/>
  <c r="D1384" i="3"/>
  <c r="G1384" i="3" s="1"/>
  <c r="H1384" i="3" s="1"/>
  <c r="D1376" i="3"/>
  <c r="G1376" i="3" s="1"/>
  <c r="H1376" i="3" s="1"/>
  <c r="D1368" i="3"/>
  <c r="G1368" i="3" s="1"/>
  <c r="H1368" i="3" s="1"/>
  <c r="D1360" i="3"/>
  <c r="G1360" i="3" s="1"/>
  <c r="H1360" i="3" s="1"/>
  <c r="D1352" i="3"/>
  <c r="G1352" i="3" s="1"/>
  <c r="H1352" i="3" s="1"/>
  <c r="D1344" i="3"/>
  <c r="G1344" i="3" s="1"/>
  <c r="H1344" i="3" s="1"/>
  <c r="D1336" i="3"/>
  <c r="G1336" i="3" s="1"/>
  <c r="H1336" i="3" s="1"/>
  <c r="D1328" i="3"/>
  <c r="G1328" i="3" s="1"/>
  <c r="H1328" i="3" s="1"/>
  <c r="D1320" i="3"/>
  <c r="G1320" i="3" s="1"/>
  <c r="H1320" i="3" s="1"/>
  <c r="D1312" i="3"/>
  <c r="G1312" i="3" s="1"/>
  <c r="H1312" i="3" s="1"/>
  <c r="D1304" i="3"/>
  <c r="G1304" i="3" s="1"/>
  <c r="H1304" i="3" s="1"/>
  <c r="D1296" i="3"/>
  <c r="G1296" i="3" s="1"/>
  <c r="H1296" i="3" s="1"/>
  <c r="D1288" i="3"/>
  <c r="G1288" i="3" s="1"/>
  <c r="H1288" i="3" s="1"/>
  <c r="D1280" i="3"/>
  <c r="G1280" i="3" s="1"/>
  <c r="H1280" i="3" s="1"/>
  <c r="D1272" i="3"/>
  <c r="G1272" i="3" s="1"/>
  <c r="H1272" i="3" s="1"/>
  <c r="D1264" i="3"/>
  <c r="G1264" i="3" s="1"/>
  <c r="H1264" i="3" s="1"/>
  <c r="D1256" i="3"/>
  <c r="G1256" i="3" s="1"/>
  <c r="H1256" i="3" s="1"/>
  <c r="D1248" i="3"/>
  <c r="G1248" i="3" s="1"/>
  <c r="H1248" i="3" s="1"/>
  <c r="D1240" i="3"/>
  <c r="G1240" i="3" s="1"/>
  <c r="H1240" i="3" s="1"/>
  <c r="D1232" i="3"/>
  <c r="G1232" i="3" s="1"/>
  <c r="H1232" i="3" s="1"/>
  <c r="D1224" i="3"/>
  <c r="G1224" i="3" s="1"/>
  <c r="H1224" i="3" s="1"/>
  <c r="D1216" i="3"/>
  <c r="G1216" i="3" s="1"/>
  <c r="H1216" i="3" s="1"/>
  <c r="D1208" i="3"/>
  <c r="G1208" i="3" s="1"/>
  <c r="H1208" i="3" s="1"/>
  <c r="D1200" i="3"/>
  <c r="G1200" i="3" s="1"/>
  <c r="H1200" i="3" s="1"/>
  <c r="D1192" i="3"/>
  <c r="G1192" i="3" s="1"/>
  <c r="H1192" i="3" s="1"/>
  <c r="D1184" i="3"/>
  <c r="G1184" i="3" s="1"/>
  <c r="H1184" i="3" s="1"/>
  <c r="D1176" i="3"/>
  <c r="G1176" i="3" s="1"/>
  <c r="H1176" i="3" s="1"/>
  <c r="D1168" i="3"/>
  <c r="G1168" i="3" s="1"/>
  <c r="H1168" i="3" s="1"/>
  <c r="D1160" i="3"/>
  <c r="G1160" i="3" s="1"/>
  <c r="H1160" i="3" s="1"/>
  <c r="D1152" i="3"/>
  <c r="G1152" i="3" s="1"/>
  <c r="H1152" i="3" s="1"/>
  <c r="D1144" i="3"/>
  <c r="G1144" i="3" s="1"/>
  <c r="H1144" i="3" s="1"/>
  <c r="D1136" i="3"/>
  <c r="G1136" i="3" s="1"/>
  <c r="H1136" i="3" s="1"/>
  <c r="D1128" i="3"/>
  <c r="G1128" i="3" s="1"/>
  <c r="H1128" i="3" s="1"/>
  <c r="D1120" i="3"/>
  <c r="G1120" i="3" s="1"/>
  <c r="H1120" i="3" s="1"/>
  <c r="D1112" i="3"/>
  <c r="G1112" i="3" s="1"/>
  <c r="H1112" i="3" s="1"/>
  <c r="D1104" i="3"/>
  <c r="G1104" i="3" s="1"/>
  <c r="H1104" i="3" s="1"/>
  <c r="D1096" i="3"/>
  <c r="G1096" i="3" s="1"/>
  <c r="H1096" i="3" s="1"/>
  <c r="D1088" i="3"/>
  <c r="G1088" i="3" s="1"/>
  <c r="H1088" i="3" s="1"/>
  <c r="D1080" i="3"/>
  <c r="G1080" i="3" s="1"/>
  <c r="H1080" i="3" s="1"/>
  <c r="D1072" i="3"/>
  <c r="G1072" i="3" s="1"/>
  <c r="H1072" i="3" s="1"/>
  <c r="D1064" i="3"/>
  <c r="G1064" i="3" s="1"/>
  <c r="H1064" i="3" s="1"/>
  <c r="D1056" i="3"/>
  <c r="G1056" i="3" s="1"/>
  <c r="H1056" i="3" s="1"/>
  <c r="D1048" i="3"/>
  <c r="G1048" i="3" s="1"/>
  <c r="H1048" i="3" s="1"/>
  <c r="D1040" i="3"/>
  <c r="G1040" i="3" s="1"/>
  <c r="H1040" i="3" s="1"/>
  <c r="D1032" i="3"/>
  <c r="G1032" i="3" s="1"/>
  <c r="H1032" i="3" s="1"/>
  <c r="D1024" i="3"/>
  <c r="G1024" i="3" s="1"/>
  <c r="H1024" i="3" s="1"/>
  <c r="D1016" i="3"/>
  <c r="G1016" i="3" s="1"/>
  <c r="H1016" i="3" s="1"/>
  <c r="D2203" i="3"/>
  <c r="G2203" i="3" s="1"/>
  <c r="H2203" i="3" s="1"/>
  <c r="D2185" i="3"/>
  <c r="G2185" i="3" s="1"/>
  <c r="H2185" i="3" s="1"/>
  <c r="D2011" i="3"/>
  <c r="G2011" i="3" s="1"/>
  <c r="H2011" i="3" s="1"/>
  <c r="D1947" i="3"/>
  <c r="G1947" i="3" s="1"/>
  <c r="H1947" i="3" s="1"/>
  <c r="D1883" i="3"/>
  <c r="G1883" i="3" s="1"/>
  <c r="H1883" i="3" s="1"/>
  <c r="D1819" i="3"/>
  <c r="G1819" i="3" s="1"/>
  <c r="H1819" i="3" s="1"/>
  <c r="D1798" i="3"/>
  <c r="G1798" i="3" s="1"/>
  <c r="H1798" i="3" s="1"/>
  <c r="D1794" i="3"/>
  <c r="G1794" i="3" s="1"/>
  <c r="H1794" i="3" s="1"/>
  <c r="D1670" i="3"/>
  <c r="G1670" i="3" s="1"/>
  <c r="H1670" i="3" s="1"/>
  <c r="D1666" i="3"/>
  <c r="G1666" i="3" s="1"/>
  <c r="H1666" i="3" s="1"/>
  <c r="D1537" i="3"/>
  <c r="G1537" i="3" s="1"/>
  <c r="H1537" i="3" s="1"/>
  <c r="D1521" i="3"/>
  <c r="G1521" i="3" s="1"/>
  <c r="H1521" i="3" s="1"/>
  <c r="D1505" i="3"/>
  <c r="G1505" i="3" s="1"/>
  <c r="H1505" i="3" s="1"/>
  <c r="D1489" i="3"/>
  <c r="G1489" i="3" s="1"/>
  <c r="H1489" i="3" s="1"/>
  <c r="D1473" i="3"/>
  <c r="G1473" i="3" s="1"/>
  <c r="H1473" i="3" s="1"/>
  <c r="D1457" i="3"/>
  <c r="G1457" i="3" s="1"/>
  <c r="H1457" i="3" s="1"/>
  <c r="D1441" i="3"/>
  <c r="G1441" i="3" s="1"/>
  <c r="H1441" i="3" s="1"/>
  <c r="D1425" i="3"/>
  <c r="G1425" i="3" s="1"/>
  <c r="H1425" i="3" s="1"/>
  <c r="D1406" i="3"/>
  <c r="G1406" i="3" s="1"/>
  <c r="H1406" i="3" s="1"/>
  <c r="D1401" i="3"/>
  <c r="G1401" i="3" s="1"/>
  <c r="H1401" i="3" s="1"/>
  <c r="D1391" i="3"/>
  <c r="G1391" i="3" s="1"/>
  <c r="H1391" i="3" s="1"/>
  <c r="D1386" i="3"/>
  <c r="G1386" i="3" s="1"/>
  <c r="H1386" i="3" s="1"/>
  <c r="D1381" i="3"/>
  <c r="G1381" i="3" s="1"/>
  <c r="H1381" i="3" s="1"/>
  <c r="D1371" i="3"/>
  <c r="G1371" i="3" s="1"/>
  <c r="H1371" i="3" s="1"/>
  <c r="D1356" i="3"/>
  <c r="G1356" i="3" s="1"/>
  <c r="H1356" i="3" s="1"/>
  <c r="D1342" i="3"/>
  <c r="G1342" i="3" s="1"/>
  <c r="H1342" i="3" s="1"/>
  <c r="D1337" i="3"/>
  <c r="G1337" i="3" s="1"/>
  <c r="H1337" i="3" s="1"/>
  <c r="D1327" i="3"/>
  <c r="G1327" i="3" s="1"/>
  <c r="H1327" i="3" s="1"/>
  <c r="D1322" i="3"/>
  <c r="G1322" i="3" s="1"/>
  <c r="H1322" i="3" s="1"/>
  <c r="D1317" i="3"/>
  <c r="G1317" i="3" s="1"/>
  <c r="H1317" i="3" s="1"/>
  <c r="D1307" i="3"/>
  <c r="G1307" i="3" s="1"/>
  <c r="H1307" i="3" s="1"/>
  <c r="D1292" i="3"/>
  <c r="G1292" i="3" s="1"/>
  <c r="H1292" i="3" s="1"/>
  <c r="D1278" i="3"/>
  <c r="G1278" i="3" s="1"/>
  <c r="H1278" i="3" s="1"/>
  <c r="D1273" i="3"/>
  <c r="G1273" i="3" s="1"/>
  <c r="H1273" i="3" s="1"/>
  <c r="D1263" i="3"/>
  <c r="G1263" i="3" s="1"/>
  <c r="H1263" i="3" s="1"/>
  <c r="D1258" i="3"/>
  <c r="G1258" i="3" s="1"/>
  <c r="H1258" i="3" s="1"/>
  <c r="D1253" i="3"/>
  <c r="G1253" i="3" s="1"/>
  <c r="H1253" i="3" s="1"/>
  <c r="D1243" i="3"/>
  <c r="G1243" i="3" s="1"/>
  <c r="H1243" i="3" s="1"/>
  <c r="D1228" i="3"/>
  <c r="G1228" i="3" s="1"/>
  <c r="H1228" i="3" s="1"/>
  <c r="D1214" i="3"/>
  <c r="G1214" i="3" s="1"/>
  <c r="H1214" i="3" s="1"/>
  <c r="D1209" i="3"/>
  <c r="G1209" i="3" s="1"/>
  <c r="H1209" i="3" s="1"/>
  <c r="D1199" i="3"/>
  <c r="G1199" i="3" s="1"/>
  <c r="H1199" i="3" s="1"/>
  <c r="D1194" i="3"/>
  <c r="G1194" i="3" s="1"/>
  <c r="H1194" i="3" s="1"/>
  <c r="D1189" i="3"/>
  <c r="G1189" i="3" s="1"/>
  <c r="H1189" i="3" s="1"/>
  <c r="D1179" i="3"/>
  <c r="G1179" i="3" s="1"/>
  <c r="H1179" i="3" s="1"/>
  <c r="D1164" i="3"/>
  <c r="G1164" i="3" s="1"/>
  <c r="H1164" i="3" s="1"/>
  <c r="D1150" i="3"/>
  <c r="G1150" i="3" s="1"/>
  <c r="H1150" i="3" s="1"/>
  <c r="D1145" i="3"/>
  <c r="G1145" i="3" s="1"/>
  <c r="H1145" i="3" s="1"/>
  <c r="D1135" i="3"/>
  <c r="G1135" i="3" s="1"/>
  <c r="H1135" i="3" s="1"/>
  <c r="D1130" i="3"/>
  <c r="G1130" i="3" s="1"/>
  <c r="H1130" i="3" s="1"/>
  <c r="D1125" i="3"/>
  <c r="G1125" i="3" s="1"/>
  <c r="H1125" i="3" s="1"/>
  <c r="D1115" i="3"/>
  <c r="G1115" i="3" s="1"/>
  <c r="H1115" i="3" s="1"/>
  <c r="D1100" i="3"/>
  <c r="G1100" i="3" s="1"/>
  <c r="H1100" i="3" s="1"/>
  <c r="D1086" i="3"/>
  <c r="G1086" i="3" s="1"/>
  <c r="H1086" i="3" s="1"/>
  <c r="D1081" i="3"/>
  <c r="G1081" i="3" s="1"/>
  <c r="H1081" i="3" s="1"/>
  <c r="D1071" i="3"/>
  <c r="G1071" i="3" s="1"/>
  <c r="H1071" i="3" s="1"/>
  <c r="D1066" i="3"/>
  <c r="G1066" i="3" s="1"/>
  <c r="H1066" i="3" s="1"/>
  <c r="D1061" i="3"/>
  <c r="G1061" i="3" s="1"/>
  <c r="H1061" i="3" s="1"/>
  <c r="D1051" i="3"/>
  <c r="G1051" i="3" s="1"/>
  <c r="H1051" i="3" s="1"/>
  <c r="D1036" i="3"/>
  <c r="G1036" i="3" s="1"/>
  <c r="H1036" i="3" s="1"/>
  <c r="D1022" i="3"/>
  <c r="G1022" i="3" s="1"/>
  <c r="H1022" i="3" s="1"/>
  <c r="D1017" i="3"/>
  <c r="G1017" i="3" s="1"/>
  <c r="H1017" i="3" s="1"/>
  <c r="D1010" i="3"/>
  <c r="G1010" i="3" s="1"/>
  <c r="H1010" i="3" s="1"/>
  <c r="D1002" i="3"/>
  <c r="G1002" i="3" s="1"/>
  <c r="H1002" i="3" s="1"/>
  <c r="D994" i="3"/>
  <c r="G994" i="3" s="1"/>
  <c r="H994" i="3" s="1"/>
  <c r="D986" i="3"/>
  <c r="G986" i="3" s="1"/>
  <c r="H986" i="3" s="1"/>
  <c r="D978" i="3"/>
  <c r="G978" i="3" s="1"/>
  <c r="H978" i="3" s="1"/>
  <c r="D970" i="3"/>
  <c r="G970" i="3" s="1"/>
  <c r="H970" i="3" s="1"/>
  <c r="D962" i="3"/>
  <c r="G962" i="3" s="1"/>
  <c r="H962" i="3" s="1"/>
  <c r="D954" i="3"/>
  <c r="G954" i="3" s="1"/>
  <c r="H954" i="3" s="1"/>
  <c r="D946" i="3"/>
  <c r="G946" i="3" s="1"/>
  <c r="H946" i="3" s="1"/>
  <c r="D938" i="3"/>
  <c r="G938" i="3" s="1"/>
  <c r="H938" i="3" s="1"/>
  <c r="D930" i="3"/>
  <c r="G930" i="3" s="1"/>
  <c r="H930" i="3" s="1"/>
  <c r="D922" i="3"/>
  <c r="G922" i="3" s="1"/>
  <c r="H922" i="3" s="1"/>
  <c r="D914" i="3"/>
  <c r="G914" i="3" s="1"/>
  <c r="H914" i="3" s="1"/>
  <c r="D906" i="3"/>
  <c r="G906" i="3" s="1"/>
  <c r="H906" i="3" s="1"/>
  <c r="D898" i="3"/>
  <c r="G898" i="3" s="1"/>
  <c r="H898" i="3" s="1"/>
  <c r="D890" i="3"/>
  <c r="G890" i="3" s="1"/>
  <c r="H890" i="3" s="1"/>
  <c r="D882" i="3"/>
  <c r="G882" i="3" s="1"/>
  <c r="H882" i="3" s="1"/>
  <c r="D874" i="3"/>
  <c r="G874" i="3" s="1"/>
  <c r="H874" i="3" s="1"/>
  <c r="D866" i="3"/>
  <c r="G866" i="3" s="1"/>
  <c r="H866" i="3" s="1"/>
  <c r="D858" i="3"/>
  <c r="G858" i="3" s="1"/>
  <c r="H858" i="3" s="1"/>
  <c r="D850" i="3"/>
  <c r="G850" i="3" s="1"/>
  <c r="H850" i="3" s="1"/>
  <c r="D842" i="3"/>
  <c r="G842" i="3" s="1"/>
  <c r="H842" i="3" s="1"/>
  <c r="D834" i="3"/>
  <c r="G834" i="3" s="1"/>
  <c r="H834" i="3" s="1"/>
  <c r="D826" i="3"/>
  <c r="G826" i="3" s="1"/>
  <c r="H826" i="3" s="1"/>
  <c r="D818" i="3"/>
  <c r="G818" i="3" s="1"/>
  <c r="H818" i="3" s="1"/>
  <c r="D810" i="3"/>
  <c r="G810" i="3" s="1"/>
  <c r="H810" i="3" s="1"/>
  <c r="D802" i="3"/>
  <c r="G802" i="3" s="1"/>
  <c r="H802" i="3" s="1"/>
  <c r="D794" i="3"/>
  <c r="G794" i="3" s="1"/>
  <c r="H794" i="3" s="1"/>
  <c r="D786" i="3"/>
  <c r="G786" i="3" s="1"/>
  <c r="H786" i="3" s="1"/>
  <c r="D778" i="3"/>
  <c r="G778" i="3" s="1"/>
  <c r="H778" i="3" s="1"/>
  <c r="D770" i="3"/>
  <c r="G770" i="3" s="1"/>
  <c r="H770" i="3" s="1"/>
  <c r="D762" i="3"/>
  <c r="G762" i="3" s="1"/>
  <c r="H762" i="3" s="1"/>
  <c r="D754" i="3"/>
  <c r="G754" i="3" s="1"/>
  <c r="H754" i="3" s="1"/>
  <c r="D746" i="3"/>
  <c r="G746" i="3" s="1"/>
  <c r="H746" i="3" s="1"/>
  <c r="D738" i="3"/>
  <c r="G738" i="3" s="1"/>
  <c r="H738" i="3" s="1"/>
  <c r="D730" i="3"/>
  <c r="G730" i="3" s="1"/>
  <c r="H730" i="3" s="1"/>
  <c r="D722" i="3"/>
  <c r="G722" i="3" s="1"/>
  <c r="H722" i="3" s="1"/>
  <c r="D714" i="3"/>
  <c r="G714" i="3" s="1"/>
  <c r="H714" i="3" s="1"/>
  <c r="D706" i="3"/>
  <c r="G706" i="3" s="1"/>
  <c r="H706" i="3" s="1"/>
  <c r="D698" i="3"/>
  <c r="G698" i="3" s="1"/>
  <c r="H698" i="3" s="1"/>
  <c r="D690" i="3"/>
  <c r="G690" i="3" s="1"/>
  <c r="H690" i="3" s="1"/>
  <c r="D682" i="3"/>
  <c r="G682" i="3" s="1"/>
  <c r="H682" i="3" s="1"/>
  <c r="D674" i="3"/>
  <c r="G674" i="3" s="1"/>
  <c r="H674" i="3" s="1"/>
  <c r="D666" i="3"/>
  <c r="G666" i="3" s="1"/>
  <c r="H666" i="3" s="1"/>
  <c r="D658" i="3"/>
  <c r="G658" i="3" s="1"/>
  <c r="H658" i="3" s="1"/>
  <c r="D650" i="3"/>
  <c r="G650" i="3" s="1"/>
  <c r="H650" i="3" s="1"/>
  <c r="D642" i="3"/>
  <c r="G642" i="3" s="1"/>
  <c r="H642" i="3" s="1"/>
  <c r="D634" i="3"/>
  <c r="G634" i="3" s="1"/>
  <c r="H634" i="3" s="1"/>
  <c r="D626" i="3"/>
  <c r="G626" i="3" s="1"/>
  <c r="H626" i="3" s="1"/>
  <c r="D618" i="3"/>
  <c r="G618" i="3" s="1"/>
  <c r="H618" i="3" s="1"/>
  <c r="D610" i="3"/>
  <c r="G610" i="3" s="1"/>
  <c r="H610" i="3" s="1"/>
  <c r="D602" i="3"/>
  <c r="G602" i="3" s="1"/>
  <c r="H602" i="3" s="1"/>
  <c r="D594" i="3"/>
  <c r="G594" i="3" s="1"/>
  <c r="H594" i="3" s="1"/>
  <c r="D586" i="3"/>
  <c r="G586" i="3" s="1"/>
  <c r="H586" i="3" s="1"/>
  <c r="D2160" i="3"/>
  <c r="G2160" i="3" s="1"/>
  <c r="H2160" i="3" s="1"/>
  <c r="D2121" i="3"/>
  <c r="G2121" i="3" s="1"/>
  <c r="H2121" i="3" s="1"/>
  <c r="D2089" i="3"/>
  <c r="G2089" i="3" s="1"/>
  <c r="H2089" i="3" s="1"/>
  <c r="D2055" i="3"/>
  <c r="G2055" i="3" s="1"/>
  <c r="H2055" i="3" s="1"/>
  <c r="D2034" i="3"/>
  <c r="G2034" i="3" s="1"/>
  <c r="H2034" i="3" s="1"/>
  <c r="D1970" i="3"/>
  <c r="G1970" i="3" s="1"/>
  <c r="H1970" i="3" s="1"/>
  <c r="D1906" i="3"/>
  <c r="G1906" i="3" s="1"/>
  <c r="H1906" i="3" s="1"/>
  <c r="D1842" i="3"/>
  <c r="G1842" i="3" s="1"/>
  <c r="H1842" i="3" s="1"/>
  <c r="D1777" i="3"/>
  <c r="G1777" i="3" s="1"/>
  <c r="H1777" i="3" s="1"/>
  <c r="D1769" i="3"/>
  <c r="G1769" i="3" s="1"/>
  <c r="H1769" i="3" s="1"/>
  <c r="D1767" i="3"/>
  <c r="G1767" i="3" s="1"/>
  <c r="H1767" i="3" s="1"/>
  <c r="D1752" i="3"/>
  <c r="G1752" i="3" s="1"/>
  <c r="H1752" i="3" s="1"/>
  <c r="D1750" i="3"/>
  <c r="G1750" i="3" s="1"/>
  <c r="H1750" i="3" s="1"/>
  <c r="D1714" i="3"/>
  <c r="G1714" i="3" s="1"/>
  <c r="H1714" i="3" s="1"/>
  <c r="D1708" i="3"/>
  <c r="G1708" i="3" s="1"/>
  <c r="H1708" i="3" s="1"/>
  <c r="D1649" i="3"/>
  <c r="G1649" i="3" s="1"/>
  <c r="H1649" i="3" s="1"/>
  <c r="D1641" i="3"/>
  <c r="G1641" i="3" s="1"/>
  <c r="H1641" i="3" s="1"/>
  <c r="D1639" i="3"/>
  <c r="G1639" i="3" s="1"/>
  <c r="H1639" i="3" s="1"/>
  <c r="D1624" i="3"/>
  <c r="G1624" i="3" s="1"/>
  <c r="H1624" i="3" s="1"/>
  <c r="D1622" i="3"/>
  <c r="G1622" i="3" s="1"/>
  <c r="H1622" i="3" s="1"/>
  <c r="D1586" i="3"/>
  <c r="G1586" i="3" s="1"/>
  <c r="H1586" i="3" s="1"/>
  <c r="D1580" i="3"/>
  <c r="G1580" i="3" s="1"/>
  <c r="H1580" i="3" s="1"/>
  <c r="D1396" i="3"/>
  <c r="G1396" i="3" s="1"/>
  <c r="H1396" i="3" s="1"/>
  <c r="D1382" i="3"/>
  <c r="G1382" i="3" s="1"/>
  <c r="H1382" i="3" s="1"/>
  <c r="D1377" i="3"/>
  <c r="G1377" i="3" s="1"/>
  <c r="H1377" i="3" s="1"/>
  <c r="D1367" i="3"/>
  <c r="G1367" i="3" s="1"/>
  <c r="H1367" i="3" s="1"/>
  <c r="D1362" i="3"/>
  <c r="G1362" i="3" s="1"/>
  <c r="H1362" i="3" s="1"/>
  <c r="D1357" i="3"/>
  <c r="G1357" i="3" s="1"/>
  <c r="H1357" i="3" s="1"/>
  <c r="D1347" i="3"/>
  <c r="G1347" i="3" s="1"/>
  <c r="H1347" i="3" s="1"/>
  <c r="D1332" i="3"/>
  <c r="G1332" i="3" s="1"/>
  <c r="H1332" i="3" s="1"/>
  <c r="D1318" i="3"/>
  <c r="G1318" i="3" s="1"/>
  <c r="H1318" i="3" s="1"/>
  <c r="D1313" i="3"/>
  <c r="G1313" i="3" s="1"/>
  <c r="H1313" i="3" s="1"/>
  <c r="D1303" i="3"/>
  <c r="G1303" i="3" s="1"/>
  <c r="H1303" i="3" s="1"/>
  <c r="D1298" i="3"/>
  <c r="G1298" i="3" s="1"/>
  <c r="H1298" i="3" s="1"/>
  <c r="D1293" i="3"/>
  <c r="G1293" i="3" s="1"/>
  <c r="H1293" i="3" s="1"/>
  <c r="D1283" i="3"/>
  <c r="G1283" i="3" s="1"/>
  <c r="H1283" i="3" s="1"/>
  <c r="D1268" i="3"/>
  <c r="G1268" i="3" s="1"/>
  <c r="H1268" i="3" s="1"/>
  <c r="D1254" i="3"/>
  <c r="G1254" i="3" s="1"/>
  <c r="H1254" i="3" s="1"/>
  <c r="D1249" i="3"/>
  <c r="G1249" i="3" s="1"/>
  <c r="H1249" i="3" s="1"/>
  <c r="D1239" i="3"/>
  <c r="G1239" i="3" s="1"/>
  <c r="H1239" i="3" s="1"/>
  <c r="D1234" i="3"/>
  <c r="G1234" i="3" s="1"/>
  <c r="H1234" i="3" s="1"/>
  <c r="D1229" i="3"/>
  <c r="G1229" i="3" s="1"/>
  <c r="H1229" i="3" s="1"/>
  <c r="D1219" i="3"/>
  <c r="G1219" i="3" s="1"/>
  <c r="H1219" i="3" s="1"/>
  <c r="D1204" i="3"/>
  <c r="G1204" i="3" s="1"/>
  <c r="H1204" i="3" s="1"/>
  <c r="D1190" i="3"/>
  <c r="G1190" i="3" s="1"/>
  <c r="H1190" i="3" s="1"/>
  <c r="D1185" i="3"/>
  <c r="G1185" i="3" s="1"/>
  <c r="H1185" i="3" s="1"/>
  <c r="D1175" i="3"/>
  <c r="G1175" i="3" s="1"/>
  <c r="H1175" i="3" s="1"/>
  <c r="D1170" i="3"/>
  <c r="G1170" i="3" s="1"/>
  <c r="H1170" i="3" s="1"/>
  <c r="D1165" i="3"/>
  <c r="G1165" i="3" s="1"/>
  <c r="H1165" i="3" s="1"/>
  <c r="D1155" i="3"/>
  <c r="G1155" i="3" s="1"/>
  <c r="H1155" i="3" s="1"/>
  <c r="D1140" i="3"/>
  <c r="G1140" i="3" s="1"/>
  <c r="H1140" i="3" s="1"/>
  <c r="D1126" i="3"/>
  <c r="G1126" i="3" s="1"/>
  <c r="H1126" i="3" s="1"/>
  <c r="D1121" i="3"/>
  <c r="G1121" i="3" s="1"/>
  <c r="H1121" i="3" s="1"/>
  <c r="D1111" i="3"/>
  <c r="G1111" i="3" s="1"/>
  <c r="H1111" i="3" s="1"/>
  <c r="D1106" i="3"/>
  <c r="G1106" i="3" s="1"/>
  <c r="H1106" i="3" s="1"/>
  <c r="D1101" i="3"/>
  <c r="G1101" i="3" s="1"/>
  <c r="H1101" i="3" s="1"/>
  <c r="D1091" i="3"/>
  <c r="G1091" i="3" s="1"/>
  <c r="H1091" i="3" s="1"/>
  <c r="D1076" i="3"/>
  <c r="G1076" i="3" s="1"/>
  <c r="H1076" i="3" s="1"/>
  <c r="D1062" i="3"/>
  <c r="G1062" i="3" s="1"/>
  <c r="H1062" i="3" s="1"/>
  <c r="D1057" i="3"/>
  <c r="G1057" i="3" s="1"/>
  <c r="H1057" i="3" s="1"/>
  <c r="D1047" i="3"/>
  <c r="G1047" i="3" s="1"/>
  <c r="H1047" i="3" s="1"/>
  <c r="D1042" i="3"/>
  <c r="G1042" i="3" s="1"/>
  <c r="H1042" i="3" s="1"/>
  <c r="D1037" i="3"/>
  <c r="G1037" i="3" s="1"/>
  <c r="H1037" i="3" s="1"/>
  <c r="D1027" i="3"/>
  <c r="G1027" i="3" s="1"/>
  <c r="H1027" i="3" s="1"/>
  <c r="D1011" i="3"/>
  <c r="G1011" i="3" s="1"/>
  <c r="H1011" i="3" s="1"/>
  <c r="D1003" i="3"/>
  <c r="G1003" i="3" s="1"/>
  <c r="H1003" i="3" s="1"/>
  <c r="D995" i="3"/>
  <c r="G995" i="3" s="1"/>
  <c r="H995" i="3" s="1"/>
  <c r="D987" i="3"/>
  <c r="G987" i="3" s="1"/>
  <c r="H987" i="3" s="1"/>
  <c r="D979" i="3"/>
  <c r="G979" i="3" s="1"/>
  <c r="H979" i="3" s="1"/>
  <c r="D971" i="3"/>
  <c r="G971" i="3" s="1"/>
  <c r="H971" i="3" s="1"/>
  <c r="D963" i="3"/>
  <c r="G963" i="3" s="1"/>
  <c r="H963" i="3" s="1"/>
  <c r="D955" i="3"/>
  <c r="G955" i="3" s="1"/>
  <c r="H955" i="3" s="1"/>
  <c r="D947" i="3"/>
  <c r="G947" i="3" s="1"/>
  <c r="H947" i="3" s="1"/>
  <c r="D939" i="3"/>
  <c r="G939" i="3" s="1"/>
  <c r="H939" i="3" s="1"/>
  <c r="D931" i="3"/>
  <c r="G931" i="3" s="1"/>
  <c r="H931" i="3" s="1"/>
  <c r="D923" i="3"/>
  <c r="G923" i="3" s="1"/>
  <c r="H923" i="3" s="1"/>
  <c r="D915" i="3"/>
  <c r="G915" i="3" s="1"/>
  <c r="H915" i="3" s="1"/>
  <c r="D907" i="3"/>
  <c r="G907" i="3" s="1"/>
  <c r="H907" i="3" s="1"/>
  <c r="D899" i="3"/>
  <c r="G899" i="3" s="1"/>
  <c r="H899" i="3" s="1"/>
  <c r="D891" i="3"/>
  <c r="G891" i="3" s="1"/>
  <c r="H891" i="3" s="1"/>
  <c r="D883" i="3"/>
  <c r="G883" i="3" s="1"/>
  <c r="H883" i="3" s="1"/>
  <c r="D875" i="3"/>
  <c r="G875" i="3" s="1"/>
  <c r="H875" i="3" s="1"/>
  <c r="D867" i="3"/>
  <c r="G867" i="3" s="1"/>
  <c r="H867" i="3" s="1"/>
  <c r="D859" i="3"/>
  <c r="G859" i="3" s="1"/>
  <c r="H859" i="3" s="1"/>
  <c r="D851" i="3"/>
  <c r="G851" i="3" s="1"/>
  <c r="H851" i="3" s="1"/>
  <c r="D843" i="3"/>
  <c r="G843" i="3" s="1"/>
  <c r="H843" i="3" s="1"/>
  <c r="D835" i="3"/>
  <c r="G835" i="3" s="1"/>
  <c r="H835" i="3" s="1"/>
  <c r="D827" i="3"/>
  <c r="G827" i="3" s="1"/>
  <c r="H827" i="3" s="1"/>
  <c r="D2131" i="3"/>
  <c r="G2131" i="3" s="1"/>
  <c r="H2131" i="3" s="1"/>
  <c r="D2099" i="3"/>
  <c r="G2099" i="3" s="1"/>
  <c r="H2099" i="3" s="1"/>
  <c r="D2079" i="3"/>
  <c r="G2079" i="3" s="1"/>
  <c r="H2079" i="3" s="1"/>
  <c r="D2076" i="3"/>
  <c r="G2076" i="3" s="1"/>
  <c r="H2076" i="3" s="1"/>
  <c r="D1995" i="3"/>
  <c r="G1995" i="3" s="1"/>
  <c r="H1995" i="3" s="1"/>
  <c r="D1931" i="3"/>
  <c r="G1931" i="3" s="1"/>
  <c r="H1931" i="3" s="1"/>
  <c r="D1867" i="3"/>
  <c r="G1867" i="3" s="1"/>
  <c r="H1867" i="3" s="1"/>
  <c r="D1807" i="3"/>
  <c r="G1807" i="3" s="1"/>
  <c r="H1807" i="3" s="1"/>
  <c r="D1792" i="3"/>
  <c r="G1792" i="3" s="1"/>
  <c r="H1792" i="3" s="1"/>
  <c r="D1784" i="3"/>
  <c r="G1784" i="3" s="1"/>
  <c r="H1784" i="3" s="1"/>
  <c r="D1782" i="3"/>
  <c r="G1782" i="3" s="1"/>
  <c r="H1782" i="3" s="1"/>
  <c r="D1763" i="3"/>
  <c r="G1763" i="3" s="1"/>
  <c r="H1763" i="3" s="1"/>
  <c r="D1748" i="3"/>
  <c r="G1748" i="3" s="1"/>
  <c r="H1748" i="3" s="1"/>
  <c r="D1740" i="3"/>
  <c r="G1740" i="3" s="1"/>
  <c r="H1740" i="3" s="1"/>
  <c r="D1723" i="3"/>
  <c r="G1723" i="3" s="1"/>
  <c r="H1723" i="3" s="1"/>
  <c r="D1704" i="3"/>
  <c r="G1704" i="3" s="1"/>
  <c r="H1704" i="3" s="1"/>
  <c r="D1698" i="3"/>
  <c r="G1698" i="3" s="1"/>
  <c r="H1698" i="3" s="1"/>
  <c r="D1689" i="3"/>
  <c r="G1689" i="3" s="1"/>
  <c r="H1689" i="3" s="1"/>
  <c r="D1679" i="3"/>
  <c r="G1679" i="3" s="1"/>
  <c r="H1679" i="3" s="1"/>
  <c r="D1664" i="3"/>
  <c r="G1664" i="3" s="1"/>
  <c r="H1664" i="3" s="1"/>
  <c r="D1656" i="3"/>
  <c r="G1656" i="3" s="1"/>
  <c r="H1656" i="3" s="1"/>
  <c r="D1654" i="3"/>
  <c r="G1654" i="3" s="1"/>
  <c r="H1654" i="3" s="1"/>
  <c r="D1635" i="3"/>
  <c r="G1635" i="3" s="1"/>
  <c r="H1635" i="3" s="1"/>
  <c r="D1620" i="3"/>
  <c r="G1620" i="3" s="1"/>
  <c r="H1620" i="3" s="1"/>
  <c r="D1612" i="3"/>
  <c r="G1612" i="3" s="1"/>
  <c r="H1612" i="3" s="1"/>
  <c r="D1595" i="3"/>
  <c r="G1595" i="3" s="1"/>
  <c r="H1595" i="3" s="1"/>
  <c r="D1576" i="3"/>
  <c r="G1576" i="3" s="1"/>
  <c r="H1576" i="3" s="1"/>
  <c r="D1570" i="3"/>
  <c r="G1570" i="3" s="1"/>
  <c r="H1570" i="3" s="1"/>
  <c r="D1561" i="3"/>
  <c r="G1561" i="3" s="1"/>
  <c r="H1561" i="3" s="1"/>
  <c r="D1411" i="3"/>
  <c r="G1411" i="3" s="1"/>
  <c r="H1411" i="3" s="1"/>
  <c r="D1407" i="3"/>
  <c r="G1407" i="3" s="1"/>
  <c r="H1407" i="3" s="1"/>
  <c r="D1402" i="3"/>
  <c r="G1402" i="3" s="1"/>
  <c r="H1402" i="3" s="1"/>
  <c r="D1397" i="3"/>
  <c r="G1397" i="3" s="1"/>
  <c r="H1397" i="3" s="1"/>
  <c r="D1387" i="3"/>
  <c r="G1387" i="3" s="1"/>
  <c r="H1387" i="3" s="1"/>
  <c r="D1372" i="3"/>
  <c r="G1372" i="3" s="1"/>
  <c r="H1372" i="3" s="1"/>
  <c r="D1358" i="3"/>
  <c r="G1358" i="3" s="1"/>
  <c r="H1358" i="3" s="1"/>
  <c r="D1353" i="3"/>
  <c r="G1353" i="3" s="1"/>
  <c r="H1353" i="3" s="1"/>
  <c r="D1343" i="3"/>
  <c r="G1343" i="3" s="1"/>
  <c r="H1343" i="3" s="1"/>
  <c r="D1338" i="3"/>
  <c r="G1338" i="3" s="1"/>
  <c r="H1338" i="3" s="1"/>
  <c r="D1333" i="3"/>
  <c r="G1333" i="3" s="1"/>
  <c r="H1333" i="3" s="1"/>
  <c r="D1323" i="3"/>
  <c r="G1323" i="3" s="1"/>
  <c r="H1323" i="3" s="1"/>
  <c r="D1308" i="3"/>
  <c r="G1308" i="3" s="1"/>
  <c r="H1308" i="3" s="1"/>
  <c r="D1294" i="3"/>
  <c r="G1294" i="3" s="1"/>
  <c r="H1294" i="3" s="1"/>
  <c r="D1289" i="3"/>
  <c r="G1289" i="3" s="1"/>
  <c r="H1289" i="3" s="1"/>
  <c r="D1279" i="3"/>
  <c r="G1279" i="3" s="1"/>
  <c r="H1279" i="3" s="1"/>
  <c r="D1274" i="3"/>
  <c r="G1274" i="3" s="1"/>
  <c r="H1274" i="3" s="1"/>
  <c r="D1269" i="3"/>
  <c r="G1269" i="3" s="1"/>
  <c r="H1269" i="3" s="1"/>
  <c r="D1259" i="3"/>
  <c r="G1259" i="3" s="1"/>
  <c r="H1259" i="3" s="1"/>
  <c r="D1244" i="3"/>
  <c r="G1244" i="3" s="1"/>
  <c r="H1244" i="3" s="1"/>
  <c r="D1230" i="3"/>
  <c r="G1230" i="3" s="1"/>
  <c r="H1230" i="3" s="1"/>
  <c r="D1225" i="3"/>
  <c r="G1225" i="3" s="1"/>
  <c r="H1225" i="3" s="1"/>
  <c r="D1215" i="3"/>
  <c r="G1215" i="3" s="1"/>
  <c r="H1215" i="3" s="1"/>
  <c r="D1210" i="3"/>
  <c r="G1210" i="3" s="1"/>
  <c r="H1210" i="3" s="1"/>
  <c r="D1205" i="3"/>
  <c r="G1205" i="3" s="1"/>
  <c r="H1205" i="3" s="1"/>
  <c r="D1195" i="3"/>
  <c r="G1195" i="3" s="1"/>
  <c r="H1195" i="3" s="1"/>
  <c r="D1180" i="3"/>
  <c r="G1180" i="3" s="1"/>
  <c r="H1180" i="3" s="1"/>
  <c r="D1166" i="3"/>
  <c r="G1166" i="3" s="1"/>
  <c r="H1166" i="3" s="1"/>
  <c r="D1161" i="3"/>
  <c r="G1161" i="3" s="1"/>
  <c r="H1161" i="3" s="1"/>
  <c r="D1151" i="3"/>
  <c r="G1151" i="3" s="1"/>
  <c r="H1151" i="3" s="1"/>
  <c r="D1146" i="3"/>
  <c r="G1146" i="3" s="1"/>
  <c r="H1146" i="3" s="1"/>
  <c r="D1141" i="3"/>
  <c r="G1141" i="3" s="1"/>
  <c r="H1141" i="3" s="1"/>
  <c r="D1131" i="3"/>
  <c r="G1131" i="3" s="1"/>
  <c r="H1131" i="3" s="1"/>
  <c r="D1116" i="3"/>
  <c r="G1116" i="3" s="1"/>
  <c r="H1116" i="3" s="1"/>
  <c r="D1102" i="3"/>
  <c r="G1102" i="3" s="1"/>
  <c r="H1102" i="3" s="1"/>
  <c r="D1097" i="3"/>
  <c r="G1097" i="3" s="1"/>
  <c r="H1097" i="3" s="1"/>
  <c r="D1087" i="3"/>
  <c r="G1087" i="3" s="1"/>
  <c r="H1087" i="3" s="1"/>
  <c r="D1082" i="3"/>
  <c r="G1082" i="3" s="1"/>
  <c r="H1082" i="3" s="1"/>
  <c r="D1077" i="3"/>
  <c r="G1077" i="3" s="1"/>
  <c r="H1077" i="3" s="1"/>
  <c r="D1067" i="3"/>
  <c r="G1067" i="3" s="1"/>
  <c r="H1067" i="3" s="1"/>
  <c r="D1052" i="3"/>
  <c r="G1052" i="3" s="1"/>
  <c r="H1052" i="3" s="1"/>
  <c r="D1038" i="3"/>
  <c r="G1038" i="3" s="1"/>
  <c r="H1038" i="3" s="1"/>
  <c r="D1033" i="3"/>
  <c r="G1033" i="3" s="1"/>
  <c r="H1033" i="3" s="1"/>
  <c r="D1023" i="3"/>
  <c r="G1023" i="3" s="1"/>
  <c r="H1023" i="3" s="1"/>
  <c r="D1018" i="3"/>
  <c r="G1018" i="3" s="1"/>
  <c r="H1018" i="3" s="1"/>
  <c r="D1012" i="3"/>
  <c r="G1012" i="3" s="1"/>
  <c r="H1012" i="3" s="1"/>
  <c r="D1004" i="3"/>
  <c r="G1004" i="3" s="1"/>
  <c r="H1004" i="3" s="1"/>
  <c r="D996" i="3"/>
  <c r="G996" i="3" s="1"/>
  <c r="H996" i="3" s="1"/>
  <c r="D988" i="3"/>
  <c r="G988" i="3" s="1"/>
  <c r="H988" i="3" s="1"/>
  <c r="D980" i="3"/>
  <c r="G980" i="3" s="1"/>
  <c r="H980" i="3" s="1"/>
  <c r="D972" i="3"/>
  <c r="G972" i="3" s="1"/>
  <c r="H972" i="3" s="1"/>
  <c r="D964" i="3"/>
  <c r="G964" i="3" s="1"/>
  <c r="H964" i="3" s="1"/>
  <c r="D956" i="3"/>
  <c r="G956" i="3" s="1"/>
  <c r="H956" i="3" s="1"/>
  <c r="D948" i="3"/>
  <c r="G948" i="3" s="1"/>
  <c r="H948" i="3" s="1"/>
  <c r="D940" i="3"/>
  <c r="G940" i="3" s="1"/>
  <c r="H940" i="3" s="1"/>
  <c r="D932" i="3"/>
  <c r="G932" i="3" s="1"/>
  <c r="H932" i="3" s="1"/>
  <c r="D924" i="3"/>
  <c r="G924" i="3" s="1"/>
  <c r="H924" i="3" s="1"/>
  <c r="D916" i="3"/>
  <c r="G916" i="3" s="1"/>
  <c r="H916" i="3" s="1"/>
  <c r="D908" i="3"/>
  <c r="G908" i="3" s="1"/>
  <c r="H908" i="3" s="1"/>
  <c r="D900" i="3"/>
  <c r="G900" i="3" s="1"/>
  <c r="H900" i="3" s="1"/>
  <c r="D892" i="3"/>
  <c r="G892" i="3" s="1"/>
  <c r="H892" i="3" s="1"/>
  <c r="D884" i="3"/>
  <c r="G884" i="3" s="1"/>
  <c r="H884" i="3" s="1"/>
  <c r="D876" i="3"/>
  <c r="G876" i="3" s="1"/>
  <c r="H876" i="3" s="1"/>
  <c r="D868" i="3"/>
  <c r="G868" i="3" s="1"/>
  <c r="H868" i="3" s="1"/>
  <c r="D860" i="3"/>
  <c r="G860" i="3" s="1"/>
  <c r="H860" i="3" s="1"/>
  <c r="D852" i="3"/>
  <c r="G852" i="3" s="1"/>
  <c r="H852" i="3" s="1"/>
  <c r="D844" i="3"/>
  <c r="G844" i="3" s="1"/>
  <c r="H844" i="3" s="1"/>
  <c r="D836" i="3"/>
  <c r="G836" i="3" s="1"/>
  <c r="H836" i="3" s="1"/>
  <c r="D828" i="3"/>
  <c r="G828" i="3" s="1"/>
  <c r="H828" i="3" s="1"/>
  <c r="D820" i="3"/>
  <c r="G820" i="3" s="1"/>
  <c r="H820" i="3" s="1"/>
  <c r="D812" i="3"/>
  <c r="G812" i="3" s="1"/>
  <c r="H812" i="3" s="1"/>
  <c r="D804" i="3"/>
  <c r="G804" i="3" s="1"/>
  <c r="H804" i="3" s="1"/>
  <c r="D796" i="3"/>
  <c r="G796" i="3" s="1"/>
  <c r="H796" i="3" s="1"/>
  <c r="D788" i="3"/>
  <c r="G788" i="3" s="1"/>
  <c r="H788" i="3" s="1"/>
  <c r="D780" i="3"/>
  <c r="G780" i="3" s="1"/>
  <c r="H780" i="3" s="1"/>
  <c r="D772" i="3"/>
  <c r="G772" i="3" s="1"/>
  <c r="H772" i="3" s="1"/>
  <c r="D764" i="3"/>
  <c r="G764" i="3" s="1"/>
  <c r="H764" i="3" s="1"/>
  <c r="D756" i="3"/>
  <c r="G756" i="3" s="1"/>
  <c r="H756" i="3" s="1"/>
  <c r="D748" i="3"/>
  <c r="G748" i="3" s="1"/>
  <c r="H748" i="3" s="1"/>
  <c r="D740" i="3"/>
  <c r="G740" i="3" s="1"/>
  <c r="H740" i="3" s="1"/>
  <c r="D732" i="3"/>
  <c r="G732" i="3" s="1"/>
  <c r="H732" i="3" s="1"/>
  <c r="D724" i="3"/>
  <c r="G724" i="3" s="1"/>
  <c r="H724" i="3" s="1"/>
  <c r="D2537" i="3"/>
  <c r="G2537" i="3" s="1"/>
  <c r="H2537" i="3" s="1"/>
  <c r="D2464" i="3"/>
  <c r="G2464" i="3" s="1"/>
  <c r="H2464" i="3" s="1"/>
  <c r="D2177" i="3"/>
  <c r="G2177" i="3" s="1"/>
  <c r="H2177" i="3" s="1"/>
  <c r="D2127" i="3"/>
  <c r="G2127" i="3" s="1"/>
  <c r="H2127" i="3" s="1"/>
  <c r="D2096" i="3"/>
  <c r="G2096" i="3" s="1"/>
  <c r="H2096" i="3" s="1"/>
  <c r="D2081" i="3"/>
  <c r="G2081" i="3" s="1"/>
  <c r="H2081" i="3" s="1"/>
  <c r="D2041" i="3"/>
  <c r="G2041" i="3" s="1"/>
  <c r="H2041" i="3" s="1"/>
  <c r="D2018" i="3"/>
  <c r="G2018" i="3" s="1"/>
  <c r="H2018" i="3" s="1"/>
  <c r="D1954" i="3"/>
  <c r="G1954" i="3" s="1"/>
  <c r="H1954" i="3" s="1"/>
  <c r="D1890" i="3"/>
  <c r="G1890" i="3" s="1"/>
  <c r="H1890" i="3" s="1"/>
  <c r="D1826" i="3"/>
  <c r="G1826" i="3" s="1"/>
  <c r="H1826" i="3" s="1"/>
  <c r="D1803" i="3"/>
  <c r="G1803" i="3" s="1"/>
  <c r="H1803" i="3" s="1"/>
  <c r="D1801" i="3"/>
  <c r="G1801" i="3" s="1"/>
  <c r="H1801" i="3" s="1"/>
  <c r="D1799" i="3"/>
  <c r="G1799" i="3" s="1"/>
  <c r="H1799" i="3" s="1"/>
  <c r="D1788" i="3"/>
  <c r="G1788" i="3" s="1"/>
  <c r="H1788" i="3" s="1"/>
  <c r="D1755" i="3"/>
  <c r="G1755" i="3" s="1"/>
  <c r="H1755" i="3" s="1"/>
  <c r="D1738" i="3"/>
  <c r="G1738" i="3" s="1"/>
  <c r="H1738" i="3" s="1"/>
  <c r="D1719" i="3"/>
  <c r="G1719" i="3" s="1"/>
  <c r="H1719" i="3" s="1"/>
  <c r="D1694" i="3"/>
  <c r="G1694" i="3" s="1"/>
  <c r="H1694" i="3" s="1"/>
  <c r="D1675" i="3"/>
  <c r="G1675" i="3" s="1"/>
  <c r="H1675" i="3" s="1"/>
  <c r="D1673" i="3"/>
  <c r="G1673" i="3" s="1"/>
  <c r="H1673" i="3" s="1"/>
  <c r="D1671" i="3"/>
  <c r="G1671" i="3" s="1"/>
  <c r="H1671" i="3" s="1"/>
  <c r="D1660" i="3"/>
  <c r="G1660" i="3" s="1"/>
  <c r="H1660" i="3" s="1"/>
  <c r="D1627" i="3"/>
  <c r="G1627" i="3" s="1"/>
  <c r="H1627" i="3" s="1"/>
  <c r="D1610" i="3"/>
  <c r="G1610" i="3" s="1"/>
  <c r="H1610" i="3" s="1"/>
  <c r="D1591" i="3"/>
  <c r="G1591" i="3" s="1"/>
  <c r="H1591" i="3" s="1"/>
  <c r="D1566" i="3"/>
  <c r="G1566" i="3" s="1"/>
  <c r="H1566" i="3" s="1"/>
  <c r="D1551" i="3"/>
  <c r="G1551" i="3" s="1"/>
  <c r="H1551" i="3" s="1"/>
  <c r="D1549" i="3"/>
  <c r="G1549" i="3" s="1"/>
  <c r="H1549" i="3" s="1"/>
  <c r="D1542" i="3"/>
  <c r="G1542" i="3" s="1"/>
  <c r="H1542" i="3" s="1"/>
  <c r="D1535" i="3"/>
  <c r="G1535" i="3" s="1"/>
  <c r="H1535" i="3" s="1"/>
  <c r="D1533" i="3"/>
  <c r="G1533" i="3" s="1"/>
  <c r="H1533" i="3" s="1"/>
  <c r="D1526" i="3"/>
  <c r="G1526" i="3" s="1"/>
  <c r="H1526" i="3" s="1"/>
  <c r="D1519" i="3"/>
  <c r="G1519" i="3" s="1"/>
  <c r="H1519" i="3" s="1"/>
  <c r="D1517" i="3"/>
  <c r="G1517" i="3" s="1"/>
  <c r="H1517" i="3" s="1"/>
  <c r="D1510" i="3"/>
  <c r="G1510" i="3" s="1"/>
  <c r="H1510" i="3" s="1"/>
  <c r="D1503" i="3"/>
  <c r="G1503" i="3" s="1"/>
  <c r="H1503" i="3" s="1"/>
  <c r="D1501" i="3"/>
  <c r="G1501" i="3" s="1"/>
  <c r="H1501" i="3" s="1"/>
  <c r="D1494" i="3"/>
  <c r="G1494" i="3" s="1"/>
  <c r="H1494" i="3" s="1"/>
  <c r="D1487" i="3"/>
  <c r="G1487" i="3" s="1"/>
  <c r="H1487" i="3" s="1"/>
  <c r="D1485" i="3"/>
  <c r="G1485" i="3" s="1"/>
  <c r="H1485" i="3" s="1"/>
  <c r="D1478" i="3"/>
  <c r="G1478" i="3" s="1"/>
  <c r="H1478" i="3" s="1"/>
  <c r="D1471" i="3"/>
  <c r="G1471" i="3" s="1"/>
  <c r="H1471" i="3" s="1"/>
  <c r="D1469" i="3"/>
  <c r="G1469" i="3" s="1"/>
  <c r="H1469" i="3" s="1"/>
  <c r="D2552" i="3"/>
  <c r="G2552" i="3" s="1"/>
  <c r="H2552" i="3" s="1"/>
  <c r="D2152" i="3"/>
  <c r="G2152" i="3" s="1"/>
  <c r="H2152" i="3" s="1"/>
  <c r="D2107" i="3"/>
  <c r="G2107" i="3" s="1"/>
  <c r="H2107" i="3" s="1"/>
  <c r="D2091" i="3"/>
  <c r="G2091" i="3" s="1"/>
  <c r="H2091" i="3" s="1"/>
  <c r="D2065" i="3"/>
  <c r="G2065" i="3" s="1"/>
  <c r="H2065" i="3" s="1"/>
  <c r="D1979" i="3"/>
  <c r="G1979" i="3" s="1"/>
  <c r="H1979" i="3" s="1"/>
  <c r="D1915" i="3"/>
  <c r="G1915" i="3" s="1"/>
  <c r="H1915" i="3" s="1"/>
  <c r="D1851" i="3"/>
  <c r="G1851" i="3" s="1"/>
  <c r="H1851" i="3" s="1"/>
  <c r="D1734" i="3"/>
  <c r="G1734" i="3" s="1"/>
  <c r="H1734" i="3" s="1"/>
  <c r="D1730" i="3"/>
  <c r="G1730" i="3" s="1"/>
  <c r="H1730" i="3" s="1"/>
  <c r="D1606" i="3"/>
  <c r="G1606" i="3" s="1"/>
  <c r="H1606" i="3" s="1"/>
  <c r="D1602" i="3"/>
  <c r="G1602" i="3" s="1"/>
  <c r="H1602" i="3" s="1"/>
  <c r="D1545" i="3"/>
  <c r="G1545" i="3" s="1"/>
  <c r="H1545" i="3" s="1"/>
  <c r="D1529" i="3"/>
  <c r="G1529" i="3" s="1"/>
  <c r="H1529" i="3" s="1"/>
  <c r="D1513" i="3"/>
  <c r="G1513" i="3" s="1"/>
  <c r="H1513" i="3" s="1"/>
  <c r="D1497" i="3"/>
  <c r="G1497" i="3" s="1"/>
  <c r="H1497" i="3" s="1"/>
  <c r="D1481" i="3"/>
  <c r="G1481" i="3" s="1"/>
  <c r="H1481" i="3" s="1"/>
  <c r="D2302" i="3"/>
  <c r="G2302" i="3" s="1"/>
  <c r="H2302" i="3" s="1"/>
  <c r="D2113" i="3"/>
  <c r="G2113" i="3" s="1"/>
  <c r="H2113" i="3" s="1"/>
  <c r="D2075" i="3"/>
  <c r="G2075" i="3" s="1"/>
  <c r="H2075" i="3" s="1"/>
  <c r="D2056" i="3"/>
  <c r="G2056" i="3" s="1"/>
  <c r="H2056" i="3" s="1"/>
  <c r="D2051" i="3"/>
  <c r="G2051" i="3" s="1"/>
  <c r="H2051" i="3" s="1"/>
  <c r="D2002" i="3"/>
  <c r="G2002" i="3" s="1"/>
  <c r="H2002" i="3" s="1"/>
  <c r="D1938" i="3"/>
  <c r="G1938" i="3" s="1"/>
  <c r="H1938" i="3" s="1"/>
  <c r="D1874" i="3"/>
  <c r="G1874" i="3" s="1"/>
  <c r="H1874" i="3" s="1"/>
  <c r="D1778" i="3"/>
  <c r="G1778" i="3" s="1"/>
  <c r="H1778" i="3" s="1"/>
  <c r="D1772" i="3"/>
  <c r="G1772" i="3" s="1"/>
  <c r="H1772" i="3" s="1"/>
  <c r="D1713" i="3"/>
  <c r="G1713" i="3" s="1"/>
  <c r="H1713" i="3" s="1"/>
  <c r="D1705" i="3"/>
  <c r="G1705" i="3" s="1"/>
  <c r="H1705" i="3" s="1"/>
  <c r="D1703" i="3"/>
  <c r="G1703" i="3" s="1"/>
  <c r="H1703" i="3" s="1"/>
  <c r="D1688" i="3"/>
  <c r="G1688" i="3" s="1"/>
  <c r="H1688" i="3" s="1"/>
  <c r="D1686" i="3"/>
  <c r="G1686" i="3" s="1"/>
  <c r="H1686" i="3" s="1"/>
  <c r="D1650" i="3"/>
  <c r="G1650" i="3" s="1"/>
  <c r="H1650" i="3" s="1"/>
  <c r="D1644" i="3"/>
  <c r="G1644" i="3" s="1"/>
  <c r="H1644" i="3" s="1"/>
  <c r="D1585" i="3"/>
  <c r="G1585" i="3" s="1"/>
  <c r="H1585" i="3" s="1"/>
  <c r="D1577" i="3"/>
  <c r="G1577" i="3" s="1"/>
  <c r="H1577" i="3" s="1"/>
  <c r="D1575" i="3"/>
  <c r="G1575" i="3" s="1"/>
  <c r="H1575" i="3" s="1"/>
  <c r="D1560" i="3"/>
  <c r="G1560" i="3" s="1"/>
  <c r="H1560" i="3" s="1"/>
  <c r="D1558" i="3"/>
  <c r="G1558" i="3" s="1"/>
  <c r="H1558" i="3" s="1"/>
  <c r="D2080" i="3"/>
  <c r="G2080" i="3" s="1"/>
  <c r="H2080" i="3" s="1"/>
  <c r="D2027" i="3"/>
  <c r="G2027" i="3" s="1"/>
  <c r="H2027" i="3" s="1"/>
  <c r="D1963" i="3"/>
  <c r="G1963" i="3" s="1"/>
  <c r="H1963" i="3" s="1"/>
  <c r="D1899" i="3"/>
  <c r="G1899" i="3" s="1"/>
  <c r="H1899" i="3" s="1"/>
  <c r="D1835" i="3"/>
  <c r="G1835" i="3" s="1"/>
  <c r="H1835" i="3" s="1"/>
  <c r="D1812" i="3"/>
  <c r="G1812" i="3" s="1"/>
  <c r="H1812" i="3" s="1"/>
  <c r="D1804" i="3"/>
  <c r="G1804" i="3" s="1"/>
  <c r="H1804" i="3" s="1"/>
  <c r="D1787" i="3"/>
  <c r="G1787" i="3" s="1"/>
  <c r="H1787" i="3" s="1"/>
  <c r="D1768" i="3"/>
  <c r="G1768" i="3" s="1"/>
  <c r="H1768" i="3" s="1"/>
  <c r="D1762" i="3"/>
  <c r="G1762" i="3" s="1"/>
  <c r="H1762" i="3" s="1"/>
  <c r="D1753" i="3"/>
  <c r="G1753" i="3" s="1"/>
  <c r="H1753" i="3" s="1"/>
  <c r="D1743" i="3"/>
  <c r="G1743" i="3" s="1"/>
  <c r="H1743" i="3" s="1"/>
  <c r="D1728" i="3"/>
  <c r="G1728" i="3" s="1"/>
  <c r="H1728" i="3" s="1"/>
  <c r="D1720" i="3"/>
  <c r="G1720" i="3" s="1"/>
  <c r="H1720" i="3" s="1"/>
  <c r="D1718" i="3"/>
  <c r="G1718" i="3" s="1"/>
  <c r="H1718" i="3" s="1"/>
  <c r="D1699" i="3"/>
  <c r="G1699" i="3" s="1"/>
  <c r="H1699" i="3" s="1"/>
  <c r="D1684" i="3"/>
  <c r="G1684" i="3" s="1"/>
  <c r="H1684" i="3" s="1"/>
  <c r="D1676" i="3"/>
  <c r="G1676" i="3" s="1"/>
  <c r="H1676" i="3" s="1"/>
  <c r="D1659" i="3"/>
  <c r="G1659" i="3" s="1"/>
  <c r="H1659" i="3" s="1"/>
  <c r="D1640" i="3"/>
  <c r="G1640" i="3" s="1"/>
  <c r="H1640" i="3" s="1"/>
  <c r="D1634" i="3"/>
  <c r="G1634" i="3" s="1"/>
  <c r="H1634" i="3" s="1"/>
  <c r="D1625" i="3"/>
  <c r="G1625" i="3" s="1"/>
  <c r="H1625" i="3" s="1"/>
  <c r="D1615" i="3"/>
  <c r="G1615" i="3" s="1"/>
  <c r="H1615" i="3" s="1"/>
  <c r="D1600" i="3"/>
  <c r="G1600" i="3" s="1"/>
  <c r="H1600" i="3" s="1"/>
  <c r="D1592" i="3"/>
  <c r="G1592" i="3" s="1"/>
  <c r="H1592" i="3" s="1"/>
  <c r="D1590" i="3"/>
  <c r="G1590" i="3" s="1"/>
  <c r="H1590" i="3" s="1"/>
  <c r="D2103" i="3"/>
  <c r="G2103" i="3" s="1"/>
  <c r="H2103" i="3" s="1"/>
  <c r="D2095" i="3"/>
  <c r="G2095" i="3" s="1"/>
  <c r="H2095" i="3" s="1"/>
  <c r="D1986" i="3"/>
  <c r="G1986" i="3" s="1"/>
  <c r="H1986" i="3" s="1"/>
  <c r="D1922" i="3"/>
  <c r="G1922" i="3" s="1"/>
  <c r="H1922" i="3" s="1"/>
  <c r="D1858" i="3"/>
  <c r="G1858" i="3" s="1"/>
  <c r="H1858" i="3" s="1"/>
  <c r="D1802" i="3"/>
  <c r="G1802" i="3" s="1"/>
  <c r="H1802" i="3" s="1"/>
  <c r="D1783" i="3"/>
  <c r="G1783" i="3" s="1"/>
  <c r="H1783" i="3" s="1"/>
  <c r="D1758" i="3"/>
  <c r="G1758" i="3" s="1"/>
  <c r="H1758" i="3" s="1"/>
  <c r="D1739" i="3"/>
  <c r="G1739" i="3" s="1"/>
  <c r="H1739" i="3" s="1"/>
  <c r="D1737" i="3"/>
  <c r="G1737" i="3" s="1"/>
  <c r="H1737" i="3" s="1"/>
  <c r="D1735" i="3"/>
  <c r="G1735" i="3" s="1"/>
  <c r="H1735" i="3" s="1"/>
  <c r="D1724" i="3"/>
  <c r="G1724" i="3" s="1"/>
  <c r="H1724" i="3" s="1"/>
  <c r="D1691" i="3"/>
  <c r="G1691" i="3" s="1"/>
  <c r="H1691" i="3" s="1"/>
  <c r="D1674" i="3"/>
  <c r="G1674" i="3" s="1"/>
  <c r="H1674" i="3" s="1"/>
  <c r="D1655" i="3"/>
  <c r="G1655" i="3" s="1"/>
  <c r="H1655" i="3" s="1"/>
  <c r="D1630" i="3"/>
  <c r="G1630" i="3" s="1"/>
  <c r="H1630" i="3" s="1"/>
  <c r="D1611" i="3"/>
  <c r="G1611" i="3" s="1"/>
  <c r="H1611" i="3" s="1"/>
  <c r="D1609" i="3"/>
  <c r="G1609" i="3" s="1"/>
  <c r="H1609" i="3" s="1"/>
  <c r="D1607" i="3"/>
  <c r="G1607" i="3" s="1"/>
  <c r="H1607" i="3" s="1"/>
  <c r="D1596" i="3"/>
  <c r="G1596" i="3" s="1"/>
  <c r="H1596" i="3" s="1"/>
  <c r="D1563" i="3"/>
  <c r="G1563" i="3" s="1"/>
  <c r="H1563" i="3" s="1"/>
  <c r="D1550" i="3"/>
  <c r="G1550" i="3" s="1"/>
  <c r="H1550" i="3" s="1"/>
  <c r="D1543" i="3"/>
  <c r="G1543" i="3" s="1"/>
  <c r="H1543" i="3" s="1"/>
  <c r="D1541" i="3"/>
  <c r="G1541" i="3" s="1"/>
  <c r="H1541" i="3" s="1"/>
  <c r="D1534" i="3"/>
  <c r="G1534" i="3" s="1"/>
  <c r="H1534" i="3" s="1"/>
  <c r="D1527" i="3"/>
  <c r="G1527" i="3" s="1"/>
  <c r="H1527" i="3" s="1"/>
  <c r="D1525" i="3"/>
  <c r="G1525" i="3" s="1"/>
  <c r="H1525" i="3" s="1"/>
  <c r="D1518" i="3"/>
  <c r="G1518" i="3" s="1"/>
  <c r="H1518" i="3" s="1"/>
  <c r="D1511" i="3"/>
  <c r="G1511" i="3" s="1"/>
  <c r="H1511" i="3" s="1"/>
  <c r="D1509" i="3"/>
  <c r="G1509" i="3" s="1"/>
  <c r="H1509" i="3" s="1"/>
  <c r="D1502" i="3"/>
  <c r="G1502" i="3" s="1"/>
  <c r="H1502" i="3" s="1"/>
  <c r="D1495" i="3"/>
  <c r="G1495" i="3" s="1"/>
  <c r="H1495" i="3" s="1"/>
  <c r="D1493" i="3"/>
  <c r="G1493" i="3" s="1"/>
  <c r="H1493" i="3" s="1"/>
  <c r="D1486" i="3"/>
  <c r="G1486" i="3" s="1"/>
  <c r="H1486" i="3" s="1"/>
  <c r="D1479" i="3"/>
  <c r="G1479" i="3" s="1"/>
  <c r="H1479" i="3" s="1"/>
  <c r="D1477" i="3"/>
  <c r="G1477" i="3" s="1"/>
  <c r="H1477" i="3" s="1"/>
  <c r="D1470" i="3"/>
  <c r="G1470" i="3" s="1"/>
  <c r="H1470" i="3" s="1"/>
  <c r="D1463" i="3"/>
  <c r="G1463" i="3" s="1"/>
  <c r="H1463" i="3" s="1"/>
  <c r="D1461" i="3"/>
  <c r="G1461" i="3" s="1"/>
  <c r="H1461" i="3" s="1"/>
  <c r="D1454" i="3"/>
  <c r="G1454" i="3" s="1"/>
  <c r="H1454" i="3" s="1"/>
  <c r="D1447" i="3"/>
  <c r="G1447" i="3" s="1"/>
  <c r="H1447" i="3" s="1"/>
  <c r="D1445" i="3"/>
  <c r="G1445" i="3" s="1"/>
  <c r="H1445" i="3" s="1"/>
  <c r="D1438" i="3"/>
  <c r="G1438" i="3" s="1"/>
  <c r="H1438" i="3" s="1"/>
  <c r="D1431" i="3"/>
  <c r="G1431" i="3" s="1"/>
  <c r="H1431" i="3" s="1"/>
  <c r="D1429" i="3"/>
  <c r="G1429" i="3" s="1"/>
  <c r="H1429" i="3" s="1"/>
  <c r="D1422" i="3"/>
  <c r="G1422" i="3" s="1"/>
  <c r="H1422" i="3" s="1"/>
  <c r="D1415" i="3"/>
  <c r="G1415" i="3" s="1"/>
  <c r="H1415" i="3" s="1"/>
  <c r="D1413" i="3"/>
  <c r="G1413" i="3" s="1"/>
  <c r="H1413" i="3" s="1"/>
  <c r="D1410" i="3"/>
  <c r="G1410" i="3" s="1"/>
  <c r="H1410" i="3" s="1"/>
  <c r="D1405" i="3"/>
  <c r="G1405" i="3" s="1"/>
  <c r="H1405" i="3" s="1"/>
  <c r="D1395" i="3"/>
  <c r="G1395" i="3" s="1"/>
  <c r="H1395" i="3" s="1"/>
  <c r="D1380" i="3"/>
  <c r="G1380" i="3" s="1"/>
  <c r="H1380" i="3" s="1"/>
  <c r="D1366" i="3"/>
  <c r="G1366" i="3" s="1"/>
  <c r="H1366" i="3" s="1"/>
  <c r="D1361" i="3"/>
  <c r="G1361" i="3" s="1"/>
  <c r="H1361" i="3" s="1"/>
  <c r="D1351" i="3"/>
  <c r="G1351" i="3" s="1"/>
  <c r="H1351" i="3" s="1"/>
  <c r="D1346" i="3"/>
  <c r="G1346" i="3" s="1"/>
  <c r="H1346" i="3" s="1"/>
  <c r="D1341" i="3"/>
  <c r="G1341" i="3" s="1"/>
  <c r="H1341" i="3" s="1"/>
  <c r="D1331" i="3"/>
  <c r="G1331" i="3" s="1"/>
  <c r="H1331" i="3" s="1"/>
  <c r="D1316" i="3"/>
  <c r="G1316" i="3" s="1"/>
  <c r="H1316" i="3" s="1"/>
  <c r="D1302" i="3"/>
  <c r="G1302" i="3" s="1"/>
  <c r="H1302" i="3" s="1"/>
  <c r="D1297" i="3"/>
  <c r="G1297" i="3" s="1"/>
  <c r="H1297" i="3" s="1"/>
  <c r="D1287" i="3"/>
  <c r="G1287" i="3" s="1"/>
  <c r="H1287" i="3" s="1"/>
  <c r="D1282" i="3"/>
  <c r="G1282" i="3" s="1"/>
  <c r="H1282" i="3" s="1"/>
  <c r="D1277" i="3"/>
  <c r="G1277" i="3" s="1"/>
  <c r="H1277" i="3" s="1"/>
  <c r="D1267" i="3"/>
  <c r="G1267" i="3" s="1"/>
  <c r="H1267" i="3" s="1"/>
  <c r="D1252" i="3"/>
  <c r="G1252" i="3" s="1"/>
  <c r="H1252" i="3" s="1"/>
  <c r="D1238" i="3"/>
  <c r="G1238" i="3" s="1"/>
  <c r="H1238" i="3" s="1"/>
  <c r="D1233" i="3"/>
  <c r="G1233" i="3" s="1"/>
  <c r="H1233" i="3" s="1"/>
  <c r="D1223" i="3"/>
  <c r="G1223" i="3" s="1"/>
  <c r="H1223" i="3" s="1"/>
  <c r="D1218" i="3"/>
  <c r="G1218" i="3" s="1"/>
  <c r="H1218" i="3" s="1"/>
  <c r="D1213" i="3"/>
  <c r="G1213" i="3" s="1"/>
  <c r="H1213" i="3" s="1"/>
  <c r="D1203" i="3"/>
  <c r="G1203" i="3" s="1"/>
  <c r="H1203" i="3" s="1"/>
  <c r="D1188" i="3"/>
  <c r="G1188" i="3" s="1"/>
  <c r="H1188" i="3" s="1"/>
  <c r="D1174" i="3"/>
  <c r="G1174" i="3" s="1"/>
  <c r="H1174" i="3" s="1"/>
  <c r="D1169" i="3"/>
  <c r="G1169" i="3" s="1"/>
  <c r="H1169" i="3" s="1"/>
  <c r="D1159" i="3"/>
  <c r="G1159" i="3" s="1"/>
  <c r="H1159" i="3" s="1"/>
  <c r="D1154" i="3"/>
  <c r="G1154" i="3" s="1"/>
  <c r="H1154" i="3" s="1"/>
  <c r="D1149" i="3"/>
  <c r="G1149" i="3" s="1"/>
  <c r="H1149" i="3" s="1"/>
  <c r="D1139" i="3"/>
  <c r="G1139" i="3" s="1"/>
  <c r="H1139" i="3" s="1"/>
  <c r="D1124" i="3"/>
  <c r="G1124" i="3" s="1"/>
  <c r="H1124" i="3" s="1"/>
  <c r="D1110" i="3"/>
  <c r="G1110" i="3" s="1"/>
  <c r="H1110" i="3" s="1"/>
  <c r="D1105" i="3"/>
  <c r="G1105" i="3" s="1"/>
  <c r="H1105" i="3" s="1"/>
  <c r="D1095" i="3"/>
  <c r="G1095" i="3" s="1"/>
  <c r="H1095" i="3" s="1"/>
  <c r="D1090" i="3"/>
  <c r="G1090" i="3" s="1"/>
  <c r="H1090" i="3" s="1"/>
  <c r="D1085" i="3"/>
  <c r="G1085" i="3" s="1"/>
  <c r="H1085" i="3" s="1"/>
  <c r="D1075" i="3"/>
  <c r="G1075" i="3" s="1"/>
  <c r="H1075" i="3" s="1"/>
  <c r="D1060" i="3"/>
  <c r="G1060" i="3" s="1"/>
  <c r="H1060" i="3" s="1"/>
  <c r="D1046" i="3"/>
  <c r="G1046" i="3" s="1"/>
  <c r="H1046" i="3" s="1"/>
  <c r="D1041" i="3"/>
  <c r="G1041" i="3" s="1"/>
  <c r="H1041" i="3" s="1"/>
  <c r="D1031" i="3"/>
  <c r="G1031" i="3" s="1"/>
  <c r="H1031" i="3" s="1"/>
  <c r="D1026" i="3"/>
  <c r="G1026" i="3" s="1"/>
  <c r="H1026" i="3" s="1"/>
  <c r="D1021" i="3"/>
  <c r="G1021" i="3" s="1"/>
  <c r="H1021" i="3" s="1"/>
  <c r="D1009" i="3"/>
  <c r="G1009" i="3" s="1"/>
  <c r="H1009" i="3" s="1"/>
  <c r="D1001" i="3"/>
  <c r="G1001" i="3" s="1"/>
  <c r="H1001" i="3" s="1"/>
  <c r="D993" i="3"/>
  <c r="G993" i="3" s="1"/>
  <c r="H993" i="3" s="1"/>
  <c r="D985" i="3"/>
  <c r="G985" i="3" s="1"/>
  <c r="H985" i="3" s="1"/>
  <c r="D977" i="3"/>
  <c r="G977" i="3" s="1"/>
  <c r="H977" i="3" s="1"/>
  <c r="D969" i="3"/>
  <c r="G969" i="3" s="1"/>
  <c r="H969" i="3" s="1"/>
  <c r="D961" i="3"/>
  <c r="G961" i="3" s="1"/>
  <c r="H961" i="3" s="1"/>
  <c r="D953" i="3"/>
  <c r="G953" i="3" s="1"/>
  <c r="H953" i="3" s="1"/>
  <c r="D945" i="3"/>
  <c r="G945" i="3" s="1"/>
  <c r="H945" i="3" s="1"/>
  <c r="D937" i="3"/>
  <c r="G937" i="3" s="1"/>
  <c r="H937" i="3" s="1"/>
  <c r="D929" i="3"/>
  <c r="G929" i="3" s="1"/>
  <c r="H929" i="3" s="1"/>
  <c r="D921" i="3"/>
  <c r="G921" i="3" s="1"/>
  <c r="H921" i="3" s="1"/>
  <c r="D1465" i="3"/>
  <c r="G1465" i="3" s="1"/>
  <c r="H1465" i="3" s="1"/>
  <c r="D1462" i="3"/>
  <c r="G1462" i="3" s="1"/>
  <c r="H1462" i="3" s="1"/>
  <c r="D1403" i="3"/>
  <c r="G1403" i="3" s="1"/>
  <c r="H1403" i="3" s="1"/>
  <c r="D1393" i="3"/>
  <c r="G1393" i="3" s="1"/>
  <c r="H1393" i="3" s="1"/>
  <c r="D1378" i="3"/>
  <c r="G1378" i="3" s="1"/>
  <c r="H1378" i="3" s="1"/>
  <c r="D1363" i="3"/>
  <c r="G1363" i="3" s="1"/>
  <c r="H1363" i="3" s="1"/>
  <c r="D1355" i="3"/>
  <c r="G1355" i="3" s="1"/>
  <c r="H1355" i="3" s="1"/>
  <c r="D1340" i="3"/>
  <c r="G1340" i="3" s="1"/>
  <c r="H1340" i="3" s="1"/>
  <c r="D1334" i="3"/>
  <c r="G1334" i="3" s="1"/>
  <c r="H1334" i="3" s="1"/>
  <c r="D1330" i="3"/>
  <c r="G1330" i="3" s="1"/>
  <c r="H1330" i="3" s="1"/>
  <c r="D1315" i="3"/>
  <c r="G1315" i="3" s="1"/>
  <c r="H1315" i="3" s="1"/>
  <c r="D1300" i="3"/>
  <c r="G1300" i="3" s="1"/>
  <c r="H1300" i="3" s="1"/>
  <c r="D1290" i="3"/>
  <c r="G1290" i="3" s="1"/>
  <c r="H1290" i="3" s="1"/>
  <c r="D1275" i="3"/>
  <c r="G1275" i="3" s="1"/>
  <c r="H1275" i="3" s="1"/>
  <c r="D1265" i="3"/>
  <c r="G1265" i="3" s="1"/>
  <c r="H1265" i="3" s="1"/>
  <c r="D1250" i="3"/>
  <c r="G1250" i="3" s="1"/>
  <c r="H1250" i="3" s="1"/>
  <c r="D1235" i="3"/>
  <c r="G1235" i="3" s="1"/>
  <c r="H1235" i="3" s="1"/>
  <c r="D1227" i="3"/>
  <c r="G1227" i="3" s="1"/>
  <c r="H1227" i="3" s="1"/>
  <c r="D1212" i="3"/>
  <c r="G1212" i="3" s="1"/>
  <c r="H1212" i="3" s="1"/>
  <c r="D1206" i="3"/>
  <c r="G1206" i="3" s="1"/>
  <c r="H1206" i="3" s="1"/>
  <c r="D1202" i="3"/>
  <c r="G1202" i="3" s="1"/>
  <c r="H1202" i="3" s="1"/>
  <c r="D1187" i="3"/>
  <c r="G1187" i="3" s="1"/>
  <c r="H1187" i="3" s="1"/>
  <c r="D1172" i="3"/>
  <c r="G1172" i="3" s="1"/>
  <c r="H1172" i="3" s="1"/>
  <c r="D1162" i="3"/>
  <c r="G1162" i="3" s="1"/>
  <c r="H1162" i="3" s="1"/>
  <c r="D1147" i="3"/>
  <c r="G1147" i="3" s="1"/>
  <c r="H1147" i="3" s="1"/>
  <c r="D1137" i="3"/>
  <c r="G1137" i="3" s="1"/>
  <c r="H1137" i="3" s="1"/>
  <c r="D1122" i="3"/>
  <c r="G1122" i="3" s="1"/>
  <c r="H1122" i="3" s="1"/>
  <c r="D1107" i="3"/>
  <c r="G1107" i="3" s="1"/>
  <c r="H1107" i="3" s="1"/>
  <c r="D1099" i="3"/>
  <c r="G1099" i="3" s="1"/>
  <c r="H1099" i="3" s="1"/>
  <c r="D1084" i="3"/>
  <c r="G1084" i="3" s="1"/>
  <c r="H1084" i="3" s="1"/>
  <c r="D1078" i="3"/>
  <c r="G1078" i="3" s="1"/>
  <c r="H1078" i="3" s="1"/>
  <c r="D1074" i="3"/>
  <c r="G1074" i="3" s="1"/>
  <c r="H1074" i="3" s="1"/>
  <c r="D1059" i="3"/>
  <c r="G1059" i="3" s="1"/>
  <c r="H1059" i="3" s="1"/>
  <c r="D1044" i="3"/>
  <c r="G1044" i="3" s="1"/>
  <c r="H1044" i="3" s="1"/>
  <c r="D1034" i="3"/>
  <c r="G1034" i="3" s="1"/>
  <c r="H1034" i="3" s="1"/>
  <c r="D1019" i="3"/>
  <c r="G1019" i="3" s="1"/>
  <c r="H1019" i="3" s="1"/>
  <c r="D1008" i="3"/>
  <c r="G1008" i="3" s="1"/>
  <c r="H1008" i="3" s="1"/>
  <c r="D992" i="3"/>
  <c r="G992" i="3" s="1"/>
  <c r="H992" i="3" s="1"/>
  <c r="D976" i="3"/>
  <c r="G976" i="3" s="1"/>
  <c r="H976" i="3" s="1"/>
  <c r="D960" i="3"/>
  <c r="G960" i="3" s="1"/>
  <c r="H960" i="3" s="1"/>
  <c r="D944" i="3"/>
  <c r="G944" i="3" s="1"/>
  <c r="H944" i="3" s="1"/>
  <c r="D928" i="3"/>
  <c r="G928" i="3" s="1"/>
  <c r="H928" i="3" s="1"/>
  <c r="D911" i="3"/>
  <c r="G911" i="3" s="1"/>
  <c r="H911" i="3" s="1"/>
  <c r="D886" i="3"/>
  <c r="G886" i="3" s="1"/>
  <c r="H886" i="3" s="1"/>
  <c r="D881" i="3"/>
  <c r="G881" i="3" s="1"/>
  <c r="H881" i="3" s="1"/>
  <c r="D864" i="3"/>
  <c r="G864" i="3" s="1"/>
  <c r="H864" i="3" s="1"/>
  <c r="D853" i="3"/>
  <c r="G853" i="3" s="1"/>
  <c r="H853" i="3" s="1"/>
  <c r="D847" i="3"/>
  <c r="G847" i="3" s="1"/>
  <c r="H847" i="3" s="1"/>
  <c r="D822" i="3"/>
  <c r="G822" i="3" s="1"/>
  <c r="H822" i="3" s="1"/>
  <c r="D819" i="3"/>
  <c r="G819" i="3" s="1"/>
  <c r="H819" i="3" s="1"/>
  <c r="D815" i="3"/>
  <c r="G815" i="3" s="1"/>
  <c r="H815" i="3" s="1"/>
  <c r="D808" i="3"/>
  <c r="G808" i="3" s="1"/>
  <c r="H808" i="3" s="1"/>
  <c r="D801" i="3"/>
  <c r="G801" i="3" s="1"/>
  <c r="H801" i="3" s="1"/>
  <c r="D790" i="3"/>
  <c r="G790" i="3" s="1"/>
  <c r="H790" i="3" s="1"/>
  <c r="D787" i="3"/>
  <c r="G787" i="3" s="1"/>
  <c r="H787" i="3" s="1"/>
  <c r="D783" i="3"/>
  <c r="G783" i="3" s="1"/>
  <c r="H783" i="3" s="1"/>
  <c r="D776" i="3"/>
  <c r="G776" i="3" s="1"/>
  <c r="H776" i="3" s="1"/>
  <c r="D769" i="3"/>
  <c r="G769" i="3" s="1"/>
  <c r="H769" i="3" s="1"/>
  <c r="D758" i="3"/>
  <c r="G758" i="3" s="1"/>
  <c r="H758" i="3" s="1"/>
  <c r="D755" i="3"/>
  <c r="G755" i="3" s="1"/>
  <c r="H755" i="3" s="1"/>
  <c r="D751" i="3"/>
  <c r="G751" i="3" s="1"/>
  <c r="H751" i="3" s="1"/>
  <c r="D744" i="3"/>
  <c r="G744" i="3" s="1"/>
  <c r="H744" i="3" s="1"/>
  <c r="D737" i="3"/>
  <c r="G737" i="3" s="1"/>
  <c r="H737" i="3" s="1"/>
  <c r="D726" i="3"/>
  <c r="G726" i="3" s="1"/>
  <c r="H726" i="3" s="1"/>
  <c r="D723" i="3"/>
  <c r="G723" i="3" s="1"/>
  <c r="H723" i="3" s="1"/>
  <c r="D719" i="3"/>
  <c r="G719" i="3" s="1"/>
  <c r="H719" i="3" s="1"/>
  <c r="D710" i="3"/>
  <c r="G710" i="3" s="1"/>
  <c r="H710" i="3" s="1"/>
  <c r="D696" i="3"/>
  <c r="G696" i="3" s="1"/>
  <c r="H696" i="3" s="1"/>
  <c r="D691" i="3"/>
  <c r="G691" i="3" s="1"/>
  <c r="H691" i="3" s="1"/>
  <c r="D681" i="3"/>
  <c r="G681" i="3" s="1"/>
  <c r="H681" i="3" s="1"/>
  <c r="D676" i="3"/>
  <c r="G676" i="3" s="1"/>
  <c r="H676" i="3" s="1"/>
  <c r="D671" i="3"/>
  <c r="G671" i="3" s="1"/>
  <c r="H671" i="3" s="1"/>
  <c r="D661" i="3"/>
  <c r="G661" i="3" s="1"/>
  <c r="H661" i="3" s="1"/>
  <c r="D646" i="3"/>
  <c r="G646" i="3" s="1"/>
  <c r="H646" i="3" s="1"/>
  <c r="D632" i="3"/>
  <c r="G632" i="3" s="1"/>
  <c r="H632" i="3" s="1"/>
  <c r="D627" i="3"/>
  <c r="G627" i="3" s="1"/>
  <c r="H627" i="3" s="1"/>
  <c r="D617" i="3"/>
  <c r="G617" i="3" s="1"/>
  <c r="H617" i="3" s="1"/>
  <c r="D612" i="3"/>
  <c r="G612" i="3" s="1"/>
  <c r="H612" i="3" s="1"/>
  <c r="D607" i="3"/>
  <c r="G607" i="3" s="1"/>
  <c r="H607" i="3" s="1"/>
  <c r="D597" i="3"/>
  <c r="G597" i="3" s="1"/>
  <c r="H597" i="3" s="1"/>
  <c r="D581" i="3"/>
  <c r="G581" i="3" s="1"/>
  <c r="H581" i="3" s="1"/>
  <c r="D573" i="3"/>
  <c r="G573" i="3" s="1"/>
  <c r="H573" i="3" s="1"/>
  <c r="D565" i="3"/>
  <c r="G565" i="3" s="1"/>
  <c r="H565" i="3" s="1"/>
  <c r="D557" i="3"/>
  <c r="G557" i="3" s="1"/>
  <c r="H557" i="3" s="1"/>
  <c r="D549" i="3"/>
  <c r="G549" i="3" s="1"/>
  <c r="H549" i="3" s="1"/>
  <c r="D541" i="3"/>
  <c r="G541" i="3" s="1"/>
  <c r="H541" i="3" s="1"/>
  <c r="D533" i="3"/>
  <c r="G533" i="3" s="1"/>
  <c r="H533" i="3" s="1"/>
  <c r="D525" i="3"/>
  <c r="G525" i="3" s="1"/>
  <c r="H525" i="3" s="1"/>
  <c r="D517" i="3"/>
  <c r="G517" i="3" s="1"/>
  <c r="H517" i="3" s="1"/>
  <c r="D509" i="3"/>
  <c r="G509" i="3" s="1"/>
  <c r="H509" i="3" s="1"/>
  <c r="D501" i="3"/>
  <c r="G501" i="3" s="1"/>
  <c r="H501" i="3" s="1"/>
  <c r="D493" i="3"/>
  <c r="G493" i="3" s="1"/>
  <c r="H493" i="3" s="1"/>
  <c r="D485" i="3"/>
  <c r="G485" i="3" s="1"/>
  <c r="H485" i="3" s="1"/>
  <c r="D477" i="3"/>
  <c r="G477" i="3" s="1"/>
  <c r="H477" i="3" s="1"/>
  <c r="D469" i="3"/>
  <c r="G469" i="3" s="1"/>
  <c r="H469" i="3" s="1"/>
  <c r="D461" i="3"/>
  <c r="G461" i="3" s="1"/>
  <c r="H461" i="3" s="1"/>
  <c r="D453" i="3"/>
  <c r="G453" i="3" s="1"/>
  <c r="H453" i="3" s="1"/>
  <c r="D445" i="3"/>
  <c r="G445" i="3" s="1"/>
  <c r="H445" i="3" s="1"/>
  <c r="D437" i="3"/>
  <c r="G437" i="3" s="1"/>
  <c r="H437" i="3" s="1"/>
  <c r="D429" i="3"/>
  <c r="G429" i="3" s="1"/>
  <c r="H429" i="3" s="1"/>
  <c r="D421" i="3"/>
  <c r="G421" i="3" s="1"/>
  <c r="H421" i="3" s="1"/>
  <c r="D413" i="3"/>
  <c r="G413" i="3" s="1"/>
  <c r="H413" i="3" s="1"/>
  <c r="D405" i="3"/>
  <c r="G405" i="3" s="1"/>
  <c r="H405" i="3" s="1"/>
  <c r="D397" i="3"/>
  <c r="G397" i="3" s="1"/>
  <c r="H397" i="3" s="1"/>
  <c r="D389" i="3"/>
  <c r="G389" i="3" s="1"/>
  <c r="H389" i="3" s="1"/>
  <c r="D381" i="3"/>
  <c r="G381" i="3" s="1"/>
  <c r="H381" i="3" s="1"/>
  <c r="D373" i="3"/>
  <c r="G373" i="3" s="1"/>
  <c r="H373" i="3" s="1"/>
  <c r="D365" i="3"/>
  <c r="G365" i="3" s="1"/>
  <c r="H365" i="3" s="1"/>
  <c r="D357" i="3"/>
  <c r="G357" i="3" s="1"/>
  <c r="H357" i="3" s="1"/>
  <c r="D349" i="3"/>
  <c r="G349" i="3" s="1"/>
  <c r="H349" i="3" s="1"/>
  <c r="D341" i="3"/>
  <c r="G341" i="3" s="1"/>
  <c r="H341" i="3" s="1"/>
  <c r="D333" i="3"/>
  <c r="G333" i="3" s="1"/>
  <c r="H333" i="3" s="1"/>
  <c r="D325" i="3"/>
  <c r="G325" i="3" s="1"/>
  <c r="H325" i="3" s="1"/>
  <c r="D317" i="3"/>
  <c r="G317" i="3" s="1"/>
  <c r="H317" i="3" s="1"/>
  <c r="D309" i="3"/>
  <c r="G309" i="3" s="1"/>
  <c r="H309" i="3" s="1"/>
  <c r="D301" i="3"/>
  <c r="G301" i="3" s="1"/>
  <c r="H301" i="3" s="1"/>
  <c r="D293" i="3"/>
  <c r="G293" i="3" s="1"/>
  <c r="H293" i="3" s="1"/>
  <c r="D285" i="3"/>
  <c r="G285" i="3" s="1"/>
  <c r="H285" i="3" s="1"/>
  <c r="D277" i="3"/>
  <c r="G277" i="3" s="1"/>
  <c r="H277" i="3" s="1"/>
  <c r="D269" i="3"/>
  <c r="G269" i="3" s="1"/>
  <c r="H269" i="3" s="1"/>
  <c r="D261" i="3"/>
  <c r="G261" i="3" s="1"/>
  <c r="H261" i="3" s="1"/>
  <c r="D253" i="3"/>
  <c r="G253" i="3" s="1"/>
  <c r="H253" i="3" s="1"/>
  <c r="D245" i="3"/>
  <c r="G245" i="3" s="1"/>
  <c r="H245" i="3" s="1"/>
  <c r="D237" i="3"/>
  <c r="G237" i="3" s="1"/>
  <c r="H237" i="3" s="1"/>
  <c r="D229" i="3"/>
  <c r="G229" i="3" s="1"/>
  <c r="H229" i="3" s="1"/>
  <c r="D221" i="3"/>
  <c r="G221" i="3" s="1"/>
  <c r="H221" i="3" s="1"/>
  <c r="D213" i="3"/>
  <c r="G213" i="3" s="1"/>
  <c r="H213" i="3" s="1"/>
  <c r="D205" i="3"/>
  <c r="G205" i="3" s="1"/>
  <c r="H205" i="3" s="1"/>
  <c r="D197" i="3"/>
  <c r="G197" i="3" s="1"/>
  <c r="H197" i="3" s="1"/>
  <c r="D189" i="3"/>
  <c r="G189" i="3" s="1"/>
  <c r="H189" i="3" s="1"/>
  <c r="D181" i="3"/>
  <c r="G181" i="3" s="1"/>
  <c r="H181" i="3" s="1"/>
  <c r="D173" i="3"/>
  <c r="G173" i="3" s="1"/>
  <c r="H173" i="3" s="1"/>
  <c r="D165" i="3"/>
  <c r="G165" i="3" s="1"/>
  <c r="H165" i="3" s="1"/>
  <c r="D157" i="3"/>
  <c r="G157" i="3" s="1"/>
  <c r="H157" i="3" s="1"/>
  <c r="D149" i="3"/>
  <c r="G149" i="3" s="1"/>
  <c r="H149" i="3" s="1"/>
  <c r="D141" i="3"/>
  <c r="G141" i="3" s="1"/>
  <c r="H141" i="3" s="1"/>
  <c r="D133" i="3"/>
  <c r="G133" i="3" s="1"/>
  <c r="H133" i="3" s="1"/>
  <c r="D125" i="3"/>
  <c r="G125" i="3" s="1"/>
  <c r="H125" i="3" s="1"/>
  <c r="D117" i="3"/>
  <c r="G117" i="3" s="1"/>
  <c r="H117" i="3" s="1"/>
  <c r="D109" i="3"/>
  <c r="G109" i="3" s="1"/>
  <c r="H109" i="3" s="1"/>
  <c r="D101" i="3"/>
  <c r="G101" i="3" s="1"/>
  <c r="H101" i="3" s="1"/>
  <c r="D93" i="3"/>
  <c r="G93" i="3" s="1"/>
  <c r="H93" i="3" s="1"/>
  <c r="D85" i="3"/>
  <c r="G85" i="3" s="1"/>
  <c r="H85" i="3" s="1"/>
  <c r="D77" i="3"/>
  <c r="G77" i="3" s="1"/>
  <c r="H77" i="3" s="1"/>
  <c r="D69" i="3"/>
  <c r="G69" i="3" s="1"/>
  <c r="H69" i="3" s="1"/>
  <c r="D61" i="3"/>
  <c r="G61" i="3" s="1"/>
  <c r="H61" i="3" s="1"/>
  <c r="D53" i="3"/>
  <c r="G53" i="3" s="1"/>
  <c r="H53" i="3" s="1"/>
  <c r="D1437" i="3"/>
  <c r="G1437" i="3" s="1"/>
  <c r="H1437" i="3" s="1"/>
  <c r="D1399" i="3"/>
  <c r="G1399" i="3" s="1"/>
  <c r="H1399" i="3" s="1"/>
  <c r="D1374" i="3"/>
  <c r="G1374" i="3" s="1"/>
  <c r="H1374" i="3" s="1"/>
  <c r="D1370" i="3"/>
  <c r="G1370" i="3" s="1"/>
  <c r="H1370" i="3" s="1"/>
  <c r="D1359" i="3"/>
  <c r="G1359" i="3" s="1"/>
  <c r="H1359" i="3" s="1"/>
  <c r="D1326" i="3"/>
  <c r="G1326" i="3" s="1"/>
  <c r="H1326" i="3" s="1"/>
  <c r="D1311" i="3"/>
  <c r="G1311" i="3" s="1"/>
  <c r="H1311" i="3" s="1"/>
  <c r="D1309" i="3"/>
  <c r="G1309" i="3" s="1"/>
  <c r="H1309" i="3" s="1"/>
  <c r="D1305" i="3"/>
  <c r="G1305" i="3" s="1"/>
  <c r="H1305" i="3" s="1"/>
  <c r="D1286" i="3"/>
  <c r="G1286" i="3" s="1"/>
  <c r="H1286" i="3" s="1"/>
  <c r="D1271" i="3"/>
  <c r="G1271" i="3" s="1"/>
  <c r="H1271" i="3" s="1"/>
  <c r="D1246" i="3"/>
  <c r="G1246" i="3" s="1"/>
  <c r="H1246" i="3" s="1"/>
  <c r="D1242" i="3"/>
  <c r="G1242" i="3" s="1"/>
  <c r="H1242" i="3" s="1"/>
  <c r="D1231" i="3"/>
  <c r="G1231" i="3" s="1"/>
  <c r="H1231" i="3" s="1"/>
  <c r="D1198" i="3"/>
  <c r="G1198" i="3" s="1"/>
  <c r="H1198" i="3" s="1"/>
  <c r="D1183" i="3"/>
  <c r="G1183" i="3" s="1"/>
  <c r="H1183" i="3" s="1"/>
  <c r="D1181" i="3"/>
  <c r="G1181" i="3" s="1"/>
  <c r="H1181" i="3" s="1"/>
  <c r="D1177" i="3"/>
  <c r="G1177" i="3" s="1"/>
  <c r="H1177" i="3" s="1"/>
  <c r="D1158" i="3"/>
  <c r="G1158" i="3" s="1"/>
  <c r="H1158" i="3" s="1"/>
  <c r="D1143" i="3"/>
  <c r="G1143" i="3" s="1"/>
  <c r="H1143" i="3" s="1"/>
  <c r="D1118" i="3"/>
  <c r="G1118" i="3" s="1"/>
  <c r="H1118" i="3" s="1"/>
  <c r="D1114" i="3"/>
  <c r="G1114" i="3" s="1"/>
  <c r="H1114" i="3" s="1"/>
  <c r="D1103" i="3"/>
  <c r="G1103" i="3" s="1"/>
  <c r="H1103" i="3" s="1"/>
  <c r="D1070" i="3"/>
  <c r="G1070" i="3" s="1"/>
  <c r="H1070" i="3" s="1"/>
  <c r="D1055" i="3"/>
  <c r="G1055" i="3" s="1"/>
  <c r="H1055" i="3" s="1"/>
  <c r="D1053" i="3"/>
  <c r="G1053" i="3" s="1"/>
  <c r="H1053" i="3" s="1"/>
  <c r="D1049" i="3"/>
  <c r="G1049" i="3" s="1"/>
  <c r="H1049" i="3" s="1"/>
  <c r="D1030" i="3"/>
  <c r="G1030" i="3" s="1"/>
  <c r="H1030" i="3" s="1"/>
  <c r="D1015" i="3"/>
  <c r="G1015" i="3" s="1"/>
  <c r="H1015" i="3" s="1"/>
  <c r="D999" i="3"/>
  <c r="G999" i="3" s="1"/>
  <c r="H999" i="3" s="1"/>
  <c r="D983" i="3"/>
  <c r="G983" i="3" s="1"/>
  <c r="H983" i="3" s="1"/>
  <c r="D967" i="3"/>
  <c r="G967" i="3" s="1"/>
  <c r="H967" i="3" s="1"/>
  <c r="D951" i="3"/>
  <c r="G951" i="3" s="1"/>
  <c r="H951" i="3" s="1"/>
  <c r="D935" i="3"/>
  <c r="G935" i="3" s="1"/>
  <c r="H935" i="3" s="1"/>
  <c r="D919" i="3"/>
  <c r="G919" i="3" s="1"/>
  <c r="H919" i="3" s="1"/>
  <c r="D909" i="3"/>
  <c r="G909" i="3" s="1"/>
  <c r="H909" i="3" s="1"/>
  <c r="D903" i="3"/>
  <c r="G903" i="3" s="1"/>
  <c r="H903" i="3" s="1"/>
  <c r="D878" i="3"/>
  <c r="G878" i="3" s="1"/>
  <c r="H878" i="3" s="1"/>
  <c r="D873" i="3"/>
  <c r="G873" i="3" s="1"/>
  <c r="H873" i="3" s="1"/>
  <c r="D856" i="3"/>
  <c r="G856" i="3" s="1"/>
  <c r="H856" i="3" s="1"/>
  <c r="D845" i="3"/>
  <c r="G845" i="3" s="1"/>
  <c r="H845" i="3" s="1"/>
  <c r="D839" i="3"/>
  <c r="G839" i="3" s="1"/>
  <c r="H839" i="3" s="1"/>
  <c r="D805" i="3"/>
  <c r="G805" i="3" s="1"/>
  <c r="H805" i="3" s="1"/>
  <c r="D773" i="3"/>
  <c r="G773" i="3" s="1"/>
  <c r="H773" i="3" s="1"/>
  <c r="D741" i="3"/>
  <c r="G741" i="3" s="1"/>
  <c r="H741" i="3" s="1"/>
  <c r="D716" i="3"/>
  <c r="G716" i="3" s="1"/>
  <c r="H716" i="3" s="1"/>
  <c r="D711" i="3"/>
  <c r="G711" i="3" s="1"/>
  <c r="H711" i="3" s="1"/>
  <c r="D701" i="3"/>
  <c r="G701" i="3" s="1"/>
  <c r="H701" i="3" s="1"/>
  <c r="D686" i="3"/>
  <c r="G686" i="3" s="1"/>
  <c r="H686" i="3" s="1"/>
  <c r="D672" i="3"/>
  <c r="G672" i="3" s="1"/>
  <c r="H672" i="3" s="1"/>
  <c r="D667" i="3"/>
  <c r="G667" i="3" s="1"/>
  <c r="H667" i="3" s="1"/>
  <c r="D657" i="3"/>
  <c r="G657" i="3" s="1"/>
  <c r="H657" i="3" s="1"/>
  <c r="D652" i="3"/>
  <c r="G652" i="3" s="1"/>
  <c r="H652" i="3" s="1"/>
  <c r="D647" i="3"/>
  <c r="G647" i="3" s="1"/>
  <c r="H647" i="3" s="1"/>
  <c r="D637" i="3"/>
  <c r="G637" i="3" s="1"/>
  <c r="H637" i="3" s="1"/>
  <c r="D622" i="3"/>
  <c r="G622" i="3" s="1"/>
  <c r="H622" i="3" s="1"/>
  <c r="D608" i="3"/>
  <c r="G608" i="3" s="1"/>
  <c r="H608" i="3" s="1"/>
  <c r="D603" i="3"/>
  <c r="G603" i="3" s="1"/>
  <c r="H603" i="3" s="1"/>
  <c r="D593" i="3"/>
  <c r="G593" i="3" s="1"/>
  <c r="H593" i="3" s="1"/>
  <c r="D588" i="3"/>
  <c r="G588" i="3" s="1"/>
  <c r="H588" i="3" s="1"/>
  <c r="D582" i="3"/>
  <c r="G582" i="3" s="1"/>
  <c r="H582" i="3" s="1"/>
  <c r="D574" i="3"/>
  <c r="G574" i="3" s="1"/>
  <c r="H574" i="3" s="1"/>
  <c r="D566" i="3"/>
  <c r="G566" i="3" s="1"/>
  <c r="H566" i="3" s="1"/>
  <c r="D558" i="3"/>
  <c r="G558" i="3" s="1"/>
  <c r="H558" i="3" s="1"/>
  <c r="D550" i="3"/>
  <c r="G550" i="3" s="1"/>
  <c r="H550" i="3" s="1"/>
  <c r="D542" i="3"/>
  <c r="G542" i="3" s="1"/>
  <c r="H542" i="3" s="1"/>
  <c r="D534" i="3"/>
  <c r="G534" i="3" s="1"/>
  <c r="H534" i="3" s="1"/>
  <c r="D526" i="3"/>
  <c r="G526" i="3" s="1"/>
  <c r="H526" i="3" s="1"/>
  <c r="D518" i="3"/>
  <c r="G518" i="3" s="1"/>
  <c r="H518" i="3" s="1"/>
  <c r="D510" i="3"/>
  <c r="G510" i="3" s="1"/>
  <c r="H510" i="3" s="1"/>
  <c r="D502" i="3"/>
  <c r="G502" i="3" s="1"/>
  <c r="H502" i="3" s="1"/>
  <c r="D494" i="3"/>
  <c r="G494" i="3" s="1"/>
  <c r="H494" i="3" s="1"/>
  <c r="D486" i="3"/>
  <c r="G486" i="3" s="1"/>
  <c r="H486" i="3" s="1"/>
  <c r="D478" i="3"/>
  <c r="G478" i="3" s="1"/>
  <c r="H478" i="3" s="1"/>
  <c r="D470" i="3"/>
  <c r="G470" i="3" s="1"/>
  <c r="H470" i="3" s="1"/>
  <c r="D462" i="3"/>
  <c r="G462" i="3" s="1"/>
  <c r="H462" i="3" s="1"/>
  <c r="D1556" i="3"/>
  <c r="G1556" i="3" s="1"/>
  <c r="H1556" i="3" s="1"/>
  <c r="D1449" i="3"/>
  <c r="G1449" i="3" s="1"/>
  <c r="H1449" i="3" s="1"/>
  <c r="D1417" i="3"/>
  <c r="G1417" i="3" s="1"/>
  <c r="H1417" i="3" s="1"/>
  <c r="D1389" i="3"/>
  <c r="G1389" i="3" s="1"/>
  <c r="H1389" i="3" s="1"/>
  <c r="D1349" i="3"/>
  <c r="G1349" i="3" s="1"/>
  <c r="H1349" i="3" s="1"/>
  <c r="D1345" i="3"/>
  <c r="G1345" i="3" s="1"/>
  <c r="H1345" i="3" s="1"/>
  <c r="D1284" i="3"/>
  <c r="G1284" i="3" s="1"/>
  <c r="H1284" i="3" s="1"/>
  <c r="D1261" i="3"/>
  <c r="G1261" i="3" s="1"/>
  <c r="H1261" i="3" s="1"/>
  <c r="D1221" i="3"/>
  <c r="G1221" i="3" s="1"/>
  <c r="H1221" i="3" s="1"/>
  <c r="D1217" i="3"/>
  <c r="G1217" i="3" s="1"/>
  <c r="H1217" i="3" s="1"/>
  <c r="D1156" i="3"/>
  <c r="G1156" i="3" s="1"/>
  <c r="H1156" i="3" s="1"/>
  <c r="D1133" i="3"/>
  <c r="G1133" i="3" s="1"/>
  <c r="H1133" i="3" s="1"/>
  <c r="D1093" i="3"/>
  <c r="G1093" i="3" s="1"/>
  <c r="H1093" i="3" s="1"/>
  <c r="D1089" i="3"/>
  <c r="G1089" i="3" s="1"/>
  <c r="H1089" i="3" s="1"/>
  <c r="D1028" i="3"/>
  <c r="G1028" i="3" s="1"/>
  <c r="H1028" i="3" s="1"/>
  <c r="D1013" i="3"/>
  <c r="G1013" i="3" s="1"/>
  <c r="H1013" i="3" s="1"/>
  <c r="D1006" i="3"/>
  <c r="G1006" i="3" s="1"/>
  <c r="H1006" i="3" s="1"/>
  <c r="D997" i="3"/>
  <c r="G997" i="3" s="1"/>
  <c r="H997" i="3" s="1"/>
  <c r="D990" i="3"/>
  <c r="G990" i="3" s="1"/>
  <c r="H990" i="3" s="1"/>
  <c r="D981" i="3"/>
  <c r="G981" i="3" s="1"/>
  <c r="H981" i="3" s="1"/>
  <c r="D974" i="3"/>
  <c r="G974" i="3" s="1"/>
  <c r="H974" i="3" s="1"/>
  <c r="D965" i="3"/>
  <c r="G965" i="3" s="1"/>
  <c r="H965" i="3" s="1"/>
  <c r="D958" i="3"/>
  <c r="G958" i="3" s="1"/>
  <c r="H958" i="3" s="1"/>
  <c r="D949" i="3"/>
  <c r="G949" i="3" s="1"/>
  <c r="H949" i="3" s="1"/>
  <c r="D942" i="3"/>
  <c r="G942" i="3" s="1"/>
  <c r="H942" i="3" s="1"/>
  <c r="D933" i="3"/>
  <c r="G933" i="3" s="1"/>
  <c r="H933" i="3" s="1"/>
  <c r="D926" i="3"/>
  <c r="G926" i="3" s="1"/>
  <c r="H926" i="3" s="1"/>
  <c r="D917" i="3"/>
  <c r="G917" i="3" s="1"/>
  <c r="H917" i="3" s="1"/>
  <c r="D912" i="3"/>
  <c r="G912" i="3" s="1"/>
  <c r="H912" i="3" s="1"/>
  <c r="D901" i="3"/>
  <c r="G901" i="3" s="1"/>
  <c r="H901" i="3" s="1"/>
  <c r="D895" i="3"/>
  <c r="G895" i="3" s="1"/>
  <c r="H895" i="3" s="1"/>
  <c r="D870" i="3"/>
  <c r="G870" i="3" s="1"/>
  <c r="H870" i="3" s="1"/>
  <c r="D865" i="3"/>
  <c r="G865" i="3" s="1"/>
  <c r="H865" i="3" s="1"/>
  <c r="D848" i="3"/>
  <c r="G848" i="3" s="1"/>
  <c r="H848" i="3" s="1"/>
  <c r="D837" i="3"/>
  <c r="G837" i="3" s="1"/>
  <c r="H837" i="3" s="1"/>
  <c r="D831" i="3"/>
  <c r="G831" i="3" s="1"/>
  <c r="H831" i="3" s="1"/>
  <c r="D816" i="3"/>
  <c r="G816" i="3" s="1"/>
  <c r="H816" i="3" s="1"/>
  <c r="D809" i="3"/>
  <c r="G809" i="3" s="1"/>
  <c r="H809" i="3" s="1"/>
  <c r="D798" i="3"/>
  <c r="G798" i="3" s="1"/>
  <c r="H798" i="3" s="1"/>
  <c r="D795" i="3"/>
  <c r="G795" i="3" s="1"/>
  <c r="H795" i="3" s="1"/>
  <c r="D791" i="3"/>
  <c r="G791" i="3" s="1"/>
  <c r="H791" i="3" s="1"/>
  <c r="D784" i="3"/>
  <c r="G784" i="3" s="1"/>
  <c r="H784" i="3" s="1"/>
  <c r="D777" i="3"/>
  <c r="G777" i="3" s="1"/>
  <c r="H777" i="3" s="1"/>
  <c r="D766" i="3"/>
  <c r="G766" i="3" s="1"/>
  <c r="H766" i="3" s="1"/>
  <c r="D763" i="3"/>
  <c r="G763" i="3" s="1"/>
  <c r="H763" i="3" s="1"/>
  <c r="D759" i="3"/>
  <c r="G759" i="3" s="1"/>
  <c r="H759" i="3" s="1"/>
  <c r="D752" i="3"/>
  <c r="G752" i="3" s="1"/>
  <c r="H752" i="3" s="1"/>
  <c r="D745" i="3"/>
  <c r="G745" i="3" s="1"/>
  <c r="H745" i="3" s="1"/>
  <c r="D734" i="3"/>
  <c r="G734" i="3" s="1"/>
  <c r="H734" i="3" s="1"/>
  <c r="D731" i="3"/>
  <c r="G731" i="3" s="1"/>
  <c r="H731" i="3" s="1"/>
  <c r="D727" i="3"/>
  <c r="G727" i="3" s="1"/>
  <c r="H727" i="3" s="1"/>
  <c r="D720" i="3"/>
  <c r="G720" i="3" s="1"/>
  <c r="H720" i="3" s="1"/>
  <c r="D712" i="3"/>
  <c r="G712" i="3" s="1"/>
  <c r="H712" i="3" s="1"/>
  <c r="D707" i="3"/>
  <c r="G707" i="3" s="1"/>
  <c r="H707" i="3" s="1"/>
  <c r="D697" i="3"/>
  <c r="G697" i="3" s="1"/>
  <c r="H697" i="3" s="1"/>
  <c r="D692" i="3"/>
  <c r="G692" i="3" s="1"/>
  <c r="H692" i="3" s="1"/>
  <c r="D687" i="3"/>
  <c r="G687" i="3" s="1"/>
  <c r="H687" i="3" s="1"/>
  <c r="D677" i="3"/>
  <c r="G677" i="3" s="1"/>
  <c r="H677" i="3" s="1"/>
  <c r="D662" i="3"/>
  <c r="G662" i="3" s="1"/>
  <c r="H662" i="3" s="1"/>
  <c r="D648" i="3"/>
  <c r="G648" i="3" s="1"/>
  <c r="H648" i="3" s="1"/>
  <c r="D643" i="3"/>
  <c r="G643" i="3" s="1"/>
  <c r="H643" i="3" s="1"/>
  <c r="D633" i="3"/>
  <c r="G633" i="3" s="1"/>
  <c r="H633" i="3" s="1"/>
  <c r="D628" i="3"/>
  <c r="G628" i="3" s="1"/>
  <c r="H628" i="3" s="1"/>
  <c r="D623" i="3"/>
  <c r="G623" i="3" s="1"/>
  <c r="H623" i="3" s="1"/>
  <c r="D613" i="3"/>
  <c r="G613" i="3" s="1"/>
  <c r="H613" i="3" s="1"/>
  <c r="D598" i="3"/>
  <c r="G598" i="3" s="1"/>
  <c r="H598" i="3" s="1"/>
  <c r="D583" i="3"/>
  <c r="G583" i="3" s="1"/>
  <c r="H583" i="3" s="1"/>
  <c r="D575" i="3"/>
  <c r="G575" i="3" s="1"/>
  <c r="H575" i="3" s="1"/>
  <c r="D567" i="3"/>
  <c r="G567" i="3" s="1"/>
  <c r="H567" i="3" s="1"/>
  <c r="D559" i="3"/>
  <c r="G559" i="3" s="1"/>
  <c r="H559" i="3" s="1"/>
  <c r="D551" i="3"/>
  <c r="G551" i="3" s="1"/>
  <c r="H551" i="3" s="1"/>
  <c r="D543" i="3"/>
  <c r="G543" i="3" s="1"/>
  <c r="H543" i="3" s="1"/>
  <c r="D535" i="3"/>
  <c r="G535" i="3" s="1"/>
  <c r="H535" i="3" s="1"/>
  <c r="D527" i="3"/>
  <c r="G527" i="3" s="1"/>
  <c r="H527" i="3" s="1"/>
  <c r="D519" i="3"/>
  <c r="G519" i="3" s="1"/>
  <c r="H519" i="3" s="1"/>
  <c r="D511" i="3"/>
  <c r="G511" i="3" s="1"/>
  <c r="H511" i="3" s="1"/>
  <c r="D503" i="3"/>
  <c r="G503" i="3" s="1"/>
  <c r="H503" i="3" s="1"/>
  <c r="D495" i="3"/>
  <c r="G495" i="3" s="1"/>
  <c r="H495" i="3" s="1"/>
  <c r="D487" i="3"/>
  <c r="G487" i="3" s="1"/>
  <c r="H487" i="3" s="1"/>
  <c r="D479" i="3"/>
  <c r="G479" i="3" s="1"/>
  <c r="H479" i="3" s="1"/>
  <c r="D471" i="3"/>
  <c r="G471" i="3" s="1"/>
  <c r="H471" i="3" s="1"/>
  <c r="D463" i="3"/>
  <c r="G463" i="3" s="1"/>
  <c r="H463" i="3" s="1"/>
  <c r="D455" i="3"/>
  <c r="G455" i="3" s="1"/>
  <c r="H455" i="3" s="1"/>
  <c r="D447" i="3"/>
  <c r="G447" i="3" s="1"/>
  <c r="H447" i="3" s="1"/>
  <c r="D439" i="3"/>
  <c r="G439" i="3" s="1"/>
  <c r="H439" i="3" s="1"/>
  <c r="D431" i="3"/>
  <c r="G431" i="3" s="1"/>
  <c r="H431" i="3" s="1"/>
  <c r="D423" i="3"/>
  <c r="G423" i="3" s="1"/>
  <c r="H423" i="3" s="1"/>
  <c r="D415" i="3"/>
  <c r="G415" i="3" s="1"/>
  <c r="H415" i="3" s="1"/>
  <c r="D1446" i="3"/>
  <c r="G1446" i="3" s="1"/>
  <c r="H1446" i="3" s="1"/>
  <c r="D1439" i="3"/>
  <c r="G1439" i="3" s="1"/>
  <c r="H1439" i="3" s="1"/>
  <c r="D1414" i="3"/>
  <c r="G1414" i="3" s="1"/>
  <c r="H1414" i="3" s="1"/>
  <c r="D1385" i="3"/>
  <c r="G1385" i="3" s="1"/>
  <c r="H1385" i="3" s="1"/>
  <c r="D1383" i="3"/>
  <c r="G1383" i="3" s="1"/>
  <c r="H1383" i="3" s="1"/>
  <c r="D1324" i="3"/>
  <c r="G1324" i="3" s="1"/>
  <c r="H1324" i="3" s="1"/>
  <c r="D1301" i="3"/>
  <c r="G1301" i="3" s="1"/>
  <c r="H1301" i="3" s="1"/>
  <c r="D1257" i="3"/>
  <c r="G1257" i="3" s="1"/>
  <c r="H1257" i="3" s="1"/>
  <c r="D1255" i="3"/>
  <c r="G1255" i="3" s="1"/>
  <c r="H1255" i="3" s="1"/>
  <c r="D1196" i="3"/>
  <c r="G1196" i="3" s="1"/>
  <c r="H1196" i="3" s="1"/>
  <c r="D1173" i="3"/>
  <c r="G1173" i="3" s="1"/>
  <c r="H1173" i="3" s="1"/>
  <c r="D1129" i="3"/>
  <c r="G1129" i="3" s="1"/>
  <c r="H1129" i="3" s="1"/>
  <c r="D1127" i="3"/>
  <c r="G1127" i="3" s="1"/>
  <c r="H1127" i="3" s="1"/>
  <c r="D1404" i="3"/>
  <c r="G1404" i="3" s="1"/>
  <c r="H1404" i="3" s="1"/>
  <c r="D1398" i="3"/>
  <c r="G1398" i="3" s="1"/>
  <c r="H1398" i="3" s="1"/>
  <c r="D1394" i="3"/>
  <c r="G1394" i="3" s="1"/>
  <c r="H1394" i="3" s="1"/>
  <c r="D1379" i="3"/>
  <c r="G1379" i="3" s="1"/>
  <c r="H1379" i="3" s="1"/>
  <c r="D1364" i="3"/>
  <c r="G1364" i="3" s="1"/>
  <c r="H1364" i="3" s="1"/>
  <c r="D1354" i="3"/>
  <c r="G1354" i="3" s="1"/>
  <c r="H1354" i="3" s="1"/>
  <c r="D1339" i="3"/>
  <c r="G1339" i="3" s="1"/>
  <c r="H1339" i="3" s="1"/>
  <c r="D1329" i="3"/>
  <c r="G1329" i="3" s="1"/>
  <c r="H1329" i="3" s="1"/>
  <c r="D1314" i="3"/>
  <c r="G1314" i="3" s="1"/>
  <c r="H1314" i="3" s="1"/>
  <c r="D1299" i="3"/>
  <c r="G1299" i="3" s="1"/>
  <c r="H1299" i="3" s="1"/>
  <c r="D1291" i="3"/>
  <c r="G1291" i="3" s="1"/>
  <c r="H1291" i="3" s="1"/>
  <c r="D1276" i="3"/>
  <c r="G1276" i="3" s="1"/>
  <c r="H1276" i="3" s="1"/>
  <c r="D1270" i="3"/>
  <c r="G1270" i="3" s="1"/>
  <c r="H1270" i="3" s="1"/>
  <c r="D1266" i="3"/>
  <c r="G1266" i="3" s="1"/>
  <c r="H1266" i="3" s="1"/>
  <c r="D1251" i="3"/>
  <c r="G1251" i="3" s="1"/>
  <c r="H1251" i="3" s="1"/>
  <c r="D1236" i="3"/>
  <c r="G1236" i="3" s="1"/>
  <c r="H1236" i="3" s="1"/>
  <c r="D1226" i="3"/>
  <c r="G1226" i="3" s="1"/>
  <c r="H1226" i="3" s="1"/>
  <c r="D1211" i="3"/>
  <c r="G1211" i="3" s="1"/>
  <c r="H1211" i="3" s="1"/>
  <c r="D1201" i="3"/>
  <c r="G1201" i="3" s="1"/>
  <c r="H1201" i="3" s="1"/>
  <c r="D1186" i="3"/>
  <c r="G1186" i="3" s="1"/>
  <c r="H1186" i="3" s="1"/>
  <c r="D1171" i="3"/>
  <c r="G1171" i="3" s="1"/>
  <c r="H1171" i="3" s="1"/>
  <c r="D1163" i="3"/>
  <c r="G1163" i="3" s="1"/>
  <c r="H1163" i="3" s="1"/>
  <c r="D1148" i="3"/>
  <c r="G1148" i="3" s="1"/>
  <c r="H1148" i="3" s="1"/>
  <c r="D1142" i="3"/>
  <c r="G1142" i="3" s="1"/>
  <c r="H1142" i="3" s="1"/>
  <c r="D1138" i="3"/>
  <c r="G1138" i="3" s="1"/>
  <c r="H1138" i="3" s="1"/>
  <c r="D1123" i="3"/>
  <c r="G1123" i="3" s="1"/>
  <c r="H1123" i="3" s="1"/>
  <c r="D1108" i="3"/>
  <c r="G1108" i="3" s="1"/>
  <c r="H1108" i="3" s="1"/>
  <c r="D1098" i="3"/>
  <c r="G1098" i="3" s="1"/>
  <c r="H1098" i="3" s="1"/>
  <c r="D1453" i="3"/>
  <c r="G1453" i="3" s="1"/>
  <c r="H1453" i="3" s="1"/>
  <c r="D1421" i="3"/>
  <c r="G1421" i="3" s="1"/>
  <c r="H1421" i="3" s="1"/>
  <c r="D1390" i="3"/>
  <c r="G1390" i="3" s="1"/>
  <c r="H1390" i="3" s="1"/>
  <c r="D1375" i="3"/>
  <c r="G1375" i="3" s="1"/>
  <c r="H1375" i="3" s="1"/>
  <c r="D1373" i="3"/>
  <c r="G1373" i="3" s="1"/>
  <c r="H1373" i="3" s="1"/>
  <c r="D1369" i="3"/>
  <c r="G1369" i="3" s="1"/>
  <c r="H1369" i="3" s="1"/>
  <c r="D1350" i="3"/>
  <c r="G1350" i="3" s="1"/>
  <c r="H1350" i="3" s="1"/>
  <c r="D1335" i="3"/>
  <c r="G1335" i="3" s="1"/>
  <c r="H1335" i="3" s="1"/>
  <c r="D1310" i="3"/>
  <c r="G1310" i="3" s="1"/>
  <c r="H1310" i="3" s="1"/>
  <c r="D1306" i="3"/>
  <c r="G1306" i="3" s="1"/>
  <c r="H1306" i="3" s="1"/>
  <c r="D1295" i="3"/>
  <c r="G1295" i="3" s="1"/>
  <c r="H1295" i="3" s="1"/>
  <c r="D1262" i="3"/>
  <c r="G1262" i="3" s="1"/>
  <c r="H1262" i="3" s="1"/>
  <c r="D1247" i="3"/>
  <c r="G1247" i="3" s="1"/>
  <c r="H1247" i="3" s="1"/>
  <c r="D1245" i="3"/>
  <c r="G1245" i="3" s="1"/>
  <c r="H1245" i="3" s="1"/>
  <c r="D1241" i="3"/>
  <c r="G1241" i="3" s="1"/>
  <c r="H1241" i="3" s="1"/>
  <c r="D1222" i="3"/>
  <c r="G1222" i="3" s="1"/>
  <c r="H1222" i="3" s="1"/>
  <c r="D1207" i="3"/>
  <c r="G1207" i="3" s="1"/>
  <c r="H1207" i="3" s="1"/>
  <c r="D1182" i="3"/>
  <c r="G1182" i="3" s="1"/>
  <c r="H1182" i="3" s="1"/>
  <c r="D1178" i="3"/>
  <c r="G1178" i="3" s="1"/>
  <c r="H1178" i="3" s="1"/>
  <c r="D1167" i="3"/>
  <c r="G1167" i="3" s="1"/>
  <c r="H1167" i="3" s="1"/>
  <c r="D1134" i="3"/>
  <c r="G1134" i="3" s="1"/>
  <c r="H1134" i="3" s="1"/>
  <c r="D1119" i="3"/>
  <c r="G1119" i="3" s="1"/>
  <c r="H1119" i="3" s="1"/>
  <c r="D1117" i="3"/>
  <c r="G1117" i="3" s="1"/>
  <c r="H1117" i="3" s="1"/>
  <c r="D1113" i="3"/>
  <c r="G1113" i="3" s="1"/>
  <c r="H1113" i="3" s="1"/>
  <c r="D1094" i="3"/>
  <c r="G1094" i="3" s="1"/>
  <c r="H1094" i="3" s="1"/>
  <c r="D1079" i="3"/>
  <c r="G1079" i="3" s="1"/>
  <c r="H1079" i="3" s="1"/>
  <c r="D1433" i="3"/>
  <c r="G1433" i="3" s="1"/>
  <c r="H1433" i="3" s="1"/>
  <c r="D1409" i="3"/>
  <c r="G1409" i="3" s="1"/>
  <c r="H1409" i="3" s="1"/>
  <c r="D1348" i="3"/>
  <c r="G1348" i="3" s="1"/>
  <c r="H1348" i="3" s="1"/>
  <c r="D1325" i="3"/>
  <c r="G1325" i="3" s="1"/>
  <c r="H1325" i="3" s="1"/>
  <c r="D1285" i="3"/>
  <c r="G1285" i="3" s="1"/>
  <c r="H1285" i="3" s="1"/>
  <c r="D1281" i="3"/>
  <c r="G1281" i="3" s="1"/>
  <c r="H1281" i="3" s="1"/>
  <c r="D1220" i="3"/>
  <c r="G1220" i="3" s="1"/>
  <c r="H1220" i="3" s="1"/>
  <c r="D1197" i="3"/>
  <c r="G1197" i="3" s="1"/>
  <c r="H1197" i="3" s="1"/>
  <c r="D1571" i="3"/>
  <c r="G1571" i="3" s="1"/>
  <c r="H1571" i="3" s="1"/>
  <c r="D1455" i="3"/>
  <c r="G1455" i="3" s="1"/>
  <c r="H1455" i="3" s="1"/>
  <c r="D1430" i="3"/>
  <c r="G1430" i="3" s="1"/>
  <c r="H1430" i="3" s="1"/>
  <c r="D1423" i="3"/>
  <c r="G1423" i="3" s="1"/>
  <c r="H1423" i="3" s="1"/>
  <c r="D1388" i="3"/>
  <c r="G1388" i="3" s="1"/>
  <c r="H1388" i="3" s="1"/>
  <c r="D1365" i="3"/>
  <c r="G1365" i="3" s="1"/>
  <c r="H1365" i="3" s="1"/>
  <c r="D1321" i="3"/>
  <c r="G1321" i="3" s="1"/>
  <c r="H1321" i="3" s="1"/>
  <c r="D1319" i="3"/>
  <c r="G1319" i="3" s="1"/>
  <c r="H1319" i="3" s="1"/>
  <c r="D1260" i="3"/>
  <c r="G1260" i="3" s="1"/>
  <c r="H1260" i="3" s="1"/>
  <c r="D1237" i="3"/>
  <c r="G1237" i="3" s="1"/>
  <c r="H1237" i="3" s="1"/>
  <c r="D1193" i="3"/>
  <c r="G1193" i="3" s="1"/>
  <c r="H1193" i="3" s="1"/>
  <c r="D1191" i="3"/>
  <c r="G1191" i="3" s="1"/>
  <c r="H1191" i="3" s="1"/>
  <c r="D1132" i="3"/>
  <c r="G1132" i="3" s="1"/>
  <c r="H1132" i="3" s="1"/>
  <c r="D1109" i="3"/>
  <c r="G1109" i="3" s="1"/>
  <c r="H1109" i="3" s="1"/>
  <c r="D1065" i="3"/>
  <c r="G1065" i="3" s="1"/>
  <c r="H1065" i="3" s="1"/>
  <c r="D1063" i="3"/>
  <c r="G1063" i="3" s="1"/>
  <c r="H1063" i="3" s="1"/>
  <c r="D894" i="3"/>
  <c r="G894" i="3" s="1"/>
  <c r="H894" i="3" s="1"/>
  <c r="D889" i="3"/>
  <c r="G889" i="3" s="1"/>
  <c r="H889" i="3" s="1"/>
  <c r="D872" i="3"/>
  <c r="G872" i="3" s="1"/>
  <c r="H872" i="3" s="1"/>
  <c r="D861" i="3"/>
  <c r="G861" i="3" s="1"/>
  <c r="H861" i="3" s="1"/>
  <c r="D855" i="3"/>
  <c r="G855" i="3" s="1"/>
  <c r="H855" i="3" s="1"/>
  <c r="D830" i="3"/>
  <c r="G830" i="3" s="1"/>
  <c r="H830" i="3" s="1"/>
  <c r="D825" i="3"/>
  <c r="G825" i="3" s="1"/>
  <c r="H825" i="3" s="1"/>
  <c r="D797" i="3"/>
  <c r="G797" i="3" s="1"/>
  <c r="H797" i="3" s="1"/>
  <c r="D765" i="3"/>
  <c r="G765" i="3" s="1"/>
  <c r="H765" i="3" s="1"/>
  <c r="D733" i="3"/>
  <c r="G733" i="3" s="1"/>
  <c r="H733" i="3" s="1"/>
  <c r="D715" i="3"/>
  <c r="G715" i="3" s="1"/>
  <c r="H715" i="3" s="1"/>
  <c r="D705" i="3"/>
  <c r="G705" i="3" s="1"/>
  <c r="H705" i="3" s="1"/>
  <c r="D700" i="3"/>
  <c r="G700" i="3" s="1"/>
  <c r="H700" i="3" s="1"/>
  <c r="D695" i="3"/>
  <c r="G695" i="3" s="1"/>
  <c r="H695" i="3" s="1"/>
  <c r="D685" i="3"/>
  <c r="G685" i="3" s="1"/>
  <c r="H685" i="3" s="1"/>
  <c r="D670" i="3"/>
  <c r="G670" i="3" s="1"/>
  <c r="H670" i="3" s="1"/>
  <c r="D656" i="3"/>
  <c r="G656" i="3" s="1"/>
  <c r="H656" i="3" s="1"/>
  <c r="D651" i="3"/>
  <c r="G651" i="3" s="1"/>
  <c r="H651" i="3" s="1"/>
  <c r="D641" i="3"/>
  <c r="G641" i="3" s="1"/>
  <c r="H641" i="3" s="1"/>
  <c r="D636" i="3"/>
  <c r="G636" i="3" s="1"/>
  <c r="H636" i="3" s="1"/>
  <c r="D631" i="3"/>
  <c r="G631" i="3" s="1"/>
  <c r="H631" i="3" s="1"/>
  <c r="D621" i="3"/>
  <c r="G621" i="3" s="1"/>
  <c r="H621" i="3" s="1"/>
  <c r="D606" i="3"/>
  <c r="G606" i="3" s="1"/>
  <c r="H606" i="3" s="1"/>
  <c r="D592" i="3"/>
  <c r="G592" i="3" s="1"/>
  <c r="H592" i="3" s="1"/>
  <c r="D587" i="3"/>
  <c r="G587" i="3" s="1"/>
  <c r="H587" i="3" s="1"/>
  <c r="D580" i="3"/>
  <c r="G580" i="3" s="1"/>
  <c r="H580" i="3" s="1"/>
  <c r="D572" i="3"/>
  <c r="G572" i="3" s="1"/>
  <c r="H572" i="3" s="1"/>
  <c r="D564" i="3"/>
  <c r="G564" i="3" s="1"/>
  <c r="H564" i="3" s="1"/>
  <c r="D556" i="3"/>
  <c r="G556" i="3" s="1"/>
  <c r="H556" i="3" s="1"/>
  <c r="D548" i="3"/>
  <c r="G548" i="3" s="1"/>
  <c r="H548" i="3" s="1"/>
  <c r="D540" i="3"/>
  <c r="G540" i="3" s="1"/>
  <c r="H540" i="3" s="1"/>
  <c r="D532" i="3"/>
  <c r="G532" i="3" s="1"/>
  <c r="H532" i="3" s="1"/>
  <c r="D524" i="3"/>
  <c r="G524" i="3" s="1"/>
  <c r="H524" i="3" s="1"/>
  <c r="D516" i="3"/>
  <c r="G516" i="3" s="1"/>
  <c r="H516" i="3" s="1"/>
  <c r="D508" i="3"/>
  <c r="G508" i="3" s="1"/>
  <c r="H508" i="3" s="1"/>
  <c r="D500" i="3"/>
  <c r="G500" i="3" s="1"/>
  <c r="H500" i="3" s="1"/>
  <c r="D492" i="3"/>
  <c r="G492" i="3" s="1"/>
  <c r="H492" i="3" s="1"/>
  <c r="D484" i="3"/>
  <c r="G484" i="3" s="1"/>
  <c r="H484" i="3" s="1"/>
  <c r="D476" i="3"/>
  <c r="G476" i="3" s="1"/>
  <c r="H476" i="3" s="1"/>
  <c r="D468" i="3"/>
  <c r="G468" i="3" s="1"/>
  <c r="H468" i="3" s="1"/>
  <c r="D460" i="3"/>
  <c r="G460" i="3" s="1"/>
  <c r="H460" i="3" s="1"/>
  <c r="D452" i="3"/>
  <c r="G452" i="3" s="1"/>
  <c r="H452" i="3" s="1"/>
  <c r="D444" i="3"/>
  <c r="G444" i="3" s="1"/>
  <c r="H444" i="3" s="1"/>
  <c r="D436" i="3"/>
  <c r="G436" i="3" s="1"/>
  <c r="H436" i="3" s="1"/>
  <c r="D428" i="3"/>
  <c r="G428" i="3" s="1"/>
  <c r="H428" i="3" s="1"/>
  <c r="D420" i="3"/>
  <c r="G420" i="3" s="1"/>
  <c r="H420" i="3" s="1"/>
  <c r="D412" i="3"/>
  <c r="G412" i="3" s="1"/>
  <c r="H412" i="3" s="1"/>
  <c r="D404" i="3"/>
  <c r="G404" i="3" s="1"/>
  <c r="H404" i="3" s="1"/>
  <c r="D396" i="3"/>
  <c r="G396" i="3" s="1"/>
  <c r="H396" i="3" s="1"/>
  <c r="D388" i="3"/>
  <c r="G388" i="3" s="1"/>
  <c r="H388" i="3" s="1"/>
  <c r="D380" i="3"/>
  <c r="G380" i="3" s="1"/>
  <c r="H380" i="3" s="1"/>
  <c r="D372" i="3"/>
  <c r="G372" i="3" s="1"/>
  <c r="H372" i="3" s="1"/>
  <c r="D364" i="3"/>
  <c r="G364" i="3" s="1"/>
  <c r="H364" i="3" s="1"/>
  <c r="D356" i="3"/>
  <c r="G356" i="3" s="1"/>
  <c r="H356" i="3" s="1"/>
  <c r="D348" i="3"/>
  <c r="G348" i="3" s="1"/>
  <c r="H348" i="3" s="1"/>
  <c r="D340" i="3"/>
  <c r="G340" i="3" s="1"/>
  <c r="H340" i="3" s="1"/>
  <c r="D332" i="3"/>
  <c r="G332" i="3" s="1"/>
  <c r="H332" i="3" s="1"/>
  <c r="D324" i="3"/>
  <c r="G324" i="3" s="1"/>
  <c r="H324" i="3" s="1"/>
  <c r="D316" i="3"/>
  <c r="G316" i="3" s="1"/>
  <c r="H316" i="3" s="1"/>
  <c r="D308" i="3"/>
  <c r="G308" i="3" s="1"/>
  <c r="H308" i="3" s="1"/>
  <c r="D1092" i="3"/>
  <c r="G1092" i="3" s="1"/>
  <c r="H1092" i="3" s="1"/>
  <c r="D1083" i="3"/>
  <c r="G1083" i="3" s="1"/>
  <c r="H1083" i="3" s="1"/>
  <c r="D1069" i="3"/>
  <c r="G1069" i="3" s="1"/>
  <c r="H1069" i="3" s="1"/>
  <c r="D1050" i="3"/>
  <c r="G1050" i="3" s="1"/>
  <c r="H1050" i="3" s="1"/>
  <c r="D998" i="3"/>
  <c r="G998" i="3" s="1"/>
  <c r="H998" i="3" s="1"/>
  <c r="D966" i="3"/>
  <c r="G966" i="3" s="1"/>
  <c r="H966" i="3" s="1"/>
  <c r="D934" i="3"/>
  <c r="G934" i="3" s="1"/>
  <c r="H934" i="3" s="1"/>
  <c r="D885" i="3"/>
  <c r="G885" i="3" s="1"/>
  <c r="H885" i="3" s="1"/>
  <c r="D863" i="3"/>
  <c r="G863" i="3" s="1"/>
  <c r="H863" i="3" s="1"/>
  <c r="D840" i="3"/>
  <c r="G840" i="3" s="1"/>
  <c r="H840" i="3" s="1"/>
  <c r="D781" i="3"/>
  <c r="G781" i="3" s="1"/>
  <c r="H781" i="3" s="1"/>
  <c r="D779" i="3"/>
  <c r="G779" i="3" s="1"/>
  <c r="H779" i="3" s="1"/>
  <c r="D717" i="3"/>
  <c r="G717" i="3" s="1"/>
  <c r="H717" i="3" s="1"/>
  <c r="D709" i="3"/>
  <c r="G709" i="3" s="1"/>
  <c r="H709" i="3" s="1"/>
  <c r="D694" i="3"/>
  <c r="G694" i="3" s="1"/>
  <c r="H694" i="3" s="1"/>
  <c r="D688" i="3"/>
  <c r="G688" i="3" s="1"/>
  <c r="H688" i="3" s="1"/>
  <c r="D684" i="3"/>
  <c r="G684" i="3" s="1"/>
  <c r="H684" i="3" s="1"/>
  <c r="D669" i="3"/>
  <c r="G669" i="3" s="1"/>
  <c r="H669" i="3" s="1"/>
  <c r="D654" i="3"/>
  <c r="G654" i="3" s="1"/>
  <c r="H654" i="3" s="1"/>
  <c r="D644" i="3"/>
  <c r="G644" i="3" s="1"/>
  <c r="H644" i="3" s="1"/>
  <c r="D629" i="3"/>
  <c r="G629" i="3" s="1"/>
  <c r="H629" i="3" s="1"/>
  <c r="D619" i="3"/>
  <c r="G619" i="3" s="1"/>
  <c r="H619" i="3" s="1"/>
  <c r="D604" i="3"/>
  <c r="G604" i="3" s="1"/>
  <c r="H604" i="3" s="1"/>
  <c r="D589" i="3"/>
  <c r="G589" i="3" s="1"/>
  <c r="H589" i="3" s="1"/>
  <c r="D578" i="3"/>
  <c r="G578" i="3" s="1"/>
  <c r="H578" i="3" s="1"/>
  <c r="D562" i="3"/>
  <c r="G562" i="3" s="1"/>
  <c r="H562" i="3" s="1"/>
  <c r="D546" i="3"/>
  <c r="G546" i="3" s="1"/>
  <c r="H546" i="3" s="1"/>
  <c r="D530" i="3"/>
  <c r="G530" i="3" s="1"/>
  <c r="H530" i="3" s="1"/>
  <c r="D514" i="3"/>
  <c r="G514" i="3" s="1"/>
  <c r="H514" i="3" s="1"/>
  <c r="D498" i="3"/>
  <c r="G498" i="3" s="1"/>
  <c r="H498" i="3" s="1"/>
  <c r="D482" i="3"/>
  <c r="G482" i="3" s="1"/>
  <c r="H482" i="3" s="1"/>
  <c r="D466" i="3"/>
  <c r="G466" i="3" s="1"/>
  <c r="H466" i="3" s="1"/>
  <c r="D454" i="3"/>
  <c r="G454" i="3" s="1"/>
  <c r="H454" i="3" s="1"/>
  <c r="D451" i="3"/>
  <c r="G451" i="3" s="1"/>
  <c r="H451" i="3" s="1"/>
  <c r="D448" i="3"/>
  <c r="G448" i="3" s="1"/>
  <c r="H448" i="3" s="1"/>
  <c r="D426" i="3"/>
  <c r="G426" i="3" s="1"/>
  <c r="H426" i="3" s="1"/>
  <c r="D394" i="3"/>
  <c r="G394" i="3" s="1"/>
  <c r="H394" i="3" s="1"/>
  <c r="D387" i="3"/>
  <c r="G387" i="3" s="1"/>
  <c r="H387" i="3" s="1"/>
  <c r="D383" i="3"/>
  <c r="G383" i="3" s="1"/>
  <c r="H383" i="3" s="1"/>
  <c r="D362" i="3"/>
  <c r="G362" i="3" s="1"/>
  <c r="H362" i="3" s="1"/>
  <c r="D355" i="3"/>
  <c r="G355" i="3" s="1"/>
  <c r="H355" i="3" s="1"/>
  <c r="D351" i="3"/>
  <c r="G351" i="3" s="1"/>
  <c r="H351" i="3" s="1"/>
  <c r="D330" i="3"/>
  <c r="G330" i="3" s="1"/>
  <c r="H330" i="3" s="1"/>
  <c r="D323" i="3"/>
  <c r="G323" i="3" s="1"/>
  <c r="H323" i="3" s="1"/>
  <c r="D319" i="3"/>
  <c r="G319" i="3" s="1"/>
  <c r="H319" i="3" s="1"/>
  <c r="D291" i="3"/>
  <c r="G291" i="3" s="1"/>
  <c r="H291" i="3" s="1"/>
  <c r="D286" i="3"/>
  <c r="G286" i="3" s="1"/>
  <c r="H286" i="3" s="1"/>
  <c r="D276" i="3"/>
  <c r="G276" i="3" s="1"/>
  <c r="H276" i="3" s="1"/>
  <c r="D271" i="3"/>
  <c r="G271" i="3" s="1"/>
  <c r="H271" i="3" s="1"/>
  <c r="D266" i="3"/>
  <c r="G266" i="3" s="1"/>
  <c r="H266" i="3" s="1"/>
  <c r="D256" i="3"/>
  <c r="G256" i="3" s="1"/>
  <c r="H256" i="3" s="1"/>
  <c r="D241" i="3"/>
  <c r="G241" i="3" s="1"/>
  <c r="H241" i="3" s="1"/>
  <c r="D227" i="3"/>
  <c r="G227" i="3" s="1"/>
  <c r="H227" i="3" s="1"/>
  <c r="D222" i="3"/>
  <c r="G222" i="3" s="1"/>
  <c r="H222" i="3" s="1"/>
  <c r="D212" i="3"/>
  <c r="G212" i="3" s="1"/>
  <c r="H212" i="3" s="1"/>
  <c r="D207" i="3"/>
  <c r="G207" i="3" s="1"/>
  <c r="H207" i="3" s="1"/>
  <c r="D202" i="3"/>
  <c r="G202" i="3" s="1"/>
  <c r="H202" i="3" s="1"/>
  <c r="D192" i="3"/>
  <c r="G192" i="3" s="1"/>
  <c r="H192" i="3" s="1"/>
  <c r="D177" i="3"/>
  <c r="G177" i="3" s="1"/>
  <c r="H177" i="3" s="1"/>
  <c r="D163" i="3"/>
  <c r="G163" i="3" s="1"/>
  <c r="H163" i="3" s="1"/>
  <c r="D158" i="3"/>
  <c r="G158" i="3" s="1"/>
  <c r="H158" i="3" s="1"/>
  <c r="D148" i="3"/>
  <c r="G148" i="3" s="1"/>
  <c r="H148" i="3" s="1"/>
  <c r="D143" i="3"/>
  <c r="G143" i="3" s="1"/>
  <c r="H143" i="3" s="1"/>
  <c r="D138" i="3"/>
  <c r="G138" i="3" s="1"/>
  <c r="H138" i="3" s="1"/>
  <c r="D128" i="3"/>
  <c r="G128" i="3" s="1"/>
  <c r="H128" i="3" s="1"/>
  <c r="D113" i="3"/>
  <c r="G113" i="3" s="1"/>
  <c r="H113" i="3" s="1"/>
  <c r="D99" i="3"/>
  <c r="G99" i="3" s="1"/>
  <c r="H99" i="3" s="1"/>
  <c r="D94" i="3"/>
  <c r="G94" i="3" s="1"/>
  <c r="H94" i="3" s="1"/>
  <c r="D84" i="3"/>
  <c r="G84" i="3" s="1"/>
  <c r="H84" i="3" s="1"/>
  <c r="D79" i="3"/>
  <c r="G79" i="3" s="1"/>
  <c r="H79" i="3" s="1"/>
  <c r="D74" i="3"/>
  <c r="G74" i="3" s="1"/>
  <c r="H74" i="3" s="1"/>
  <c r="D64" i="3"/>
  <c r="G64" i="3" s="1"/>
  <c r="H64" i="3" s="1"/>
  <c r="D48" i="3"/>
  <c r="G48" i="3" s="1"/>
  <c r="H48" i="3" s="1"/>
  <c r="D40" i="3"/>
  <c r="G40" i="3" s="1"/>
  <c r="H40" i="3" s="1"/>
  <c r="D32" i="3"/>
  <c r="G32" i="3" s="1"/>
  <c r="H32" i="3" s="1"/>
  <c r="D28" i="3"/>
  <c r="G28" i="3" s="1"/>
  <c r="H28" i="3" s="1"/>
  <c r="D25" i="3"/>
  <c r="G25" i="3" s="1"/>
  <c r="H25" i="3" s="1"/>
  <c r="D16" i="3"/>
  <c r="G16" i="3" s="1"/>
  <c r="H16" i="3" s="1"/>
  <c r="D12" i="3"/>
  <c r="G12" i="3" s="1"/>
  <c r="H12" i="3" s="1"/>
  <c r="D7" i="3"/>
  <c r="G7" i="3" s="1"/>
  <c r="H7" i="3" s="1"/>
  <c r="D3" i="3"/>
  <c r="G3" i="3" s="1"/>
  <c r="H3" i="3" s="1"/>
  <c r="D905" i="3"/>
  <c r="G905" i="3" s="1"/>
  <c r="H905" i="3" s="1"/>
  <c r="D896" i="3"/>
  <c r="G896" i="3" s="1"/>
  <c r="H896" i="3" s="1"/>
  <c r="D849" i="3"/>
  <c r="G849" i="3" s="1"/>
  <c r="H849" i="3" s="1"/>
  <c r="D833" i="3"/>
  <c r="G833" i="3" s="1"/>
  <c r="H833" i="3" s="1"/>
  <c r="D814" i="3"/>
  <c r="G814" i="3" s="1"/>
  <c r="H814" i="3" s="1"/>
  <c r="D789" i="3"/>
  <c r="G789" i="3" s="1"/>
  <c r="H789" i="3" s="1"/>
  <c r="D750" i="3"/>
  <c r="G750" i="3" s="1"/>
  <c r="H750" i="3" s="1"/>
  <c r="D725" i="3"/>
  <c r="G725" i="3" s="1"/>
  <c r="H725" i="3" s="1"/>
  <c r="D713" i="3"/>
  <c r="G713" i="3" s="1"/>
  <c r="H713" i="3" s="1"/>
  <c r="D680" i="3"/>
  <c r="G680" i="3" s="1"/>
  <c r="H680" i="3" s="1"/>
  <c r="D665" i="3"/>
  <c r="G665" i="3" s="1"/>
  <c r="H665" i="3" s="1"/>
  <c r="D663" i="3"/>
  <c r="G663" i="3" s="1"/>
  <c r="H663" i="3" s="1"/>
  <c r="D659" i="3"/>
  <c r="G659" i="3" s="1"/>
  <c r="H659" i="3" s="1"/>
  <c r="D640" i="3"/>
  <c r="G640" i="3" s="1"/>
  <c r="H640" i="3" s="1"/>
  <c r="D625" i="3"/>
  <c r="G625" i="3" s="1"/>
  <c r="H625" i="3" s="1"/>
  <c r="D600" i="3"/>
  <c r="G600" i="3" s="1"/>
  <c r="H600" i="3" s="1"/>
  <c r="D596" i="3"/>
  <c r="G596" i="3" s="1"/>
  <c r="H596" i="3" s="1"/>
  <c r="D585" i="3"/>
  <c r="G585" i="3" s="1"/>
  <c r="H585" i="3" s="1"/>
  <c r="D576" i="3"/>
  <c r="G576" i="3" s="1"/>
  <c r="H576" i="3" s="1"/>
  <c r="D569" i="3"/>
  <c r="G569" i="3" s="1"/>
  <c r="H569" i="3" s="1"/>
  <c r="D560" i="3"/>
  <c r="G560" i="3" s="1"/>
  <c r="H560" i="3" s="1"/>
  <c r="D553" i="3"/>
  <c r="G553" i="3" s="1"/>
  <c r="H553" i="3" s="1"/>
  <c r="D544" i="3"/>
  <c r="G544" i="3" s="1"/>
  <c r="H544" i="3" s="1"/>
  <c r="D537" i="3"/>
  <c r="G537" i="3" s="1"/>
  <c r="H537" i="3" s="1"/>
  <c r="D528" i="3"/>
  <c r="G528" i="3" s="1"/>
  <c r="H528" i="3" s="1"/>
  <c r="D521" i="3"/>
  <c r="G521" i="3" s="1"/>
  <c r="H521" i="3" s="1"/>
  <c r="D512" i="3"/>
  <c r="G512" i="3" s="1"/>
  <c r="H512" i="3" s="1"/>
  <c r="D505" i="3"/>
  <c r="G505" i="3" s="1"/>
  <c r="H505" i="3" s="1"/>
  <c r="D496" i="3"/>
  <c r="G496" i="3" s="1"/>
  <c r="H496" i="3" s="1"/>
  <c r="D489" i="3"/>
  <c r="G489" i="3" s="1"/>
  <c r="H489" i="3" s="1"/>
  <c r="D480" i="3"/>
  <c r="G480" i="3" s="1"/>
  <c r="H480" i="3" s="1"/>
  <c r="D473" i="3"/>
  <c r="G473" i="3" s="1"/>
  <c r="H473" i="3" s="1"/>
  <c r="D464" i="3"/>
  <c r="G464" i="3" s="1"/>
  <c r="H464" i="3" s="1"/>
  <c r="D446" i="3"/>
  <c r="G446" i="3" s="1"/>
  <c r="H446" i="3" s="1"/>
  <c r="D443" i="3"/>
  <c r="G443" i="3" s="1"/>
  <c r="H443" i="3" s="1"/>
  <c r="D440" i="3"/>
  <c r="G440" i="3" s="1"/>
  <c r="H440" i="3" s="1"/>
  <c r="D418" i="3"/>
  <c r="G418" i="3" s="1"/>
  <c r="H418" i="3" s="1"/>
  <c r="D408" i="3"/>
  <c r="G408" i="3" s="1"/>
  <c r="H408" i="3" s="1"/>
  <c r="D401" i="3"/>
  <c r="G401" i="3" s="1"/>
  <c r="H401" i="3" s="1"/>
  <c r="D398" i="3"/>
  <c r="G398" i="3" s="1"/>
  <c r="H398" i="3" s="1"/>
  <c r="D376" i="3"/>
  <c r="G376" i="3" s="1"/>
  <c r="H376" i="3" s="1"/>
  <c r="D369" i="3"/>
  <c r="G369" i="3" s="1"/>
  <c r="H369" i="3" s="1"/>
  <c r="D366" i="3"/>
  <c r="G366" i="3" s="1"/>
  <c r="H366" i="3" s="1"/>
  <c r="D344" i="3"/>
  <c r="G344" i="3" s="1"/>
  <c r="H344" i="3" s="1"/>
  <c r="D337" i="3"/>
  <c r="G337" i="3" s="1"/>
  <c r="H337" i="3" s="1"/>
  <c r="D334" i="3"/>
  <c r="G334" i="3" s="1"/>
  <c r="H334" i="3" s="1"/>
  <c r="D312" i="3"/>
  <c r="G312" i="3" s="1"/>
  <c r="H312" i="3" s="1"/>
  <c r="D305" i="3"/>
  <c r="G305" i="3" s="1"/>
  <c r="H305" i="3" s="1"/>
  <c r="D296" i="3"/>
  <c r="G296" i="3" s="1"/>
  <c r="H296" i="3" s="1"/>
  <c r="D281" i="3"/>
  <c r="G281" i="3" s="1"/>
  <c r="H281" i="3" s="1"/>
  <c r="D267" i="3"/>
  <c r="G267" i="3" s="1"/>
  <c r="H267" i="3" s="1"/>
  <c r="D262" i="3"/>
  <c r="G262" i="3" s="1"/>
  <c r="H262" i="3" s="1"/>
  <c r="D252" i="3"/>
  <c r="G252" i="3" s="1"/>
  <c r="H252" i="3" s="1"/>
  <c r="D247" i="3"/>
  <c r="G247" i="3" s="1"/>
  <c r="H247" i="3" s="1"/>
  <c r="D242" i="3"/>
  <c r="G242" i="3" s="1"/>
  <c r="H242" i="3" s="1"/>
  <c r="D232" i="3"/>
  <c r="G232" i="3" s="1"/>
  <c r="H232" i="3" s="1"/>
  <c r="D217" i="3"/>
  <c r="G217" i="3" s="1"/>
  <c r="H217" i="3" s="1"/>
  <c r="D203" i="3"/>
  <c r="G203" i="3" s="1"/>
  <c r="H203" i="3" s="1"/>
  <c r="D198" i="3"/>
  <c r="G198" i="3" s="1"/>
  <c r="H198" i="3" s="1"/>
  <c r="D188" i="3"/>
  <c r="G188" i="3" s="1"/>
  <c r="H188" i="3" s="1"/>
  <c r="D183" i="3"/>
  <c r="G183" i="3" s="1"/>
  <c r="H183" i="3" s="1"/>
  <c r="D178" i="3"/>
  <c r="G178" i="3" s="1"/>
  <c r="H178" i="3" s="1"/>
  <c r="D168" i="3"/>
  <c r="G168" i="3" s="1"/>
  <c r="H168" i="3" s="1"/>
  <c r="D153" i="3"/>
  <c r="G153" i="3" s="1"/>
  <c r="H153" i="3" s="1"/>
  <c r="D139" i="3"/>
  <c r="G139" i="3" s="1"/>
  <c r="H139" i="3" s="1"/>
  <c r="D134" i="3"/>
  <c r="G134" i="3" s="1"/>
  <c r="H134" i="3" s="1"/>
  <c r="D124" i="3"/>
  <c r="G124" i="3" s="1"/>
  <c r="H124" i="3" s="1"/>
  <c r="D119" i="3"/>
  <c r="G119" i="3" s="1"/>
  <c r="H119" i="3" s="1"/>
  <c r="D114" i="3"/>
  <c r="G114" i="3" s="1"/>
  <c r="H114" i="3" s="1"/>
  <c r="D104" i="3"/>
  <c r="G104" i="3" s="1"/>
  <c r="H104" i="3" s="1"/>
  <c r="D89" i="3"/>
  <c r="G89" i="3" s="1"/>
  <c r="H89" i="3" s="1"/>
  <c r="D75" i="3"/>
  <c r="G75" i="3" s="1"/>
  <c r="H75" i="3" s="1"/>
  <c r="D70" i="3"/>
  <c r="G70" i="3" s="1"/>
  <c r="H70" i="3" s="1"/>
  <c r="D60" i="3"/>
  <c r="G60" i="3" s="1"/>
  <c r="H60" i="3" s="1"/>
  <c r="D55" i="3"/>
  <c r="G55" i="3" s="1"/>
  <c r="H55" i="3" s="1"/>
  <c r="D49" i="3"/>
  <c r="G49" i="3" s="1"/>
  <c r="H49" i="3" s="1"/>
  <c r="D41" i="3"/>
  <c r="G41" i="3" s="1"/>
  <c r="H41" i="3" s="1"/>
  <c r="D29" i="3"/>
  <c r="G29" i="3" s="1"/>
  <c r="H29" i="3" s="1"/>
  <c r="D17" i="3"/>
  <c r="G17" i="3" s="1"/>
  <c r="H17" i="3" s="1"/>
  <c r="D1039" i="3"/>
  <c r="G1039" i="3" s="1"/>
  <c r="H1039" i="3" s="1"/>
  <c r="D1005" i="3"/>
  <c r="G1005" i="3" s="1"/>
  <c r="H1005" i="3" s="1"/>
  <c r="D1000" i="3"/>
  <c r="G1000" i="3" s="1"/>
  <c r="H1000" i="3" s="1"/>
  <c r="D973" i="3"/>
  <c r="G973" i="3" s="1"/>
  <c r="H973" i="3" s="1"/>
  <c r="D968" i="3"/>
  <c r="G968" i="3" s="1"/>
  <c r="H968" i="3" s="1"/>
  <c r="D941" i="3"/>
  <c r="G941" i="3" s="1"/>
  <c r="H941" i="3" s="1"/>
  <c r="D936" i="3"/>
  <c r="G936" i="3" s="1"/>
  <c r="H936" i="3" s="1"/>
  <c r="D887" i="3"/>
  <c r="G887" i="3" s="1"/>
  <c r="H887" i="3" s="1"/>
  <c r="D824" i="3"/>
  <c r="G824" i="3" s="1"/>
  <c r="H824" i="3" s="1"/>
  <c r="D803" i="3"/>
  <c r="G803" i="3" s="1"/>
  <c r="H803" i="3" s="1"/>
  <c r="D799" i="3"/>
  <c r="G799" i="3" s="1"/>
  <c r="H799" i="3" s="1"/>
  <c r="D793" i="3"/>
  <c r="G793" i="3" s="1"/>
  <c r="H793" i="3" s="1"/>
  <c r="D785" i="3"/>
  <c r="G785" i="3" s="1"/>
  <c r="H785" i="3" s="1"/>
  <c r="D768" i="3"/>
  <c r="G768" i="3" s="1"/>
  <c r="H768" i="3" s="1"/>
  <c r="D760" i="3"/>
  <c r="G760" i="3" s="1"/>
  <c r="H760" i="3" s="1"/>
  <c r="D739" i="3"/>
  <c r="G739" i="3" s="1"/>
  <c r="H739" i="3" s="1"/>
  <c r="D735" i="3"/>
  <c r="G735" i="3" s="1"/>
  <c r="H735" i="3" s="1"/>
  <c r="D729" i="3"/>
  <c r="G729" i="3" s="1"/>
  <c r="H729" i="3" s="1"/>
  <c r="D721" i="3"/>
  <c r="G721" i="3" s="1"/>
  <c r="H721" i="3" s="1"/>
  <c r="D703" i="3"/>
  <c r="G703" i="3" s="1"/>
  <c r="H703" i="3" s="1"/>
  <c r="D699" i="3"/>
  <c r="G699" i="3" s="1"/>
  <c r="H699" i="3" s="1"/>
  <c r="D638" i="3"/>
  <c r="G638" i="3" s="1"/>
  <c r="H638" i="3" s="1"/>
  <c r="D615" i="3"/>
  <c r="G615" i="3" s="1"/>
  <c r="H615" i="3" s="1"/>
  <c r="D457" i="3"/>
  <c r="G457" i="3" s="1"/>
  <c r="H457" i="3" s="1"/>
  <c r="D438" i="3"/>
  <c r="G438" i="3" s="1"/>
  <c r="H438" i="3" s="1"/>
  <c r="D435" i="3"/>
  <c r="G435" i="3" s="1"/>
  <c r="H435" i="3" s="1"/>
  <c r="D432" i="3"/>
  <c r="G432" i="3" s="1"/>
  <c r="H432" i="3" s="1"/>
  <c r="D402" i="3"/>
  <c r="G402" i="3" s="1"/>
  <c r="H402" i="3" s="1"/>
  <c r="D395" i="3"/>
  <c r="G395" i="3" s="1"/>
  <c r="H395" i="3" s="1"/>
  <c r="D391" i="3"/>
  <c r="G391" i="3" s="1"/>
  <c r="H391" i="3" s="1"/>
  <c r="D370" i="3"/>
  <c r="G370" i="3" s="1"/>
  <c r="H370" i="3" s="1"/>
  <c r="D363" i="3"/>
  <c r="G363" i="3" s="1"/>
  <c r="H363" i="3" s="1"/>
  <c r="D359" i="3"/>
  <c r="G359" i="3" s="1"/>
  <c r="H359" i="3" s="1"/>
  <c r="D338" i="3"/>
  <c r="G338" i="3" s="1"/>
  <c r="H338" i="3" s="1"/>
  <c r="D331" i="3"/>
  <c r="G331" i="3" s="1"/>
  <c r="H331" i="3" s="1"/>
  <c r="D327" i="3"/>
  <c r="G327" i="3" s="1"/>
  <c r="H327" i="3" s="1"/>
  <c r="D306" i="3"/>
  <c r="G306" i="3" s="1"/>
  <c r="H306" i="3" s="1"/>
  <c r="D302" i="3"/>
  <c r="G302" i="3" s="1"/>
  <c r="H302" i="3" s="1"/>
  <c r="D292" i="3"/>
  <c r="G292" i="3" s="1"/>
  <c r="H292" i="3" s="1"/>
  <c r="D287" i="3"/>
  <c r="G287" i="3" s="1"/>
  <c r="H287" i="3" s="1"/>
  <c r="D282" i="3"/>
  <c r="G282" i="3" s="1"/>
  <c r="H282" i="3" s="1"/>
  <c r="D272" i="3"/>
  <c r="G272" i="3" s="1"/>
  <c r="H272" i="3" s="1"/>
  <c r="D257" i="3"/>
  <c r="G257" i="3" s="1"/>
  <c r="H257" i="3" s="1"/>
  <c r="D243" i="3"/>
  <c r="G243" i="3" s="1"/>
  <c r="H243" i="3" s="1"/>
  <c r="D238" i="3"/>
  <c r="G238" i="3" s="1"/>
  <c r="H238" i="3" s="1"/>
  <c r="D228" i="3"/>
  <c r="G228" i="3" s="1"/>
  <c r="H228" i="3" s="1"/>
  <c r="D223" i="3"/>
  <c r="G223" i="3" s="1"/>
  <c r="H223" i="3" s="1"/>
  <c r="D218" i="3"/>
  <c r="G218" i="3" s="1"/>
  <c r="H218" i="3" s="1"/>
  <c r="D208" i="3"/>
  <c r="G208" i="3" s="1"/>
  <c r="H208" i="3" s="1"/>
  <c r="D193" i="3"/>
  <c r="G193" i="3" s="1"/>
  <c r="H193" i="3" s="1"/>
  <c r="D179" i="3"/>
  <c r="G179" i="3" s="1"/>
  <c r="H179" i="3" s="1"/>
  <c r="D174" i="3"/>
  <c r="G174" i="3" s="1"/>
  <c r="H174" i="3" s="1"/>
  <c r="D164" i="3"/>
  <c r="G164" i="3" s="1"/>
  <c r="H164" i="3" s="1"/>
  <c r="D159" i="3"/>
  <c r="G159" i="3" s="1"/>
  <c r="H159" i="3" s="1"/>
  <c r="D154" i="3"/>
  <c r="G154" i="3" s="1"/>
  <c r="H154" i="3" s="1"/>
  <c r="D144" i="3"/>
  <c r="G144" i="3" s="1"/>
  <c r="H144" i="3" s="1"/>
  <c r="D129" i="3"/>
  <c r="G129" i="3" s="1"/>
  <c r="H129" i="3" s="1"/>
  <c r="D115" i="3"/>
  <c r="G115" i="3" s="1"/>
  <c r="H115" i="3" s="1"/>
  <c r="D110" i="3"/>
  <c r="G110" i="3" s="1"/>
  <c r="H110" i="3" s="1"/>
  <c r="D100" i="3"/>
  <c r="G100" i="3" s="1"/>
  <c r="H100" i="3" s="1"/>
  <c r="D95" i="3"/>
  <c r="G95" i="3" s="1"/>
  <c r="H95" i="3" s="1"/>
  <c r="D90" i="3"/>
  <c r="G90" i="3" s="1"/>
  <c r="H90" i="3" s="1"/>
  <c r="D80" i="3"/>
  <c r="G80" i="3" s="1"/>
  <c r="H80" i="3" s="1"/>
  <c r="D65" i="3"/>
  <c r="G65" i="3" s="1"/>
  <c r="H65" i="3" s="1"/>
  <c r="D50" i="3"/>
  <c r="G50" i="3" s="1"/>
  <c r="H50" i="3" s="1"/>
  <c r="D42" i="3"/>
  <c r="G42" i="3" s="1"/>
  <c r="H42" i="3" s="1"/>
  <c r="D34" i="3"/>
  <c r="G34" i="3" s="1"/>
  <c r="H34" i="3" s="1"/>
  <c r="D24" i="3"/>
  <c r="G24" i="3" s="1"/>
  <c r="H24" i="3" s="1"/>
  <c r="D18" i="3"/>
  <c r="G18" i="3" s="1"/>
  <c r="H18" i="3" s="1"/>
  <c r="D14" i="3"/>
  <c r="G14" i="3" s="1"/>
  <c r="H14" i="3" s="1"/>
  <c r="D6" i="3"/>
  <c r="G6" i="3" s="1"/>
  <c r="H6" i="3" s="1"/>
  <c r="D1068" i="3"/>
  <c r="G1068" i="3" s="1"/>
  <c r="H1068" i="3" s="1"/>
  <c r="D1054" i="3"/>
  <c r="G1054" i="3" s="1"/>
  <c r="H1054" i="3" s="1"/>
  <c r="D1025" i="3"/>
  <c r="G1025" i="3" s="1"/>
  <c r="H1025" i="3" s="1"/>
  <c r="D1020" i="3"/>
  <c r="G1020" i="3" s="1"/>
  <c r="H1020" i="3" s="1"/>
  <c r="D1007" i="3"/>
  <c r="G1007" i="3" s="1"/>
  <c r="H1007" i="3" s="1"/>
  <c r="D975" i="3"/>
  <c r="G975" i="3" s="1"/>
  <c r="H975" i="3" s="1"/>
  <c r="D943" i="3"/>
  <c r="G943" i="3" s="1"/>
  <c r="H943" i="3" s="1"/>
  <c r="D902" i="3"/>
  <c r="G902" i="3" s="1"/>
  <c r="H902" i="3" s="1"/>
  <c r="D893" i="3"/>
  <c r="G893" i="3" s="1"/>
  <c r="H893" i="3" s="1"/>
  <c r="D880" i="3"/>
  <c r="G880" i="3" s="1"/>
  <c r="H880" i="3" s="1"/>
  <c r="D869" i="3"/>
  <c r="G869" i="3" s="1"/>
  <c r="H869" i="3" s="1"/>
  <c r="D862" i="3"/>
  <c r="G862" i="3" s="1"/>
  <c r="H862" i="3" s="1"/>
  <c r="D846" i="3"/>
  <c r="G846" i="3" s="1"/>
  <c r="H846" i="3" s="1"/>
  <c r="D807" i="3"/>
  <c r="G807" i="3" s="1"/>
  <c r="H807" i="3" s="1"/>
  <c r="D774" i="3"/>
  <c r="G774" i="3" s="1"/>
  <c r="H774" i="3" s="1"/>
  <c r="D743" i="3"/>
  <c r="G743" i="3" s="1"/>
  <c r="H743" i="3" s="1"/>
  <c r="D678" i="3"/>
  <c r="G678" i="3" s="1"/>
  <c r="H678" i="3" s="1"/>
  <c r="D655" i="3"/>
  <c r="G655" i="3" s="1"/>
  <c r="H655" i="3" s="1"/>
  <c r="D611" i="3"/>
  <c r="G611" i="3" s="1"/>
  <c r="H611" i="3" s="1"/>
  <c r="D609" i="3"/>
  <c r="G609" i="3" s="1"/>
  <c r="H609" i="3" s="1"/>
  <c r="D579" i="3"/>
  <c r="G579" i="3" s="1"/>
  <c r="H579" i="3" s="1"/>
  <c r="D563" i="3"/>
  <c r="G563" i="3" s="1"/>
  <c r="H563" i="3" s="1"/>
  <c r="D547" i="3"/>
  <c r="G547" i="3" s="1"/>
  <c r="H547" i="3" s="1"/>
  <c r="D531" i="3"/>
  <c r="G531" i="3" s="1"/>
  <c r="H531" i="3" s="1"/>
  <c r="D515" i="3"/>
  <c r="G515" i="3" s="1"/>
  <c r="H515" i="3" s="1"/>
  <c r="D499" i="3"/>
  <c r="G499" i="3" s="1"/>
  <c r="H499" i="3" s="1"/>
  <c r="D1157" i="3"/>
  <c r="G1157" i="3" s="1"/>
  <c r="H1157" i="3" s="1"/>
  <c r="D1073" i="3"/>
  <c r="G1073" i="3" s="1"/>
  <c r="H1073" i="3" s="1"/>
  <c r="D1014" i="3"/>
  <c r="G1014" i="3" s="1"/>
  <c r="H1014" i="3" s="1"/>
  <c r="D982" i="3"/>
  <c r="G982" i="3" s="1"/>
  <c r="H982" i="3" s="1"/>
  <c r="D950" i="3"/>
  <c r="G950" i="3" s="1"/>
  <c r="H950" i="3" s="1"/>
  <c r="D918" i="3"/>
  <c r="G918" i="3" s="1"/>
  <c r="H918" i="3" s="1"/>
  <c r="D904" i="3"/>
  <c r="G904" i="3" s="1"/>
  <c r="H904" i="3" s="1"/>
  <c r="D871" i="3"/>
  <c r="G871" i="3" s="1"/>
  <c r="H871" i="3" s="1"/>
  <c r="D857" i="3"/>
  <c r="G857" i="3" s="1"/>
  <c r="H857" i="3" s="1"/>
  <c r="D813" i="3"/>
  <c r="G813" i="3" s="1"/>
  <c r="H813" i="3" s="1"/>
  <c r="D811" i="3"/>
  <c r="G811" i="3" s="1"/>
  <c r="H811" i="3" s="1"/>
  <c r="D749" i="3"/>
  <c r="G749" i="3" s="1"/>
  <c r="H749" i="3" s="1"/>
  <c r="D747" i="3"/>
  <c r="G747" i="3" s="1"/>
  <c r="H747" i="3" s="1"/>
  <c r="D708" i="3"/>
  <c r="G708" i="3" s="1"/>
  <c r="H708" i="3" s="1"/>
  <c r="D693" i="3"/>
  <c r="G693" i="3" s="1"/>
  <c r="H693" i="3" s="1"/>
  <c r="D683" i="3"/>
  <c r="G683" i="3" s="1"/>
  <c r="H683" i="3" s="1"/>
  <c r="D668" i="3"/>
  <c r="G668" i="3" s="1"/>
  <c r="H668" i="3" s="1"/>
  <c r="D653" i="3"/>
  <c r="G653" i="3" s="1"/>
  <c r="H653" i="3" s="1"/>
  <c r="D645" i="3"/>
  <c r="G645" i="3" s="1"/>
  <c r="H645" i="3" s="1"/>
  <c r="D630" i="3"/>
  <c r="G630" i="3" s="1"/>
  <c r="H630" i="3" s="1"/>
  <c r="D624" i="3"/>
  <c r="G624" i="3" s="1"/>
  <c r="H624" i="3" s="1"/>
  <c r="D620" i="3"/>
  <c r="G620" i="3" s="1"/>
  <c r="H620" i="3" s="1"/>
  <c r="D605" i="3"/>
  <c r="G605" i="3" s="1"/>
  <c r="H605" i="3" s="1"/>
  <c r="D590" i="3"/>
  <c r="G590" i="3" s="1"/>
  <c r="H590" i="3" s="1"/>
  <c r="D570" i="3"/>
  <c r="G570" i="3" s="1"/>
  <c r="H570" i="3" s="1"/>
  <c r="D554" i="3"/>
  <c r="G554" i="3" s="1"/>
  <c r="H554" i="3" s="1"/>
  <c r="D538" i="3"/>
  <c r="G538" i="3" s="1"/>
  <c r="H538" i="3" s="1"/>
  <c r="D522" i="3"/>
  <c r="G522" i="3" s="1"/>
  <c r="H522" i="3" s="1"/>
  <c r="D1153" i="3"/>
  <c r="G1153" i="3" s="1"/>
  <c r="H1153" i="3" s="1"/>
  <c r="D1043" i="3"/>
  <c r="G1043" i="3" s="1"/>
  <c r="H1043" i="3" s="1"/>
  <c r="D913" i="3"/>
  <c r="G913" i="3" s="1"/>
  <c r="H913" i="3" s="1"/>
  <c r="D897" i="3"/>
  <c r="G897" i="3" s="1"/>
  <c r="H897" i="3" s="1"/>
  <c r="D877" i="3"/>
  <c r="G877" i="3" s="1"/>
  <c r="H877" i="3" s="1"/>
  <c r="D841" i="3"/>
  <c r="G841" i="3" s="1"/>
  <c r="H841" i="3" s="1"/>
  <c r="D832" i="3"/>
  <c r="G832" i="3" s="1"/>
  <c r="H832" i="3" s="1"/>
  <c r="D821" i="3"/>
  <c r="G821" i="3" s="1"/>
  <c r="H821" i="3" s="1"/>
  <c r="D782" i="3"/>
  <c r="G782" i="3" s="1"/>
  <c r="H782" i="3" s="1"/>
  <c r="D757" i="3"/>
  <c r="G757" i="3" s="1"/>
  <c r="H757" i="3" s="1"/>
  <c r="D718" i="3"/>
  <c r="G718" i="3" s="1"/>
  <c r="H718" i="3" s="1"/>
  <c r="D704" i="3"/>
  <c r="G704" i="3" s="1"/>
  <c r="H704" i="3" s="1"/>
  <c r="D689" i="3"/>
  <c r="G689" i="3" s="1"/>
  <c r="H689" i="3" s="1"/>
  <c r="D664" i="3"/>
  <c r="G664" i="3" s="1"/>
  <c r="H664" i="3" s="1"/>
  <c r="D660" i="3"/>
  <c r="G660" i="3" s="1"/>
  <c r="H660" i="3" s="1"/>
  <c r="D649" i="3"/>
  <c r="G649" i="3" s="1"/>
  <c r="H649" i="3" s="1"/>
  <c r="D616" i="3"/>
  <c r="G616" i="3" s="1"/>
  <c r="H616" i="3" s="1"/>
  <c r="D601" i="3"/>
  <c r="G601" i="3" s="1"/>
  <c r="H601" i="3" s="1"/>
  <c r="D599" i="3"/>
  <c r="G599" i="3" s="1"/>
  <c r="H599" i="3" s="1"/>
  <c r="D595" i="3"/>
  <c r="G595" i="3" s="1"/>
  <c r="H595" i="3" s="1"/>
  <c r="D584" i="3"/>
  <c r="G584" i="3" s="1"/>
  <c r="H584" i="3" s="1"/>
  <c r="D577" i="3"/>
  <c r="G577" i="3" s="1"/>
  <c r="H577" i="3" s="1"/>
  <c r="D568" i="3"/>
  <c r="G568" i="3" s="1"/>
  <c r="H568" i="3" s="1"/>
  <c r="D561" i="3"/>
  <c r="G561" i="3" s="1"/>
  <c r="H561" i="3" s="1"/>
  <c r="D552" i="3"/>
  <c r="G552" i="3" s="1"/>
  <c r="H552" i="3" s="1"/>
  <c r="D545" i="3"/>
  <c r="G545" i="3" s="1"/>
  <c r="H545" i="3" s="1"/>
  <c r="D536" i="3"/>
  <c r="G536" i="3" s="1"/>
  <c r="H536" i="3" s="1"/>
  <c r="D529" i="3"/>
  <c r="G529" i="3" s="1"/>
  <c r="H529" i="3" s="1"/>
  <c r="D520" i="3"/>
  <c r="G520" i="3" s="1"/>
  <c r="H520" i="3" s="1"/>
  <c r="D513" i="3"/>
  <c r="G513" i="3" s="1"/>
  <c r="H513" i="3" s="1"/>
  <c r="D504" i="3"/>
  <c r="G504" i="3" s="1"/>
  <c r="H504" i="3" s="1"/>
  <c r="D497" i="3"/>
  <c r="G497" i="3" s="1"/>
  <c r="H497" i="3" s="1"/>
  <c r="D488" i="3"/>
  <c r="G488" i="3" s="1"/>
  <c r="H488" i="3" s="1"/>
  <c r="D1035" i="3"/>
  <c r="G1035" i="3" s="1"/>
  <c r="H1035" i="3" s="1"/>
  <c r="D989" i="3"/>
  <c r="G989" i="3" s="1"/>
  <c r="H989" i="3" s="1"/>
  <c r="D984" i="3"/>
  <c r="G984" i="3" s="1"/>
  <c r="H984" i="3" s="1"/>
  <c r="D957" i="3"/>
  <c r="G957" i="3" s="1"/>
  <c r="H957" i="3" s="1"/>
  <c r="D952" i="3"/>
  <c r="G952" i="3" s="1"/>
  <c r="H952" i="3" s="1"/>
  <c r="D925" i="3"/>
  <c r="G925" i="3" s="1"/>
  <c r="H925" i="3" s="1"/>
  <c r="D920" i="3"/>
  <c r="G920" i="3" s="1"/>
  <c r="H920" i="3" s="1"/>
  <c r="D888" i="3"/>
  <c r="G888" i="3" s="1"/>
  <c r="H888" i="3" s="1"/>
  <c r="D823" i="3"/>
  <c r="G823" i="3" s="1"/>
  <c r="H823" i="3" s="1"/>
  <c r="D817" i="3"/>
  <c r="G817" i="3" s="1"/>
  <c r="H817" i="3" s="1"/>
  <c r="D800" i="3"/>
  <c r="G800" i="3" s="1"/>
  <c r="H800" i="3" s="1"/>
  <c r="D792" i="3"/>
  <c r="G792" i="3" s="1"/>
  <c r="H792" i="3" s="1"/>
  <c r="D771" i="3"/>
  <c r="G771" i="3" s="1"/>
  <c r="H771" i="3" s="1"/>
  <c r="D767" i="3"/>
  <c r="G767" i="3" s="1"/>
  <c r="H767" i="3" s="1"/>
  <c r="D761" i="3"/>
  <c r="G761" i="3" s="1"/>
  <c r="H761" i="3" s="1"/>
  <c r="D753" i="3"/>
  <c r="G753" i="3" s="1"/>
  <c r="H753" i="3" s="1"/>
  <c r="D736" i="3"/>
  <c r="G736" i="3" s="1"/>
  <c r="H736" i="3" s="1"/>
  <c r="D728" i="3"/>
  <c r="G728" i="3" s="1"/>
  <c r="H728" i="3" s="1"/>
  <c r="D702" i="3"/>
  <c r="G702" i="3" s="1"/>
  <c r="H702" i="3" s="1"/>
  <c r="D679" i="3"/>
  <c r="G679" i="3" s="1"/>
  <c r="H679" i="3" s="1"/>
  <c r="D639" i="3"/>
  <c r="G639" i="3" s="1"/>
  <c r="H639" i="3" s="1"/>
  <c r="D635" i="3"/>
  <c r="G635" i="3" s="1"/>
  <c r="H635" i="3" s="1"/>
  <c r="D1058" i="3"/>
  <c r="G1058" i="3" s="1"/>
  <c r="H1058" i="3" s="1"/>
  <c r="D1045" i="3"/>
  <c r="G1045" i="3" s="1"/>
  <c r="H1045" i="3" s="1"/>
  <c r="D1029" i="3"/>
  <c r="G1029" i="3" s="1"/>
  <c r="H1029" i="3" s="1"/>
  <c r="D991" i="3"/>
  <c r="G991" i="3" s="1"/>
  <c r="H991" i="3" s="1"/>
  <c r="D959" i="3"/>
  <c r="G959" i="3" s="1"/>
  <c r="H959" i="3" s="1"/>
  <c r="D927" i="3"/>
  <c r="G927" i="3" s="1"/>
  <c r="H927" i="3" s="1"/>
  <c r="D910" i="3"/>
  <c r="G910" i="3" s="1"/>
  <c r="H910" i="3" s="1"/>
  <c r="D879" i="3"/>
  <c r="G879" i="3" s="1"/>
  <c r="H879" i="3" s="1"/>
  <c r="D854" i="3"/>
  <c r="G854" i="3" s="1"/>
  <c r="H854" i="3" s="1"/>
  <c r="D838" i="3"/>
  <c r="G838" i="3" s="1"/>
  <c r="H838" i="3" s="1"/>
  <c r="D829" i="3"/>
  <c r="G829" i="3" s="1"/>
  <c r="H829" i="3" s="1"/>
  <c r="D806" i="3"/>
  <c r="G806" i="3" s="1"/>
  <c r="H806" i="3" s="1"/>
  <c r="D775" i="3"/>
  <c r="G775" i="3" s="1"/>
  <c r="H775" i="3" s="1"/>
  <c r="D742" i="3"/>
  <c r="G742" i="3" s="1"/>
  <c r="H742" i="3" s="1"/>
  <c r="D675" i="3"/>
  <c r="G675" i="3" s="1"/>
  <c r="H675" i="3" s="1"/>
  <c r="D673" i="3"/>
  <c r="G673" i="3" s="1"/>
  <c r="H673" i="3" s="1"/>
  <c r="D614" i="3"/>
  <c r="G614" i="3" s="1"/>
  <c r="H614" i="3" s="1"/>
  <c r="D591" i="3"/>
  <c r="G591" i="3" s="1"/>
  <c r="H591" i="3" s="1"/>
  <c r="D571" i="3"/>
  <c r="G571" i="3" s="1"/>
  <c r="H571" i="3" s="1"/>
  <c r="D555" i="3"/>
  <c r="G555" i="3" s="1"/>
  <c r="H555" i="3" s="1"/>
  <c r="D539" i="3"/>
  <c r="G539" i="3" s="1"/>
  <c r="H539" i="3" s="1"/>
  <c r="D523" i="3"/>
  <c r="G523" i="3" s="1"/>
  <c r="H523" i="3" s="1"/>
  <c r="D507" i="3"/>
  <c r="G507" i="3" s="1"/>
  <c r="H507" i="3" s="1"/>
  <c r="D491" i="3"/>
  <c r="G491" i="3" s="1"/>
  <c r="H491" i="3" s="1"/>
  <c r="D475" i="3"/>
  <c r="G475" i="3" s="1"/>
  <c r="H475" i="3" s="1"/>
  <c r="D459" i="3"/>
  <c r="G459" i="3" s="1"/>
  <c r="H459" i="3" s="1"/>
  <c r="D456" i="3"/>
  <c r="G456" i="3" s="1"/>
  <c r="H456" i="3" s="1"/>
  <c r="D434" i="3"/>
  <c r="G434" i="3" s="1"/>
  <c r="H434" i="3" s="1"/>
  <c r="D417" i="3"/>
  <c r="G417" i="3" s="1"/>
  <c r="H417" i="3" s="1"/>
  <c r="D400" i="3"/>
  <c r="G400" i="3" s="1"/>
  <c r="H400" i="3" s="1"/>
  <c r="D393" i="3"/>
  <c r="G393" i="3" s="1"/>
  <c r="H393" i="3" s="1"/>
  <c r="D390" i="3"/>
  <c r="G390" i="3" s="1"/>
  <c r="H390" i="3" s="1"/>
  <c r="D368" i="3"/>
  <c r="G368" i="3" s="1"/>
  <c r="H368" i="3" s="1"/>
  <c r="D361" i="3"/>
  <c r="G361" i="3" s="1"/>
  <c r="H361" i="3" s="1"/>
  <c r="D358" i="3"/>
  <c r="G358" i="3" s="1"/>
  <c r="H358" i="3" s="1"/>
  <c r="D336" i="3"/>
  <c r="G336" i="3" s="1"/>
  <c r="H336" i="3" s="1"/>
  <c r="D329" i="3"/>
  <c r="G329" i="3" s="1"/>
  <c r="H329" i="3" s="1"/>
  <c r="D326" i="3"/>
  <c r="G326" i="3" s="1"/>
  <c r="H326" i="3" s="1"/>
  <c r="D304" i="3"/>
  <c r="G304" i="3" s="1"/>
  <c r="H304" i="3" s="1"/>
  <c r="D300" i="3"/>
  <c r="G300" i="3" s="1"/>
  <c r="H300" i="3" s="1"/>
  <c r="D295" i="3"/>
  <c r="G295" i="3" s="1"/>
  <c r="H295" i="3" s="1"/>
  <c r="D290" i="3"/>
  <c r="G290" i="3" s="1"/>
  <c r="H290" i="3" s="1"/>
  <c r="D280" i="3"/>
  <c r="G280" i="3" s="1"/>
  <c r="H280" i="3" s="1"/>
  <c r="D265" i="3"/>
  <c r="G265" i="3" s="1"/>
  <c r="H265" i="3" s="1"/>
  <c r="D251" i="3"/>
  <c r="G251" i="3" s="1"/>
  <c r="H251" i="3" s="1"/>
  <c r="D246" i="3"/>
  <c r="G246" i="3" s="1"/>
  <c r="H246" i="3" s="1"/>
  <c r="D236" i="3"/>
  <c r="G236" i="3" s="1"/>
  <c r="H236" i="3" s="1"/>
  <c r="D231" i="3"/>
  <c r="G231" i="3" s="1"/>
  <c r="H231" i="3" s="1"/>
  <c r="D226" i="3"/>
  <c r="G226" i="3" s="1"/>
  <c r="H226" i="3" s="1"/>
  <c r="D216" i="3"/>
  <c r="G216" i="3" s="1"/>
  <c r="H216" i="3" s="1"/>
  <c r="D201" i="3"/>
  <c r="G201" i="3" s="1"/>
  <c r="H201" i="3" s="1"/>
  <c r="D187" i="3"/>
  <c r="G187" i="3" s="1"/>
  <c r="H187" i="3" s="1"/>
  <c r="D182" i="3"/>
  <c r="G182" i="3" s="1"/>
  <c r="H182" i="3" s="1"/>
  <c r="D172" i="3"/>
  <c r="G172" i="3" s="1"/>
  <c r="H172" i="3" s="1"/>
  <c r="D167" i="3"/>
  <c r="G167" i="3" s="1"/>
  <c r="H167" i="3" s="1"/>
  <c r="D162" i="3"/>
  <c r="G162" i="3" s="1"/>
  <c r="H162" i="3" s="1"/>
  <c r="D152" i="3"/>
  <c r="G152" i="3" s="1"/>
  <c r="H152" i="3" s="1"/>
  <c r="D137" i="3"/>
  <c r="G137" i="3" s="1"/>
  <c r="H137" i="3" s="1"/>
  <c r="D123" i="3"/>
  <c r="G123" i="3" s="1"/>
  <c r="H123" i="3" s="1"/>
  <c r="D118" i="3"/>
  <c r="G118" i="3" s="1"/>
  <c r="H118" i="3" s="1"/>
  <c r="D108" i="3"/>
  <c r="G108" i="3" s="1"/>
  <c r="H108" i="3" s="1"/>
  <c r="D103" i="3"/>
  <c r="G103" i="3" s="1"/>
  <c r="H103" i="3" s="1"/>
  <c r="D98" i="3"/>
  <c r="G98" i="3" s="1"/>
  <c r="H98" i="3" s="1"/>
  <c r="D88" i="3"/>
  <c r="G88" i="3" s="1"/>
  <c r="H88" i="3" s="1"/>
  <c r="D73" i="3"/>
  <c r="G73" i="3" s="1"/>
  <c r="H73" i="3" s="1"/>
  <c r="D59" i="3"/>
  <c r="G59" i="3" s="1"/>
  <c r="H59" i="3" s="1"/>
  <c r="D54" i="3"/>
  <c r="G54" i="3" s="1"/>
  <c r="H54" i="3" s="1"/>
  <c r="D47" i="3"/>
  <c r="G47" i="3" s="1"/>
  <c r="H47" i="3" s="1"/>
  <c r="D39" i="3"/>
  <c r="G39" i="3" s="1"/>
  <c r="H39" i="3" s="1"/>
  <c r="D458" i="3"/>
  <c r="G458" i="3" s="1"/>
  <c r="H458" i="3" s="1"/>
  <c r="D403" i="3"/>
  <c r="G403" i="3" s="1"/>
  <c r="H403" i="3" s="1"/>
  <c r="D374" i="3"/>
  <c r="G374" i="3" s="1"/>
  <c r="H374" i="3" s="1"/>
  <c r="D339" i="3"/>
  <c r="G339" i="3" s="1"/>
  <c r="H339" i="3" s="1"/>
  <c r="D310" i="3"/>
  <c r="G310" i="3" s="1"/>
  <c r="H310" i="3" s="1"/>
  <c r="D298" i="3"/>
  <c r="G298" i="3" s="1"/>
  <c r="H298" i="3" s="1"/>
  <c r="D294" i="3"/>
  <c r="G294" i="3" s="1"/>
  <c r="H294" i="3" s="1"/>
  <c r="D233" i="3"/>
  <c r="G233" i="3" s="1"/>
  <c r="H233" i="3" s="1"/>
  <c r="D210" i="3"/>
  <c r="G210" i="3" s="1"/>
  <c r="H210" i="3" s="1"/>
  <c r="D170" i="3"/>
  <c r="G170" i="3" s="1"/>
  <c r="H170" i="3" s="1"/>
  <c r="D166" i="3"/>
  <c r="G166" i="3" s="1"/>
  <c r="H166" i="3" s="1"/>
  <c r="D105" i="3"/>
  <c r="G105" i="3" s="1"/>
  <c r="H105" i="3" s="1"/>
  <c r="D82" i="3"/>
  <c r="G82" i="3" s="1"/>
  <c r="H82" i="3" s="1"/>
  <c r="D8" i="3"/>
  <c r="G8" i="3" s="1"/>
  <c r="H8" i="3" s="1"/>
  <c r="D299" i="3"/>
  <c r="G299" i="3" s="1"/>
  <c r="H299" i="3" s="1"/>
  <c r="D284" i="3"/>
  <c r="G284" i="3" s="1"/>
  <c r="H284" i="3" s="1"/>
  <c r="D194" i="3"/>
  <c r="G194" i="3" s="1"/>
  <c r="H194" i="3" s="1"/>
  <c r="D190" i="3"/>
  <c r="G190" i="3" s="1"/>
  <c r="H190" i="3" s="1"/>
  <c r="D156" i="3"/>
  <c r="G156" i="3" s="1"/>
  <c r="H156" i="3" s="1"/>
  <c r="D83" i="3"/>
  <c r="G83" i="3" s="1"/>
  <c r="H83" i="3" s="1"/>
  <c r="D66" i="3"/>
  <c r="G66" i="3" s="1"/>
  <c r="H66" i="3" s="1"/>
  <c r="D2" i="3"/>
  <c r="D45" i="3"/>
  <c r="G45" i="3" s="1"/>
  <c r="H45" i="3" s="1"/>
  <c r="D33" i="3"/>
  <c r="G33" i="3" s="1"/>
  <c r="H33" i="3" s="1"/>
  <c r="D30" i="3"/>
  <c r="G30" i="3" s="1"/>
  <c r="H30" i="3" s="1"/>
  <c r="D465" i="3"/>
  <c r="G465" i="3" s="1"/>
  <c r="H465" i="3" s="1"/>
  <c r="D449" i="3"/>
  <c r="G449" i="3" s="1"/>
  <c r="H449" i="3" s="1"/>
  <c r="D422" i="3"/>
  <c r="G422" i="3" s="1"/>
  <c r="H422" i="3" s="1"/>
  <c r="D407" i="3"/>
  <c r="G407" i="3" s="1"/>
  <c r="H407" i="3" s="1"/>
  <c r="D392" i="3"/>
  <c r="G392" i="3" s="1"/>
  <c r="H392" i="3" s="1"/>
  <c r="D386" i="3"/>
  <c r="G386" i="3" s="1"/>
  <c r="H386" i="3" s="1"/>
  <c r="D382" i="3"/>
  <c r="G382" i="3" s="1"/>
  <c r="H382" i="3" s="1"/>
  <c r="D343" i="3"/>
  <c r="G343" i="3" s="1"/>
  <c r="H343" i="3" s="1"/>
  <c r="D328" i="3"/>
  <c r="G328" i="3" s="1"/>
  <c r="H328" i="3" s="1"/>
  <c r="D322" i="3"/>
  <c r="G322" i="3" s="1"/>
  <c r="H322" i="3" s="1"/>
  <c r="D318" i="3"/>
  <c r="G318" i="3" s="1"/>
  <c r="H318" i="3" s="1"/>
  <c r="D273" i="3"/>
  <c r="G273" i="3" s="1"/>
  <c r="H273" i="3" s="1"/>
  <c r="D250" i="3"/>
  <c r="G250" i="3" s="1"/>
  <c r="H250" i="3" s="1"/>
  <c r="D206" i="3"/>
  <c r="G206" i="3" s="1"/>
  <c r="H206" i="3" s="1"/>
  <c r="D204" i="3"/>
  <c r="G204" i="3" s="1"/>
  <c r="H204" i="3" s="1"/>
  <c r="D145" i="3"/>
  <c r="G145" i="3" s="1"/>
  <c r="H145" i="3" s="1"/>
  <c r="D122" i="3"/>
  <c r="G122" i="3" s="1"/>
  <c r="H122" i="3" s="1"/>
  <c r="D78" i="3"/>
  <c r="G78" i="3" s="1"/>
  <c r="H78" i="3" s="1"/>
  <c r="D76" i="3"/>
  <c r="G76" i="3" s="1"/>
  <c r="H76" i="3" s="1"/>
  <c r="D46" i="3"/>
  <c r="G46" i="3" s="1"/>
  <c r="H46" i="3" s="1"/>
  <c r="D27" i="3"/>
  <c r="G27" i="3" s="1"/>
  <c r="H27" i="3" s="1"/>
  <c r="D21" i="3"/>
  <c r="G21" i="3" s="1"/>
  <c r="H21" i="3" s="1"/>
  <c r="D211" i="3"/>
  <c r="G211" i="3" s="1"/>
  <c r="H211" i="3" s="1"/>
  <c r="D171" i="3"/>
  <c r="G171" i="3" s="1"/>
  <c r="H171" i="3" s="1"/>
  <c r="D127" i="3"/>
  <c r="G127" i="3" s="1"/>
  <c r="H127" i="3" s="1"/>
  <c r="D62" i="3"/>
  <c r="G62" i="3" s="1"/>
  <c r="H62" i="3" s="1"/>
  <c r="D44" i="3"/>
  <c r="G44" i="3" s="1"/>
  <c r="H44" i="3" s="1"/>
  <c r="D22" i="3"/>
  <c r="G22" i="3" s="1"/>
  <c r="H22" i="3" s="1"/>
  <c r="D5" i="3"/>
  <c r="G5" i="3" s="1"/>
  <c r="H5" i="3" s="1"/>
  <c r="D15" i="3"/>
  <c r="G15" i="3" s="1"/>
  <c r="H15" i="3" s="1"/>
  <c r="D472" i="3"/>
  <c r="G472" i="3" s="1"/>
  <c r="H472" i="3" s="1"/>
  <c r="D467" i="3"/>
  <c r="G467" i="3" s="1"/>
  <c r="H467" i="3" s="1"/>
  <c r="D442" i="3"/>
  <c r="G442" i="3" s="1"/>
  <c r="H442" i="3" s="1"/>
  <c r="D433" i="3"/>
  <c r="G433" i="3" s="1"/>
  <c r="H433" i="3" s="1"/>
  <c r="D424" i="3"/>
  <c r="G424" i="3" s="1"/>
  <c r="H424" i="3" s="1"/>
  <c r="D411" i="3"/>
  <c r="G411" i="3" s="1"/>
  <c r="H411" i="3" s="1"/>
  <c r="D409" i="3"/>
  <c r="G409" i="3" s="1"/>
  <c r="H409" i="3" s="1"/>
  <c r="D384" i="3"/>
  <c r="G384" i="3" s="1"/>
  <c r="H384" i="3" s="1"/>
  <c r="D378" i="3"/>
  <c r="G378" i="3" s="1"/>
  <c r="H378" i="3" s="1"/>
  <c r="D367" i="3"/>
  <c r="G367" i="3" s="1"/>
  <c r="H367" i="3" s="1"/>
  <c r="D353" i="3"/>
  <c r="G353" i="3" s="1"/>
  <c r="H353" i="3" s="1"/>
  <c r="D347" i="3"/>
  <c r="G347" i="3" s="1"/>
  <c r="H347" i="3" s="1"/>
  <c r="D345" i="3"/>
  <c r="G345" i="3" s="1"/>
  <c r="H345" i="3" s="1"/>
  <c r="D320" i="3"/>
  <c r="G320" i="3" s="1"/>
  <c r="H320" i="3" s="1"/>
  <c r="D314" i="3"/>
  <c r="G314" i="3" s="1"/>
  <c r="H314" i="3" s="1"/>
  <c r="D303" i="3"/>
  <c r="G303" i="3" s="1"/>
  <c r="H303" i="3" s="1"/>
  <c r="D288" i="3"/>
  <c r="G288" i="3" s="1"/>
  <c r="H288" i="3" s="1"/>
  <c r="D278" i="3"/>
  <c r="G278" i="3" s="1"/>
  <c r="H278" i="3" s="1"/>
  <c r="D263" i="3"/>
  <c r="G263" i="3" s="1"/>
  <c r="H263" i="3" s="1"/>
  <c r="D248" i="3"/>
  <c r="G248" i="3" s="1"/>
  <c r="H248" i="3" s="1"/>
  <c r="D240" i="3"/>
  <c r="G240" i="3" s="1"/>
  <c r="H240" i="3" s="1"/>
  <c r="D225" i="3"/>
  <c r="G225" i="3" s="1"/>
  <c r="H225" i="3" s="1"/>
  <c r="D219" i="3"/>
  <c r="G219" i="3" s="1"/>
  <c r="H219" i="3" s="1"/>
  <c r="D215" i="3"/>
  <c r="G215" i="3" s="1"/>
  <c r="H215" i="3" s="1"/>
  <c r="D200" i="3"/>
  <c r="G200" i="3" s="1"/>
  <c r="H200" i="3" s="1"/>
  <c r="D185" i="3"/>
  <c r="G185" i="3" s="1"/>
  <c r="H185" i="3" s="1"/>
  <c r="D175" i="3"/>
  <c r="G175" i="3" s="1"/>
  <c r="H175" i="3" s="1"/>
  <c r="D160" i="3"/>
  <c r="G160" i="3" s="1"/>
  <c r="H160" i="3" s="1"/>
  <c r="D150" i="3"/>
  <c r="G150" i="3" s="1"/>
  <c r="H150" i="3" s="1"/>
  <c r="D135" i="3"/>
  <c r="G135" i="3" s="1"/>
  <c r="H135" i="3" s="1"/>
  <c r="D120" i="3"/>
  <c r="G120" i="3" s="1"/>
  <c r="H120" i="3" s="1"/>
  <c r="D112" i="3"/>
  <c r="G112" i="3" s="1"/>
  <c r="H112" i="3" s="1"/>
  <c r="D97" i="3"/>
  <c r="G97" i="3" s="1"/>
  <c r="H97" i="3" s="1"/>
  <c r="D91" i="3"/>
  <c r="G91" i="3" s="1"/>
  <c r="H91" i="3" s="1"/>
  <c r="D87" i="3"/>
  <c r="G87" i="3" s="1"/>
  <c r="H87" i="3" s="1"/>
  <c r="D72" i="3"/>
  <c r="G72" i="3" s="1"/>
  <c r="H72" i="3" s="1"/>
  <c r="D57" i="3"/>
  <c r="G57" i="3" s="1"/>
  <c r="H57" i="3" s="1"/>
  <c r="D37" i="3"/>
  <c r="G37" i="3" s="1"/>
  <c r="H37" i="3" s="1"/>
  <c r="D19" i="3"/>
  <c r="G19" i="3" s="1"/>
  <c r="H19" i="3" s="1"/>
  <c r="D9" i="3"/>
  <c r="G9" i="3" s="1"/>
  <c r="H9" i="3" s="1"/>
  <c r="D255" i="3"/>
  <c r="G255" i="3" s="1"/>
  <c r="H255" i="3" s="1"/>
  <c r="D51" i="3"/>
  <c r="G51" i="3" s="1"/>
  <c r="H51" i="3" s="1"/>
  <c r="D4" i="3"/>
  <c r="G4" i="3" s="1"/>
  <c r="H4" i="3" s="1"/>
  <c r="D490" i="3"/>
  <c r="G490" i="3" s="1"/>
  <c r="H490" i="3" s="1"/>
  <c r="D474" i="3"/>
  <c r="G474" i="3" s="1"/>
  <c r="H474" i="3" s="1"/>
  <c r="D430" i="3"/>
  <c r="G430" i="3" s="1"/>
  <c r="H430" i="3" s="1"/>
  <c r="D419" i="3"/>
  <c r="G419" i="3" s="1"/>
  <c r="H419" i="3" s="1"/>
  <c r="D406" i="3"/>
  <c r="G406" i="3" s="1"/>
  <c r="H406" i="3" s="1"/>
  <c r="D371" i="3"/>
  <c r="G371" i="3" s="1"/>
  <c r="H371" i="3" s="1"/>
  <c r="D342" i="3"/>
  <c r="G342" i="3" s="1"/>
  <c r="H342" i="3" s="1"/>
  <c r="D307" i="3"/>
  <c r="G307" i="3" s="1"/>
  <c r="H307" i="3" s="1"/>
  <c r="D297" i="3"/>
  <c r="G297" i="3" s="1"/>
  <c r="H297" i="3" s="1"/>
  <c r="D274" i="3"/>
  <c r="G274" i="3" s="1"/>
  <c r="H274" i="3" s="1"/>
  <c r="D234" i="3"/>
  <c r="G234" i="3" s="1"/>
  <c r="H234" i="3" s="1"/>
  <c r="D230" i="3"/>
  <c r="G230" i="3" s="1"/>
  <c r="H230" i="3" s="1"/>
  <c r="D169" i="3"/>
  <c r="G169" i="3" s="1"/>
  <c r="H169" i="3" s="1"/>
  <c r="D146" i="3"/>
  <c r="G146" i="3" s="1"/>
  <c r="H146" i="3" s="1"/>
  <c r="D106" i="3"/>
  <c r="G106" i="3" s="1"/>
  <c r="H106" i="3" s="1"/>
  <c r="D102" i="3"/>
  <c r="G102" i="3" s="1"/>
  <c r="H102" i="3" s="1"/>
  <c r="D23" i="3"/>
  <c r="G23" i="3" s="1"/>
  <c r="H23" i="3" s="1"/>
  <c r="D481" i="3"/>
  <c r="G481" i="3" s="1"/>
  <c r="H481" i="3" s="1"/>
  <c r="D450" i="3"/>
  <c r="G450" i="3" s="1"/>
  <c r="H450" i="3" s="1"/>
  <c r="D414" i="3"/>
  <c r="G414" i="3" s="1"/>
  <c r="H414" i="3" s="1"/>
  <c r="D375" i="3"/>
  <c r="G375" i="3" s="1"/>
  <c r="H375" i="3" s="1"/>
  <c r="D360" i="3"/>
  <c r="G360" i="3" s="1"/>
  <c r="H360" i="3" s="1"/>
  <c r="D354" i="3"/>
  <c r="G354" i="3" s="1"/>
  <c r="H354" i="3" s="1"/>
  <c r="D350" i="3"/>
  <c r="G350" i="3" s="1"/>
  <c r="H350" i="3" s="1"/>
  <c r="D311" i="3"/>
  <c r="G311" i="3" s="1"/>
  <c r="H311" i="3" s="1"/>
  <c r="D270" i="3"/>
  <c r="G270" i="3" s="1"/>
  <c r="H270" i="3" s="1"/>
  <c r="D268" i="3"/>
  <c r="G268" i="3" s="1"/>
  <c r="H268" i="3" s="1"/>
  <c r="D209" i="3"/>
  <c r="G209" i="3" s="1"/>
  <c r="H209" i="3" s="1"/>
  <c r="D186" i="3"/>
  <c r="G186" i="3" s="1"/>
  <c r="H186" i="3" s="1"/>
  <c r="D142" i="3"/>
  <c r="G142" i="3" s="1"/>
  <c r="H142" i="3" s="1"/>
  <c r="D140" i="3"/>
  <c r="G140" i="3" s="1"/>
  <c r="H140" i="3" s="1"/>
  <c r="D81" i="3"/>
  <c r="G81" i="3" s="1"/>
  <c r="H81" i="3" s="1"/>
  <c r="D58" i="3"/>
  <c r="G58" i="3" s="1"/>
  <c r="H58" i="3" s="1"/>
  <c r="D38" i="3"/>
  <c r="G38" i="3" s="1"/>
  <c r="H38" i="3" s="1"/>
  <c r="D31" i="3"/>
  <c r="G31" i="3" s="1"/>
  <c r="H31" i="3" s="1"/>
  <c r="D56" i="3"/>
  <c r="G56" i="3" s="1"/>
  <c r="H56" i="3" s="1"/>
  <c r="D483" i="3"/>
  <c r="G483" i="3" s="1"/>
  <c r="H483" i="3" s="1"/>
  <c r="D441" i="3"/>
  <c r="G441" i="3" s="1"/>
  <c r="H441" i="3" s="1"/>
  <c r="D416" i="3"/>
  <c r="G416" i="3" s="1"/>
  <c r="H416" i="3" s="1"/>
  <c r="D410" i="3"/>
  <c r="G410" i="3" s="1"/>
  <c r="H410" i="3" s="1"/>
  <c r="D399" i="3"/>
  <c r="G399" i="3" s="1"/>
  <c r="H399" i="3" s="1"/>
  <c r="D385" i="3"/>
  <c r="G385" i="3" s="1"/>
  <c r="H385" i="3" s="1"/>
  <c r="D379" i="3"/>
  <c r="G379" i="3" s="1"/>
  <c r="H379" i="3" s="1"/>
  <c r="D377" i="3"/>
  <c r="G377" i="3" s="1"/>
  <c r="H377" i="3" s="1"/>
  <c r="D352" i="3"/>
  <c r="G352" i="3" s="1"/>
  <c r="H352" i="3" s="1"/>
  <c r="D346" i="3"/>
  <c r="G346" i="3" s="1"/>
  <c r="H346" i="3" s="1"/>
  <c r="D335" i="3"/>
  <c r="G335" i="3" s="1"/>
  <c r="H335" i="3" s="1"/>
  <c r="D321" i="3"/>
  <c r="G321" i="3" s="1"/>
  <c r="H321" i="3" s="1"/>
  <c r="D315" i="3"/>
  <c r="G315" i="3" s="1"/>
  <c r="H315" i="3" s="1"/>
  <c r="D313" i="3"/>
  <c r="G313" i="3" s="1"/>
  <c r="H313" i="3" s="1"/>
  <c r="D289" i="3"/>
  <c r="G289" i="3" s="1"/>
  <c r="H289" i="3" s="1"/>
  <c r="D283" i="3"/>
  <c r="G283" i="3" s="1"/>
  <c r="H283" i="3" s="1"/>
  <c r="D279" i="3"/>
  <c r="G279" i="3" s="1"/>
  <c r="H279" i="3" s="1"/>
  <c r="D264" i="3"/>
  <c r="G264" i="3" s="1"/>
  <c r="H264" i="3" s="1"/>
  <c r="D249" i="3"/>
  <c r="G249" i="3" s="1"/>
  <c r="H249" i="3" s="1"/>
  <c r="D239" i="3"/>
  <c r="G239" i="3" s="1"/>
  <c r="H239" i="3" s="1"/>
  <c r="D224" i="3"/>
  <c r="G224" i="3" s="1"/>
  <c r="H224" i="3" s="1"/>
  <c r="D214" i="3"/>
  <c r="G214" i="3" s="1"/>
  <c r="H214" i="3" s="1"/>
  <c r="D199" i="3"/>
  <c r="G199" i="3" s="1"/>
  <c r="H199" i="3" s="1"/>
  <c r="D184" i="3"/>
  <c r="G184" i="3" s="1"/>
  <c r="H184" i="3" s="1"/>
  <c r="D176" i="3"/>
  <c r="G176" i="3" s="1"/>
  <c r="H176" i="3" s="1"/>
  <c r="D161" i="3"/>
  <c r="G161" i="3" s="1"/>
  <c r="H161" i="3" s="1"/>
  <c r="D155" i="3"/>
  <c r="G155" i="3" s="1"/>
  <c r="H155" i="3" s="1"/>
  <c r="D151" i="3"/>
  <c r="G151" i="3" s="1"/>
  <c r="H151" i="3" s="1"/>
  <c r="D136" i="3"/>
  <c r="G136" i="3" s="1"/>
  <c r="H136" i="3" s="1"/>
  <c r="D121" i="3"/>
  <c r="G121" i="3" s="1"/>
  <c r="H121" i="3" s="1"/>
  <c r="D111" i="3"/>
  <c r="G111" i="3" s="1"/>
  <c r="H111" i="3" s="1"/>
  <c r="D96" i="3"/>
  <c r="G96" i="3" s="1"/>
  <c r="H96" i="3" s="1"/>
  <c r="D86" i="3"/>
  <c r="G86" i="3" s="1"/>
  <c r="H86" i="3" s="1"/>
  <c r="D71" i="3"/>
  <c r="G71" i="3" s="1"/>
  <c r="H71" i="3" s="1"/>
  <c r="D506" i="3"/>
  <c r="G506" i="3" s="1"/>
  <c r="H506" i="3" s="1"/>
  <c r="D427" i="3"/>
  <c r="G427" i="3" s="1"/>
  <c r="H427" i="3" s="1"/>
  <c r="D425" i="3"/>
  <c r="G425" i="3" s="1"/>
  <c r="H425" i="3" s="1"/>
  <c r="D275" i="3"/>
  <c r="G275" i="3" s="1"/>
  <c r="H275" i="3" s="1"/>
  <c r="D260" i="3"/>
  <c r="G260" i="3" s="1"/>
  <c r="H260" i="3" s="1"/>
  <c r="D258" i="3"/>
  <c r="G258" i="3" s="1"/>
  <c r="H258" i="3" s="1"/>
  <c r="D254" i="3"/>
  <c r="G254" i="3" s="1"/>
  <c r="H254" i="3" s="1"/>
  <c r="D235" i="3"/>
  <c r="G235" i="3" s="1"/>
  <c r="H235" i="3" s="1"/>
  <c r="D220" i="3"/>
  <c r="G220" i="3" s="1"/>
  <c r="H220" i="3" s="1"/>
  <c r="D195" i="3"/>
  <c r="G195" i="3" s="1"/>
  <c r="H195" i="3" s="1"/>
  <c r="D191" i="3"/>
  <c r="G191" i="3" s="1"/>
  <c r="H191" i="3" s="1"/>
  <c r="D180" i="3"/>
  <c r="G180" i="3" s="1"/>
  <c r="H180" i="3" s="1"/>
  <c r="D147" i="3"/>
  <c r="G147" i="3" s="1"/>
  <c r="H147" i="3" s="1"/>
  <c r="D132" i="3"/>
  <c r="G132" i="3" s="1"/>
  <c r="H132" i="3" s="1"/>
  <c r="D130" i="3"/>
  <c r="G130" i="3" s="1"/>
  <c r="H130" i="3" s="1"/>
  <c r="D126" i="3"/>
  <c r="G126" i="3" s="1"/>
  <c r="H126" i="3" s="1"/>
  <c r="D107" i="3"/>
  <c r="G107" i="3" s="1"/>
  <c r="H107" i="3" s="1"/>
  <c r="D92" i="3"/>
  <c r="G92" i="3" s="1"/>
  <c r="H92" i="3" s="1"/>
  <c r="D67" i="3"/>
  <c r="G67" i="3" s="1"/>
  <c r="H67" i="3" s="1"/>
  <c r="D63" i="3"/>
  <c r="G63" i="3" s="1"/>
  <c r="H63" i="3" s="1"/>
  <c r="D52" i="3"/>
  <c r="G52" i="3" s="1"/>
  <c r="H52" i="3" s="1"/>
  <c r="D43" i="3"/>
  <c r="G43" i="3" s="1"/>
  <c r="H43" i="3" s="1"/>
  <c r="D36" i="3"/>
  <c r="G36" i="3" s="1"/>
  <c r="H36" i="3" s="1"/>
  <c r="D26" i="3"/>
  <c r="G26" i="3" s="1"/>
  <c r="H26" i="3" s="1"/>
  <c r="D13" i="3"/>
  <c r="G13" i="3" s="1"/>
  <c r="H13" i="3" s="1"/>
  <c r="D259" i="3"/>
  <c r="G259" i="3" s="1"/>
  <c r="H259" i="3" s="1"/>
  <c r="D244" i="3"/>
  <c r="G244" i="3" s="1"/>
  <c r="H244" i="3" s="1"/>
  <c r="D196" i="3"/>
  <c r="G196" i="3" s="1"/>
  <c r="H196" i="3" s="1"/>
  <c r="D131" i="3"/>
  <c r="G131" i="3" s="1"/>
  <c r="H131" i="3" s="1"/>
  <c r="D116" i="3"/>
  <c r="G116" i="3" s="1"/>
  <c r="H116" i="3" s="1"/>
  <c r="D68" i="3"/>
  <c r="G68" i="3" s="1"/>
  <c r="H68" i="3" s="1"/>
  <c r="D35" i="3"/>
  <c r="G35" i="3" s="1"/>
  <c r="H35" i="3" s="1"/>
  <c r="D10" i="3"/>
  <c r="G10" i="3" s="1"/>
  <c r="H10" i="3" s="1"/>
  <c r="D20" i="3"/>
  <c r="G20" i="3" s="1"/>
  <c r="H20" i="3" s="1"/>
  <c r="D11" i="3"/>
  <c r="G11" i="3" s="1"/>
  <c r="H11" i="3" s="1"/>
  <c r="K24" i="3"/>
  <c r="L24" i="3" s="1"/>
  <c r="L3" i="3"/>
  <c r="J29" i="3"/>
  <c r="K8" i="3"/>
  <c r="S16" i="3" l="1"/>
  <c r="S17" i="3"/>
  <c r="R15" i="3"/>
  <c r="Q15" i="3"/>
  <c r="K22" i="3"/>
  <c r="L22" i="3" s="1"/>
  <c r="G2" i="3"/>
  <c r="C4995" i="3"/>
  <c r="C4979" i="3"/>
  <c r="C4964" i="3"/>
  <c r="C4940" i="3"/>
  <c r="C4953" i="3"/>
  <c r="C4895" i="3"/>
  <c r="C4954" i="3"/>
  <c r="C4882" i="3"/>
  <c r="C4914" i="3"/>
  <c r="C4998" i="3"/>
  <c r="C5000" i="3"/>
  <c r="C4865" i="3"/>
  <c r="C4790" i="3"/>
  <c r="C4757" i="3"/>
  <c r="C4733" i="3"/>
  <c r="C4888" i="3"/>
  <c r="C4829" i="3"/>
  <c r="C4816" i="3"/>
  <c r="C4946" i="3"/>
  <c r="C4776" i="3"/>
  <c r="C4708" i="3"/>
  <c r="C4692" i="3"/>
  <c r="C4690" i="3"/>
  <c r="C4985" i="3"/>
  <c r="C4960" i="3"/>
  <c r="C4762" i="3"/>
  <c r="C4714" i="3"/>
  <c r="C4557" i="3"/>
  <c r="C4685" i="3"/>
  <c r="C4605" i="3"/>
  <c r="C4667" i="3"/>
  <c r="C4562" i="3"/>
  <c r="C4523" i="3"/>
  <c r="C4492" i="3"/>
  <c r="C4452" i="3"/>
  <c r="C4436" i="3"/>
  <c r="C4420" i="3"/>
  <c r="C4412" i="3"/>
  <c r="C4884" i="3"/>
  <c r="C4675" i="3"/>
  <c r="C4627" i="3"/>
  <c r="C4588" i="3"/>
  <c r="C4597" i="3"/>
  <c r="C4498" i="3"/>
  <c r="C4286" i="3"/>
  <c r="C4254" i="3"/>
  <c r="C4222" i="3"/>
  <c r="C4645" i="3"/>
  <c r="C4634" i="3"/>
  <c r="C4330" i="3"/>
  <c r="C4218" i="3"/>
  <c r="C4481" i="3"/>
  <c r="C4411" i="3"/>
  <c r="C4324" i="3"/>
  <c r="C4268" i="3"/>
  <c r="C4593" i="3"/>
  <c r="C4529" i="3"/>
  <c r="C4417" i="3"/>
  <c r="C4260" i="3"/>
  <c r="C4226" i="3"/>
  <c r="C4075" i="3"/>
  <c r="C4050" i="3"/>
  <c r="C4036" i="3"/>
  <c r="C4449" i="3"/>
  <c r="C4443" i="3"/>
  <c r="C4400" i="3"/>
  <c r="C4140" i="3"/>
  <c r="C4076" i="3"/>
  <c r="C4563" i="3"/>
  <c r="C4242" i="3"/>
  <c r="C4108" i="3"/>
  <c r="C4136" i="3"/>
  <c r="C3884" i="3"/>
  <c r="C3876" i="3"/>
  <c r="C3868" i="3"/>
  <c r="C3860" i="3"/>
  <c r="C3852" i="3"/>
  <c r="C3836" i="3"/>
  <c r="C4650" i="3"/>
  <c r="C4183" i="3"/>
  <c r="C4228" i="3"/>
  <c r="C3914" i="3"/>
  <c r="C3898" i="3"/>
  <c r="C3882" i="3"/>
  <c r="C3866" i="3"/>
  <c r="C3834" i="3"/>
  <c r="C4332" i="3"/>
  <c r="C4082" i="3"/>
  <c r="C4038" i="3"/>
  <c r="C3655" i="3"/>
  <c r="C3636" i="3"/>
  <c r="C3621" i="3"/>
  <c r="C3603" i="3"/>
  <c r="C3587" i="3"/>
  <c r="C3539" i="3"/>
  <c r="C4106" i="3"/>
  <c r="C3989" i="3"/>
  <c r="C3928" i="3"/>
  <c r="C3848" i="3"/>
  <c r="C3722" i="3"/>
  <c r="C3666" i="3"/>
  <c r="C4391" i="3"/>
  <c r="C4148" i="3"/>
  <c r="C4078" i="3"/>
  <c r="C3840" i="3"/>
  <c r="C4169" i="3"/>
  <c r="C4102" i="3"/>
  <c r="C4016" i="3"/>
  <c r="C3609" i="3"/>
  <c r="C3561" i="3"/>
  <c r="C3794" i="3"/>
  <c r="C3759" i="3"/>
  <c r="C3712" i="3"/>
  <c r="C3647" i="3"/>
  <c r="C3622" i="3"/>
  <c r="C3658" i="3"/>
  <c r="C3654" i="3"/>
  <c r="C3543" i="3"/>
  <c r="C4043" i="3"/>
  <c r="C4028" i="3"/>
  <c r="C3955" i="3"/>
  <c r="C3922" i="3"/>
  <c r="C3762" i="3"/>
  <c r="C3416" i="3"/>
  <c r="C3984" i="3"/>
  <c r="C3772" i="3"/>
  <c r="C3702" i="3"/>
  <c r="C3638" i="3"/>
  <c r="C3633" i="3"/>
  <c r="C3523" i="3"/>
  <c r="C3971" i="3"/>
  <c r="C3694" i="3"/>
  <c r="C3628" i="3"/>
  <c r="C4023" i="3"/>
  <c r="C3976" i="3"/>
  <c r="C3948" i="3"/>
  <c r="C3758" i="3"/>
  <c r="C3537" i="3"/>
  <c r="C3768" i="3"/>
  <c r="C3399" i="3"/>
  <c r="C3337" i="3"/>
  <c r="C3270" i="3"/>
  <c r="C3262" i="3"/>
  <c r="C3254" i="3"/>
  <c r="C3230" i="3"/>
  <c r="C3733" i="3"/>
  <c r="C3653" i="3"/>
  <c r="C3439" i="3"/>
  <c r="C3797" i="3"/>
  <c r="C3521" i="3"/>
  <c r="C3481" i="3"/>
  <c r="C3446" i="3"/>
  <c r="C3429" i="3"/>
  <c r="C3383" i="3"/>
  <c r="C3380" i="3"/>
  <c r="C3313" i="3"/>
  <c r="C3284" i="3"/>
  <c r="C3268" i="3"/>
  <c r="C3260" i="3"/>
  <c r="C3244" i="3"/>
  <c r="C3469" i="3"/>
  <c r="C3452" i="3"/>
  <c r="C3569" i="3"/>
  <c r="C3471" i="3"/>
  <c r="C3365" i="3"/>
  <c r="C3332" i="3"/>
  <c r="C3316" i="3"/>
  <c r="C3283" i="3"/>
  <c r="C3188" i="3"/>
  <c r="C3124" i="3"/>
  <c r="C3601" i="3"/>
  <c r="C3478" i="3"/>
  <c r="C3425" i="3"/>
  <c r="C3164" i="3"/>
  <c r="C3549" i="3"/>
  <c r="C3360" i="3"/>
  <c r="C3460" i="3"/>
  <c r="C3437" i="3"/>
  <c r="C3617" i="3"/>
  <c r="C3535" i="3"/>
  <c r="C3455" i="3"/>
  <c r="C3951" i="3"/>
  <c r="C3783" i="3"/>
  <c r="C3613" i="3"/>
  <c r="C3441" i="3"/>
  <c r="C3353" i="3"/>
  <c r="C3236" i="3"/>
  <c r="C3186" i="3"/>
  <c r="C3167" i="3"/>
  <c r="C3152" i="3"/>
  <c r="C3108" i="3"/>
  <c r="C3051" i="3"/>
  <c r="C3019" i="3"/>
  <c r="C2979" i="3"/>
  <c r="C3257" i="3"/>
  <c r="C3227" i="3"/>
  <c r="C3078" i="3"/>
  <c r="C2867" i="3"/>
  <c r="C3156" i="3"/>
  <c r="C3068" i="3"/>
  <c r="C2945" i="3"/>
  <c r="C2881" i="3"/>
  <c r="C2849" i="3"/>
  <c r="C2842" i="3"/>
  <c r="C2722" i="3"/>
  <c r="C2712" i="3"/>
  <c r="C3291" i="3"/>
  <c r="C3220" i="3"/>
  <c r="C3171" i="3"/>
  <c r="C3127" i="3"/>
  <c r="C2963" i="3"/>
  <c r="C2723" i="3"/>
  <c r="C3350" i="3"/>
  <c r="C3331" i="3"/>
  <c r="C3275" i="3"/>
  <c r="C3302" i="3"/>
  <c r="C3282" i="3"/>
  <c r="C3179" i="3"/>
  <c r="C3170" i="3"/>
  <c r="C3135" i="3"/>
  <c r="C3076" i="3"/>
  <c r="C3055" i="3"/>
  <c r="C3050" i="3"/>
  <c r="C3023" i="3"/>
  <c r="C2991" i="3"/>
  <c r="C2986" i="3"/>
  <c r="C2975" i="3"/>
  <c r="C2873" i="3"/>
  <c r="C2841" i="3"/>
  <c r="C2809" i="3"/>
  <c r="C2795" i="3"/>
  <c r="C2790" i="3"/>
  <c r="C2770" i="3"/>
  <c r="C2741" i="3"/>
  <c r="C2726" i="3"/>
  <c r="C2739" i="3"/>
  <c r="C2706" i="3"/>
  <c r="C2504" i="3"/>
  <c r="C2440" i="3"/>
  <c r="C2833" i="3"/>
  <c r="C2779" i="3"/>
  <c r="C2699" i="3"/>
  <c r="C2629" i="3"/>
  <c r="C2597" i="3"/>
  <c r="C2594" i="3"/>
  <c r="C2554" i="3"/>
  <c r="C2524" i="3"/>
  <c r="C2519" i="3"/>
  <c r="C2509" i="3"/>
  <c r="C2490" i="3"/>
  <c r="C2480" i="3"/>
  <c r="C2455" i="3"/>
  <c r="C2445" i="3"/>
  <c r="C2411" i="3"/>
  <c r="C2394" i="3"/>
  <c r="C2378" i="3"/>
  <c r="C2370" i="3"/>
  <c r="C2314" i="3"/>
  <c r="C2306" i="3"/>
  <c r="C2298" i="3"/>
  <c r="C2290" i="3"/>
  <c r="C3130" i="3"/>
  <c r="C2955" i="3"/>
  <c r="C2944" i="3"/>
  <c r="C2750" i="3"/>
  <c r="C2576" i="3"/>
  <c r="C2634" i="3"/>
  <c r="C3191" i="3"/>
  <c r="C3042" i="3"/>
  <c r="C2921" i="3"/>
  <c r="C2857" i="3"/>
  <c r="C2855" i="3"/>
  <c r="C2799" i="3"/>
  <c r="C2769" i="3"/>
  <c r="C2655" i="3"/>
  <c r="C2648" i="3"/>
  <c r="C3142" i="3"/>
  <c r="C2755" i="3"/>
  <c r="C2662" i="3"/>
  <c r="C3126" i="3"/>
  <c r="C3106" i="3"/>
  <c r="C2985" i="3"/>
  <c r="C2961" i="3"/>
  <c r="C2914" i="3"/>
  <c r="C2848" i="3"/>
  <c r="C2818" i="3"/>
  <c r="C3136" i="3"/>
  <c r="C3056" i="3"/>
  <c r="C2999" i="3"/>
  <c r="C2947" i="3"/>
  <c r="C2926" i="3"/>
  <c r="C2870" i="3"/>
  <c r="C2862" i="3"/>
  <c r="C2743" i="3"/>
  <c r="C2709" i="3"/>
  <c r="C2695" i="3"/>
  <c r="C2589" i="3"/>
  <c r="C2528" i="3"/>
  <c r="C2523" i="3"/>
  <c r="C2503" i="3"/>
  <c r="C2444" i="3"/>
  <c r="C2439" i="3"/>
  <c r="C2360" i="3"/>
  <c r="C2320" i="3"/>
  <c r="C2312" i="3"/>
  <c r="C2665" i="3"/>
  <c r="C2527" i="3"/>
  <c r="C2483" i="3"/>
  <c r="C2399" i="3"/>
  <c r="C2335" i="3"/>
  <c r="C2250" i="3"/>
  <c r="C2186" i="3"/>
  <c r="C2555" i="3"/>
  <c r="C2471" i="3"/>
  <c r="C2427" i="3"/>
  <c r="C2349" i="3"/>
  <c r="C2333" i="3"/>
  <c r="C2310" i="3"/>
  <c r="C2264" i="3"/>
  <c r="C2214" i="3"/>
  <c r="C2182" i="3"/>
  <c r="C2175" i="3"/>
  <c r="C2168" i="3"/>
  <c r="C2143" i="3"/>
  <c r="C2136" i="3"/>
  <c r="C2077" i="3"/>
  <c r="C2037" i="3"/>
  <c r="C1989" i="3"/>
  <c r="C1973" i="3"/>
  <c r="C1949" i="3"/>
  <c r="C1941" i="3"/>
  <c r="C1893" i="3"/>
  <c r="C2677" i="3"/>
  <c r="C2502" i="3"/>
  <c r="C2498" i="3"/>
  <c r="C2404" i="3"/>
  <c r="C2280" i="3"/>
  <c r="C2226" i="3"/>
  <c r="C2098" i="3"/>
  <c r="C2088" i="3"/>
  <c r="C2623" i="3"/>
  <c r="C2488" i="3"/>
  <c r="C2208" i="3"/>
  <c r="C2560" i="3"/>
  <c r="C2432" i="3"/>
  <c r="C2749" i="3"/>
  <c r="C2602" i="3"/>
  <c r="C2512" i="3"/>
  <c r="C2443" i="3"/>
  <c r="C2293" i="3"/>
  <c r="C2270" i="3"/>
  <c r="C2263" i="3"/>
  <c r="C2206" i="3"/>
  <c r="C2196" i="3"/>
  <c r="C2192" i="3"/>
  <c r="C2174" i="3"/>
  <c r="C2167" i="3"/>
  <c r="C2160" i="3"/>
  <c r="C2135" i="3"/>
  <c r="C2132" i="3"/>
  <c r="C2110" i="3"/>
  <c r="C2100" i="3"/>
  <c r="C2076" i="3"/>
  <c r="C2061" i="3"/>
  <c r="C2042" i="3"/>
  <c r="C2035" i="3"/>
  <c r="C2019" i="3"/>
  <c r="C2011" i="3"/>
  <c r="C2003" i="3"/>
  <c r="C1931" i="3"/>
  <c r="C1923" i="3"/>
  <c r="C1907" i="3"/>
  <c r="C1883" i="3"/>
  <c r="C1867" i="3"/>
  <c r="C1859" i="3"/>
  <c r="C1851" i="3"/>
  <c r="C1843" i="3"/>
  <c r="C1827" i="3"/>
  <c r="C1819" i="3"/>
  <c r="C2266" i="3"/>
  <c r="C2205" i="3"/>
  <c r="C2079" i="3"/>
  <c r="C2056" i="3"/>
  <c r="C1784" i="3"/>
  <c r="C1765" i="3"/>
  <c r="C1755" i="3"/>
  <c r="C1691" i="3"/>
  <c r="C1563" i="3"/>
  <c r="C1489" i="3"/>
  <c r="C2438" i="3"/>
  <c r="C2364" i="3"/>
  <c r="C2286" i="3"/>
  <c r="C2245" i="3"/>
  <c r="C2198" i="3"/>
  <c r="C2106" i="3"/>
  <c r="C2102" i="3"/>
  <c r="C1731" i="3"/>
  <c r="C1706" i="3"/>
  <c r="C1617" i="3"/>
  <c r="C1603" i="3"/>
  <c r="C1598" i="3"/>
  <c r="C1546" i="3"/>
  <c r="C1530" i="3"/>
  <c r="C1506" i="3"/>
  <c r="C1474" i="3"/>
  <c r="C2482" i="3"/>
  <c r="C2472" i="3"/>
  <c r="C2428" i="3"/>
  <c r="C2413" i="3"/>
  <c r="C2202" i="3"/>
  <c r="C2026" i="3"/>
  <c r="C2010" i="3"/>
  <c r="C1994" i="3"/>
  <c r="C1946" i="3"/>
  <c r="C1898" i="3"/>
  <c r="C1882" i="3"/>
  <c r="C1834" i="3"/>
  <c r="C1771" i="3"/>
  <c r="C1579" i="3"/>
  <c r="C2566" i="3"/>
  <c r="C2501" i="3"/>
  <c r="C2327" i="3"/>
  <c r="C2242" i="3"/>
  <c r="C2149" i="3"/>
  <c r="C2599" i="3"/>
  <c r="C2588" i="3"/>
  <c r="C2556" i="3"/>
  <c r="C2216" i="3"/>
  <c r="C2184" i="3"/>
  <c r="C2591" i="3"/>
  <c r="C2578" i="3"/>
  <c r="C2562" i="3"/>
  <c r="C2531" i="3"/>
  <c r="C2468" i="3"/>
  <c r="C2332" i="3"/>
  <c r="C2300" i="3"/>
  <c r="C2220" i="3"/>
  <c r="C2134" i="3"/>
  <c r="C2295" i="3"/>
  <c r="C2034" i="3"/>
  <c r="C2018" i="3"/>
  <c r="C2002" i="3"/>
  <c r="C1986" i="3"/>
  <c r="C1954" i="3"/>
  <c r="C1938" i="3"/>
  <c r="C1906" i="3"/>
  <c r="C1874" i="3"/>
  <c r="C1858" i="3"/>
  <c r="C1611" i="3"/>
  <c r="C2631" i="3"/>
  <c r="C2574" i="3"/>
  <c r="C2316" i="3"/>
  <c r="C2262" i="3"/>
  <c r="C1802" i="3"/>
  <c r="C1758" i="3"/>
  <c r="C1651" i="3"/>
  <c r="C1630" i="3"/>
  <c r="C1550" i="3"/>
  <c r="C1486" i="3"/>
  <c r="C1454" i="3"/>
  <c r="C1366" i="3"/>
  <c r="C1238" i="3"/>
  <c r="C1174" i="3"/>
  <c r="C1952" i="3"/>
  <c r="C1888" i="3"/>
  <c r="C1865" i="3"/>
  <c r="C1824" i="3"/>
  <c r="C1754" i="3"/>
  <c r="C1626" i="3"/>
  <c r="C1386" i="3"/>
  <c r="C1371" i="3"/>
  <c r="C1356" i="3"/>
  <c r="C1352" i="3"/>
  <c r="C1307" i="3"/>
  <c r="C1292" i="3"/>
  <c r="C1288" i="3"/>
  <c r="C1278" i="3"/>
  <c r="C1258" i="3"/>
  <c r="C1214" i="3"/>
  <c r="C1189" i="3"/>
  <c r="C1179" i="3"/>
  <c r="C1160" i="3"/>
  <c r="C1150" i="3"/>
  <c r="C1145" i="3"/>
  <c r="C1100" i="3"/>
  <c r="C1066" i="3"/>
  <c r="C1032" i="3"/>
  <c r="C1022" i="3"/>
  <c r="C1017" i="3"/>
  <c r="C1010" i="3"/>
  <c r="C994" i="3"/>
  <c r="C978" i="3"/>
  <c r="C970" i="3"/>
  <c r="C962" i="3"/>
  <c r="C954" i="3"/>
  <c r="C914" i="3"/>
  <c r="C906" i="3"/>
  <c r="C898" i="3"/>
  <c r="C874" i="3"/>
  <c r="C850" i="3"/>
  <c r="C842" i="3"/>
  <c r="C834" i="3"/>
  <c r="C2461" i="3"/>
  <c r="C2181" i="3"/>
  <c r="C2055" i="3"/>
  <c r="C1777" i="3"/>
  <c r="C1773" i="3"/>
  <c r="C1601" i="3"/>
  <c r="C1597" i="3"/>
  <c r="C1496" i="3"/>
  <c r="C1448" i="3"/>
  <c r="C1416" i="3"/>
  <c r="C1382" i="3"/>
  <c r="C1254" i="3"/>
  <c r="C1190" i="3"/>
  <c r="C2156" i="3"/>
  <c r="C1977" i="3"/>
  <c r="C1807" i="3"/>
  <c r="C1782" i="3"/>
  <c r="C1763" i="3"/>
  <c r="C1761" i="3"/>
  <c r="C1759" i="3"/>
  <c r="C1698" i="3"/>
  <c r="C1664" i="3"/>
  <c r="C1633" i="3"/>
  <c r="C1631" i="3"/>
  <c r="C1629" i="3"/>
  <c r="C1570" i="3"/>
  <c r="C1587" i="3"/>
  <c r="C1485" i="3"/>
  <c r="C1476" i="3"/>
  <c r="C2183" i="3"/>
  <c r="C2025" i="3"/>
  <c r="C1984" i="3"/>
  <c r="C1920" i="3"/>
  <c r="C1833" i="3"/>
  <c r="C2359" i="3"/>
  <c r="C2051" i="3"/>
  <c r="C2017" i="3"/>
  <c r="C1953" i="3"/>
  <c r="C1912" i="3"/>
  <c r="C1889" i="3"/>
  <c r="C1806" i="3"/>
  <c r="C1793" i="3"/>
  <c r="C1747" i="3"/>
  <c r="C1713" i="3"/>
  <c r="C1663" i="3"/>
  <c r="C1661" i="3"/>
  <c r="C1619" i="3"/>
  <c r="C2255" i="3"/>
  <c r="C2119" i="3"/>
  <c r="C2009" i="3"/>
  <c r="C1968" i="3"/>
  <c r="C1945" i="3"/>
  <c r="C1881" i="3"/>
  <c r="C1840" i="3"/>
  <c r="C1787" i="3"/>
  <c r="C1743" i="3"/>
  <c r="C1728" i="3"/>
  <c r="C1695" i="3"/>
  <c r="C1634" i="3"/>
  <c r="C1600" i="3"/>
  <c r="C1594" i="3"/>
  <c r="C1590" i="3"/>
  <c r="C1567" i="3"/>
  <c r="C1390" i="3"/>
  <c r="C1385" i="3"/>
  <c r="C1370" i="3"/>
  <c r="C1365" i="3"/>
  <c r="C1355" i="3"/>
  <c r="C1326" i="3"/>
  <c r="C1306" i="3"/>
  <c r="C1272" i="3"/>
  <c r="C1262" i="3"/>
  <c r="C1237" i="3"/>
  <c r="C1208" i="3"/>
  <c r="C1178" i="3"/>
  <c r="C1148" i="3"/>
  <c r="C1109" i="3"/>
  <c r="C1050" i="3"/>
  <c r="C1016" i="3"/>
  <c r="C1008" i="3"/>
  <c r="C1000" i="3"/>
  <c r="C976" i="3"/>
  <c r="C960" i="3"/>
  <c r="C928" i="3"/>
  <c r="C920" i="3"/>
  <c r="C1430" i="3"/>
  <c r="C1294" i="3"/>
  <c r="C1038" i="3"/>
  <c r="C1403" i="3"/>
  <c r="C1315" i="3"/>
  <c r="C1300" i="3"/>
  <c r="C1265" i="3"/>
  <c r="C1202" i="3"/>
  <c r="C1168" i="3"/>
  <c r="C1162" i="3"/>
  <c r="C1137" i="3"/>
  <c r="C1074" i="3"/>
  <c r="C1019" i="3"/>
  <c r="C815" i="3"/>
  <c r="C812" i="3"/>
  <c r="C783" i="3"/>
  <c r="C748" i="3"/>
  <c r="C726" i="3"/>
  <c r="C719" i="3"/>
  <c r="C706" i="3"/>
  <c r="C676" i="3"/>
  <c r="C646" i="3"/>
  <c r="C632" i="3"/>
  <c r="C612" i="3"/>
  <c r="C597" i="3"/>
  <c r="C565" i="3"/>
  <c r="C525" i="3"/>
  <c r="C517" i="3"/>
  <c r="C509" i="3"/>
  <c r="C501" i="3"/>
  <c r="C461" i="3"/>
  <c r="C1504" i="3"/>
  <c r="C1286" i="3"/>
  <c r="C1118" i="3"/>
  <c r="C967" i="3"/>
  <c r="C951" i="3"/>
  <c r="C935" i="3"/>
  <c r="C919" i="3"/>
  <c r="C802" i="3"/>
  <c r="C770" i="3"/>
  <c r="C608" i="3"/>
  <c r="C1552" i="3"/>
  <c r="C1345" i="3"/>
  <c r="C1261" i="3"/>
  <c r="C1217" i="3"/>
  <c r="C1472" i="3"/>
  <c r="C1414" i="3"/>
  <c r="C1358" i="3"/>
  <c r="C1333" i="3"/>
  <c r="C1324" i="3"/>
  <c r="C1230" i="3"/>
  <c r="C1196" i="3"/>
  <c r="C1161" i="3"/>
  <c r="C1398" i="3"/>
  <c r="C1379" i="3"/>
  <c r="C1360" i="3"/>
  <c r="C1270" i="3"/>
  <c r="C1251" i="3"/>
  <c r="C1236" i="3"/>
  <c r="C1232" i="3"/>
  <c r="C1142" i="3"/>
  <c r="C1123" i="3"/>
  <c r="C1108" i="3"/>
  <c r="C1104" i="3"/>
  <c r="C1575" i="3"/>
  <c r="C1421" i="3"/>
  <c r="C1373" i="3"/>
  <c r="C1369" i="3"/>
  <c r="C1310" i="3"/>
  <c r="C1245" i="3"/>
  <c r="C1241" i="3"/>
  <c r="C1222" i="3"/>
  <c r="C1182" i="3"/>
  <c r="C1488" i="3"/>
  <c r="C1460" i="3"/>
  <c r="C1344" i="3"/>
  <c r="C1325" i="3"/>
  <c r="C1220" i="3"/>
  <c r="C1157" i="3"/>
  <c r="C1069" i="3"/>
  <c r="C1067" i="3"/>
  <c r="C1025" i="3"/>
  <c r="C1014" i="3"/>
  <c r="C982" i="3"/>
  <c r="C973" i="3"/>
  <c r="C957" i="3"/>
  <c r="C950" i="3"/>
  <c r="C941" i="3"/>
  <c r="C934" i="3"/>
  <c r="C925" i="3"/>
  <c r="C918" i="3"/>
  <c r="C902" i="3"/>
  <c r="C836" i="3"/>
  <c r="C807" i="3"/>
  <c r="C800" i="3"/>
  <c r="C782" i="3"/>
  <c r="C750" i="3"/>
  <c r="C743" i="3"/>
  <c r="C718" i="3"/>
  <c r="C694" i="3"/>
  <c r="C655" i="3"/>
  <c r="C645" i="3"/>
  <c r="C626" i="3"/>
  <c r="C616" i="3"/>
  <c r="C611" i="3"/>
  <c r="C596" i="3"/>
  <c r="C579" i="3"/>
  <c r="C571" i="3"/>
  <c r="C555" i="3"/>
  <c r="C547" i="3"/>
  <c r="C531" i="3"/>
  <c r="C491" i="3"/>
  <c r="C467" i="3"/>
  <c r="C459" i="3"/>
  <c r="C451" i="3"/>
  <c r="C443" i="3"/>
  <c r="C435" i="3"/>
  <c r="C403" i="3"/>
  <c r="C395" i="3"/>
  <c r="C355" i="3"/>
  <c r="C347" i="3"/>
  <c r="C323" i="3"/>
  <c r="C315" i="3"/>
  <c r="C959" i="3"/>
  <c r="C927" i="3"/>
  <c r="C912" i="3"/>
  <c r="C810" i="3"/>
  <c r="C746" i="3"/>
  <c r="C648" i="3"/>
  <c r="C429" i="3"/>
  <c r="C251" i="3"/>
  <c r="L4" i="3"/>
  <c r="C1077" i="3"/>
  <c r="C840" i="3"/>
  <c r="C650" i="3"/>
  <c r="C514" i="3"/>
  <c r="C498" i="3"/>
  <c r="C466" i="3"/>
  <c r="C421" i="3"/>
  <c r="C394" i="3"/>
  <c r="C330" i="3"/>
  <c r="C227" i="3"/>
  <c r="C32" i="3"/>
  <c r="C1012" i="3"/>
  <c r="C980" i="3"/>
  <c r="C916" i="3"/>
  <c r="C896" i="3"/>
  <c r="C789" i="3"/>
  <c r="C754" i="3"/>
  <c r="C640" i="3"/>
  <c r="C600" i="3"/>
  <c r="C267" i="3"/>
  <c r="C203" i="3"/>
  <c r="C139" i="3"/>
  <c r="C824" i="3"/>
  <c r="C799" i="3"/>
  <c r="C760" i="3"/>
  <c r="C703" i="3"/>
  <c r="C615" i="3"/>
  <c r="C1068" i="3"/>
  <c r="C975" i="3"/>
  <c r="C943" i="3"/>
  <c r="C848" i="3"/>
  <c r="C712" i="3"/>
  <c r="C678" i="3"/>
  <c r="C674" i="3"/>
  <c r="C643" i="3"/>
  <c r="C628" i="3"/>
  <c r="C904" i="3"/>
  <c r="C871" i="3"/>
  <c r="C784" i="3"/>
  <c r="C720" i="3"/>
  <c r="C714" i="3"/>
  <c r="C620" i="3"/>
  <c r="C605" i="3"/>
  <c r="C590" i="3"/>
  <c r="C586" i="3"/>
  <c r="C570" i="3"/>
  <c r="C538" i="3"/>
  <c r="C506" i="3"/>
  <c r="C1043" i="3"/>
  <c r="C1024" i="3"/>
  <c r="C996" i="3"/>
  <c r="C964" i="3"/>
  <c r="C932" i="3"/>
  <c r="C901" i="3"/>
  <c r="C868" i="3"/>
  <c r="C852" i="3"/>
  <c r="C821" i="3"/>
  <c r="C798" i="3"/>
  <c r="C796" i="3"/>
  <c r="C759" i="3"/>
  <c r="C734" i="3"/>
  <c r="C732" i="3"/>
  <c r="C722" i="3"/>
  <c r="C704" i="3"/>
  <c r="C1064" i="3"/>
  <c r="C1013" i="3"/>
  <c r="C1006" i="3"/>
  <c r="C981" i="3"/>
  <c r="C974" i="3"/>
  <c r="C949" i="3"/>
  <c r="C942" i="3"/>
  <c r="C888" i="3"/>
  <c r="C823" i="3"/>
  <c r="C792" i="3"/>
  <c r="C728" i="3"/>
  <c r="C702" i="3"/>
  <c r="C679" i="3"/>
  <c r="C635" i="3"/>
  <c r="C437" i="3"/>
  <c r="C431" i="3"/>
  <c r="C425" i="3"/>
  <c r="C407" i="3"/>
  <c r="C397" i="3"/>
  <c r="C375" i="3"/>
  <c r="C354" i="3"/>
  <c r="C343" i="3"/>
  <c r="C333" i="3"/>
  <c r="C311" i="3"/>
  <c r="C275" i="3"/>
  <c r="C255" i="3"/>
  <c r="C250" i="3"/>
  <c r="C240" i="3"/>
  <c r="C221" i="3"/>
  <c r="C211" i="3"/>
  <c r="C191" i="3"/>
  <c r="C186" i="3"/>
  <c r="C176" i="3"/>
  <c r="C161" i="3"/>
  <c r="C157" i="3"/>
  <c r="C147" i="3"/>
  <c r="C142" i="3"/>
  <c r="C112" i="3"/>
  <c r="C97" i="3"/>
  <c r="C93" i="3"/>
  <c r="C83" i="3"/>
  <c r="C78" i="3"/>
  <c r="C58" i="3"/>
  <c r="C488" i="3"/>
  <c r="C235" i="3"/>
  <c r="C107" i="3"/>
  <c r="C67" i="3"/>
  <c r="C215" i="3"/>
  <c r="C24" i="3"/>
  <c r="C458" i="3"/>
  <c r="C294" i="3"/>
  <c r="C170" i="3"/>
  <c r="C166" i="3"/>
  <c r="C82" i="3"/>
  <c r="C219" i="3"/>
  <c r="C181" i="3"/>
  <c r="C53" i="3"/>
  <c r="C7" i="3"/>
  <c r="C561" i="3"/>
  <c r="C536" i="3"/>
  <c r="C529" i="3"/>
  <c r="C453" i="3"/>
  <c r="C392" i="3"/>
  <c r="C382" i="3"/>
  <c r="C318" i="3"/>
  <c r="C179" i="3"/>
  <c r="C278" i="3"/>
  <c r="C200" i="3"/>
  <c r="C22" i="3"/>
  <c r="C4" i="3"/>
  <c r="C455" i="3"/>
  <c r="C424" i="3"/>
  <c r="C409" i="3"/>
  <c r="C402" i="3"/>
  <c r="C367" i="3"/>
  <c r="C353" i="3"/>
  <c r="C345" i="3"/>
  <c r="C338" i="3"/>
  <c r="C314" i="3"/>
  <c r="C303" i="3"/>
  <c r="C87" i="3"/>
  <c r="C504" i="3"/>
  <c r="C299" i="3"/>
  <c r="C259" i="3"/>
  <c r="C131" i="3"/>
  <c r="C595" i="3"/>
  <c r="C439" i="3"/>
  <c r="C274" i="3"/>
  <c r="C146" i="3"/>
  <c r="C577" i="3"/>
  <c r="C545" i="3"/>
  <c r="C520" i="3"/>
  <c r="C513" i="3"/>
  <c r="C481" i="3"/>
  <c r="C450" i="3"/>
  <c r="C432" i="3"/>
  <c r="C350" i="3"/>
  <c r="C302" i="3"/>
  <c r="C287" i="3"/>
  <c r="C243" i="3"/>
  <c r="C218" i="3"/>
  <c r="C205" i="3"/>
  <c r="C159" i="3"/>
  <c r="C115" i="3"/>
  <c r="C90" i="3"/>
  <c r="C81" i="3"/>
  <c r="C77" i="3"/>
  <c r="C497" i="3"/>
  <c r="C463" i="3"/>
  <c r="C441" i="3"/>
  <c r="C416" i="3"/>
  <c r="C410" i="3"/>
  <c r="C385" i="3"/>
  <c r="C377" i="3"/>
  <c r="C370" i="3"/>
  <c r="C352" i="3"/>
  <c r="C335" i="3"/>
  <c r="C321" i="3"/>
  <c r="C283" i="3"/>
  <c r="C279" i="3"/>
  <c r="C239" i="3"/>
  <c r="C224" i="3"/>
  <c r="C214" i="3"/>
  <c r="C199" i="3"/>
  <c r="C193" i="3"/>
  <c r="C155" i="3"/>
  <c r="C151" i="3"/>
  <c r="C121" i="3"/>
  <c r="C117" i="3"/>
  <c r="C111" i="3"/>
  <c r="C86" i="3"/>
  <c r="C71" i="3"/>
  <c r="C65" i="3"/>
  <c r="C61" i="3"/>
  <c r="C56" i="3"/>
  <c r="C50" i="3"/>
  <c r="C45" i="3"/>
  <c r="C34" i="3"/>
  <c r="C30" i="3"/>
  <c r="C20" i="3"/>
  <c r="C185" i="3"/>
  <c r="C31" i="3"/>
  <c r="C44" i="3"/>
  <c r="C359" i="3"/>
  <c r="C273" i="3"/>
  <c r="C389" i="3"/>
  <c r="C282" i="3"/>
  <c r="C256" i="3"/>
  <c r="C527" i="3"/>
  <c r="C88" i="3"/>
  <c r="C153" i="3"/>
  <c r="C241" i="3"/>
  <c r="C364" i="3"/>
  <c r="C623" i="3"/>
  <c r="C452" i="3"/>
  <c r="C116" i="3"/>
  <c r="C644" i="3"/>
  <c r="C820" i="3"/>
  <c r="C400" i="3"/>
  <c r="C575" i="3"/>
  <c r="C27" i="3"/>
  <c r="C118" i="3"/>
  <c r="C280" i="3"/>
  <c r="C396" i="3"/>
  <c r="C653" i="3"/>
  <c r="C885" i="3"/>
  <c r="C271" i="3"/>
  <c r="C519" i="3"/>
  <c r="C436" i="3"/>
  <c r="C634" i="3"/>
  <c r="C196" i="3"/>
  <c r="C892" i="3"/>
  <c r="C1167" i="3"/>
  <c r="C502" i="3"/>
  <c r="C843" i="3"/>
  <c r="C1073" i="3"/>
  <c r="C651" i="3"/>
  <c r="C911" i="3"/>
  <c r="C1180" i="3"/>
  <c r="C1384" i="3"/>
  <c r="C741" i="3"/>
  <c r="C1082" i="3"/>
  <c r="C636" i="3"/>
  <c r="C849" i="3"/>
  <c r="C1201" i="3"/>
  <c r="C1353" i="3"/>
  <c r="C316" i="3"/>
  <c r="C510" i="3"/>
  <c r="C1155" i="3"/>
  <c r="C621" i="3"/>
  <c r="C847" i="3"/>
  <c r="C601" i="3"/>
  <c r="C833" i="3"/>
  <c r="C1468" i="3"/>
  <c r="C1121" i="3"/>
  <c r="C1203" i="3"/>
  <c r="C1419" i="3"/>
  <c r="C1896" i="3"/>
  <c r="C1085" i="3"/>
  <c r="C657" i="3"/>
  <c r="C995" i="3"/>
  <c r="C1215" i="3"/>
  <c r="C1399" i="3"/>
  <c r="C1669" i="3"/>
  <c r="C1905" i="3"/>
  <c r="C819" i="3"/>
  <c r="C641" i="3"/>
  <c r="C1267" i="3"/>
  <c r="C1376" i="3"/>
  <c r="C1614" i="3"/>
  <c r="C1311" i="3"/>
  <c r="C2116" i="3"/>
  <c r="C1623" i="3"/>
  <c r="C1726" i="3"/>
  <c r="C1871" i="3"/>
  <c r="C1465" i="3"/>
  <c r="C2101" i="3"/>
  <c r="C1487" i="3"/>
  <c r="C1535" i="3"/>
  <c r="C1719" i="3"/>
  <c r="C2141" i="3"/>
  <c r="C1620" i="3"/>
  <c r="C1721" i="3"/>
  <c r="C1239" i="3"/>
  <c r="C1618" i="3"/>
  <c r="C1708" i="3"/>
  <c r="C2031" i="3"/>
  <c r="C1263" i="3"/>
  <c r="C1521" i="3"/>
  <c r="C1844" i="3"/>
  <c r="C1980" i="3"/>
  <c r="C2442" i="3"/>
  <c r="C1415" i="3"/>
  <c r="C1459" i="3"/>
  <c r="C1507" i="3"/>
  <c r="C1655" i="3"/>
  <c r="C2605" i="3"/>
  <c r="C1829" i="3"/>
  <c r="C2030" i="3"/>
  <c r="C2292" i="3"/>
  <c r="C2163" i="3"/>
  <c r="C2415" i="3"/>
  <c r="C2339" i="3"/>
  <c r="C1846" i="3"/>
  <c r="C2063" i="3"/>
  <c r="C2261" i="3"/>
  <c r="C2212" i="3"/>
  <c r="C2389" i="3"/>
  <c r="C2041" i="3"/>
  <c r="C2481" i="3"/>
  <c r="C2617" i="3"/>
  <c r="C2321" i="3"/>
  <c r="C2457" i="3"/>
  <c r="C2792" i="3"/>
  <c r="C2936" i="3"/>
  <c r="C2265" i="3"/>
  <c r="C2670" i="3"/>
  <c r="C2674" i="3"/>
  <c r="C2929" i="3"/>
  <c r="C2406" i="3"/>
  <c r="C2671" i="3"/>
  <c r="C2331" i="3"/>
  <c r="C2830" i="3"/>
  <c r="C2449" i="3"/>
  <c r="C2901" i="3"/>
  <c r="C3155" i="3"/>
  <c r="C3072" i="3"/>
  <c r="C2816" i="3"/>
  <c r="C3000" i="3"/>
  <c r="C3075" i="3"/>
  <c r="C2933" i="3"/>
  <c r="C3160" i="3"/>
  <c r="C2651" i="3"/>
  <c r="C3217" i="3"/>
  <c r="C2804" i="3"/>
  <c r="C3013" i="3"/>
  <c r="C2643" i="3"/>
  <c r="C2920" i="3"/>
  <c r="C3038" i="3"/>
  <c r="C2780" i="3"/>
  <c r="C3021" i="3"/>
  <c r="C3095" i="3"/>
  <c r="C3307" i="3"/>
  <c r="C3341" i="3"/>
  <c r="C3193" i="3"/>
  <c r="C3367" i="3"/>
  <c r="C3358" i="3"/>
  <c r="C3207" i="3"/>
  <c r="C2829" i="3"/>
  <c r="C2958" i="3"/>
  <c r="C3306" i="3"/>
  <c r="C2796" i="3"/>
  <c r="C3218" i="3"/>
  <c r="C2828" i="3"/>
  <c r="C2980" i="3"/>
  <c r="C3422" i="3"/>
  <c r="C4001" i="3"/>
  <c r="C3773" i="3"/>
  <c r="C3608" i="3"/>
  <c r="C3533" i="3"/>
  <c r="C3149" i="3"/>
  <c r="C3356" i="3"/>
  <c r="C3891" i="3"/>
  <c r="C3279" i="3"/>
  <c r="C3215" i="3"/>
  <c r="C3502" i="3"/>
  <c r="C3354" i="3"/>
  <c r="C3534" i="3"/>
  <c r="C3910" i="3"/>
  <c r="C3541" i="3"/>
  <c r="C3459" i="3"/>
  <c r="C3501" i="3"/>
  <c r="C3681" i="3"/>
  <c r="C3777" i="3"/>
  <c r="C3515" i="3"/>
  <c r="C3538" i="3"/>
  <c r="C3978" i="3"/>
  <c r="C3427" i="3"/>
  <c r="C3602" i="3"/>
  <c r="C3807" i="3"/>
  <c r="C3801" i="3"/>
  <c r="C4285" i="3"/>
  <c r="C3548" i="3"/>
  <c r="C4032" i="3"/>
  <c r="C3985" i="3"/>
  <c r="C4664" i="3"/>
  <c r="C3962" i="3"/>
  <c r="C4122" i="3"/>
  <c r="C4336" i="3"/>
  <c r="C4029" i="3"/>
  <c r="C4343" i="3"/>
  <c r="C4311" i="3"/>
  <c r="C4652" i="3"/>
  <c r="C4615" i="3"/>
  <c r="C4753" i="3"/>
  <c r="C4727" i="3"/>
  <c r="C4989" i="3"/>
  <c r="C154" i="3"/>
  <c r="C304" i="3"/>
  <c r="C247" i="3"/>
  <c r="C464" i="3"/>
  <c r="C417" i="3"/>
  <c r="C204" i="3"/>
  <c r="C398" i="3"/>
  <c r="C544" i="3"/>
  <c r="C638" i="3"/>
  <c r="C929" i="3"/>
  <c r="C518" i="3"/>
  <c r="C923" i="3"/>
  <c r="C891" i="3"/>
  <c r="C905" i="3"/>
  <c r="C875" i="3"/>
  <c r="C1928" i="3"/>
  <c r="C1410" i="3"/>
  <c r="C1076" i="3"/>
  <c r="C1497" i="3"/>
  <c r="C1732" i="3"/>
  <c r="C1622" i="3"/>
  <c r="C2546" i="3"/>
  <c r="C2609" i="3"/>
  <c r="C2372" i="3"/>
  <c r="C1853" i="3"/>
  <c r="C2398" i="3"/>
  <c r="C2666" i="3"/>
  <c r="C2703" i="3"/>
  <c r="C2530" i="3"/>
  <c r="C2513" i="3"/>
  <c r="C2844" i="3"/>
  <c r="C3280" i="3"/>
  <c r="C2815" i="3"/>
  <c r="C3041" i="3"/>
  <c r="C3211" i="3"/>
  <c r="C2853" i="3"/>
  <c r="C3375" i="3"/>
  <c r="C3498" i="3"/>
  <c r="C3530" i="3"/>
  <c r="C4321" i="3"/>
  <c r="C3845" i="3"/>
  <c r="C3873" i="3"/>
  <c r="C3975" i="3"/>
  <c r="C4210" i="3"/>
  <c r="C4190" i="3"/>
  <c r="C4540" i="3"/>
  <c r="C4458" i="3"/>
  <c r="C4830" i="3"/>
  <c r="C4663" i="3"/>
  <c r="C4768" i="3"/>
  <c r="C4731" i="3"/>
  <c r="C4925" i="3"/>
  <c r="C120" i="3"/>
  <c r="C51" i="3"/>
  <c r="C391" i="3"/>
  <c r="C160" i="3"/>
  <c r="C165" i="3"/>
  <c r="C293" i="3"/>
  <c r="C413" i="3"/>
  <c r="C144" i="3"/>
  <c r="C95" i="3"/>
  <c r="C447" i="3"/>
  <c r="C19" i="3"/>
  <c r="C169" i="3"/>
  <c r="C297" i="3"/>
  <c r="C6" i="3"/>
  <c r="C135" i="3"/>
  <c r="C479" i="3"/>
  <c r="C101" i="3"/>
  <c r="C229" i="3"/>
  <c r="C317" i="3"/>
  <c r="C457" i="3"/>
  <c r="C21" i="3"/>
  <c r="C175" i="3"/>
  <c r="C208" i="3"/>
  <c r="C36" i="3"/>
  <c r="C106" i="3"/>
  <c r="C234" i="3"/>
  <c r="C374" i="3"/>
  <c r="C29" i="3"/>
  <c r="C401" i="3"/>
  <c r="C598" i="3"/>
  <c r="C277" i="3"/>
  <c r="C423" i="3"/>
  <c r="C687" i="3"/>
  <c r="C79" i="3"/>
  <c r="C393" i="3"/>
  <c r="C560" i="3"/>
  <c r="C495" i="3"/>
  <c r="C724" i="3"/>
  <c r="C1052" i="3"/>
  <c r="C511" i="3"/>
  <c r="C28" i="3"/>
  <c r="C76" i="3"/>
  <c r="C158" i="3"/>
  <c r="C242" i="3"/>
  <c r="C440" i="3"/>
  <c r="C997" i="3"/>
  <c r="C74" i="3"/>
  <c r="C390" i="3"/>
  <c r="C583" i="3"/>
  <c r="C103" i="3"/>
  <c r="C324" i="3"/>
  <c r="C742" i="3"/>
  <c r="C990" i="3"/>
  <c r="C372" i="3"/>
  <c r="C817" i="3"/>
  <c r="C1053" i="3"/>
  <c r="C689" i="3"/>
  <c r="C1093" i="3"/>
  <c r="C1339" i="3"/>
  <c r="C566" i="3"/>
  <c r="C972" i="3"/>
  <c r="C609" i="3"/>
  <c r="C716" i="3"/>
  <c r="C1041" i="3"/>
  <c r="C1444" i="3"/>
  <c r="C977" i="3"/>
  <c r="C188" i="3"/>
  <c r="C540" i="3"/>
  <c r="C733" i="3"/>
  <c r="C1116" i="3"/>
  <c r="C1305" i="3"/>
  <c r="C84" i="3"/>
  <c r="C454" i="3"/>
  <c r="C574" i="3"/>
  <c r="C956" i="3"/>
  <c r="C300" i="3"/>
  <c r="C682" i="3"/>
  <c r="C939" i="3"/>
  <c r="C1226" i="3"/>
  <c r="C761" i="3"/>
  <c r="C1405" i="3"/>
  <c r="C1554" i="3"/>
  <c r="C1407" i="3"/>
  <c r="C1517" i="3"/>
  <c r="C1165" i="3"/>
  <c r="C1264" i="3"/>
  <c r="C1377" i="3"/>
  <c r="C1461" i="3"/>
  <c r="C1816" i="3"/>
  <c r="C1992" i="3"/>
  <c r="C1449" i="3"/>
  <c r="C931" i="3"/>
  <c r="C1282" i="3"/>
  <c r="C1532" i="3"/>
  <c r="C1801" i="3"/>
  <c r="C1985" i="3"/>
  <c r="C1452" i="3"/>
  <c r="C889" i="3"/>
  <c r="C1229" i="3"/>
  <c r="C1328" i="3"/>
  <c r="C1435" i="3"/>
  <c r="C1621" i="3"/>
  <c r="C1720" i="3"/>
  <c r="C1812" i="3"/>
  <c r="C1991" i="3"/>
  <c r="C1682" i="3"/>
  <c r="C1766" i="3"/>
  <c r="C2126" i="3"/>
  <c r="C1545" i="3"/>
  <c r="C1820" i="3"/>
  <c r="C2007" i="3"/>
  <c r="C2452" i="3"/>
  <c r="C1515" i="3"/>
  <c r="C1591" i="3"/>
  <c r="C1823" i="3"/>
  <c r="C1572" i="3"/>
  <c r="C1696" i="3"/>
  <c r="C1831" i="3"/>
  <c r="C2020" i="3"/>
  <c r="C1559" i="3"/>
  <c r="C1677" i="3"/>
  <c r="C1805" i="3"/>
  <c r="C1441" i="3"/>
  <c r="C1666" i="3"/>
  <c r="C1911" i="3"/>
  <c r="C2229" i="3"/>
  <c r="C1434" i="3"/>
  <c r="C1479" i="3"/>
  <c r="C1527" i="3"/>
  <c r="C1783" i="3"/>
  <c r="C2222" i="3"/>
  <c r="C1660" i="3"/>
  <c r="C1861" i="3"/>
  <c r="C1966" i="3"/>
  <c r="C2123" i="3"/>
  <c r="C2565" i="3"/>
  <c r="C2197" i="3"/>
  <c r="C2157" i="3"/>
  <c r="C2422" i="3"/>
  <c r="C1885" i="3"/>
  <c r="C1990" i="3"/>
  <c r="C2155" i="3"/>
  <c r="C1588" i="3"/>
  <c r="C2325" i="3"/>
  <c r="C1612" i="3"/>
  <c r="C2121" i="3"/>
  <c r="C2249" i="3"/>
  <c r="C2548" i="3"/>
  <c r="C2725" i="3"/>
  <c r="C2823" i="3"/>
  <c r="C3047" i="3"/>
  <c r="C2385" i="3"/>
  <c r="C2499" i="3"/>
  <c r="C2679" i="3"/>
  <c r="C2808" i="3"/>
  <c r="C2201" i="3"/>
  <c r="C2433" i="3"/>
  <c r="C2595" i="3"/>
  <c r="C2817" i="3"/>
  <c r="C3081" i="3"/>
  <c r="C2211" i="3"/>
  <c r="C2361" i="3"/>
  <c r="C2454" i="3"/>
  <c r="C2563" i="3"/>
  <c r="C2057" i="3"/>
  <c r="C2395" i="3"/>
  <c r="C2704" i="3"/>
  <c r="C2946" i="3"/>
  <c r="C2698" i="3"/>
  <c r="C2785" i="3"/>
  <c r="C3036" i="3"/>
  <c r="C2810" i="3"/>
  <c r="C3099" i="3"/>
  <c r="C2824" i="3"/>
  <c r="C3022" i="3"/>
  <c r="C3145" i="3"/>
  <c r="C2673" i="3"/>
  <c r="C3020" i="3"/>
  <c r="C2587" i="3"/>
  <c r="C2962" i="3"/>
  <c r="C2687" i="3"/>
  <c r="C3066" i="3"/>
  <c r="C2579" i="3"/>
  <c r="C2852" i="3"/>
  <c r="C2974" i="3"/>
  <c r="C3138" i="3"/>
  <c r="C2989" i="3"/>
  <c r="C3139" i="3"/>
  <c r="C3208" i="3"/>
  <c r="C3265" i="3"/>
  <c r="C3295" i="3"/>
  <c r="C3165" i="3"/>
  <c r="C3288" i="3"/>
  <c r="C2893" i="3"/>
  <c r="C3249" i="3"/>
  <c r="C3397" i="3"/>
  <c r="C3129" i="3"/>
  <c r="C3374" i="3"/>
  <c r="C2892" i="3"/>
  <c r="C3044" i="3"/>
  <c r="C3359" i="3"/>
  <c r="C3644" i="3"/>
  <c r="C3484" i="3"/>
  <c r="C3396" i="3"/>
  <c r="C3485" i="3"/>
  <c r="C3708" i="3"/>
  <c r="C3261" i="3"/>
  <c r="C3676" i="3"/>
  <c r="C3173" i="3"/>
  <c r="C3466" i="3"/>
  <c r="C3902" i="3"/>
  <c r="C3606" i="3"/>
  <c r="C3426" i="3"/>
  <c r="C3711" i="3"/>
  <c r="C3470" i="3"/>
  <c r="C3963" i="3"/>
  <c r="C3615" i="3"/>
  <c r="C3336" i="3"/>
  <c r="C3562" i="3"/>
  <c r="C3847" i="3"/>
  <c r="C3986" i="3"/>
  <c r="C3546" i="3"/>
  <c r="C3715" i="3"/>
  <c r="C3899" i="3"/>
  <c r="C3488" i="3"/>
  <c r="C3663" i="3"/>
  <c r="C4103" i="3"/>
  <c r="C3496" i="3"/>
  <c r="C3677" i="3"/>
  <c r="C3944" i="3"/>
  <c r="C3870" i="3"/>
  <c r="C4422" i="3"/>
  <c r="C3580" i="3"/>
  <c r="C3942" i="3"/>
  <c r="C3691" i="3"/>
  <c r="C3809" i="3"/>
  <c r="C3843" i="3"/>
  <c r="C4342" i="3"/>
  <c r="C3710" i="3"/>
  <c r="C3854" i="3"/>
  <c r="C4256" i="3"/>
  <c r="C3865" i="3"/>
  <c r="C3929" i="3"/>
  <c r="C4110" i="3"/>
  <c r="C4407" i="3"/>
  <c r="C3837" i="3"/>
  <c r="C3892" i="3"/>
  <c r="C4197" i="3"/>
  <c r="C3689" i="3"/>
  <c r="C3817" i="3"/>
  <c r="C4041" i="3"/>
  <c r="C4312" i="3"/>
  <c r="C4006" i="3"/>
  <c r="C4150" i="3"/>
  <c r="C4248" i="3"/>
  <c r="C4065" i="3"/>
  <c r="C3974" i="3"/>
  <c r="C4134" i="3"/>
  <c r="C4224" i="3"/>
  <c r="C4205" i="3"/>
  <c r="C4416" i="3"/>
  <c r="C4209" i="3"/>
  <c r="C4241" i="3"/>
  <c r="C4408" i="3"/>
  <c r="C4237" i="3"/>
  <c r="C4671" i="3"/>
  <c r="C4317" i="3"/>
  <c r="C4279" i="3"/>
  <c r="C4355" i="3"/>
  <c r="C4487" i="3"/>
  <c r="C4513" i="3"/>
  <c r="C4369" i="3"/>
  <c r="C4214" i="3"/>
  <c r="C4259" i="3"/>
  <c r="C4303" i="3"/>
  <c r="C4536" i="3"/>
  <c r="C4610" i="3"/>
  <c r="C4547" i="3"/>
  <c r="C4494" i="3"/>
  <c r="C4642" i="3"/>
  <c r="C4578" i="3"/>
  <c r="C4796" i="3"/>
  <c r="C4773" i="3"/>
  <c r="C4760" i="3"/>
  <c r="C4579" i="3"/>
  <c r="C4670" i="3"/>
  <c r="C4679" i="3"/>
  <c r="C4583" i="3"/>
  <c r="C4543" i="3"/>
  <c r="C4662" i="3"/>
  <c r="C4735" i="3"/>
  <c r="C4788" i="3"/>
  <c r="C4702" i="3"/>
  <c r="C4747" i="3"/>
  <c r="C4929" i="3"/>
  <c r="C4771" i="3"/>
  <c r="C4944" i="3"/>
  <c r="C4833" i="3"/>
  <c r="C4825" i="3"/>
  <c r="C4783" i="3"/>
  <c r="C4844" i="3"/>
  <c r="C4937" i="3"/>
  <c r="C4905" i="3"/>
  <c r="C4939" i="3"/>
  <c r="C4915" i="3"/>
  <c r="C500" i="3"/>
  <c r="C134" i="3"/>
  <c r="C281" i="3"/>
  <c r="C707" i="3"/>
  <c r="C98" i="3"/>
  <c r="C9" i="3"/>
  <c r="C223" i="3"/>
  <c r="C125" i="3"/>
  <c r="C253" i="3"/>
  <c r="C349" i="3"/>
  <c r="C80" i="3"/>
  <c r="C110" i="3"/>
  <c r="C406" i="3"/>
  <c r="C54" i="3"/>
  <c r="C471" i="3"/>
  <c r="C263" i="3"/>
  <c r="C272" i="3"/>
  <c r="C129" i="3"/>
  <c r="C257" i="3"/>
  <c r="C357" i="3"/>
  <c r="C23" i="3"/>
  <c r="C254" i="3"/>
  <c r="C17" i="3"/>
  <c r="C48" i="3"/>
  <c r="C503" i="3"/>
  <c r="C140" i="3"/>
  <c r="C319" i="3"/>
  <c r="C489" i="3"/>
  <c r="C727" i="3"/>
  <c r="C138" i="3"/>
  <c r="C430" i="3"/>
  <c r="C100" i="3"/>
  <c r="C284" i="3"/>
  <c r="C553" i="3"/>
  <c r="C336" i="3"/>
  <c r="C543" i="3"/>
  <c r="C64" i="3"/>
  <c r="C89" i="3"/>
  <c r="C177" i="3"/>
  <c r="C261" i="3"/>
  <c r="C351" i="3"/>
  <c r="C829" i="3"/>
  <c r="C162" i="3"/>
  <c r="C480" i="3"/>
  <c r="C614" i="3"/>
  <c r="C168" i="3"/>
  <c r="C388" i="3"/>
  <c r="C569" i="3"/>
  <c r="C68" i="3"/>
  <c r="C420" i="3"/>
  <c r="C845" i="3"/>
  <c r="C1141" i="3"/>
  <c r="C765" i="3"/>
  <c r="C1128" i="3"/>
  <c r="C1387" i="3"/>
  <c r="C763" i="3"/>
  <c r="C1027" i="3"/>
  <c r="C855" i="3"/>
  <c r="C1132" i="3"/>
  <c r="C1308" i="3"/>
  <c r="C721" i="3"/>
  <c r="C828" i="3"/>
  <c r="C446" i="3"/>
  <c r="C797" i="3"/>
  <c r="C1177" i="3"/>
  <c r="C1329" i="3"/>
  <c r="C212" i="3"/>
  <c r="C478" i="3"/>
  <c r="C795" i="3"/>
  <c r="C1023" i="3"/>
  <c r="C602" i="3"/>
  <c r="C711" i="3"/>
  <c r="C1003" i="3"/>
  <c r="C1338" i="3"/>
  <c r="C793" i="3"/>
  <c r="C969" i="3"/>
  <c r="C1433" i="3"/>
  <c r="C1218" i="3"/>
  <c r="C1548" i="3"/>
  <c r="C1184" i="3"/>
  <c r="C1293" i="3"/>
  <c r="C1392" i="3"/>
  <c r="C1500" i="3"/>
  <c r="C2024" i="3"/>
  <c r="C1573" i="3"/>
  <c r="C963" i="3"/>
  <c r="C1143" i="3"/>
  <c r="C1347" i="3"/>
  <c r="C1605" i="3"/>
  <c r="C1857" i="3"/>
  <c r="C2033" i="3"/>
  <c r="C787" i="3"/>
  <c r="C1484" i="3"/>
  <c r="C1057" i="3"/>
  <c r="C1139" i="3"/>
  <c r="C1248" i="3"/>
  <c r="C1357" i="3"/>
  <c r="C1455" i="3"/>
  <c r="C1183" i="3"/>
  <c r="C1753" i="3"/>
  <c r="C1863" i="3"/>
  <c r="C2053" i="3"/>
  <c r="C2305" i="3"/>
  <c r="C1701" i="3"/>
  <c r="C1778" i="3"/>
  <c r="C2302" i="3"/>
  <c r="C1606" i="3"/>
  <c r="C1879" i="3"/>
  <c r="C2059" i="3"/>
  <c r="C1471" i="3"/>
  <c r="C1522" i="3"/>
  <c r="C1608" i="3"/>
  <c r="C1951" i="3"/>
  <c r="C1589" i="3"/>
  <c r="C1892" i="3"/>
  <c r="C1111" i="3"/>
  <c r="C1687" i="3"/>
  <c r="C1903" i="3"/>
  <c r="C1135" i="3"/>
  <c r="C1473" i="3"/>
  <c r="C1794" i="3"/>
  <c r="C1972" i="3"/>
  <c r="C1287" i="3"/>
  <c r="C1447" i="3"/>
  <c r="C1800" i="3"/>
  <c r="C2477" i="3"/>
  <c r="C1788" i="3"/>
  <c r="C1877" i="3"/>
  <c r="C1998" i="3"/>
  <c r="C2227" i="3"/>
  <c r="C2323" i="3"/>
  <c r="C2550" i="3"/>
  <c r="C2244" i="3"/>
  <c r="C2526" i="3"/>
  <c r="C1830" i="3"/>
  <c r="C2022" i="3"/>
  <c r="C2247" i="3"/>
  <c r="C1716" i="3"/>
  <c r="C2340" i="3"/>
  <c r="C1740" i="3"/>
  <c r="C2153" i="3"/>
  <c r="C2409" i="3"/>
  <c r="C2590" i="3"/>
  <c r="C2887" i="3"/>
  <c r="C3111" i="3"/>
  <c r="C2436" i="3"/>
  <c r="C2729" i="3"/>
  <c r="C2872" i="3"/>
  <c r="C2484" i="3"/>
  <c r="C2644" i="3"/>
  <c r="C2635" i="3"/>
  <c r="C2865" i="3"/>
  <c r="C2115" i="3"/>
  <c r="C2243" i="3"/>
  <c r="C2393" i="3"/>
  <c r="C2614" i="3"/>
  <c r="C2299" i="3"/>
  <c r="C2822" i="3"/>
  <c r="C3090" i="3"/>
  <c r="C2724" i="3"/>
  <c r="C2837" i="3"/>
  <c r="C3098" i="3"/>
  <c r="C2941" i="3"/>
  <c r="C2751" i="3"/>
  <c r="C2968" i="3"/>
  <c r="C2641" i="3"/>
  <c r="C3054" i="3"/>
  <c r="C3224" i="3"/>
  <c r="C2717" i="3"/>
  <c r="C2869" i="3"/>
  <c r="C3185" i="3"/>
  <c r="C2752" i="3"/>
  <c r="C2981" i="3"/>
  <c r="C3154" i="3"/>
  <c r="C2611" i="3"/>
  <c r="C2864" i="3"/>
  <c r="C3006" i="3"/>
  <c r="C3005" i="3"/>
  <c r="C3158" i="3"/>
  <c r="C3240" i="3"/>
  <c r="C3320" i="3"/>
  <c r="C3475" i="3"/>
  <c r="C3290" i="3"/>
  <c r="C3323" i="3"/>
  <c r="C3178" i="3"/>
  <c r="C2708" i="3"/>
  <c r="C2925" i="3"/>
  <c r="C3281" i="3"/>
  <c r="C3445" i="3"/>
  <c r="C2924" i="3"/>
  <c r="C3216" i="3"/>
  <c r="C3394" i="3"/>
  <c r="C3729" i="3"/>
  <c r="C3610" i="3"/>
  <c r="C3477" i="3"/>
  <c r="C3403" i="3"/>
  <c r="C3894" i="3"/>
  <c r="C3293" i="3"/>
  <c r="C3701" i="3"/>
  <c r="C3247" i="3"/>
  <c r="C3381" i="3"/>
  <c r="C3779" i="3"/>
  <c r="C3467" i="3"/>
  <c r="C3775" i="3"/>
  <c r="C3516" i="3"/>
  <c r="C3370" i="3"/>
  <c r="C3700" i="3"/>
  <c r="C3451" i="3"/>
  <c r="C3588" i="3"/>
  <c r="C3572" i="3"/>
  <c r="C3998" i="3"/>
  <c r="C3512" i="3"/>
  <c r="C3871" i="3"/>
  <c r="C3346" i="3"/>
  <c r="C3560" i="3"/>
  <c r="C3787" i="3"/>
  <c r="C4022" i="3"/>
  <c r="C4080" i="3"/>
  <c r="C4341" i="3"/>
  <c r="C3596" i="3"/>
  <c r="C3732" i="3"/>
  <c r="C3964" i="3"/>
  <c r="C4269" i="3"/>
  <c r="C3697" i="3"/>
  <c r="C3458" i="3"/>
  <c r="C3747" i="3"/>
  <c r="C3683" i="3"/>
  <c r="C3881" i="3"/>
  <c r="C4131" i="3"/>
  <c r="C4507" i="3"/>
  <c r="C3853" i="3"/>
  <c r="C3905" i="3"/>
  <c r="C3983" i="3"/>
  <c r="C4203" i="3"/>
  <c r="C3721" i="3"/>
  <c r="C3947" i="3"/>
  <c r="C4087" i="3"/>
  <c r="C4339" i="3"/>
  <c r="C3972" i="3"/>
  <c r="C4198" i="3"/>
  <c r="C4089" i="3"/>
  <c r="C4160" i="3"/>
  <c r="C3950" i="3"/>
  <c r="C4073" i="3"/>
  <c r="C4273" i="3"/>
  <c r="C4056" i="3"/>
  <c r="C4159" i="3"/>
  <c r="C3982" i="3"/>
  <c r="C4232" i="3"/>
  <c r="C4501" i="3"/>
  <c r="C4304" i="3"/>
  <c r="C4471" i="3"/>
  <c r="C4264" i="3"/>
  <c r="C4109" i="3"/>
  <c r="C4390" i="3"/>
  <c r="C4295" i="3"/>
  <c r="C4374" i="3"/>
  <c r="C4567" i="3"/>
  <c r="C4377" i="3"/>
  <c r="C4227" i="3"/>
  <c r="C4319" i="3"/>
  <c r="C4381" i="3"/>
  <c r="C4542" i="3"/>
  <c r="C4365" i="3"/>
  <c r="C4687" i="3"/>
  <c r="C4462" i="3"/>
  <c r="C4530" i="3"/>
  <c r="C4349" i="3"/>
  <c r="C4620" i="3"/>
  <c r="C4904" i="3"/>
  <c r="C4606" i="3"/>
  <c r="C4736" i="3"/>
  <c r="C4608" i="3"/>
  <c r="C4647" i="3"/>
  <c r="C4696" i="3"/>
  <c r="C4709" i="3"/>
  <c r="C4575" i="3"/>
  <c r="C4697" i="3"/>
  <c r="C4694" i="3"/>
  <c r="C4742" i="3"/>
  <c r="C4847" i="3"/>
  <c r="C4819" i="3"/>
  <c r="C4715" i="3"/>
  <c r="C4759" i="3"/>
  <c r="C4785" i="3"/>
  <c r="C4836" i="3"/>
  <c r="C4891" i="3"/>
  <c r="C4894" i="3"/>
  <c r="C4799" i="3"/>
  <c r="C4872" i="3"/>
  <c r="C4951" i="3"/>
  <c r="C4912" i="3"/>
  <c r="C4984" i="3"/>
  <c r="C4867" i="3"/>
  <c r="C4996" i="3"/>
  <c r="C2171" i="3"/>
  <c r="C3131" i="3"/>
  <c r="C2997" i="3"/>
  <c r="C2888" i="3"/>
  <c r="C3057" i="3"/>
  <c r="C2721" i="3"/>
  <c r="C3094" i="3"/>
  <c r="C2764" i="3"/>
  <c r="C2984" i="3"/>
  <c r="C2625" i="3"/>
  <c r="C2916" i="3"/>
  <c r="C3009" i="3"/>
  <c r="C2716" i="3"/>
  <c r="C3162" i="3"/>
  <c r="C3272" i="3"/>
  <c r="C3189" i="3"/>
  <c r="C3315" i="3"/>
  <c r="C3203" i="3"/>
  <c r="C2772" i="3"/>
  <c r="C2932" i="3"/>
  <c r="C2732" i="3"/>
  <c r="C2820" i="3"/>
  <c r="C2949" i="3"/>
  <c r="C3419" i="3"/>
  <c r="C3863" i="3"/>
  <c r="C3742" i="3"/>
  <c r="C3431" i="3"/>
  <c r="C3085" i="3"/>
  <c r="C3352" i="3"/>
  <c r="C3764" i="3"/>
  <c r="C3263" i="3"/>
  <c r="C3197" i="3"/>
  <c r="C3389" i="3"/>
  <c r="C3298" i="3"/>
  <c r="C3474" i="3"/>
  <c r="C3444" i="3"/>
  <c r="C3717" i="3"/>
  <c r="C3494" i="3"/>
  <c r="C4175" i="3"/>
  <c r="C3576" i="3"/>
  <c r="C3789" i="3"/>
  <c r="C4037" i="3"/>
  <c r="C3520" i="3"/>
  <c r="C3412" i="3"/>
  <c r="C3578" i="3"/>
  <c r="C3804" i="3"/>
  <c r="C3737" i="3"/>
  <c r="C4345" i="3"/>
  <c r="C3600" i="3"/>
  <c r="C3763" i="3"/>
  <c r="C4027" i="3"/>
  <c r="C3821" i="3"/>
  <c r="C3472" i="3"/>
  <c r="C3829" i="3"/>
  <c r="C4141" i="3"/>
  <c r="C4376" i="3"/>
  <c r="C3857" i="3"/>
  <c r="C4012" i="3"/>
  <c r="C4206" i="3"/>
  <c r="C3958" i="3"/>
  <c r="C4135" i="3"/>
  <c r="C4461" i="3"/>
  <c r="C4261" i="3"/>
  <c r="C4118" i="3"/>
  <c r="C4187" i="3"/>
  <c r="C4086" i="3"/>
  <c r="C4333" i="3"/>
  <c r="C4071" i="3"/>
  <c r="C3996" i="3"/>
  <c r="C4235" i="3"/>
  <c r="C4632" i="3"/>
  <c r="C4297" i="3"/>
  <c r="C4328" i="3"/>
  <c r="C4515" i="3"/>
  <c r="C4296" i="3"/>
  <c r="C4299" i="3"/>
  <c r="C4378" i="3"/>
  <c r="C4574" i="3"/>
  <c r="C4275" i="3"/>
  <c r="C4387" i="3"/>
  <c r="C4389" i="3"/>
  <c r="C4421" i="3"/>
  <c r="C4561" i="3"/>
  <c r="C4518" i="3"/>
  <c r="C4745" i="3"/>
  <c r="C4604" i="3"/>
  <c r="C4520" i="3"/>
  <c r="C4544" i="3"/>
  <c r="C4612" i="3"/>
  <c r="C4701" i="3"/>
  <c r="C4712" i="3"/>
  <c r="C4582" i="3"/>
  <c r="C4718" i="3"/>
  <c r="C4763" i="3"/>
  <c r="C4794" i="3"/>
  <c r="C4838" i="3"/>
  <c r="C4910" i="3"/>
  <c r="C4899" i="3"/>
  <c r="C4877" i="3"/>
  <c r="C4969" i="3"/>
  <c r="C4990" i="3"/>
  <c r="C3594" i="3"/>
  <c r="C3612" i="3"/>
  <c r="C3645" i="3"/>
  <c r="C4126" i="3"/>
  <c r="C3805" i="3"/>
  <c r="C4174" i="3"/>
  <c r="C3917" i="3"/>
  <c r="C4257" i="3"/>
  <c r="C4161" i="3"/>
  <c r="C4019" i="3"/>
  <c r="C4191" i="3"/>
  <c r="C4090" i="3"/>
  <c r="C4182" i="3"/>
  <c r="C4247" i="3"/>
  <c r="C4125" i="3"/>
  <c r="C4346" i="3"/>
  <c r="C4181" i="3"/>
  <c r="C4406" i="3"/>
  <c r="C4590" i="3"/>
  <c r="C4278" i="3"/>
  <c r="C4423" i="3"/>
  <c r="C4430" i="3"/>
  <c r="C4566" i="3"/>
  <c r="C4772" i="3"/>
  <c r="C4535" i="3"/>
  <c r="C4713" i="3"/>
  <c r="C4807" i="3"/>
  <c r="C4725" i="3"/>
  <c r="C4707" i="3"/>
  <c r="C4871" i="3"/>
  <c r="C4766" i="3"/>
  <c r="C4820" i="3"/>
  <c r="C4902" i="3"/>
  <c r="C4973" i="3"/>
  <c r="C4852" i="3"/>
  <c r="C879" i="3"/>
  <c r="C668" i="3"/>
  <c r="C133" i="3"/>
  <c r="C286" i="3"/>
  <c r="C693" i="3"/>
  <c r="C40" i="3"/>
  <c r="C290" i="3"/>
  <c r="C25" i="3"/>
  <c r="C231" i="3"/>
  <c r="C438" i="3"/>
  <c r="C870" i="3"/>
  <c r="C260" i="3"/>
  <c r="C771" i="3"/>
  <c r="C633" i="3"/>
  <c r="C886" i="3"/>
  <c r="C857" i="3"/>
  <c r="C1079" i="3"/>
  <c r="C666" i="3"/>
  <c r="C1256" i="3"/>
  <c r="C1388" i="3"/>
  <c r="C745" i="3"/>
  <c r="C1112" i="3"/>
  <c r="C697" i="3"/>
  <c r="C1393" i="3"/>
  <c r="C348" i="3"/>
  <c r="C108" i="3"/>
  <c r="C652" i="3"/>
  <c r="C865" i="3"/>
  <c r="C1021" i="3"/>
  <c r="C1509" i="3"/>
  <c r="C1295" i="3"/>
  <c r="C1767" i="3"/>
  <c r="C1234" i="3"/>
  <c r="C1316" i="3"/>
  <c r="C1648" i="3"/>
  <c r="C851" i="3"/>
  <c r="C1011" i="3"/>
  <c r="C1219" i="3"/>
  <c r="C1673" i="3"/>
  <c r="C681" i="3"/>
  <c r="C705" i="3"/>
  <c r="C1191" i="3"/>
  <c r="C1380" i="3"/>
  <c r="C1742" i="3"/>
  <c r="C1375" i="3"/>
  <c r="C1768" i="3"/>
  <c r="C1638" i="3"/>
  <c r="C1741" i="3"/>
  <c r="C1935" i="3"/>
  <c r="C1734" i="3"/>
  <c r="C2148" i="3"/>
  <c r="C1538" i="3"/>
  <c r="C2173" i="3"/>
  <c r="C1748" i="3"/>
  <c r="C2094" i="3"/>
  <c r="C1303" i="3"/>
  <c r="C1714" i="3"/>
  <c r="C1327" i="3"/>
  <c r="C1537" i="3"/>
  <c r="C1847" i="3"/>
  <c r="C2036" i="3"/>
  <c r="C1418" i="3"/>
  <c r="C1511" i="3"/>
  <c r="C1668" i="3"/>
  <c r="C1983" i="3"/>
  <c r="C1838" i="3"/>
  <c r="C2446" i="3"/>
  <c r="C2165" i="3"/>
  <c r="C2373" i="3"/>
  <c r="C1628" i="3"/>
  <c r="C1942" i="3"/>
  <c r="C2273" i="3"/>
  <c r="C2259" i="3"/>
  <c r="C2052" i="3"/>
  <c r="C2203" i="3"/>
  <c r="C2485" i="3"/>
  <c r="C2646" i="3"/>
  <c r="C2967" i="3"/>
  <c r="C2466" i="3"/>
  <c r="C2582" i="3"/>
  <c r="C2289" i="3"/>
  <c r="C2754" i="3"/>
  <c r="C2969" i="3"/>
  <c r="C2161" i="3"/>
  <c r="C2690" i="3"/>
  <c r="C2347" i="3"/>
  <c r="C2882" i="3"/>
  <c r="C2762" i="3"/>
  <c r="C2918" i="3"/>
  <c r="C3113" i="3"/>
  <c r="C3029" i="3"/>
  <c r="C2676" i="3"/>
  <c r="C3117" i="3"/>
  <c r="C2767" i="3"/>
  <c r="C2950" i="3"/>
  <c r="C2441" i="3"/>
  <c r="C2401" i="3"/>
  <c r="C3016" i="3"/>
  <c r="C2425" i="3"/>
  <c r="C3030" i="3"/>
  <c r="C3183" i="3"/>
  <c r="C3355" i="3"/>
  <c r="C3205" i="3"/>
  <c r="C3420" i="3"/>
  <c r="C2836" i="3"/>
  <c r="C3104" i="3"/>
  <c r="C3242" i="3"/>
  <c r="C2996" i="3"/>
  <c r="C3093" i="3"/>
  <c r="C3390" i="3"/>
  <c r="C3378" i="3"/>
  <c r="C3657" i="3"/>
  <c r="C3223" i="3"/>
  <c r="C3946" i="3"/>
  <c r="C3338" i="3"/>
  <c r="C3362" i="3"/>
  <c r="C3570" i="3"/>
  <c r="C3514" i="3"/>
  <c r="C3895" i="3"/>
  <c r="C3611" i="3"/>
  <c r="C3839" i="3"/>
  <c r="C3540" i="3"/>
  <c r="C3434" i="3"/>
  <c r="C3614" i="3"/>
  <c r="C3831" i="3"/>
  <c r="C3552" i="3"/>
  <c r="C3616" i="3"/>
  <c r="C4042" i="3"/>
  <c r="C3660" i="3"/>
  <c r="C3830" i="3"/>
  <c r="C4162" i="3"/>
  <c r="C3811" i="3"/>
  <c r="C3909" i="3"/>
  <c r="C4177" i="3"/>
  <c r="C4397" i="3"/>
  <c r="C3921" i="3"/>
  <c r="C4280" i="3"/>
  <c r="C3771" i="3"/>
  <c r="C4167" i="3"/>
  <c r="C4025" i="3"/>
  <c r="C4410" i="3"/>
  <c r="C4129" i="3"/>
  <c r="C4024" i="3"/>
  <c r="C4361" i="3"/>
  <c r="C4083" i="3"/>
  <c r="C4093" i="3"/>
  <c r="C4320" i="3"/>
  <c r="C4351" i="3"/>
  <c r="C4490" i="3"/>
  <c r="C4245" i="3"/>
  <c r="C4315" i="3"/>
  <c r="C4448" i="3"/>
  <c r="C4655" i="3"/>
  <c r="C4335" i="3"/>
  <c r="C4442" i="3"/>
  <c r="C4559" i="3"/>
  <c r="C4434" i="3"/>
  <c r="C4591" i="3"/>
  <c r="C4528" i="3"/>
  <c r="C4681" i="3"/>
  <c r="C4636" i="3"/>
  <c r="C4729" i="3"/>
  <c r="C4728" i="3"/>
  <c r="C4614" i="3"/>
  <c r="C4719" i="3"/>
  <c r="C4887" i="3"/>
  <c r="C4803" i="3"/>
  <c r="C4861" i="3"/>
  <c r="C4920" i="3"/>
  <c r="C4856" i="3"/>
  <c r="C35" i="3"/>
  <c r="C327" i="3"/>
  <c r="C13" i="3"/>
  <c r="C269" i="3"/>
  <c r="C381" i="3"/>
  <c r="C5" i="3"/>
  <c r="C258" i="3"/>
  <c r="C128" i="3"/>
  <c r="C516" i="3"/>
  <c r="C149" i="3"/>
  <c r="C237" i="3"/>
  <c r="C344" i="3"/>
  <c r="C619" i="3"/>
  <c r="C207" i="3"/>
  <c r="C104" i="3"/>
  <c r="C295" i="3"/>
  <c r="C585" i="3"/>
  <c r="C788" i="3"/>
  <c r="C369" i="3"/>
  <c r="C564" i="3"/>
  <c r="C192" i="3"/>
  <c r="C183" i="3"/>
  <c r="C265" i="3"/>
  <c r="C376" i="3"/>
  <c r="C629" i="3"/>
  <c r="C837" i="3"/>
  <c r="C202" i="3"/>
  <c r="C2" i="3"/>
  <c r="C180" i="3"/>
  <c r="C405" i="3"/>
  <c r="C594" i="3"/>
  <c r="C854" i="3"/>
  <c r="C132" i="3"/>
  <c r="C861" i="3"/>
  <c r="C1156" i="3"/>
  <c r="C790" i="3"/>
  <c r="C1131" i="3"/>
  <c r="C486" i="3"/>
  <c r="C830" i="3"/>
  <c r="C1056" i="3"/>
  <c r="C647" i="3"/>
  <c r="C884" i="3"/>
  <c r="C1176" i="3"/>
  <c r="C1368" i="3"/>
  <c r="C739" i="3"/>
  <c r="C853" i="3"/>
  <c r="C1049" i="3"/>
  <c r="C460" i="3"/>
  <c r="C625" i="3"/>
  <c r="C822" i="3"/>
  <c r="C1181" i="3"/>
  <c r="C1349" i="3"/>
  <c r="C276" i="3"/>
  <c r="C494" i="3"/>
  <c r="C835" i="3"/>
  <c r="C1083" i="3"/>
  <c r="C606" i="3"/>
  <c r="C715" i="3"/>
  <c r="C1354" i="3"/>
  <c r="C811" i="3"/>
  <c r="C1445" i="3"/>
  <c r="C1279" i="3"/>
  <c r="C1639" i="3"/>
  <c r="C1106" i="3"/>
  <c r="C1188" i="3"/>
  <c r="C1297" i="3"/>
  <c r="C1396" i="3"/>
  <c r="C1524" i="3"/>
  <c r="C1880" i="3"/>
  <c r="C593" i="3"/>
  <c r="C979" i="3"/>
  <c r="C1154" i="3"/>
  <c r="C1359" i="3"/>
  <c r="C1609" i="3"/>
  <c r="C2069" i="3"/>
  <c r="C801" i="3"/>
  <c r="C1508" i="3"/>
  <c r="C1063" i="3"/>
  <c r="C1170" i="3"/>
  <c r="C1252" i="3"/>
  <c r="C1361" i="3"/>
  <c r="C1533" i="3"/>
  <c r="C1247" i="3"/>
  <c r="C1636" i="3"/>
  <c r="C1868" i="3"/>
  <c r="C2090" i="3"/>
  <c r="C2309" i="3"/>
  <c r="C1705" i="3"/>
  <c r="C1810" i="3"/>
  <c r="C2371" i="3"/>
  <c r="C1884" i="3"/>
  <c r="C2065" i="3"/>
  <c r="C1483" i="3"/>
  <c r="C1531" i="3"/>
  <c r="C2015" i="3"/>
  <c r="C1593" i="3"/>
  <c r="C1717" i="3"/>
  <c r="C1895" i="3"/>
  <c r="C2044" i="3"/>
  <c r="C1175" i="3"/>
  <c r="C1586" i="3"/>
  <c r="C1702" i="3"/>
  <c r="C1967" i="3"/>
  <c r="C1199" i="3"/>
  <c r="C1505" i="3"/>
  <c r="C1798" i="3"/>
  <c r="C1975" i="3"/>
  <c r="C2350" i="3"/>
  <c r="C1450" i="3"/>
  <c r="C1495" i="3"/>
  <c r="C1607" i="3"/>
  <c r="C1855" i="3"/>
  <c r="C2598" i="3"/>
  <c r="C1822" i="3"/>
  <c r="C1886" i="3"/>
  <c r="C2357" i="3"/>
  <c r="C2145" i="3"/>
  <c r="C2285" i="3"/>
  <c r="C2324" i="3"/>
  <c r="C1910" i="3"/>
  <c r="C2038" i="3"/>
  <c r="C2254" i="3"/>
  <c r="C1780" i="3"/>
  <c r="C2355" i="3"/>
  <c r="C1804" i="3"/>
  <c r="C2467" i="3"/>
  <c r="C2420" i="3"/>
  <c r="C2604" i="3"/>
  <c r="C3115" i="3"/>
  <c r="C2451" i="3"/>
  <c r="C2533" i="3"/>
  <c r="C2774" i="3"/>
  <c r="C2904" i="3"/>
  <c r="C2251" i="3"/>
  <c r="C2545" i="3"/>
  <c r="C2664" i="3"/>
  <c r="C2661" i="3"/>
  <c r="C2889" i="3"/>
  <c r="C2129" i="3"/>
  <c r="C2257" i="3"/>
  <c r="C2402" i="3"/>
  <c r="C2515" i="3"/>
  <c r="C2645" i="3"/>
  <c r="C2315" i="3"/>
  <c r="C2577" i="3"/>
  <c r="C2826" i="3"/>
  <c r="C3102" i="3"/>
  <c r="C2733" i="3"/>
  <c r="C2812" i="3"/>
  <c r="C3248" i="3"/>
  <c r="C2633" i="3"/>
  <c r="C3168" i="3"/>
  <c r="C3014" i="3"/>
  <c r="C3334" i="3"/>
  <c r="C3342" i="3"/>
  <c r="C3301" i="3"/>
  <c r="C3382" i="3"/>
  <c r="C3558" i="3"/>
  <c r="C3886" i="3"/>
  <c r="C3627" i="3"/>
  <c r="C3915" i="3"/>
  <c r="C3641" i="3"/>
  <c r="C4015" i="3"/>
  <c r="C3739" i="3"/>
  <c r="C4000" i="3"/>
  <c r="C3990" i="3"/>
  <c r="C4176" i="3"/>
  <c r="C4061" i="3"/>
  <c r="C4173" i="3"/>
  <c r="C4344" i="3"/>
  <c r="C4230" i="3"/>
  <c r="C4555" i="3"/>
  <c r="C4466" i="3"/>
  <c r="C4649" i="3"/>
  <c r="C4616" i="3"/>
  <c r="C4703" i="3"/>
  <c r="C4826" i="3"/>
  <c r="C4813" i="3"/>
  <c r="C4802" i="3"/>
  <c r="C4992" i="3"/>
  <c r="C4062" i="3"/>
  <c r="C3767" i="3"/>
  <c r="C3749" i="3"/>
  <c r="C3490" i="3"/>
  <c r="C3833" i="3"/>
  <c r="C4055" i="3"/>
  <c r="C3869" i="3"/>
  <c r="C4051" i="3"/>
  <c r="C3753" i="3"/>
  <c r="C4537" i="3"/>
  <c r="C4281" i="3"/>
  <c r="C4004" i="3"/>
  <c r="C4077" i="3"/>
  <c r="C4014" i="3"/>
  <c r="C4309" i="3"/>
  <c r="C4674" i="3"/>
  <c r="C4496" i="3"/>
  <c r="C4409" i="3"/>
  <c r="C4439" i="3"/>
  <c r="C4326" i="3"/>
  <c r="C4405" i="3"/>
  <c r="C4469" i="3"/>
  <c r="C4526" i="3"/>
  <c r="C4633" i="3"/>
  <c r="C4660" i="3"/>
  <c r="C4737" i="3"/>
  <c r="C4598" i="3"/>
  <c r="C4755" i="3"/>
  <c r="C4851" i="3"/>
  <c r="C4801" i="3"/>
  <c r="C4875" i="3"/>
  <c r="C4811" i="3"/>
  <c r="C5001" i="3"/>
  <c r="C4949" i="3"/>
  <c r="C42" i="3"/>
  <c r="C298" i="3"/>
  <c r="C548" i="3"/>
  <c r="C94" i="3"/>
  <c r="C366" i="3"/>
  <c r="C659" i="3"/>
  <c r="C156" i="3"/>
  <c r="C356" i="3"/>
  <c r="C860" i="3"/>
  <c r="C589" i="3"/>
  <c r="C665" i="3"/>
  <c r="C1927" i="3"/>
  <c r="C1943" i="3"/>
  <c r="C1656" i="3"/>
  <c r="C2047" i="3"/>
  <c r="C1463" i="3"/>
  <c r="C1918" i="3"/>
  <c r="C2437" i="3"/>
  <c r="C2067" i="3"/>
  <c r="C2580" i="3"/>
  <c r="C2337" i="3"/>
  <c r="C2561" i="3"/>
  <c r="C2636" i="3"/>
  <c r="C3169" i="3"/>
  <c r="C2948" i="3"/>
  <c r="C2746" i="3"/>
  <c r="C2657" i="3"/>
  <c r="C3101" i="3"/>
  <c r="C3153" i="3"/>
  <c r="C3324" i="3"/>
  <c r="C3491" i="3"/>
  <c r="C3673" i="3"/>
  <c r="C3326" i="3"/>
  <c r="C3731" i="3"/>
  <c r="C3878" i="3"/>
  <c r="C3796" i="3"/>
  <c r="C3504" i="3"/>
  <c r="C4088" i="3"/>
  <c r="C3635" i="3"/>
  <c r="C4117" i="3"/>
  <c r="C4686" i="3"/>
  <c r="C4438" i="3"/>
  <c r="C4287" i="3"/>
  <c r="C4478" i="3"/>
  <c r="C4752" i="3"/>
  <c r="C4758" i="3"/>
  <c r="C4846" i="3"/>
  <c r="C4815" i="3"/>
  <c r="C4971" i="3"/>
  <c r="C62" i="3"/>
  <c r="C895" i="3"/>
  <c r="C228" i="3"/>
  <c r="C1028" i="3"/>
  <c r="C217" i="3"/>
  <c r="C717" i="3"/>
  <c r="C604" i="3"/>
  <c r="C456" i="3"/>
  <c r="C1018" i="3"/>
  <c r="C993" i="3"/>
  <c r="C1259" i="3"/>
  <c r="C987" i="3"/>
  <c r="C785" i="3"/>
  <c r="C252" i="3"/>
  <c r="C1098" i="3"/>
  <c r="C380" i="3"/>
  <c r="C924" i="3"/>
  <c r="C883" i="3"/>
  <c r="C779" i="3"/>
  <c r="C1540" i="3"/>
  <c r="C1136" i="3"/>
  <c r="C1383" i="3"/>
  <c r="C1960" i="3"/>
  <c r="C1026" i="3"/>
  <c r="C1577" i="3"/>
  <c r="C737" i="3"/>
  <c r="C1101" i="3"/>
  <c r="C1332" i="3"/>
  <c r="C1592" i="3"/>
  <c r="C1686" i="3"/>
  <c r="C1689" i="3"/>
  <c r="C2099" i="3"/>
  <c r="C1681" i="3"/>
  <c r="C1425" i="3"/>
  <c r="C1443" i="3"/>
  <c r="C1735" i="3"/>
  <c r="C2187" i="3"/>
  <c r="C2190" i="3"/>
  <c r="C1692" i="3"/>
  <c r="C2006" i="3"/>
  <c r="C2307" i="3"/>
  <c r="C2081" i="3"/>
  <c r="C2575" i="3"/>
  <c r="C2615" i="3"/>
  <c r="C2219" i="3"/>
  <c r="C2073" i="3"/>
  <c r="C2179" i="3"/>
  <c r="C2469" i="3"/>
  <c r="C2379" i="3"/>
  <c r="C2660" i="3"/>
  <c r="C3061" i="3"/>
  <c r="C2908" i="3"/>
  <c r="C2990" i="3"/>
  <c r="C2702" i="3"/>
  <c r="C2593" i="3"/>
  <c r="C3079" i="3"/>
  <c r="C3110" i="3"/>
  <c r="C3232" i="3"/>
  <c r="C2861" i="3"/>
  <c r="C3413" i="3"/>
  <c r="C2885" i="3"/>
  <c r="C3517" i="3"/>
  <c r="C3661" i="3"/>
  <c r="C4007" i="3"/>
  <c r="C3423" i="3"/>
  <c r="C3629" i="3"/>
  <c r="C3418" i="3"/>
  <c r="C3926" i="3"/>
  <c r="C3855" i="3"/>
  <c r="C3713" i="3"/>
  <c r="C3665" i="3"/>
  <c r="C4503" i="3"/>
  <c r="C3703" i="3"/>
  <c r="C3685" i="3"/>
  <c r="C4185" i="3"/>
  <c r="C3859" i="3"/>
  <c r="C3925" i="3"/>
  <c r="C4366" i="3"/>
  <c r="C3977" i="3"/>
  <c r="C3803" i="3"/>
  <c r="C3827" i="3"/>
  <c r="C4053" i="3"/>
  <c r="C4058" i="3"/>
  <c r="C4229" i="3"/>
  <c r="C4415" i="3"/>
  <c r="C4085" i="3"/>
  <c r="C4357" i="3"/>
  <c r="C4480" i="3"/>
  <c r="C4607" i="3"/>
  <c r="C4482" i="3"/>
  <c r="C4617" i="3"/>
  <c r="C4668" i="3"/>
  <c r="C4744" i="3"/>
  <c r="C4688" i="3"/>
  <c r="C4510" i="3"/>
  <c r="C4723" i="3"/>
  <c r="C4775" i="3"/>
  <c r="C4840" i="3"/>
  <c r="C4974" i="3"/>
  <c r="C4795" i="3"/>
  <c r="C4900" i="3"/>
  <c r="C4988" i="3"/>
  <c r="C368" i="3"/>
  <c r="C358" i="3"/>
  <c r="C70" i="3"/>
  <c r="C39" i="3"/>
  <c r="C637" i="3"/>
  <c r="C809" i="3"/>
  <c r="C172" i="3"/>
  <c r="C1335" i="3"/>
  <c r="C1103" i="3"/>
  <c r="C1124" i="3"/>
  <c r="C1751" i="3"/>
  <c r="C1799" i="3"/>
  <c r="C1769" i="3"/>
  <c r="C2125" i="3"/>
  <c r="C2491" i="3"/>
  <c r="C2719" i="3"/>
  <c r="C2225" i="3"/>
  <c r="C2718" i="3"/>
  <c r="C3025" i="3"/>
  <c r="C2942" i="3"/>
  <c r="C3143" i="3"/>
  <c r="C3125" i="3"/>
  <c r="C3388" i="3"/>
  <c r="C3330" i="3"/>
  <c r="C3542" i="3"/>
  <c r="C3887" i="3"/>
  <c r="C3757" i="3"/>
  <c r="C4137" i="3"/>
  <c r="C4216" i="3"/>
  <c r="C4223" i="3"/>
  <c r="C4522" i="3"/>
  <c r="C4558" i="3"/>
  <c r="C4699" i="3"/>
  <c r="C4943" i="3"/>
  <c r="C312" i="3"/>
  <c r="C404" i="3"/>
  <c r="C236" i="3"/>
  <c r="C1249" i="3"/>
  <c r="C1841" i="3"/>
  <c r="C1684" i="3"/>
  <c r="C1499" i="3"/>
  <c r="C1839" i="3"/>
  <c r="C1934" i="3"/>
  <c r="C2253" i="3"/>
  <c r="C2570" i="3"/>
  <c r="C2654" i="3"/>
  <c r="C2583" i="3"/>
  <c r="C3062" i="3"/>
  <c r="C3045" i="3"/>
  <c r="C3443" i="3"/>
  <c r="C3400" i="3"/>
  <c r="C3373" i="3"/>
  <c r="C3582" i="3"/>
  <c r="C4147" i="3"/>
  <c r="C3524" i="3"/>
  <c r="C4200" i="3"/>
  <c r="C4192" i="3"/>
  <c r="C4493" i="3"/>
  <c r="C4628" i="3"/>
  <c r="C4711" i="3"/>
  <c r="C4963" i="3"/>
  <c r="C66" i="3"/>
  <c r="C337" i="3"/>
  <c r="C262" i="3"/>
  <c r="C329" i="3"/>
  <c r="C244" i="3"/>
  <c r="C1048" i="3"/>
  <c r="C55" i="3"/>
  <c r="C246" i="3"/>
  <c r="C749" i="3"/>
  <c r="C16" i="3"/>
  <c r="C468" i="3"/>
  <c r="C308" i="3"/>
  <c r="C1075" i="3"/>
  <c r="C1299" i="3"/>
  <c r="C588" i="3"/>
  <c r="C1097" i="3"/>
  <c r="C803" i="3"/>
  <c r="C508" i="3"/>
  <c r="C988" i="3"/>
  <c r="C903" i="3"/>
  <c r="C1207" i="3"/>
  <c r="C1140" i="3"/>
  <c r="C1439" i="3"/>
  <c r="C2008" i="3"/>
  <c r="C1087" i="3"/>
  <c r="C1733" i="3"/>
  <c r="C769" i="3"/>
  <c r="C1395" i="3"/>
  <c r="C1625" i="3"/>
  <c r="C1988" i="3"/>
  <c r="C1745" i="3"/>
  <c r="C1602" i="3"/>
  <c r="C2356" i="3"/>
  <c r="C1700" i="3"/>
  <c r="C2284" i="3"/>
  <c r="C2105" i="3"/>
  <c r="C1466" i="3"/>
  <c r="C1796" i="3"/>
  <c r="C1854" i="3"/>
  <c r="C2487" i="3"/>
  <c r="C2209" i="3"/>
  <c r="C1756" i="3"/>
  <c r="C2082" i="3"/>
  <c r="C2334" i="3"/>
  <c r="C2107" i="3"/>
  <c r="C2694" i="3"/>
  <c r="C3071" i="3"/>
  <c r="C2637" i="3"/>
  <c r="C2417" i="3"/>
  <c r="C2297" i="3"/>
  <c r="C2193" i="3"/>
  <c r="C2479" i="3"/>
  <c r="C2669" i="3"/>
  <c r="C2952" i="3"/>
  <c r="C2993" i="3"/>
  <c r="C2601" i="3"/>
  <c r="C2878" i="3"/>
  <c r="C2672" i="3"/>
  <c r="C3226" i="3"/>
  <c r="C3379" i="3"/>
  <c r="C3300" i="3"/>
  <c r="C2868" i="3"/>
  <c r="C2917" i="3"/>
  <c r="C3544" i="3"/>
  <c r="C3384" i="3"/>
  <c r="C3799" i="3"/>
  <c r="C3109" i="3"/>
  <c r="C3303" i="3"/>
  <c r="C3456" i="3"/>
  <c r="C3723" i="3"/>
  <c r="C3528" i="3"/>
  <c r="C3883" i="3"/>
  <c r="C4074" i="3"/>
  <c r="C3765" i="3"/>
  <c r="C4289" i="3"/>
  <c r="C3903" i="3"/>
  <c r="C3693" i="3"/>
  <c r="C4008" i="3"/>
  <c r="C3980" i="3"/>
  <c r="C3651" i="3"/>
  <c r="C3943" i="3"/>
  <c r="C3945" i="3"/>
  <c r="C4325" i="3"/>
  <c r="C4521" i="3"/>
  <c r="C4149" i="3"/>
  <c r="C4586" i="3"/>
  <c r="C4532" i="3"/>
  <c r="C4165" i="3"/>
  <c r="C4350" i="3"/>
  <c r="C4622" i="3"/>
  <c r="C4485" i="3"/>
  <c r="C4684" i="3"/>
  <c r="C4873" i="3"/>
  <c r="C4592" i="3"/>
  <c r="C4550" i="3"/>
  <c r="C4726" i="3"/>
  <c r="C4695" i="3"/>
  <c r="C4982" i="3"/>
  <c r="C4999" i="3"/>
  <c r="C4818" i="3"/>
  <c r="C4909" i="3"/>
  <c r="C4893" i="3"/>
  <c r="C268" i="3"/>
  <c r="C49" i="3"/>
  <c r="C143" i="3"/>
  <c r="C340" i="3"/>
  <c r="C1225" i="3"/>
  <c r="C1341" i="3"/>
  <c r="C881" i="3"/>
  <c r="C1657" i="3"/>
  <c r="C2540" i="3"/>
  <c r="C1047" i="3"/>
  <c r="C2543" i="3"/>
  <c r="C2086" i="3"/>
  <c r="C2353" i="3"/>
  <c r="C2713" i="3"/>
  <c r="C2639" i="3"/>
  <c r="C2973" i="3"/>
  <c r="C3428" i="3"/>
  <c r="C3725" i="3"/>
  <c r="C3237" i="3"/>
  <c r="C4081" i="3"/>
  <c r="C3911" i="3"/>
  <c r="C4152" i="3"/>
  <c r="C4002" i="3"/>
  <c r="C4153" i="3"/>
  <c r="C4402" i="3"/>
  <c r="C4455" i="3"/>
  <c r="C4509" i="3"/>
  <c r="C4554" i="3"/>
  <c r="C4739" i="3"/>
  <c r="C4827" i="3"/>
  <c r="C383" i="3"/>
  <c r="C92" i="3"/>
  <c r="C556" i="3"/>
  <c r="C1186" i="3"/>
  <c r="C1429" i="3"/>
  <c r="C1200" i="3"/>
  <c r="C1828" i="3"/>
  <c r="C1862" i="3"/>
  <c r="C2813" i="3"/>
  <c r="C2766" i="3"/>
  <c r="C2982" i="3"/>
  <c r="C3123" i="3"/>
  <c r="C3509" i="3"/>
  <c r="C3630" i="3"/>
  <c r="C4099" i="3"/>
  <c r="C4070" i="3"/>
  <c r="C4470" i="3"/>
  <c r="C4283" i="3"/>
  <c r="C4375" i="3"/>
  <c r="C4568" i="3"/>
  <c r="C4767" i="3"/>
  <c r="C4860" i="3"/>
  <c r="C190" i="3"/>
  <c r="C813" i="3"/>
  <c r="C1260" i="3"/>
  <c r="C1169" i="3"/>
  <c r="C1996" i="3"/>
  <c r="C2281" i="3"/>
  <c r="C2701" i="3"/>
  <c r="C3032" i="3"/>
  <c r="C2900" i="3"/>
  <c r="C3532" i="3"/>
  <c r="C4091" i="3"/>
  <c r="C4251" i="3"/>
  <c r="C4599" i="3"/>
  <c r="C4848" i="3"/>
  <c r="C444" i="3"/>
  <c r="C658" i="3"/>
  <c r="C618" i="3"/>
  <c r="C1269" i="3"/>
  <c r="C953" i="3"/>
  <c r="C1493" i="3"/>
  <c r="C1420" i="3"/>
  <c r="C2215" i="3"/>
  <c r="C1887" i="3"/>
  <c r="C1031" i="3"/>
  <c r="C2217" i="3"/>
  <c r="C2473" i="3"/>
  <c r="C2649" i="3"/>
  <c r="C2856" i="3"/>
  <c r="C3028" i="3"/>
  <c r="C3344" i="3"/>
  <c r="C3536" i="3"/>
  <c r="C3885" i="3"/>
  <c r="C4154" i="3"/>
  <c r="C4231" i="3"/>
  <c r="C4474" i="3"/>
  <c r="C4704" i="3"/>
  <c r="C4947" i="3"/>
  <c r="C326" i="3"/>
  <c r="C1647" i="3"/>
  <c r="C3761" i="3"/>
  <c r="C310" i="3"/>
  <c r="C580" i="3"/>
  <c r="C408" i="3"/>
  <c r="C528" i="3"/>
  <c r="C521" i="3"/>
  <c r="C487" i="3"/>
  <c r="C137" i="3"/>
  <c r="C334" i="3"/>
  <c r="C965" i="3"/>
  <c r="C361" i="3"/>
  <c r="C164" i="3"/>
  <c r="C773" i="3"/>
  <c r="C700" i="3"/>
  <c r="C550" i="3"/>
  <c r="C670" i="3"/>
  <c r="C1304" i="3"/>
  <c r="C945" i="3"/>
  <c r="C587" i="3"/>
  <c r="C1210" i="3"/>
  <c r="C1149" i="3"/>
  <c r="C1411" i="3"/>
  <c r="C1255" i="3"/>
  <c r="C1752" i="3"/>
  <c r="C1549" i="3"/>
  <c r="C1271" i="3"/>
  <c r="C1937" i="3"/>
  <c r="C1477" i="3"/>
  <c r="C1204" i="3"/>
  <c r="C2074" i="3"/>
  <c r="C1749" i="3"/>
  <c r="C2230" i="3"/>
  <c r="C1999" i="3"/>
  <c r="C1876" i="3"/>
  <c r="C1503" i="3"/>
  <c r="C1557" i="3"/>
  <c r="C1836" i="3"/>
  <c r="C2124" i="3"/>
  <c r="C1670" i="3"/>
  <c r="C1095" i="3"/>
  <c r="C1514" i="3"/>
  <c r="C1950" i="3"/>
  <c r="C2387" i="3"/>
  <c r="C2195" i="3"/>
  <c r="C2407" i="3"/>
  <c r="C1676" i="3"/>
  <c r="C2235" i="3"/>
  <c r="C2685" i="3"/>
  <c r="C2405" i="3"/>
  <c r="C2778" i="3"/>
  <c r="C2572" i="3"/>
  <c r="C2345" i="3"/>
  <c r="C2710" i="3"/>
  <c r="C2798" i="3"/>
  <c r="C2781" i="3"/>
  <c r="C3144" i="3"/>
  <c r="C3187" i="3"/>
  <c r="C3134" i="3"/>
  <c r="C3151" i="3"/>
  <c r="C3048" i="3"/>
  <c r="C2956" i="3"/>
  <c r="C3202" i="3"/>
  <c r="C3174" i="3"/>
  <c r="C3163" i="3"/>
  <c r="C3269" i="3"/>
  <c r="C3089" i="3"/>
  <c r="C3448" i="3"/>
  <c r="C3806" i="3"/>
  <c r="C3277" i="3"/>
  <c r="C3410" i="3"/>
  <c r="C3586" i="3"/>
  <c r="C3750" i="3"/>
  <c r="C3565" i="3"/>
  <c r="C3740" i="3"/>
  <c r="C3566" i="3"/>
  <c r="C3464" i="3"/>
  <c r="C3482" i="3"/>
  <c r="C3999" i="3"/>
  <c r="C3568" i="3"/>
  <c r="C4066" i="3"/>
  <c r="C3813" i="3"/>
  <c r="C3670" i="3"/>
  <c r="C3849" i="3"/>
  <c r="C4120" i="3"/>
  <c r="C3889" i="3"/>
  <c r="C4305" i="3"/>
  <c r="C4067" i="3"/>
  <c r="C4101" i="3"/>
  <c r="C4217" i="3"/>
  <c r="C4221" i="3"/>
  <c r="C4219" i="3"/>
  <c r="C4499" i="3"/>
  <c r="C4327" i="3"/>
  <c r="C4519" i="3"/>
  <c r="C4255" i="3"/>
  <c r="C4500" i="3"/>
  <c r="C4580" i="3"/>
  <c r="C4639" i="3"/>
  <c r="C4918" i="3"/>
  <c r="C4631" i="3"/>
  <c r="C4678" i="3"/>
  <c r="C4781" i="3"/>
  <c r="C4734" i="3"/>
  <c r="C4809" i="3"/>
  <c r="C4968" i="3"/>
  <c r="C342" i="3"/>
  <c r="C109" i="3"/>
  <c r="C663" i="3"/>
  <c r="C692" i="3"/>
  <c r="C532" i="3"/>
  <c r="C152" i="3"/>
  <c r="C415" i="3"/>
  <c r="C1033" i="3"/>
  <c r="C470" i="3"/>
  <c r="C292" i="3"/>
  <c r="C766" i="3"/>
  <c r="C913" i="3"/>
  <c r="C582" i="3"/>
  <c r="C685" i="3"/>
  <c r="C1408" i="3"/>
  <c r="C1009" i="3"/>
  <c r="C1397" i="3"/>
  <c r="C558" i="3"/>
  <c r="C667" i="3"/>
  <c r="C1314" i="3"/>
  <c r="C1277" i="3"/>
  <c r="C1436" i="3"/>
  <c r="C1268" i="3"/>
  <c r="C873" i="3"/>
  <c r="C1343" i="3"/>
  <c r="C1969" i="3"/>
  <c r="C825" i="3"/>
  <c r="C2078" i="3"/>
  <c r="C1781" i="3"/>
  <c r="C2252" i="3"/>
  <c r="C2109" i="3"/>
  <c r="C1519" i="3"/>
  <c r="C1561" i="3"/>
  <c r="C1959" i="3"/>
  <c r="C1574" i="3"/>
  <c r="C2188" i="3"/>
  <c r="C1523" i="3"/>
  <c r="C2613" i="3"/>
  <c r="C1982" i="3"/>
  <c r="C2418" i="3"/>
  <c r="C2382" i="3"/>
  <c r="C1894" i="3"/>
  <c r="C2492" i="3"/>
  <c r="C2113" i="3"/>
  <c r="C2267" i="3"/>
  <c r="C2777" i="3"/>
  <c r="C2470" i="3"/>
  <c r="C2840" i="3"/>
  <c r="C2585" i="3"/>
  <c r="C3001" i="3"/>
  <c r="C2377" i="3"/>
  <c r="C2783" i="3"/>
  <c r="C2890" i="3"/>
  <c r="C2800" i="3"/>
  <c r="C3194" i="3"/>
  <c r="C2682" i="3"/>
  <c r="C3150" i="3"/>
  <c r="C2988" i="3"/>
  <c r="C2465" i="3"/>
  <c r="C3128" i="3"/>
  <c r="C2965" i="3"/>
  <c r="C3037" i="3"/>
  <c r="C3221" i="3"/>
  <c r="C3253" i="3"/>
  <c r="C3239" i="3"/>
  <c r="C3271" i="3"/>
  <c r="C3274" i="3"/>
  <c r="C3157" i="3"/>
  <c r="C3590" i="3"/>
  <c r="C4017" i="3"/>
  <c r="C3598" i="3"/>
  <c r="C3480" i="3"/>
  <c r="C3442" i="3"/>
  <c r="C3678" i="3"/>
  <c r="C3814" i="3"/>
  <c r="C3506" i="3"/>
  <c r="C3493" i="3"/>
  <c r="C3862" i="3"/>
  <c r="C4139" i="3"/>
  <c r="C3835" i="3"/>
  <c r="C3741" i="3"/>
  <c r="C3861" i="3"/>
  <c r="C4213" i="3"/>
  <c r="C3675" i="3"/>
  <c r="C4170" i="3"/>
  <c r="C4130" i="3"/>
  <c r="C4426" i="3"/>
  <c r="C4486" i="3"/>
  <c r="C4194" i="3"/>
  <c r="C4384" i="3"/>
  <c r="C4045" i="3"/>
  <c r="C4331" i="3"/>
  <c r="C4358" i="3"/>
  <c r="C4262" i="3"/>
  <c r="C4505" i="3"/>
  <c r="C4437" i="3"/>
  <c r="C4654" i="3"/>
  <c r="C4769" i="3"/>
  <c r="C4648" i="3"/>
  <c r="C4780" i="3"/>
  <c r="C4805" i="3"/>
  <c r="C4823" i="3"/>
  <c r="C4743" i="3"/>
  <c r="C4864" i="3"/>
  <c r="C4835" i="3"/>
  <c r="C4886" i="3"/>
  <c r="C4955" i="3"/>
  <c r="C113" i="3"/>
  <c r="C683" i="3"/>
  <c r="C567" i="3"/>
  <c r="C708" i="3"/>
  <c r="C610" i="3"/>
  <c r="C173" i="3"/>
  <c r="C422" i="3"/>
  <c r="C551" i="3"/>
  <c r="C296" i="3"/>
  <c r="C926" i="3"/>
  <c r="C1090" i="3"/>
  <c r="C899" i="3"/>
  <c r="C839" i="3"/>
  <c r="C1412" i="3"/>
  <c r="C60" i="3"/>
  <c r="C758" i="3"/>
  <c r="C1437" i="3"/>
  <c r="C731" i="3"/>
  <c r="C673" i="3"/>
  <c r="C1458" i="3"/>
  <c r="C1331" i="3"/>
  <c r="C1832" i="3"/>
  <c r="C915" i="3"/>
  <c r="C2001" i="3"/>
  <c r="C867" i="3"/>
  <c r="C1313" i="3"/>
  <c r="C1119" i="3"/>
  <c r="C1785" i="3"/>
  <c r="C2223" i="3"/>
  <c r="C1547" i="3"/>
  <c r="C1576" i="3"/>
  <c r="C1964" i="3"/>
  <c r="C1637" i="3"/>
  <c r="C1071" i="3"/>
  <c r="C1908" i="3"/>
  <c r="C1539" i="3"/>
  <c r="C1596" i="3"/>
  <c r="C2083" i="3"/>
  <c r="C2525" i="3"/>
  <c r="C2388" i="3"/>
  <c r="C2131" i="3"/>
  <c r="C2497" i="3"/>
  <c r="C2879" i="3"/>
  <c r="C3008" i="3"/>
  <c r="C2607" i="3"/>
  <c r="C2435" i="3"/>
  <c r="C2291" i="3"/>
  <c r="C2972" i="3"/>
  <c r="C2740" i="3"/>
  <c r="C2688" i="3"/>
  <c r="C3364" i="3"/>
  <c r="C3052" i="3"/>
  <c r="C2529" i="3"/>
  <c r="C2489" i="3"/>
  <c r="C3046" i="3"/>
  <c r="C3234" i="3"/>
  <c r="C3285" i="3"/>
  <c r="C3256" i="3"/>
  <c r="C3343" i="3"/>
  <c r="C2692" i="3"/>
  <c r="C3918" i="3"/>
  <c r="C3386" i="3"/>
  <c r="C3605" i="3"/>
  <c r="C3705" i="3"/>
  <c r="C3659" i="3"/>
  <c r="C3454" i="3"/>
  <c r="C4026" i="3"/>
  <c r="C3879" i="3"/>
  <c r="C3667" i="3"/>
  <c r="C3604" i="3"/>
  <c r="C3557" i="3"/>
  <c r="C3867" i="3"/>
  <c r="C3643" i="3"/>
  <c r="C4151" i="3"/>
  <c r="C3838" i="3"/>
  <c r="C3846" i="3"/>
  <c r="C3877" i="3"/>
  <c r="C4379" i="3"/>
  <c r="C3924" i="3"/>
  <c r="C3707" i="3"/>
  <c r="C4215" i="3"/>
  <c r="C4293" i="3"/>
  <c r="C4531" i="3"/>
  <c r="C4039" i="3"/>
  <c r="C4253" i="3"/>
  <c r="C4392" i="3"/>
  <c r="C4359" i="3"/>
  <c r="C4362" i="3"/>
  <c r="C4291" i="3"/>
  <c r="C4446" i="3"/>
  <c r="C4548" i="3"/>
  <c r="C4572" i="3"/>
  <c r="C4658" i="3"/>
  <c r="C4672" i="3"/>
  <c r="C4812" i="3"/>
  <c r="C4980" i="3"/>
  <c r="C4750" i="3"/>
  <c r="C4883" i="3"/>
  <c r="C4945" i="3"/>
  <c r="C4941" i="3"/>
  <c r="C4917" i="3"/>
  <c r="C4453" i="3"/>
  <c r="C4665" i="3"/>
  <c r="C4676" i="3"/>
  <c r="C4828" i="3"/>
  <c r="C4691" i="3"/>
  <c r="C4791" i="3"/>
  <c r="C4966" i="3"/>
  <c r="C4779" i="3"/>
  <c r="C4881" i="3"/>
  <c r="C4981" i="3"/>
  <c r="C373" i="3"/>
  <c r="C537" i="3"/>
  <c r="C1363" i="3"/>
  <c r="C524" i="3"/>
  <c r="C462" i="3"/>
  <c r="C971" i="3"/>
  <c r="C1451" i="3"/>
  <c r="C1737" i="3"/>
  <c r="C1423" i="3"/>
  <c r="C1770" i="3"/>
  <c r="C1813" i="3"/>
  <c r="C1578" i="3"/>
  <c r="C1870" i="3"/>
  <c r="C1821" i="3"/>
  <c r="C2139" i="3"/>
  <c r="C2559" i="3"/>
  <c r="C2845" i="3"/>
  <c r="C3387" i="3"/>
  <c r="C3012" i="3"/>
  <c r="C3229" i="3"/>
  <c r="C3592" i="3"/>
  <c r="C3934" i="3"/>
  <c r="C4301" i="3"/>
  <c r="C3440" i="3"/>
  <c r="C4155" i="3"/>
  <c r="C3966" i="3"/>
  <c r="C4138" i="3"/>
  <c r="C4623" i="3"/>
  <c r="C4354" i="3"/>
  <c r="C4789" i="3"/>
  <c r="C4630" i="3"/>
  <c r="C4879" i="3"/>
  <c r="C4957" i="3"/>
  <c r="C484" i="3"/>
  <c r="C933" i="3"/>
  <c r="C649" i="3"/>
  <c r="C1280" i="3"/>
  <c r="C526" i="3"/>
  <c r="C1346" i="3"/>
  <c r="C1231" i="3"/>
  <c r="C1815" i="3"/>
  <c r="C1367" i="3"/>
  <c r="C2189" i="3"/>
  <c r="C2221" i="3"/>
  <c r="C2369" i="3"/>
  <c r="C2329" i="3"/>
  <c r="C2877" i="3"/>
  <c r="C3198" i="3"/>
  <c r="C3141" i="3"/>
  <c r="C3245" i="3"/>
  <c r="C3550" i="3"/>
  <c r="C3931" i="3"/>
  <c r="C3619" i="3"/>
  <c r="C4246" i="3"/>
  <c r="C4841" i="3"/>
  <c r="C4646" i="3"/>
  <c r="C11" i="3"/>
  <c r="C182" i="3"/>
  <c r="C887" i="3"/>
  <c r="C213" i="3"/>
  <c r="C576" i="3"/>
  <c r="C341" i="3"/>
  <c r="C958" i="3"/>
  <c r="C961" i="3"/>
  <c r="C1107" i="3"/>
  <c r="C940" i="3"/>
  <c r="C955" i="3"/>
  <c r="C695" i="3"/>
  <c r="C124" i="3"/>
  <c r="C1060" i="3"/>
  <c r="C148" i="3"/>
  <c r="C907" i="3"/>
  <c r="C686" i="3"/>
  <c r="C1516" i="3"/>
  <c r="C1541" i="3"/>
  <c r="C1362" i="3"/>
  <c r="C1944" i="3"/>
  <c r="C947" i="3"/>
  <c r="C1525" i="3"/>
  <c r="C723" i="3"/>
  <c r="C1319" i="3"/>
  <c r="C1556" i="3"/>
  <c r="C1860" i="3"/>
  <c r="C1650" i="3"/>
  <c r="C1513" i="3"/>
  <c r="C2012" i="3"/>
  <c r="C1551" i="3"/>
  <c r="C1685" i="3"/>
  <c r="C2023" i="3"/>
  <c r="C1641" i="3"/>
  <c r="C1391" i="3"/>
  <c r="C1916" i="3"/>
  <c r="C1431" i="3"/>
  <c r="C1672" i="3"/>
  <c r="C1724" i="3"/>
  <c r="C2089" i="3"/>
  <c r="C2169" i="3"/>
  <c r="C2507" i="3"/>
  <c r="C1974" i="3"/>
  <c r="C2294" i="3"/>
  <c r="C2137" i="3"/>
  <c r="C2537" i="3"/>
  <c r="C2983" i="3"/>
  <c r="C2514" i="3"/>
  <c r="C3040" i="3"/>
  <c r="C2768" i="3"/>
  <c r="C2097" i="3"/>
  <c r="C2450" i="3"/>
  <c r="C2363" i="3"/>
  <c r="C3086" i="3"/>
  <c r="C3004" i="3"/>
  <c r="C2846" i="3"/>
  <c r="C3368" i="3"/>
  <c r="C2505" i="3"/>
  <c r="C2748" i="3"/>
  <c r="C2553" i="3"/>
  <c r="C3077" i="3"/>
  <c r="C3070" i="3"/>
  <c r="C3255" i="3"/>
  <c r="C3311" i="3"/>
  <c r="C3351" i="3"/>
  <c r="C2860" i="3"/>
  <c r="C3371" i="3"/>
  <c r="C3392" i="3"/>
  <c r="C3646" i="3"/>
  <c r="C3680" i="3"/>
  <c r="C3709" i="3"/>
  <c r="C3402" i="3"/>
  <c r="C3486" i="3"/>
  <c r="C3322" i="3"/>
  <c r="C3923" i="3"/>
  <c r="C3735" i="3"/>
  <c r="C3648" i="3"/>
  <c r="C3631" i="3"/>
  <c r="C3875" i="3"/>
  <c r="C3679" i="3"/>
  <c r="C3919" i="3"/>
  <c r="C3851" i="3"/>
  <c r="C3913" i="3"/>
  <c r="C4477" i="3"/>
  <c r="C3933" i="3"/>
  <c r="C3785" i="3"/>
  <c r="C4329" i="3"/>
  <c r="C3988" i="3"/>
  <c r="C4054" i="3"/>
  <c r="C4021" i="3"/>
  <c r="C4144" i="3"/>
  <c r="C4399" i="3"/>
  <c r="C4429" i="3"/>
  <c r="C4313" i="3"/>
  <c r="C4445" i="3"/>
  <c r="C4373" i="3"/>
  <c r="C4570" i="3"/>
  <c r="S15" i="3" l="1"/>
  <c r="Q18" i="3"/>
  <c r="R18" i="3"/>
  <c r="K25" i="3"/>
  <c r="L25" i="3" s="1"/>
  <c r="H2" i="3"/>
  <c r="C426" i="3"/>
  <c r="C684" i="3"/>
  <c r="C660" i="3"/>
  <c r="C1350" i="3"/>
  <c r="C1138" i="3"/>
  <c r="L5" i="3"/>
  <c r="C4916" i="3"/>
  <c r="C4822" i="3"/>
  <c r="C4839" i="3"/>
  <c r="C4669" i="3"/>
  <c r="C4388" i="3"/>
  <c r="C4318" i="3"/>
  <c r="C4290" i="3"/>
  <c r="C4527" i="3"/>
  <c r="C4201" i="3"/>
  <c r="C3900" i="3"/>
  <c r="C4370" i="3"/>
  <c r="C4112" i="3"/>
  <c r="C4059" i="3"/>
  <c r="C4584" i="3"/>
  <c r="C3640" i="3"/>
  <c r="C3637" i="3"/>
  <c r="C3682" i="3"/>
  <c r="C3385" i="3"/>
  <c r="C3414" i="3"/>
  <c r="C3698" i="3"/>
  <c r="C3100" i="3"/>
  <c r="C3748" i="3"/>
  <c r="C3508" i="3"/>
  <c r="C3289" i="3"/>
  <c r="C2707" i="3"/>
  <c r="C4908" i="3"/>
  <c r="C4890" i="3"/>
  <c r="C4862" i="3"/>
  <c r="C4903" i="3"/>
  <c r="C4738" i="3"/>
  <c r="C4748" i="3"/>
  <c r="C4585" i="3"/>
  <c r="C4310" i="3"/>
  <c r="C4661" i="3"/>
  <c r="C4433" i="3"/>
  <c r="C4491" i="3"/>
  <c r="C4123" i="3"/>
  <c r="C4265" i="3"/>
  <c r="C4097" i="3"/>
  <c r="C4394" i="3"/>
  <c r="C3888" i="3"/>
  <c r="C3776" i="3"/>
  <c r="C3575" i="3"/>
  <c r="C3719" i="3"/>
  <c r="C3674" i="3"/>
  <c r="C3363" i="3"/>
  <c r="C3252" i="3"/>
  <c r="C3581" i="3"/>
  <c r="C3103" i="3"/>
  <c r="C3296" i="3"/>
  <c r="C2811" i="3"/>
  <c r="C4892" i="3"/>
  <c r="C4837" i="3"/>
  <c r="C4824" i="3"/>
  <c r="C4683" i="3"/>
  <c r="C4524" i="3"/>
  <c r="C4573" i="3"/>
  <c r="C4337" i="3"/>
  <c r="C4383" i="3"/>
  <c r="C4244" i="3"/>
  <c r="C4011" i="3"/>
  <c r="C3348" i="3"/>
  <c r="C3246" i="3"/>
  <c r="C3574" i="3"/>
  <c r="C3395" i="3"/>
  <c r="C3487" i="3"/>
  <c r="C3088" i="3"/>
  <c r="C2791" i="3"/>
  <c r="C3241" i="3"/>
  <c r="C3250" i="3"/>
  <c r="C3039" i="3"/>
  <c r="C2745" i="3"/>
  <c r="C2544" i="3"/>
  <c r="C2475" i="3"/>
  <c r="C2919" i="3"/>
  <c r="C2759" i="3"/>
  <c r="C3049" i="3"/>
  <c r="C2711" i="3"/>
  <c r="C2586" i="3"/>
  <c r="C2296" i="3"/>
  <c r="C2496" i="3"/>
  <c r="C2374" i="3"/>
  <c r="C2108" i="3"/>
  <c r="C2408" i="3"/>
  <c r="C2573" i="3"/>
  <c r="C2199" i="3"/>
  <c r="C1995" i="3"/>
  <c r="C2463" i="3"/>
  <c r="C1866" i="3"/>
  <c r="C2516" i="3"/>
  <c r="C2178" i="3"/>
  <c r="C2396" i="3"/>
  <c r="C2213" i="3"/>
  <c r="C1826" i="3"/>
  <c r="C2095" i="3"/>
  <c r="C1317" i="3"/>
  <c r="C1061" i="3"/>
  <c r="C1744" i="3"/>
  <c r="C2276" i="3"/>
  <c r="C2117" i="3"/>
  <c r="C1501" i="3"/>
  <c r="C1562" i="3"/>
  <c r="C1789" i="3"/>
  <c r="C1227" i="3"/>
  <c r="C1134" i="3"/>
  <c r="C1440" i="3"/>
  <c r="C730" i="3"/>
  <c r="C744" i="3"/>
  <c r="C671" i="3"/>
  <c r="C1374" i="3"/>
  <c r="C1092" i="3"/>
  <c r="C630" i="3"/>
  <c r="C4874" i="3"/>
  <c r="C4831" i="3"/>
  <c r="C4808" i="3"/>
  <c r="C4706" i="3"/>
  <c r="C4934" i="3"/>
  <c r="C4549" i="3"/>
  <c r="C4270" i="3"/>
  <c r="C4348" i="3"/>
  <c r="C4199" i="3"/>
  <c r="C4196" i="3"/>
  <c r="C4372" i="3"/>
  <c r="C4178" i="3"/>
  <c r="C4506" i="3"/>
  <c r="C4084" i="3"/>
  <c r="C4401" i="3"/>
  <c r="C3511" i="3"/>
  <c r="C3815" i="3"/>
  <c r="C4272" i="3"/>
  <c r="C4018" i="3"/>
  <c r="C3583" i="3"/>
  <c r="C3500" i="3"/>
  <c r="C3238" i="3"/>
  <c r="C3476" i="3"/>
  <c r="C3401" i="3"/>
  <c r="C3225" i="3"/>
  <c r="C3206" i="3"/>
  <c r="C3087" i="3"/>
  <c r="C3161" i="3"/>
  <c r="C3204" i="3"/>
  <c r="C3034" i="3"/>
  <c r="C2970" i="3"/>
  <c r="C2834" i="3"/>
  <c r="C2735" i="3"/>
  <c r="C2714" i="3"/>
  <c r="C2460" i="3"/>
  <c r="C2282" i="3"/>
  <c r="C2681" i="3"/>
  <c r="C2902" i="3"/>
  <c r="C2859" i="3"/>
  <c r="C2744" i="3"/>
  <c r="C2715" i="3"/>
  <c r="C2883" i="3"/>
  <c r="C2557" i="3"/>
  <c r="C2459" i="3"/>
  <c r="C2368" i="3"/>
  <c r="C2246" i="3"/>
  <c r="C2172" i="3"/>
  <c r="C2104" i="3"/>
  <c r="C2029" i="3"/>
  <c r="C2730" i="3"/>
  <c r="C4906" i="3"/>
  <c r="C4777" i="3"/>
  <c r="C4741" i="3"/>
  <c r="C4792" i="3"/>
  <c r="C4635" i="3"/>
  <c r="C4677" i="3"/>
  <c r="C4142" i="3"/>
  <c r="C4212" i="3"/>
  <c r="C4447" i="3"/>
  <c r="C3595" i="3"/>
  <c r="C3716" i="3"/>
  <c r="C3798" i="3"/>
  <c r="C3421" i="3"/>
  <c r="C3309" i="3"/>
  <c r="C3510" i="3"/>
  <c r="C2747" i="3"/>
  <c r="C2875" i="3"/>
  <c r="C2905" i="3"/>
  <c r="C2731" i="3"/>
  <c r="C3140" i="3"/>
  <c r="C2667" i="3"/>
  <c r="C2807" i="3"/>
  <c r="C2734" i="3"/>
  <c r="C2538" i="3"/>
  <c r="C2458" i="3"/>
  <c r="C2239" i="3"/>
  <c r="C2021" i="3"/>
  <c r="C4948" i="3"/>
  <c r="C4950" i="3"/>
  <c r="C4611" i="3"/>
  <c r="C4238" i="3"/>
  <c r="C4465" i="3"/>
  <c r="C4049" i="3"/>
  <c r="C3864" i="3"/>
  <c r="C3967" i="3"/>
  <c r="C3790" i="3"/>
  <c r="C3822" i="3"/>
  <c r="C3377" i="3"/>
  <c r="C3304" i="3"/>
  <c r="C3328" i="3"/>
  <c r="C2987" i="3"/>
  <c r="C3372" i="3"/>
  <c r="C3018" i="3"/>
  <c r="C2898" i="3"/>
  <c r="C2805" i="3"/>
  <c r="C2897" i="3"/>
  <c r="C2362" i="3"/>
  <c r="C2640" i="3"/>
  <c r="C2642" i="3"/>
  <c r="C3031" i="3"/>
  <c r="C2689" i="3"/>
  <c r="C2383" i="3"/>
  <c r="C2232" i="3"/>
  <c r="C2087" i="3"/>
  <c r="C2013" i="3"/>
  <c r="C2638" i="3"/>
  <c r="C2447" i="3"/>
  <c r="C2238" i="3"/>
  <c r="C1899" i="3"/>
  <c r="C1558" i="3"/>
  <c r="C1809" i="3"/>
  <c r="C1613" i="3"/>
  <c r="C1779" i="3"/>
  <c r="C2146" i="3"/>
  <c r="C1115" i="3"/>
  <c r="C2060" i="3"/>
  <c r="C1649" i="3"/>
  <c r="C4889" i="3"/>
  <c r="C4991" i="3"/>
  <c r="C4869" i="3"/>
  <c r="C4798" i="3"/>
  <c r="C4560" i="3"/>
  <c r="C4556" i="3"/>
  <c r="C4431" i="3"/>
  <c r="C4625" i="3"/>
  <c r="C4121" i="3"/>
  <c r="C4166" i="3"/>
  <c r="C3778" i="3"/>
  <c r="C3563" i="3"/>
  <c r="C3668" i="3"/>
  <c r="C3858" i="3"/>
  <c r="C3430" i="3"/>
  <c r="C3816" i="3"/>
  <c r="C3321" i="3"/>
  <c r="C3007" i="3"/>
  <c r="C2895" i="3"/>
  <c r="C3026" i="3"/>
  <c r="C2678" i="3"/>
  <c r="C2858" i="3"/>
  <c r="C2626" i="3"/>
  <c r="C2430" i="3"/>
  <c r="C2354" i="3"/>
  <c r="C3063" i="3"/>
  <c r="C2608" i="3"/>
  <c r="C2652" i="3"/>
  <c r="C2912" i="3"/>
  <c r="C3024" i="3"/>
  <c r="C2802" i="3"/>
  <c r="C2680" i="3"/>
  <c r="C2429" i="3"/>
  <c r="C2367" i="3"/>
  <c r="C2154" i="3"/>
  <c r="C2412" i="3"/>
  <c r="C2317" i="3"/>
  <c r="C2140" i="3"/>
  <c r="C2005" i="3"/>
  <c r="C1933" i="3"/>
  <c r="C2616" i="3"/>
  <c r="C4866" i="3"/>
  <c r="C4845" i="3"/>
  <c r="C4693" i="3"/>
  <c r="C4842" i="3"/>
  <c r="C4541" i="3"/>
  <c r="C4666" i="3"/>
  <c r="C4266" i="3"/>
  <c r="C4300" i="3"/>
  <c r="C4629" i="3"/>
  <c r="C3932" i="3"/>
  <c r="C3555" i="3"/>
  <c r="C3828" i="3"/>
  <c r="C4034" i="3"/>
  <c r="C4005" i="3"/>
  <c r="C3704" i="3"/>
  <c r="C3766" i="3"/>
  <c r="C3084" i="3"/>
  <c r="C3465" i="3"/>
  <c r="C3357" i="3"/>
  <c r="C2971" i="3"/>
  <c r="C2771" i="3"/>
  <c r="C3266" i="3"/>
  <c r="C3002" i="3"/>
  <c r="C2994" i="3"/>
  <c r="C2675" i="3"/>
  <c r="C2847" i="3"/>
  <c r="C2494" i="3"/>
  <c r="C2426" i="3"/>
  <c r="C3132" i="3"/>
  <c r="C2784" i="3"/>
  <c r="C2850" i="3"/>
  <c r="C2789" i="3"/>
  <c r="C2621" i="3"/>
  <c r="C2508" i="3"/>
  <c r="C2414" i="3"/>
  <c r="C2072" i="3"/>
  <c r="C2397" i="3"/>
  <c r="C2204" i="3"/>
  <c r="C2062" i="3"/>
  <c r="C1997" i="3"/>
  <c r="C2951" i="3"/>
  <c r="C2493" i="3"/>
  <c r="C2058" i="3"/>
  <c r="C1909" i="3"/>
  <c r="C2194" i="3"/>
  <c r="C1987" i="3"/>
  <c r="C2191" i="3"/>
  <c r="C1775" i="3"/>
  <c r="C2434" i="3"/>
  <c r="C2584" i="3"/>
  <c r="C1970" i="3"/>
  <c r="C1842" i="3"/>
  <c r="C2045" i="3"/>
  <c r="C1502" i="3"/>
  <c r="C1046" i="3"/>
  <c r="C1645" i="3"/>
  <c r="C1464" i="3"/>
  <c r="C1126" i="3"/>
  <c r="C2120" i="3"/>
  <c r="C1494" i="3"/>
  <c r="C1961" i="3"/>
  <c r="C2158" i="3"/>
  <c r="C1848" i="3"/>
  <c r="C1709" i="3"/>
  <c r="C1697" i="3"/>
  <c r="C1571" i="3"/>
  <c r="C1080" i="3"/>
  <c r="C656" i="3"/>
  <c r="C1044" i="3"/>
  <c r="C627" i="3"/>
  <c r="C672" i="3"/>
  <c r="C1146" i="3"/>
  <c r="C1088" i="3"/>
  <c r="C387" i="3"/>
  <c r="C1113" i="3"/>
  <c r="C1007" i="3"/>
  <c r="C624" i="3"/>
  <c r="C908" i="3"/>
  <c r="C1117" i="3"/>
  <c r="C917" i="3"/>
  <c r="C677" i="3"/>
  <c r="C386" i="3"/>
  <c r="C285" i="3"/>
  <c r="C12" i="3"/>
  <c r="C8" i="3"/>
  <c r="C474" i="3"/>
  <c r="C414" i="3"/>
  <c r="C264" i="3"/>
  <c r="C189" i="3"/>
  <c r="C96" i="3"/>
  <c r="C43" i="3"/>
  <c r="C198" i="3"/>
  <c r="C1171" i="3"/>
  <c r="C1640" i="3"/>
  <c r="C1711" i="3"/>
  <c r="C1919" i="3"/>
  <c r="C2564" i="3"/>
  <c r="C2737" i="3"/>
  <c r="C2891" i="3"/>
  <c r="C2819" i="3"/>
  <c r="C2953" i="3"/>
  <c r="C3067" i="3"/>
  <c r="C2610" i="3"/>
  <c r="C2048" i="3"/>
  <c r="C2162" i="3"/>
  <c r="C2448" i="3"/>
  <c r="C2046" i="3"/>
  <c r="C1979" i="3"/>
  <c r="C1891" i="3"/>
  <c r="C1481" i="3"/>
  <c r="C2170" i="3"/>
  <c r="C1818" i="3"/>
  <c r="C2391" i="3"/>
  <c r="C1803" i="3"/>
  <c r="C1253" i="3"/>
  <c r="C1036" i="3"/>
  <c r="C1062" i="3"/>
  <c r="C1792" i="3"/>
  <c r="C1797" i="3"/>
  <c r="C1825" i="3"/>
  <c r="C1688" i="3"/>
  <c r="C2248" i="3"/>
  <c r="C1340" i="3"/>
  <c r="C1163" i="3"/>
  <c r="C592" i="3"/>
  <c r="C1290" i="3"/>
  <c r="C1172" i="3"/>
  <c r="C1040" i="3"/>
  <c r="C780" i="3"/>
  <c r="C696" i="3"/>
  <c r="C1453" i="3"/>
  <c r="C1285" i="3"/>
  <c r="C880" i="3"/>
  <c r="C772" i="3"/>
  <c r="C690" i="3"/>
  <c r="C515" i="3"/>
  <c r="C379" i="3"/>
  <c r="C434" i="3"/>
  <c r="C816" i="3"/>
  <c r="C546" i="3"/>
  <c r="C948" i="3"/>
  <c r="C639" i="3"/>
  <c r="C206" i="3"/>
  <c r="C122" i="3"/>
  <c r="C46" i="3"/>
  <c r="C14" i="3"/>
  <c r="C384" i="3"/>
  <c r="C552" i="3"/>
  <c r="C360" i="3"/>
  <c r="C174" i="3"/>
  <c r="C445" i="3"/>
  <c r="C249" i="3"/>
  <c r="C184" i="3"/>
  <c r="C33" i="3"/>
  <c r="C1283" i="3"/>
  <c r="C1764" i="3"/>
  <c r="C1940" i="3"/>
  <c r="C1900" i="3"/>
  <c r="C1564" i="3"/>
  <c r="C3264" i="3"/>
  <c r="C3175" i="3"/>
  <c r="C3769" i="3"/>
  <c r="C3522" i="3"/>
  <c r="C3743" i="3"/>
  <c r="C4239" i="3"/>
  <c r="C4923" i="3"/>
  <c r="C893" i="3"/>
  <c r="C894" i="3"/>
  <c r="C2647" i="3"/>
  <c r="C4031" i="3"/>
  <c r="C4189" i="3"/>
  <c r="C4993" i="3"/>
  <c r="C2630" i="3"/>
  <c r="C2992" i="3"/>
  <c r="C2581" i="3"/>
  <c r="C2272" i="3"/>
  <c r="C2128" i="3"/>
  <c r="C2423" i="3"/>
  <c r="C2419" i="3"/>
  <c r="C1962" i="3"/>
  <c r="C2348" i="3"/>
  <c r="C2547" i="3"/>
  <c r="C1739" i="3"/>
  <c r="C1337" i="3"/>
  <c r="C1243" i="3"/>
  <c r="C890" i="3"/>
  <c r="C1432" i="3"/>
  <c r="C2380" i="3"/>
  <c r="C1654" i="3"/>
  <c r="C1478" i="3"/>
  <c r="C1897" i="3"/>
  <c r="C2040" i="3"/>
  <c r="C1680" i="3"/>
  <c r="C1693" i="3"/>
  <c r="C1560" i="3"/>
  <c r="C1275" i="3"/>
  <c r="C1034" i="3"/>
  <c r="C776" i="3"/>
  <c r="C691" i="3"/>
  <c r="C1469" i="3"/>
  <c r="C1320" i="3"/>
  <c r="C1428" i="3"/>
  <c r="C1281" i="3"/>
  <c r="C869" i="3"/>
  <c r="C680" i="3"/>
  <c r="C507" i="3"/>
  <c r="C363" i="3"/>
  <c r="C291" i="3"/>
  <c r="C418" i="3"/>
  <c r="C490" i="3"/>
  <c r="C757" i="3"/>
  <c r="C270" i="3"/>
  <c r="C38" i="3"/>
  <c r="C328" i="3"/>
  <c r="C378" i="3"/>
  <c r="C52" i="3"/>
  <c r="C476" i="3"/>
  <c r="C1924" i="3"/>
  <c r="C2049" i="3"/>
  <c r="C2185" i="3"/>
  <c r="C2618" i="3"/>
  <c r="C2400" i="3"/>
  <c r="C2288" i="3"/>
  <c r="C2240" i="3"/>
  <c r="C1955" i="3"/>
  <c r="C1662" i="3"/>
  <c r="C1498" i="3"/>
  <c r="C2541" i="3"/>
  <c r="C1922" i="3"/>
  <c r="C1438" i="3"/>
  <c r="C1130" i="3"/>
  <c r="C1856" i="3"/>
  <c r="C1665" i="3"/>
  <c r="C2085" i="3"/>
  <c r="C1659" i="3"/>
  <c r="C1400" i="3"/>
  <c r="C1129" i="3"/>
  <c r="C1045" i="3"/>
  <c r="C1166" i="3"/>
  <c r="C751" i="3"/>
  <c r="C1456" i="3"/>
  <c r="C1274" i="3"/>
  <c r="C2775" i="3"/>
  <c r="C2632" i="3"/>
  <c r="C2384" i="3"/>
  <c r="C2268" i="3"/>
  <c r="C2552" i="3"/>
  <c r="C2103" i="3"/>
  <c r="C2027" i="3"/>
  <c r="C1947" i="3"/>
  <c r="C2210" i="3"/>
  <c r="C1730" i="3"/>
  <c r="C1930" i="3"/>
  <c r="C1643" i="3"/>
  <c r="C1422" i="3"/>
  <c r="C1929" i="3"/>
  <c r="C1406" i="3"/>
  <c r="C1209" i="3"/>
  <c r="C1125" i="3"/>
  <c r="C938" i="3"/>
  <c r="C866" i="3"/>
  <c r="C1544" i="3"/>
  <c r="C1976" i="3"/>
  <c r="C2080" i="3"/>
  <c r="C1114" i="3"/>
  <c r="C1035" i="3"/>
  <c r="C1378" i="3"/>
  <c r="C1250" i="3"/>
  <c r="C1147" i="3"/>
  <c r="C864" i="3"/>
  <c r="C661" i="3"/>
  <c r="C557" i="3"/>
  <c r="C493" i="3"/>
  <c r="C1158" i="3"/>
  <c r="C856" i="3"/>
  <c r="C1424" i="3"/>
  <c r="C2600" i="3"/>
  <c r="C3107" i="3"/>
  <c r="C2118" i="3"/>
  <c r="C2686" i="3"/>
  <c r="C2705" i="3"/>
  <c r="C2231" i="3"/>
  <c r="C2164" i="3"/>
  <c r="C2278" i="3"/>
  <c r="C2054" i="3"/>
  <c r="C2551" i="3"/>
  <c r="C1914" i="3"/>
  <c r="C1890" i="3"/>
  <c r="C930" i="3"/>
  <c r="C1528" i="3"/>
  <c r="C1318" i="3"/>
  <c r="C1936" i="3"/>
  <c r="C1566" i="3"/>
  <c r="C2070" i="3"/>
  <c r="C1774" i="3"/>
  <c r="C1791" i="3"/>
  <c r="C1301" i="3"/>
  <c r="C1198" i="3"/>
  <c r="C1020" i="3"/>
  <c r="C952" i="3"/>
  <c r="C872" i="3"/>
  <c r="C1334" i="3"/>
  <c r="C1244" i="3"/>
  <c r="C485" i="3"/>
  <c r="C1197" i="3"/>
  <c r="C998" i="3"/>
  <c r="C814" i="3"/>
  <c r="C740" i="3"/>
  <c r="C483" i="3"/>
  <c r="C339" i="3"/>
  <c r="C910" i="3"/>
  <c r="C59" i="3"/>
  <c r="C99" i="3"/>
  <c r="C778" i="3"/>
  <c r="C195" i="3"/>
  <c r="C210" i="3"/>
  <c r="C57" i="3"/>
  <c r="C433" i="3"/>
  <c r="C102" i="3"/>
  <c r="C399" i="3"/>
  <c r="C306" i="3"/>
  <c r="C150" i="3"/>
  <c r="C1058" i="3"/>
  <c r="C2866" i="3"/>
  <c r="C2319" i="3"/>
  <c r="C2390" i="3"/>
  <c r="C2111" i="3"/>
  <c r="C2228" i="3"/>
  <c r="C2091" i="3"/>
  <c r="C2127" i="3"/>
  <c r="C1627" i="3"/>
  <c r="C2050" i="3"/>
  <c r="C2510" i="3"/>
  <c r="C2112" i="3"/>
  <c r="C2114" i="3"/>
  <c r="C2159" i="3"/>
  <c r="C1381" i="3"/>
  <c r="C1002" i="3"/>
  <c r="C922" i="3"/>
  <c r="C1913" i="3"/>
  <c r="C1690" i="3"/>
  <c r="C1193" i="3"/>
  <c r="C1099" i="3"/>
  <c r="C944" i="3"/>
  <c r="C794" i="3"/>
  <c r="C1240" i="3"/>
  <c r="C642" i="3"/>
  <c r="C541" i="3"/>
  <c r="C1015" i="3"/>
  <c r="C1402" i="3"/>
  <c r="C2863" i="3"/>
  <c r="C2765" i="3"/>
  <c r="C2758" i="3"/>
  <c r="C2303" i="3"/>
  <c r="C2381" i="3"/>
  <c r="C1917" i="3"/>
  <c r="C2224" i="3"/>
  <c r="C2142" i="3"/>
  <c r="C1915" i="3"/>
  <c r="C1835" i="3"/>
  <c r="C1790" i="3"/>
  <c r="C1568" i="3"/>
  <c r="C1534" i="3"/>
  <c r="C1164" i="3"/>
  <c r="C1086" i="3"/>
  <c r="C1683" i="3"/>
  <c r="C1480" i="3"/>
  <c r="C1872" i="3"/>
  <c r="C1526" i="3"/>
  <c r="C1581" i="3"/>
  <c r="C1084" i="3"/>
  <c r="C808" i="3"/>
  <c r="C710" i="3"/>
  <c r="C533" i="3"/>
  <c r="C419" i="3"/>
  <c r="C838" i="3"/>
  <c r="C1195" i="3"/>
  <c r="C123" i="3"/>
  <c r="C427" i="3"/>
  <c r="C736" i="3"/>
  <c r="C1192" i="3"/>
  <c r="C1054" i="3"/>
  <c r="C75" i="3"/>
  <c r="C578" i="3"/>
  <c r="C539" i="3"/>
  <c r="C989" i="3"/>
  <c r="C1266" i="3"/>
  <c r="C2549" i="3"/>
  <c r="C2627" i="3"/>
  <c r="C2366" i="3"/>
  <c r="C1624" i="3"/>
  <c r="C1001" i="3"/>
  <c r="C878" i="3"/>
  <c r="C309" i="3"/>
  <c r="C145" i="3"/>
  <c r="C18" i="3"/>
  <c r="C313" i="3"/>
  <c r="C171" i="3"/>
  <c r="C320" i="3"/>
  <c r="C26" i="3"/>
  <c r="C127" i="3"/>
  <c r="C365" i="3"/>
  <c r="C442" i="3"/>
  <c r="C767" i="3"/>
  <c r="C832" i="3"/>
  <c r="C774" i="3"/>
  <c r="C1094" i="3"/>
  <c r="C725" i="3"/>
  <c r="C362" i="3"/>
  <c r="C530" i="3"/>
  <c r="C688" i="3"/>
  <c r="C187" i="3"/>
  <c r="C331" i="3"/>
  <c r="C523" i="3"/>
  <c r="C591" i="3"/>
  <c r="C804" i="3"/>
  <c r="C966" i="3"/>
  <c r="C1029" i="3"/>
  <c r="C1348" i="3"/>
  <c r="C1102" i="3"/>
  <c r="C1289" i="3"/>
  <c r="C1446" i="3"/>
  <c r="C1030" i="3"/>
  <c r="C607" i="3"/>
  <c r="C1122" i="3"/>
  <c r="C1206" i="3"/>
  <c r="C1296" i="3"/>
  <c r="C1462" i="3"/>
  <c r="C936" i="3"/>
  <c r="C1070" i="3"/>
  <c r="C1144" i="3"/>
  <c r="C1212" i="3"/>
  <c r="C1291" i="3"/>
  <c r="C1569" i="3"/>
  <c r="C1762" i="3"/>
  <c r="C1585" i="3"/>
  <c r="C1703" i="3"/>
  <c r="C2093" i="3"/>
  <c r="C1510" i="3"/>
  <c r="C1738" i="3"/>
  <c r="C1849" i="3"/>
  <c r="C1729" i="3"/>
  <c r="C882" i="3"/>
  <c r="C946" i="3"/>
  <c r="C1081" i="3"/>
  <c r="C1224" i="3"/>
  <c r="C1993" i="3"/>
  <c r="C1302" i="3"/>
  <c r="C1518" i="3"/>
  <c r="C1675" i="3"/>
  <c r="C2138" i="3"/>
  <c r="C2506" i="3"/>
  <c r="C2453" i="3"/>
  <c r="C1850" i="3"/>
  <c r="C1978" i="3"/>
  <c r="C1795" i="3"/>
  <c r="C1417" i="3"/>
  <c r="C1750" i="3"/>
  <c r="C2152" i="3"/>
  <c r="C2096" i="3"/>
  <c r="C2596" i="3"/>
  <c r="C2753" i="3"/>
  <c r="C2536" i="3"/>
  <c r="C1981" i="3"/>
  <c r="C2043" i="3"/>
  <c r="C2236" i="3"/>
  <c r="C2301" i="3"/>
  <c r="C2365" i="3"/>
  <c r="C2462" i="3"/>
  <c r="C2624" i="3"/>
  <c r="C2352" i="3"/>
  <c r="C2567" i="3"/>
  <c r="C2793" i="3"/>
  <c r="C2697" i="3"/>
  <c r="C3010" i="3"/>
  <c r="C2851" i="3"/>
  <c r="C2880" i="3"/>
  <c r="C2346" i="3"/>
  <c r="C2416" i="3"/>
  <c r="C2558" i="3"/>
  <c r="C3105" i="3"/>
  <c r="C2693" i="3"/>
  <c r="C2937" i="3"/>
  <c r="C3166" i="3"/>
  <c r="C3243" i="3"/>
  <c r="C3176" i="3"/>
  <c r="C2907" i="3"/>
  <c r="C2786" i="3"/>
  <c r="C2871" i="3"/>
  <c r="C3233" i="3"/>
  <c r="C3122" i="3"/>
  <c r="C3201" i="3"/>
  <c r="C3432" i="3"/>
  <c r="C3462" i="3"/>
  <c r="C3453" i="3"/>
  <c r="C3961" i="3"/>
  <c r="C3623" i="3"/>
  <c r="C3308" i="3"/>
  <c r="C3684" i="3"/>
  <c r="C4107" i="3"/>
  <c r="C3791" i="3"/>
  <c r="C4116" i="3"/>
  <c r="C3812" i="3"/>
  <c r="C3800" i="3"/>
  <c r="C3823" i="3"/>
  <c r="C3649" i="3"/>
  <c r="C3992" i="3"/>
  <c r="C4602" i="3"/>
  <c r="C3832" i="3"/>
  <c r="C3973" i="3"/>
  <c r="C3547" i="3"/>
  <c r="C3792" i="3"/>
  <c r="C3930" i="3"/>
  <c r="C4479" i="3"/>
  <c r="C4030" i="3"/>
  <c r="C3949" i="3"/>
  <c r="C4276" i="3"/>
  <c r="C4060" i="3"/>
  <c r="C4475" i="3"/>
  <c r="C4234" i="3"/>
  <c r="C4393" i="3"/>
  <c r="C4512" i="3"/>
  <c r="C4657" i="3"/>
  <c r="C4545" i="3"/>
  <c r="C4682" i="3"/>
  <c r="C4517" i="3"/>
  <c r="C4504" i="3"/>
  <c r="C4710" i="3"/>
  <c r="C4797" i="3"/>
  <c r="C4921" i="3"/>
  <c r="C4876" i="3"/>
  <c r="C4959" i="3"/>
  <c r="C3180" i="3"/>
  <c r="C2874" i="3"/>
  <c r="C2954" i="3"/>
  <c r="C2931" i="3"/>
  <c r="C3214" i="3"/>
  <c r="C2995" i="3"/>
  <c r="C3058" i="3"/>
  <c r="C3137" i="3"/>
  <c r="C3222" i="3"/>
  <c r="C3406" i="3"/>
  <c r="C3495" i="3"/>
  <c r="C3808" i="3"/>
  <c r="C3497" i="3"/>
  <c r="C3727" i="3"/>
  <c r="C3361" i="3"/>
  <c r="C4233" i="3"/>
  <c r="C3687" i="3"/>
  <c r="C3730" i="3"/>
  <c r="C3724" i="3"/>
  <c r="C4013" i="3"/>
  <c r="C3981" i="3"/>
  <c r="C3626" i="3"/>
  <c r="C3824" i="3"/>
  <c r="C3810" i="3"/>
  <c r="C3941" i="3"/>
  <c r="C4048" i="3"/>
  <c r="C4052" i="3"/>
  <c r="C4003" i="3"/>
  <c r="C4284" i="3"/>
  <c r="C4124" i="3"/>
  <c r="C4459" i="3"/>
  <c r="C4352" i="3"/>
  <c r="C4414" i="3"/>
  <c r="C4533" i="3"/>
  <c r="C4334" i="3"/>
  <c r="C4553" i="3"/>
  <c r="C4700" i="3"/>
  <c r="C4444" i="3"/>
  <c r="C4508" i="3"/>
  <c r="C4577" i="3"/>
  <c r="C4651" i="3"/>
  <c r="C4621" i="3"/>
  <c r="C4764" i="3"/>
  <c r="C4938" i="3"/>
  <c r="C4870" i="3"/>
  <c r="C4970" i="3"/>
  <c r="C4956" i="3"/>
  <c r="C3335" i="3"/>
  <c r="C2806" i="3"/>
  <c r="C3319" i="3"/>
  <c r="C3003" i="3"/>
  <c r="C3073" i="3"/>
  <c r="C3147" i="3"/>
  <c r="C3553" i="3"/>
  <c r="C3325" i="3"/>
  <c r="C3642" i="3"/>
  <c r="C3457" i="3"/>
  <c r="C3318" i="3"/>
  <c r="C3415" i="3"/>
  <c r="C3505" i="3"/>
  <c r="C3744" i="3"/>
  <c r="C3559" i="3"/>
  <c r="C3726" i="3"/>
  <c r="C3874" i="3"/>
  <c r="C3529" i="3"/>
  <c r="C3788" i="3"/>
  <c r="C4208" i="3"/>
  <c r="C3856" i="3"/>
  <c r="C3690" i="3"/>
  <c r="C3956" i="3"/>
  <c r="C4195" i="3"/>
  <c r="C3916" i="3"/>
  <c r="C4094" i="3"/>
  <c r="C4146" i="3"/>
  <c r="C4079" i="3"/>
  <c r="C4368" i="3"/>
  <c r="C4204" i="3"/>
  <c r="C4188" i="3"/>
  <c r="C4306" i="3"/>
  <c r="C4613" i="3"/>
  <c r="C4371" i="3"/>
  <c r="C4340" i="3"/>
  <c r="C4581" i="3"/>
  <c r="C4609" i="3"/>
  <c r="C4637" i="3"/>
  <c r="C4730" i="3"/>
  <c r="C4814" i="3"/>
  <c r="C4784" i="3"/>
  <c r="C4983" i="3"/>
  <c r="C4936" i="3"/>
  <c r="C4859" i="3"/>
  <c r="C3273" i="3"/>
  <c r="C3345" i="3"/>
  <c r="C2742" i="3"/>
  <c r="C2903" i="3"/>
  <c r="C3327" i="3"/>
  <c r="C3082" i="3"/>
  <c r="C3011" i="3"/>
  <c r="C3083" i="3"/>
  <c r="C3599" i="3"/>
  <c r="C3567" i="3"/>
  <c r="C3489" i="3"/>
  <c r="C3297" i="3"/>
  <c r="C3251" i="3"/>
  <c r="C3408" i="3"/>
  <c r="C3369" i="3"/>
  <c r="C3438" i="3"/>
  <c r="C3669" i="3"/>
  <c r="C3468" i="3"/>
  <c r="C3333" i="3"/>
  <c r="C3409" i="3"/>
  <c r="C3519" i="3"/>
  <c r="C3551" i="3"/>
  <c r="C3734" i="3"/>
  <c r="C3620" i="3"/>
  <c r="C3672" i="3"/>
  <c r="C3545" i="3"/>
  <c r="C3906" i="3"/>
  <c r="C4514" i="3"/>
  <c r="C3872" i="3"/>
  <c r="C3880" i="3"/>
  <c r="C3571" i="3"/>
  <c r="C4363" i="3"/>
  <c r="C3850" i="3"/>
  <c r="C4127" i="3"/>
  <c r="C4064" i="3"/>
  <c r="C4128" i="3"/>
  <c r="C3844" i="3"/>
  <c r="C4096" i="3"/>
  <c r="C4456" i="3"/>
  <c r="C4046" i="3"/>
  <c r="C4282" i="3"/>
  <c r="C4467" i="3"/>
  <c r="C4425" i="3"/>
  <c r="C4396" i="3"/>
  <c r="C4460" i="3"/>
  <c r="C4641" i="3"/>
  <c r="C4653" i="3"/>
  <c r="C4746" i="3"/>
  <c r="C4756" i="3"/>
  <c r="C4800" i="3"/>
  <c r="C4749" i="3"/>
  <c r="C4897" i="3"/>
  <c r="C4977" i="3"/>
  <c r="C4786" i="3"/>
  <c r="C4919" i="3"/>
  <c r="C4898" i="3"/>
  <c r="C2821" i="3"/>
  <c r="C2906" i="3"/>
  <c r="C3097" i="3"/>
  <c r="C3526" i="3"/>
  <c r="C3267" i="3"/>
  <c r="C3513" i="3"/>
  <c r="C3433" i="3"/>
  <c r="C3842" i="3"/>
  <c r="C3585" i="3"/>
  <c r="C3970" i="3"/>
  <c r="C3591" i="3"/>
  <c r="C3736" i="3"/>
  <c r="C3695" i="3"/>
  <c r="C3780" i="3"/>
  <c r="C3634" i="3"/>
  <c r="C3754" i="3"/>
  <c r="C4158" i="3"/>
  <c r="C3579" i="3"/>
  <c r="C4068" i="3"/>
  <c r="C4240" i="3"/>
  <c r="C4132" i="3"/>
  <c r="C3939" i="3"/>
  <c r="C4098" i="3"/>
  <c r="C4184" i="3"/>
  <c r="C4168" i="3"/>
  <c r="C4298" i="3"/>
  <c r="C4472" i="3"/>
  <c r="C4380" i="3"/>
  <c r="C4441" i="3"/>
  <c r="C4395" i="3"/>
  <c r="C4595" i="3"/>
  <c r="C4643" i="3"/>
  <c r="C4404" i="3"/>
  <c r="C4468" i="3"/>
  <c r="C4538" i="3"/>
  <c r="C4673" i="3"/>
  <c r="C4565" i="3"/>
  <c r="C4855" i="3"/>
  <c r="C4930" i="3"/>
  <c r="C4994" i="3"/>
  <c r="C4961" i="3"/>
  <c r="C4922" i="3"/>
  <c r="C4962" i="3"/>
  <c r="C4987" i="3"/>
  <c r="C307" i="3"/>
  <c r="C371" i="3"/>
  <c r="C563" i="3"/>
  <c r="C709" i="3"/>
  <c r="C775" i="3"/>
  <c r="C1005" i="3"/>
  <c r="C1153" i="3"/>
  <c r="C1323" i="3"/>
  <c r="C1205" i="3"/>
  <c r="C983" i="3"/>
  <c r="C573" i="3"/>
  <c r="C1372" i="3"/>
  <c r="C1536" i="3"/>
  <c r="C1336" i="3"/>
  <c r="C1404" i="3"/>
  <c r="C1615" i="3"/>
  <c r="C1722" i="3"/>
  <c r="C1678" i="3"/>
  <c r="C1646" i="3"/>
  <c r="C1492" i="3"/>
  <c r="C1610" i="3"/>
  <c r="C1679" i="3"/>
  <c r="C1786" i="3"/>
  <c r="C2000" i="3"/>
  <c r="C1512" i="3"/>
  <c r="C858" i="3"/>
  <c r="C1194" i="3"/>
  <c r="C1273" i="3"/>
  <c r="C1342" i="3"/>
  <c r="C1110" i="3"/>
  <c r="C1470" i="3"/>
  <c r="C2375" i="3"/>
  <c r="C1583" i="3"/>
  <c r="C2343" i="3"/>
  <c r="C2075" i="3"/>
  <c r="C2486" i="3"/>
  <c r="C1875" i="3"/>
  <c r="C1939" i="3"/>
  <c r="C2071" i="3"/>
  <c r="C1869" i="3"/>
  <c r="C2271" i="3"/>
  <c r="C2342" i="3"/>
  <c r="C2592" i="3"/>
  <c r="C2392" i="3"/>
  <c r="C2650" i="3"/>
  <c r="C3195" i="3"/>
  <c r="C2696" i="3"/>
  <c r="C2322" i="3"/>
  <c r="C2658" i="3"/>
  <c r="C2827" i="3"/>
  <c r="C2831" i="3"/>
  <c r="C3339" i="3"/>
  <c r="C3184" i="3"/>
  <c r="C2787" i="3"/>
  <c r="C2913" i="3"/>
  <c r="C3091" i="3"/>
  <c r="C3112" i="3"/>
  <c r="C3317" i="3"/>
  <c r="C3027" i="3"/>
  <c r="C3172" i="3"/>
  <c r="C3473" i="3"/>
  <c r="C3276" i="3"/>
  <c r="C3756" i="3"/>
  <c r="C3278" i="3"/>
  <c r="C3436" i="3"/>
  <c r="C3632" i="3"/>
  <c r="C4163" i="3"/>
  <c r="C3953" i="3"/>
  <c r="C3751" i="3"/>
  <c r="C4451" i="3"/>
  <c r="C3577" i="3"/>
  <c r="C3706" i="3"/>
  <c r="C3912" i="3"/>
  <c r="C3696" i="3"/>
  <c r="C4424" i="3"/>
  <c r="C3954" i="3"/>
  <c r="C4111" i="3"/>
  <c r="C4186" i="3"/>
  <c r="C4172" i="3"/>
  <c r="C4463" i="3"/>
  <c r="C4274" i="3"/>
  <c r="C4353" i="3"/>
  <c r="C4488" i="3"/>
  <c r="C4314" i="3"/>
  <c r="C4495" i="3"/>
  <c r="C4476" i="3"/>
  <c r="C4716" i="3"/>
  <c r="C4564" i="3"/>
  <c r="C4958" i="3"/>
  <c r="C4754" i="3"/>
  <c r="C4765" i="3"/>
  <c r="C4834" i="3"/>
  <c r="C4986" i="3"/>
  <c r="C4850" i="3"/>
  <c r="C4926" i="3"/>
  <c r="C2620" i="3"/>
  <c r="C2517" i="3"/>
  <c r="C2150" i="3"/>
  <c r="C2277" i="3"/>
  <c r="C2122" i="3"/>
  <c r="C2606" i="3"/>
  <c r="C2336" i="3"/>
  <c r="C2474" i="3"/>
  <c r="C2542" i="3"/>
  <c r="C2653" i="3"/>
  <c r="C2934" i="3"/>
  <c r="C2923" i="3"/>
  <c r="C2330" i="3"/>
  <c r="C2911" i="3"/>
  <c r="C2760" i="3"/>
  <c r="C2927" i="3"/>
  <c r="C3120" i="3"/>
  <c r="C3146" i="3"/>
  <c r="C2843" i="3"/>
  <c r="C2761" i="3"/>
  <c r="C2935" i="3"/>
  <c r="C2835" i="3"/>
  <c r="C3116" i="3"/>
  <c r="C3035" i="3"/>
  <c r="C3182" i="3"/>
  <c r="C3391" i="3"/>
  <c r="C3492" i="3"/>
  <c r="C3463" i="3"/>
  <c r="C3968" i="3"/>
  <c r="C3752" i="3"/>
  <c r="C3618" i="3"/>
  <c r="C3417" i="3"/>
  <c r="C3593" i="3"/>
  <c r="C3738" i="3"/>
  <c r="C3920" i="3"/>
  <c r="C3818" i="3"/>
  <c r="C3531" i="3"/>
  <c r="C3728" i="3"/>
  <c r="C4072" i="3"/>
  <c r="C3714" i="3"/>
  <c r="C4316" i="3"/>
  <c r="C3969" i="3"/>
  <c r="C4113" i="3"/>
  <c r="C4236" i="3"/>
  <c r="C4435" i="3"/>
  <c r="C4100" i="3"/>
  <c r="C4292" i="3"/>
  <c r="C4382" i="3"/>
  <c r="C4427" i="3"/>
  <c r="C4180" i="3"/>
  <c r="C4618" i="3"/>
  <c r="C4302" i="3"/>
  <c r="C4473" i="3"/>
  <c r="C4502" i="3"/>
  <c r="C4484" i="3"/>
  <c r="C4552" i="3"/>
  <c r="C4603" i="3"/>
  <c r="C4571" i="3"/>
  <c r="C4525" i="3"/>
  <c r="C4782" i="3"/>
  <c r="C4793" i="3"/>
  <c r="C4858" i="3"/>
  <c r="C4928" i="3"/>
  <c r="C2358" i="3"/>
  <c r="C2351" i="3"/>
  <c r="C2344" i="3"/>
  <c r="C2410" i="3"/>
  <c r="C2478" i="3"/>
  <c r="C2663" i="3"/>
  <c r="C2814" i="3"/>
  <c r="C3017" i="3"/>
  <c r="C2691" i="3"/>
  <c r="C2978" i="3"/>
  <c r="C2838" i="3"/>
  <c r="C2520" i="3"/>
  <c r="C2794" i="3"/>
  <c r="C2274" i="3"/>
  <c r="C2338" i="3"/>
  <c r="C2922" i="3"/>
  <c r="C2930" i="3"/>
  <c r="C3312" i="3"/>
  <c r="C3235" i="3"/>
  <c r="C2776" i="3"/>
  <c r="C2938" i="3"/>
  <c r="C3196" i="3"/>
  <c r="C3043" i="3"/>
  <c r="C3405" i="3"/>
  <c r="C3499" i="3"/>
  <c r="C3292" i="3"/>
  <c r="C3820" i="3"/>
  <c r="C3294" i="3"/>
  <c r="C3671" i="3"/>
  <c r="C3826" i="3"/>
  <c r="C3503" i="3"/>
  <c r="C4143" i="3"/>
  <c r="C3639" i="3"/>
  <c r="C3718" i="3"/>
  <c r="C3447" i="3"/>
  <c r="C4063" i="3"/>
  <c r="C3952" i="3"/>
  <c r="C3760" i="3"/>
  <c r="C3746" i="3"/>
  <c r="C3979" i="3"/>
  <c r="C3997" i="3"/>
  <c r="C4419" i="3"/>
  <c r="C4252" i="3"/>
  <c r="C4386" i="3"/>
  <c r="C4497" i="3"/>
  <c r="C4356" i="3"/>
  <c r="C4489" i="3"/>
  <c r="C4589" i="3"/>
  <c r="C4732" i="3"/>
  <c r="C4878" i="3"/>
  <c r="C4967" i="3"/>
  <c r="C4978" i="3"/>
  <c r="C4885" i="3"/>
  <c r="C4896" i="3"/>
  <c r="C4817" i="3"/>
  <c r="S18" i="3" l="1"/>
  <c r="L6" i="3"/>
  <c r="C841" i="3"/>
  <c r="C2612" i="3"/>
  <c r="C2668" i="3"/>
  <c r="C201" i="3"/>
  <c r="C332" i="3"/>
  <c r="C3699" i="3"/>
  <c r="C3937" i="3"/>
  <c r="C4935" i="3"/>
  <c r="C41" i="3"/>
  <c r="C126" i="3"/>
  <c r="C764" i="3"/>
  <c r="C505" i="3"/>
  <c r="C806" i="3"/>
  <c r="C1039" i="3"/>
  <c r="C1864" i="3"/>
  <c r="C1543" i="3"/>
  <c r="C3065" i="3"/>
  <c r="C2756" i="3"/>
  <c r="C4267" i="3"/>
  <c r="C4601" i="3"/>
  <c r="C4689" i="3"/>
  <c r="C4751" i="3"/>
  <c r="C1426" i="3"/>
  <c r="C2151" i="3"/>
  <c r="C3556" i="3"/>
  <c r="C4035" i="3"/>
  <c r="C4976" i="3"/>
  <c r="C1671" i="3"/>
  <c r="C2279" i="3"/>
  <c r="C2622" i="3"/>
  <c r="C4656" i="3"/>
  <c r="C266" i="3"/>
  <c r="C4193" i="3"/>
  <c r="C4263" i="3"/>
  <c r="C1604" i="3"/>
  <c r="C1845" i="3"/>
  <c r="C3015" i="3"/>
  <c r="C3841" i="3"/>
  <c r="C428" i="3"/>
  <c r="C1151" i="3"/>
  <c r="C2534" i="3"/>
  <c r="C4249" i="3"/>
  <c r="C4069" i="3"/>
  <c r="C4600" i="3"/>
  <c r="C1878" i="3"/>
  <c r="C2825" i="3"/>
  <c r="C2964" i="3"/>
  <c r="C4761" i="3"/>
  <c r="C3589" i="3"/>
  <c r="C3584" i="3"/>
  <c r="C4644" i="3"/>
  <c r="C1958" i="3"/>
  <c r="C3033" i="3"/>
  <c r="C4454" i="3"/>
  <c r="C4821" i="3"/>
  <c r="C756" i="3"/>
  <c r="C4832" i="3"/>
  <c r="C613" i="3"/>
  <c r="C747" i="3"/>
  <c r="C3507" i="3"/>
  <c r="C3114" i="3"/>
  <c r="C603" i="3"/>
  <c r="C3959" i="3"/>
  <c r="C1467" i="3"/>
  <c r="C1105" i="3"/>
  <c r="C4778" i="3"/>
  <c r="C1553" i="3"/>
  <c r="C2909" i="3"/>
  <c r="C289" i="3"/>
  <c r="C230" i="3"/>
  <c r="C209" i="3"/>
  <c r="C831" i="3"/>
  <c r="C220" i="3"/>
  <c r="C617" i="3"/>
  <c r="C2896" i="3"/>
  <c r="C3795" i="3"/>
  <c r="C3907" i="3"/>
  <c r="C473" i="3"/>
  <c r="C805" i="3"/>
  <c r="C937" i="3"/>
  <c r="C2797" i="3"/>
  <c r="C3407" i="3"/>
  <c r="C3340" i="3"/>
  <c r="C4360" i="3"/>
  <c r="C248" i="3"/>
  <c r="C1632" i="3"/>
  <c r="C1704" i="3"/>
  <c r="C2571" i="3"/>
  <c r="C2619" i="3"/>
  <c r="C3310" i="3"/>
  <c r="C4171" i="3"/>
  <c r="C4009" i="3"/>
  <c r="C4511" i="3"/>
  <c r="C4576" i="3"/>
  <c r="C4787" i="3"/>
  <c r="C3597" i="3"/>
  <c r="C4105" i="3"/>
  <c r="C4323" i="3"/>
  <c r="C4853" i="3"/>
  <c r="C178" i="3"/>
  <c r="C1211" i="3"/>
  <c r="C492" i="3"/>
  <c r="C1152" i="3"/>
  <c r="C4243" i="3"/>
  <c r="C985" i="3"/>
  <c r="C1873" i="3"/>
  <c r="C2943" i="3"/>
  <c r="C2659" i="3"/>
  <c r="C3774" i="3"/>
  <c r="C4720" i="3"/>
  <c r="C1004" i="3"/>
  <c r="C3287" i="3"/>
  <c r="C412" i="3"/>
  <c r="C3993" i="3"/>
  <c r="C4119" i="3"/>
  <c r="C2788" i="3"/>
  <c r="C2801" i="3"/>
  <c r="C2535" i="3"/>
  <c r="C701" i="3"/>
  <c r="C1644" i="3"/>
  <c r="C1652" i="3"/>
  <c r="C1042" i="3"/>
  <c r="C3213" i="3"/>
  <c r="C2476" i="3"/>
  <c r="C3190" i="3"/>
  <c r="C1475" i="3"/>
  <c r="C535" i="3"/>
  <c r="C1223" i="3"/>
  <c r="C2977" i="3"/>
  <c r="C2421" i="3"/>
  <c r="C4997" i="3"/>
  <c r="C2237" i="3"/>
  <c r="C4157" i="3"/>
  <c r="C777" i="3"/>
  <c r="C3652" i="3"/>
  <c r="C1233" i="3"/>
  <c r="C163" i="3"/>
  <c r="C3" i="3"/>
  <c r="C226" i="3"/>
  <c r="C4911" i="3"/>
  <c r="C1127" i="3"/>
  <c r="C449" i="3"/>
  <c r="C781" i="3"/>
  <c r="C1055" i="3"/>
  <c r="C2269" i="3"/>
  <c r="C2522" i="3"/>
  <c r="C2700" i="3"/>
  <c r="C3258" i="3"/>
  <c r="C4040" i="3"/>
  <c r="C4145" i="3"/>
  <c r="C4804" i="3"/>
  <c r="C622" i="3"/>
  <c r="C572" i="3"/>
  <c r="C1599" i="3"/>
  <c r="C2318" i="3"/>
  <c r="C3573" i="3"/>
  <c r="C3819" i="3"/>
  <c r="C3656" i="3"/>
  <c r="C3897" i="3"/>
  <c r="C1213" i="3"/>
  <c r="C1956" i="3"/>
  <c r="C3793" i="3"/>
  <c r="C3991" i="3"/>
  <c r="C4638" i="3"/>
  <c r="C4854" i="3"/>
  <c r="C4965" i="3"/>
  <c r="C130" i="3"/>
  <c r="C2313" i="3"/>
  <c r="C3069" i="3"/>
  <c r="C4534" i="3"/>
  <c r="C1772" i="3"/>
  <c r="C662" i="3"/>
  <c r="C1309" i="3"/>
  <c r="C713" i="3"/>
  <c r="C1776" i="3"/>
  <c r="C1852" i="3"/>
  <c r="C4225" i="3"/>
  <c r="C1427" i="3"/>
  <c r="C3231" i="3"/>
  <c r="C4539" i="3"/>
  <c r="C4680" i="3"/>
  <c r="C2832" i="3"/>
  <c r="C3908" i="3"/>
  <c r="C909" i="3"/>
  <c r="C1736" i="3"/>
  <c r="C85" i="3"/>
  <c r="C194" i="3"/>
  <c r="C542" i="3"/>
  <c r="C2004" i="3"/>
  <c r="C2894" i="3"/>
  <c r="C496" i="3"/>
  <c r="C897" i="3"/>
  <c r="C4114" i="3"/>
  <c r="C1482" i="3"/>
  <c r="C2998" i="3"/>
  <c r="C1948" i="3"/>
  <c r="C301" i="3"/>
  <c r="C3664" i="3"/>
  <c r="C2684" i="3"/>
  <c r="C482" i="3"/>
  <c r="C465" i="3"/>
  <c r="C72" i="3"/>
  <c r="C10" i="3"/>
  <c r="C1926" i="3"/>
  <c r="C2959" i="3"/>
  <c r="C3825" i="3"/>
  <c r="C3525" i="3"/>
  <c r="C755" i="3"/>
  <c r="C2275" i="3"/>
  <c r="C2910" i="3"/>
  <c r="C4464" i="3"/>
  <c r="C216" i="3"/>
  <c r="C2028" i="3"/>
  <c r="C2177" i="3"/>
  <c r="C2518" i="3"/>
  <c r="C2884" i="3"/>
  <c r="C3074" i="3"/>
  <c r="C3781" i="3"/>
  <c r="C3927" i="3"/>
  <c r="C2886" i="3"/>
  <c r="C3940" i="3"/>
  <c r="C4398" i="3"/>
  <c r="C4907" i="3"/>
  <c r="C1221" i="3"/>
  <c r="C1298" i="3"/>
  <c r="C2431" i="3"/>
  <c r="C2928" i="3"/>
  <c r="C2084" i="3"/>
  <c r="C1642" i="3"/>
  <c r="C305" i="3"/>
  <c r="C827" i="3"/>
  <c r="C675" i="3"/>
  <c r="C846" i="3"/>
  <c r="C554" i="3"/>
  <c r="C698" i="3"/>
  <c r="C91" i="3"/>
  <c r="C584" i="3"/>
  <c r="C136" i="3"/>
  <c r="C1185" i="3"/>
  <c r="C1902" i="3"/>
  <c r="C2147" i="3"/>
  <c r="C4413" i="3"/>
  <c r="C4211" i="3"/>
  <c r="C4972" i="3"/>
  <c r="C2308" i="3"/>
  <c r="C3080" i="3"/>
  <c r="C4901" i="3"/>
  <c r="C2957" i="3"/>
  <c r="C2966" i="3"/>
  <c r="C4624" i="3"/>
  <c r="C47" i="3"/>
  <c r="C791" i="3"/>
  <c r="C631" i="3"/>
  <c r="C1760" i="3"/>
  <c r="C3625" i="3"/>
  <c r="C15" i="3"/>
  <c r="C1932" i="3"/>
  <c r="C2569" i="3"/>
  <c r="C4587" i="3"/>
  <c r="C167" i="3"/>
  <c r="C699" i="3"/>
  <c r="C63" i="3"/>
  <c r="C753" i="3"/>
  <c r="C3450" i="3"/>
  <c r="C105" i="3"/>
  <c r="C2133" i="3"/>
  <c r="C3053" i="3"/>
  <c r="C4450" i="3"/>
  <c r="C4868" i="3"/>
  <c r="C69" i="3"/>
  <c r="C1580" i="3"/>
  <c r="C1901" i="3"/>
  <c r="C3483" i="3"/>
  <c r="C4271" i="3"/>
  <c r="C3209" i="3"/>
  <c r="C3192" i="3"/>
  <c r="C3518" i="3"/>
  <c r="C3893" i="3"/>
  <c r="C4931" i="3"/>
  <c r="C512" i="3"/>
  <c r="C2603" i="3"/>
  <c r="C4095" i="3"/>
  <c r="C4546" i="3"/>
  <c r="C197" i="3"/>
  <c r="C2039" i="3"/>
  <c r="C2876" i="3"/>
  <c r="C4307" i="3"/>
  <c r="C921" i="3"/>
  <c r="C534" i="3"/>
  <c r="C3119" i="3"/>
  <c r="C4277" i="3"/>
  <c r="C729" i="3"/>
  <c r="C2495" i="3"/>
  <c r="C3200" i="3"/>
  <c r="C4294" i="3"/>
  <c r="C1529" i="3"/>
  <c r="C4115" i="3"/>
  <c r="C4551" i="3"/>
  <c r="C3314" i="3"/>
  <c r="C2738" i="3"/>
  <c r="C4594" i="3"/>
  <c r="C1413" i="3"/>
  <c r="C4288" i="3"/>
  <c r="C4010" i="3"/>
  <c r="C4975" i="3"/>
  <c r="C1442" i="3"/>
  <c r="C669" i="3"/>
  <c r="C225" i="3"/>
  <c r="C37" i="3"/>
  <c r="C472" i="3"/>
  <c r="C1653" i="3"/>
  <c r="C233" i="3"/>
  <c r="C1091" i="3"/>
  <c r="C1120" i="3"/>
  <c r="C2341" i="3"/>
  <c r="C1814" i="3"/>
  <c r="C2940" i="3"/>
  <c r="C3960" i="3"/>
  <c r="C4596" i="3"/>
  <c r="C2233" i="3"/>
  <c r="C2500" i="3"/>
  <c r="C3133" i="3"/>
  <c r="C3935" i="3"/>
  <c r="C1490" i="3"/>
  <c r="C2976" i="3"/>
  <c r="C3299" i="3"/>
  <c r="C4942" i="3"/>
  <c r="C141" i="3"/>
  <c r="C448" i="3"/>
  <c r="C114" i="3"/>
  <c r="C1037" i="3"/>
  <c r="C1837" i="3"/>
  <c r="C2854" i="3"/>
  <c r="C859" i="3"/>
  <c r="C1746" i="3"/>
  <c r="C2782" i="3"/>
  <c r="C3461" i="3"/>
  <c r="C559" i="3"/>
  <c r="C3219" i="3"/>
  <c r="C3901" i="3"/>
  <c r="C4207" i="3"/>
  <c r="C4569" i="3"/>
  <c r="C664" i="3"/>
  <c r="C3755" i="3"/>
  <c r="C4418" i="3"/>
  <c r="C325" i="3"/>
  <c r="C119" i="3"/>
  <c r="C232" i="3"/>
  <c r="C1284" i="3"/>
  <c r="C2241" i="3"/>
  <c r="C1159" i="3"/>
  <c r="C4104" i="3"/>
  <c r="C4640" i="3"/>
  <c r="C238" i="3"/>
  <c r="C222" i="3"/>
  <c r="C1491" i="3"/>
  <c r="C2773" i="3"/>
  <c r="C3181" i="3"/>
  <c r="C3554" i="3"/>
  <c r="C4721" i="3"/>
  <c r="C3745" i="3"/>
  <c r="C4432" i="3"/>
  <c r="C4705" i="3"/>
  <c r="C1921" i="3"/>
  <c r="C2068" i="3"/>
  <c r="C4933" i="3"/>
  <c r="C73" i="3"/>
  <c r="C1351" i="3"/>
  <c r="C2014" i="3"/>
  <c r="C3059" i="3"/>
  <c r="C4202" i="3"/>
  <c r="C4626" i="3"/>
  <c r="C2180" i="3"/>
  <c r="C3424" i="3"/>
  <c r="C1457" i="3"/>
  <c r="C3064" i="3"/>
  <c r="C4133" i="3"/>
  <c r="C3564" i="3"/>
  <c r="C3159" i="3"/>
  <c r="C3349" i="3"/>
  <c r="C3607" i="3"/>
  <c r="C1409" i="3"/>
  <c r="C3994" i="3"/>
  <c r="C1520" i="3"/>
  <c r="C4220" i="3"/>
  <c r="C4774" i="3"/>
  <c r="C4770" i="3"/>
  <c r="C3936" i="3"/>
  <c r="C984" i="3"/>
  <c r="C1658" i="3"/>
  <c r="C1401" i="3"/>
  <c r="C3398" i="3"/>
  <c r="C3786" i="3"/>
  <c r="C4810" i="3"/>
  <c r="C3121" i="3"/>
  <c r="C2539" i="3"/>
  <c r="C2757" i="3"/>
  <c r="C3449" i="3"/>
  <c r="C3770" i="3"/>
  <c r="C581" i="3"/>
  <c r="C1667" i="3"/>
  <c r="C3688" i="3"/>
  <c r="C1364" i="3"/>
  <c r="L7" i="3" l="1"/>
  <c r="C2720" i="3"/>
  <c r="C4717" i="3"/>
  <c r="C3347" i="3"/>
  <c r="C4179" i="3"/>
  <c r="C1173" i="3"/>
  <c r="C522" i="3"/>
  <c r="C3177" i="3"/>
  <c r="C992" i="3"/>
  <c r="C1727" i="3"/>
  <c r="C1707" i="3"/>
  <c r="C1389" i="3"/>
  <c r="C2256" i="3"/>
  <c r="C2176" i="3"/>
  <c r="C2424" i="3"/>
  <c r="C1699" i="3"/>
  <c r="C999" i="3"/>
  <c r="C2258" i="3"/>
  <c r="C3896" i="3"/>
  <c r="C1904" i="3"/>
  <c r="C1582" i="3"/>
  <c r="C4849" i="3"/>
  <c r="C2683" i="3"/>
  <c r="C4952" i="3"/>
  <c r="C2328" i="3"/>
  <c r="C4457" i="3"/>
  <c r="C3259" i="3"/>
  <c r="C4619" i="3"/>
  <c r="C863" i="3"/>
  <c r="C3904" i="3"/>
  <c r="C3329" i="3"/>
  <c r="C3784" i="3"/>
  <c r="C4932" i="3"/>
  <c r="C1957" i="3"/>
  <c r="C4367" i="3"/>
  <c r="C2092" i="3"/>
  <c r="C1971" i="3"/>
  <c r="C4044" i="3"/>
  <c r="C4924" i="3"/>
  <c r="C3650" i="3"/>
  <c r="C2066" i="3"/>
  <c r="C876" i="3"/>
  <c r="C2130" i="3"/>
  <c r="C1808" i="3"/>
  <c r="C735" i="3"/>
  <c r="C1072" i="3"/>
  <c r="C1811" i="3"/>
  <c r="C1321" i="3"/>
  <c r="C411" i="3"/>
  <c r="C322" i="3"/>
  <c r="C2628" i="3"/>
  <c r="C1757" i="3"/>
  <c r="C738" i="3"/>
  <c r="C3305" i="3"/>
  <c r="C4724" i="3"/>
  <c r="C2456" i="3"/>
  <c r="C3802" i="3"/>
  <c r="C2311" i="3"/>
  <c r="C1051" i="3"/>
  <c r="C4347" i="3"/>
  <c r="C3720" i="3"/>
  <c r="C4385" i="3"/>
  <c r="C2326" i="3"/>
  <c r="C4740" i="3"/>
  <c r="C3286" i="3"/>
  <c r="C4338" i="3"/>
  <c r="C900" i="3"/>
  <c r="C786" i="3"/>
  <c r="C1712" i="3"/>
  <c r="C3366" i="3"/>
  <c r="C768" i="3"/>
  <c r="C599" i="3"/>
  <c r="C2064" i="3"/>
  <c r="C1635" i="3"/>
  <c r="C549" i="3"/>
  <c r="C1542" i="3"/>
  <c r="C1330" i="3"/>
  <c r="C762" i="3"/>
  <c r="C1133" i="3"/>
  <c r="C1216" i="3"/>
  <c r="C4698" i="3"/>
  <c r="C2939" i="3"/>
  <c r="C4806" i="3"/>
  <c r="C2727" i="3"/>
  <c r="C3393" i="3"/>
  <c r="C4033" i="3"/>
  <c r="C4483" i="3"/>
  <c r="C1312" i="3"/>
  <c r="C1059" i="3"/>
  <c r="C3148" i="3"/>
  <c r="C4308" i="3"/>
  <c r="C986" i="3"/>
  <c r="C2960" i="3"/>
  <c r="C2763" i="3"/>
  <c r="C3624" i="3"/>
  <c r="C2568" i="3"/>
  <c r="C1965" i="3"/>
  <c r="C1228" i="3"/>
  <c r="C3527" i="3"/>
  <c r="C3938" i="3"/>
  <c r="C3228" i="3"/>
  <c r="C1925" i="3"/>
  <c r="C1187" i="3"/>
  <c r="C2728" i="3"/>
  <c r="C1817" i="3"/>
  <c r="C877" i="3"/>
  <c r="C346" i="3"/>
  <c r="C2656" i="3"/>
  <c r="C1694" i="3"/>
  <c r="C3686" i="3"/>
  <c r="C1235" i="3"/>
  <c r="C3965" i="3"/>
  <c r="C3411" i="3"/>
  <c r="C3212" i="3"/>
  <c r="C3118" i="3"/>
  <c r="C2532" i="3"/>
  <c r="C2144" i="3"/>
  <c r="C245" i="3"/>
  <c r="C2260" i="3"/>
  <c r="C1674" i="3"/>
  <c r="C968" i="3"/>
  <c r="C1096" i="3"/>
  <c r="C1718" i="3"/>
  <c r="C499" i="3"/>
  <c r="C3435" i="3"/>
  <c r="C3662" i="3"/>
  <c r="C3782" i="3"/>
  <c r="C4722" i="3"/>
  <c r="C2464" i="3"/>
  <c r="C826" i="3"/>
  <c r="C1078" i="3"/>
  <c r="C475" i="3"/>
  <c r="C4913" i="3"/>
  <c r="C4440" i="3"/>
  <c r="C2304" i="3"/>
  <c r="C562" i="3"/>
  <c r="C1616" i="3"/>
  <c r="C1257" i="3"/>
  <c r="C1963" i="3"/>
  <c r="C1715" i="3"/>
  <c r="C1565" i="3"/>
  <c r="C2521" i="3"/>
  <c r="C654" i="3"/>
  <c r="C3092" i="3"/>
  <c r="C1276" i="3"/>
  <c r="C1723" i="3"/>
  <c r="C2287" i="3"/>
  <c r="C2803" i="3"/>
  <c r="C3060" i="3"/>
  <c r="C3987" i="3"/>
  <c r="C3995" i="3"/>
  <c r="C4250" i="3"/>
  <c r="C4843" i="3"/>
  <c r="C4092" i="3"/>
  <c r="C4322" i="3"/>
  <c r="C4057" i="3"/>
  <c r="C1595" i="3"/>
  <c r="C2207" i="3"/>
  <c r="C3376" i="3"/>
  <c r="C1710" i="3"/>
  <c r="C3210" i="3"/>
  <c r="C4863" i="3"/>
  <c r="C4880" i="3"/>
  <c r="C2839" i="3"/>
  <c r="C4047" i="3"/>
  <c r="C4020" i="3"/>
  <c r="C2386" i="3"/>
  <c r="C2376" i="3"/>
  <c r="C2032" i="3"/>
  <c r="C3479" i="3"/>
  <c r="C2218" i="3"/>
  <c r="C4428" i="3"/>
  <c r="C2899" i="3"/>
  <c r="C2403" i="3"/>
  <c r="C4927" i="3"/>
  <c r="C4364" i="3"/>
  <c r="C3957" i="3"/>
  <c r="C3404" i="3"/>
  <c r="C3890" i="3"/>
  <c r="C3096" i="3"/>
  <c r="C2283" i="3"/>
  <c r="C991" i="3"/>
  <c r="C2016" i="3"/>
  <c r="C1242" i="3"/>
  <c r="C1394" i="3"/>
  <c r="C752" i="3"/>
  <c r="C862" i="3"/>
  <c r="C2736" i="3"/>
  <c r="C1584" i="3"/>
  <c r="C477" i="3"/>
  <c r="C2200" i="3"/>
  <c r="C844" i="3"/>
  <c r="C4258" i="3"/>
  <c r="C3692" i="3"/>
  <c r="C4403" i="3"/>
  <c r="C3199" i="3"/>
  <c r="C4516" i="3"/>
  <c r="C4164" i="3"/>
  <c r="C2915" i="3"/>
  <c r="C1555" i="3"/>
  <c r="C4857" i="3"/>
  <c r="C2234" i="3"/>
  <c r="C4659" i="3"/>
  <c r="C4156" i="3"/>
  <c r="C1089" i="3"/>
  <c r="C1065" i="3"/>
  <c r="C288" i="3"/>
  <c r="K32" i="3" s="1"/>
  <c r="L32" i="3" s="1"/>
  <c r="C2511" i="3"/>
  <c r="C2166" i="3"/>
  <c r="C568" i="3"/>
  <c r="C1322" i="3"/>
  <c r="C1246" i="3"/>
  <c r="C818" i="3"/>
  <c r="C1725" i="3"/>
  <c r="C469" i="3"/>
  <c r="K31" i="3" l="1"/>
  <c r="L31" i="3" s="1"/>
  <c r="K29" i="3"/>
  <c r="L29" i="3" s="1"/>
  <c r="K30" i="3"/>
  <c r="L30" i="3" s="1"/>
  <c r="K33" i="3"/>
  <c r="L33" i="3" s="1"/>
</calcChain>
</file>

<file path=xl/sharedStrings.xml><?xml version="1.0" encoding="utf-8"?>
<sst xmlns="http://schemas.openxmlformats.org/spreadsheetml/2006/main" count="192" uniqueCount="97">
  <si>
    <t>Customer_ID</t>
  </si>
  <si>
    <t>Decision_Time_sec</t>
  </si>
  <si>
    <t>Scoop_Time_sec</t>
  </si>
  <si>
    <t>Checkout_Time_sec</t>
  </si>
  <si>
    <t>Total_Service_Time_sec</t>
  </si>
  <si>
    <t>Item</t>
  </si>
  <si>
    <t>Data Dictionary</t>
  </si>
  <si>
    <t>Cup</t>
  </si>
  <si>
    <t>Column</t>
  </si>
  <si>
    <t>Description</t>
  </si>
  <si>
    <t>Cone</t>
  </si>
  <si>
    <t>Sequential customer number</t>
  </si>
  <si>
    <t>Time spent choosing an order</t>
  </si>
  <si>
    <t>Time spent preparing the order</t>
  </si>
  <si>
    <t>Time spent paying</t>
  </si>
  <si>
    <t>Sum of all service stages</t>
  </si>
  <si>
    <t>Product ordered</t>
  </si>
  <si>
    <t>Shake</t>
  </si>
  <si>
    <t>Sundae</t>
  </si>
  <si>
    <t>Split</t>
  </si>
  <si>
    <t>Category</t>
  </si>
  <si>
    <t xml:space="preserve">Average Decision Time </t>
  </si>
  <si>
    <t>Average Scoop Time</t>
  </si>
  <si>
    <t>Average Checkout Time</t>
  </si>
  <si>
    <t>Average Service Time</t>
  </si>
  <si>
    <t xml:space="preserve">Split </t>
  </si>
  <si>
    <t>Overall</t>
  </si>
  <si>
    <t>Random_Number</t>
  </si>
  <si>
    <t>Step 1 — Item Probabilities (from Original Data, n=50)</t>
  </si>
  <si>
    <t>Count</t>
  </si>
  <si>
    <t>Probability</t>
  </si>
  <si>
    <t>Cumulative Probability</t>
  </si>
  <si>
    <t>Total</t>
  </si>
  <si>
    <t>Step 2 — Time Distribution Parameters (Lognormal, from Original Data, n=50)</t>
  </si>
  <si>
    <t>Metric</t>
  </si>
  <si>
    <t>Mean (sec)</t>
  </si>
  <si>
    <t>Std Dev (sec)</t>
  </si>
  <si>
    <t>Log SD (σ)</t>
  </si>
  <si>
    <t>Log Mean (μ)</t>
  </si>
  <si>
    <t>Decision Time</t>
  </si>
  <si>
    <t>Scoop Time</t>
  </si>
  <si>
    <t>Checkout Time</t>
  </si>
  <si>
    <t>Note: Decision/Scoop/Checkout are simulated from a Lognormal distribution via LOGINV(RAND(), μ, σ) — the log-space mean and SD, derived from the observed arithmetic mean/SD (columns J:K) using σ=SQRT(LN(1+(SD/Mean)^2)), μ=LN(Mean)-σ²/2. Lognormal keeps every simulated time positive and matches the right-skewed shape of the observed service-time data. Total_Service_Time = Decision + Scoop + Checkout.</t>
  </si>
  <si>
    <t>Step 3 — Validation: Simulated vs Original</t>
  </si>
  <si>
    <t>Original Mean</t>
  </si>
  <si>
    <t>Simulated Mean (n=5,000)</t>
  </si>
  <si>
    <t>Difference</t>
  </si>
  <si>
    <t>Total Service Time</t>
  </si>
  <si>
    <t>Item Probability Check</t>
  </si>
  <si>
    <t>Original %</t>
  </si>
  <si>
    <t>Simulated %</t>
  </si>
  <si>
    <t>Friday</t>
  </si>
  <si>
    <t>Time</t>
  </si>
  <si>
    <t>Avg Customer/hour</t>
  </si>
  <si>
    <t>6pm-7pm</t>
  </si>
  <si>
    <t>7pm-8pm</t>
  </si>
  <si>
    <t>8pm-9pm</t>
  </si>
  <si>
    <t>9pm-10pm</t>
  </si>
  <si>
    <t>10pm-11pm</t>
  </si>
  <si>
    <t>Average 6-11pm</t>
  </si>
  <si>
    <t>Saturday</t>
  </si>
  <si>
    <t>2pm-6pm</t>
  </si>
  <si>
    <t>8pm-11pm</t>
  </si>
  <si>
    <t>Average</t>
  </si>
  <si>
    <t>Sunday</t>
  </si>
  <si>
    <t>2pm-10pm</t>
  </si>
  <si>
    <t>Grand Total</t>
  </si>
  <si>
    <t>Average Total</t>
  </si>
  <si>
    <t>Average Checkout</t>
  </si>
  <si>
    <t>Orders</t>
  </si>
  <si>
    <t xml:space="preserve">Average Decision </t>
  </si>
  <si>
    <t>Average Scoop</t>
  </si>
  <si>
    <t>Service_Time_Bin</t>
  </si>
  <si>
    <t>Items</t>
  </si>
  <si>
    <t xml:space="preserve">Service Time </t>
  </si>
  <si>
    <t>Count of Customers</t>
  </si>
  <si>
    <t>A</t>
  </si>
  <si>
    <t>B</t>
  </si>
  <si>
    <t>C</t>
  </si>
  <si>
    <t>CV</t>
  </si>
  <si>
    <t xml:space="preserve">Mean </t>
  </si>
  <si>
    <t>SD</t>
  </si>
  <si>
    <t>D</t>
  </si>
  <si>
    <t>Minutes</t>
  </si>
  <si>
    <t xml:space="preserve">KPI </t>
  </si>
  <si>
    <t xml:space="preserve">Values </t>
  </si>
  <si>
    <t xml:space="preserve">Average Checkout Time </t>
  </si>
  <si>
    <t xml:space="preserve">Average Total Service Time </t>
  </si>
  <si>
    <t xml:space="preserve">Average Scoop Time </t>
  </si>
  <si>
    <t>Decision_Time</t>
  </si>
  <si>
    <t>Scoop_Time(Sec)</t>
  </si>
  <si>
    <t>Decision_Time(Sec)</t>
  </si>
  <si>
    <t>Checkout_Time(Sec)</t>
  </si>
  <si>
    <t>Total_Service_Time(Sec)</t>
  </si>
  <si>
    <t>Scoop_Time</t>
  </si>
  <si>
    <t>Checkout_Time</t>
  </si>
  <si>
    <t>Total_Service_Time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</si>
</sst>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7">
    <font>
      <sz val="10"/>
      <color rgb="FF000000"/>
      <name val="Arial"/>
      <charset val="1"/>
    </font>
    <font>
      <b/>
      <sz val="12"/>
      <name val="&quot;Aptos Narrow&quot;"/>
      <charset val="1"/>
    </font>
    <font>
      <b/>
      <sz val="12"/>
      <name val="&quot;Aptos Narrow (Body)&quot;"/>
      <charset val="1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name val="Cambria"/>
      <family val="1"/>
    </font>
    <font>
      <b/>
      <sz val="11"/>
      <name val="Cambria"/>
      <family val="1"/>
    </font>
    <font>
      <sz val="12"/>
      <color rgb="FF000000"/>
      <name val="&quot;Aptos Narrow&quot;"/>
      <charset val="1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rgb="FF9C57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</font>
    <font>
      <b/>
      <i/>
      <sz val="10"/>
      <color theme="3"/>
      <name val="Arial"/>
      <family val="2"/>
    </font>
    <font>
      <b/>
      <i/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rgb="FF9FC5E8"/>
      </patternFill>
    </fill>
    <fill>
      <patternFill patternType="solid">
        <fgColor rgb="FF9FC5E8"/>
        <bgColor rgb="FFADD8E6"/>
      </patternFill>
    </fill>
    <fill>
      <patternFill patternType="solid">
        <fgColor rgb="FFB6D7A8"/>
        <bgColor rgb="FFADD8E6"/>
      </patternFill>
    </fill>
    <fill>
      <patternFill patternType="solid">
        <fgColor rgb="FFB7B7B7"/>
        <bgColor rgb="FF9FC5E8"/>
      </patternFill>
    </fill>
    <fill>
      <patternFill patternType="solid">
        <fgColor rgb="FFFFE599"/>
        <bgColor rgb="FFFFF2CC"/>
      </patternFill>
    </fill>
    <fill>
      <patternFill patternType="solid">
        <fgColor rgb="FFD9E1F2"/>
        <bgColor rgb="FFD9D9D9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0" fillId="8" borderId="0" applyNumberFormat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0" fontId="4" fillId="0" borderId="0" xfId="0" applyNumberFormat="1" applyFont="1"/>
    <xf numFmtId="0" fontId="4" fillId="0" borderId="0" xfId="0" applyFont="1" applyAlignment="1">
      <alignment horizontal="left" vertical="center"/>
    </xf>
    <xf numFmtId="0" fontId="6" fillId="2" borderId="0" xfId="0" applyFont="1" applyFill="1"/>
    <xf numFmtId="164" fontId="0" fillId="0" borderId="0" xfId="0" applyNumberFormat="1"/>
    <xf numFmtId="2" fontId="0" fillId="0" borderId="0" xfId="0" applyNumberFormat="1"/>
    <xf numFmtId="0" fontId="6" fillId="7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6" fillId="0" borderId="1" xfId="0" applyFont="1" applyBorder="1"/>
    <xf numFmtId="165" fontId="6" fillId="0" borderId="1" xfId="0" applyNumberFormat="1" applyFont="1" applyBorder="1"/>
    <xf numFmtId="2" fontId="0" fillId="0" borderId="1" xfId="0" applyNumberFormat="1" applyBorder="1"/>
    <xf numFmtId="164" fontId="0" fillId="0" borderId="1" xfId="0" applyNumberForma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0" borderId="0" xfId="0" applyFont="1"/>
    <xf numFmtId="0" fontId="11" fillId="9" borderId="0" xfId="0" applyFont="1" applyFill="1"/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8" borderId="0" xfId="1"/>
    <xf numFmtId="0" fontId="14" fillId="3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4" fillId="6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10" borderId="0" xfId="0" applyFont="1" applyFill="1"/>
    <xf numFmtId="2" fontId="0" fillId="10" borderId="0" xfId="0" applyNumberFormat="1" applyFill="1"/>
  </cellXfs>
  <cellStyles count="2">
    <cellStyle name="Neutral" xfId="1" builtinId="28"/>
    <cellStyle name="Normal" xfId="0" builtinId="0"/>
  </cellStyles>
  <dxfs count="2">
    <dxf>
      <alignment horizontal="center" textRotation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DD8E6"/>
      <rgbColor rgb="FFB6D7A8"/>
      <rgbColor rgb="FFFFFF99"/>
      <rgbColor rgb="FF9FC5E8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[Beth_Maries_Simulation.xlsx]Pivot_Tables!PivotTable3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Item</a:t>
            </a:r>
            <a:r>
              <a:rPr lang="en-US" b="1" baseline="0">
                <a:solidFill>
                  <a:schemeClr val="tx1"/>
                </a:solidFill>
              </a:rPr>
              <a:t> Distribution-Orders by Items </a:t>
            </a:r>
            <a:endParaRPr lang="en-US" b="1">
              <a:solidFill>
                <a:schemeClr val="tx1"/>
              </a:solidFill>
            </a:endParaRP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728163011881581"/>
          <c:y val="1.7141479764009096E-3"/>
        </c:manualLayout>
      </c:layout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01600" h="69850" prst="convex"/>
            <a:bevelB w="88900" prst="convex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437558208449753E-2"/>
          <c:y val="0.12857142857142856"/>
          <c:w val="0.86233821578754266"/>
          <c:h val="0.71696793002915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01600" h="69850" prst="convex"/>
              <a:bevelB w="88900" prst="convex"/>
            </a:sp3d>
          </c:spPr>
          <c:invertIfNegative val="0"/>
          <c:cat>
            <c:strRef>
              <c:f>Pivot_Tables!$A$11:$A$16</c:f>
              <c:strCache>
                <c:ptCount val="5"/>
                <c:pt idx="0">
                  <c:v>Cone</c:v>
                </c:pt>
                <c:pt idx="1">
                  <c:v>Cup</c:v>
                </c:pt>
                <c:pt idx="2">
                  <c:v>Shake</c:v>
                </c:pt>
                <c:pt idx="3">
                  <c:v>Split</c:v>
                </c:pt>
                <c:pt idx="4">
                  <c:v>Sundae</c:v>
                </c:pt>
              </c:strCache>
            </c:strRef>
          </c:cat>
          <c:val>
            <c:numRef>
              <c:f>Pivot_Tables!$B$11:$B$16</c:f>
              <c:numCache>
                <c:formatCode>General</c:formatCode>
                <c:ptCount val="5"/>
                <c:pt idx="0">
                  <c:v>2457</c:v>
                </c:pt>
                <c:pt idx="1">
                  <c:v>1870</c:v>
                </c:pt>
                <c:pt idx="2">
                  <c:v>180</c:v>
                </c:pt>
                <c:pt idx="3">
                  <c:v>294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B-FC43-981F-2B2AA74A4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944448"/>
        <c:axId val="2046941760"/>
      </c:barChart>
      <c:catAx>
        <c:axId val="20469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941760"/>
        <c:crosses val="autoZero"/>
        <c:auto val="1"/>
        <c:lblAlgn val="ctr"/>
        <c:lblOffset val="100"/>
        <c:noMultiLvlLbl val="0"/>
      </c:catAx>
      <c:valAx>
        <c:axId val="204694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944448"/>
        <c:crosses val="autoZero"/>
        <c:crossBetween val="between"/>
      </c:valAx>
      <c:spPr>
        <a:noFill/>
        <a:ln w="38100" cap="rnd">
          <a:solidFill>
            <a:schemeClr val="accent5">
              <a:alpha val="95000"/>
            </a:schemeClr>
          </a:solidFill>
          <a:beve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</a:t>
            </a:r>
            <a:r>
              <a:rPr lang="en-US" b="1" baseline="0">
                <a:solidFill>
                  <a:schemeClr val="tx1"/>
                </a:solidFill>
              </a:rPr>
              <a:t> Service Time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788920851103208"/>
          <c:y val="2.2371364653243849E-2"/>
        </c:manualLayout>
      </c:layout>
      <c:overlay val="0"/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>
              <a:outerShdw blurRad="50800" dist="50800" dir="5400000" algn="ctr" rotWithShape="0">
                <a:srgbClr val="000000">
                  <a:alpha val="15213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25400" h="63500"/>
              <a:bevelB w="88900" h="12700"/>
            </a:sp3d>
          </c:spPr>
          <c:invertIfNegative val="0"/>
          <c:cat>
            <c:strRef>
              <c:f>Excel_Dashboard!$A$2:$A$4</c:f>
              <c:strCache>
                <c:ptCount val="3"/>
                <c:pt idx="0">
                  <c:v>Average Decision Time </c:v>
                </c:pt>
                <c:pt idx="1">
                  <c:v>Average Scoop Time </c:v>
                </c:pt>
                <c:pt idx="2">
                  <c:v>Average Checkout Time </c:v>
                </c:pt>
              </c:strCache>
            </c:strRef>
          </c:cat>
          <c:val>
            <c:numRef>
              <c:f>Excel_Dashboard!$B$2:$B$4</c:f>
              <c:numCache>
                <c:formatCode>0.00</c:formatCode>
                <c:ptCount val="3"/>
                <c:pt idx="0">
                  <c:v>0.62559369427360079</c:v>
                </c:pt>
                <c:pt idx="1">
                  <c:v>0.50366328177335107</c:v>
                </c:pt>
                <c:pt idx="2">
                  <c:v>0.33656449856039056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8-DF41-963A-B9E318D1E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485568"/>
        <c:axId val="2064827264"/>
      </c:barChart>
      <c:catAx>
        <c:axId val="20634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827264"/>
        <c:crosses val="autoZero"/>
        <c:auto val="1"/>
        <c:lblAlgn val="ctr"/>
        <c:lblOffset val="100"/>
        <c:noMultiLvlLbl val="0"/>
      </c:catAx>
      <c:valAx>
        <c:axId val="20648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out"/>
        <c:tickLblPos val="low"/>
        <c:spPr>
          <a:noFill/>
          <a:ln>
            <a:solidFill>
              <a:schemeClr val="accent5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4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dbl" algn="ctr">
      <a:solidFill>
        <a:schemeClr val="accent5">
          <a:alpha val="71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[Beth_Maries_Simulation.xlsx]Pivot_Tables!PivotTable7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Distribution</a:t>
            </a:r>
            <a:r>
              <a:rPr lang="en-US" b="1" baseline="0">
                <a:solidFill>
                  <a:schemeClr val="tx1"/>
                </a:solidFill>
              </a:rPr>
              <a:t> of Total Service Time </a:t>
            </a: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Pivot_Tables!$A$19:$A$53</c:f>
              <c:strCache>
                <c:ptCount val="3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  <c:pt idx="18">
                  <c:v>200</c:v>
                </c:pt>
                <c:pt idx="19">
                  <c:v>210</c:v>
                </c:pt>
                <c:pt idx="20">
                  <c:v>220</c:v>
                </c:pt>
                <c:pt idx="21">
                  <c:v>230</c:v>
                </c:pt>
                <c:pt idx="22">
                  <c:v>240</c:v>
                </c:pt>
                <c:pt idx="23">
                  <c:v>250</c:v>
                </c:pt>
                <c:pt idx="24">
                  <c:v>260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350</c:v>
                </c:pt>
                <c:pt idx="31">
                  <c:v>360</c:v>
                </c:pt>
                <c:pt idx="32">
                  <c:v>380</c:v>
                </c:pt>
                <c:pt idx="33">
                  <c:v>520</c:v>
                </c:pt>
              </c:strCache>
            </c:strRef>
          </c:cat>
          <c:val>
            <c:numRef>
              <c:f>Pivot_Tables!$B$19:$B$53</c:f>
              <c:numCache>
                <c:formatCode>General</c:formatCode>
                <c:ptCount val="34"/>
                <c:pt idx="0">
                  <c:v>2</c:v>
                </c:pt>
                <c:pt idx="1">
                  <c:v>44</c:v>
                </c:pt>
                <c:pt idx="2">
                  <c:v>307</c:v>
                </c:pt>
                <c:pt idx="3">
                  <c:v>581</c:v>
                </c:pt>
                <c:pt idx="4">
                  <c:v>750</c:v>
                </c:pt>
                <c:pt idx="5">
                  <c:v>797</c:v>
                </c:pt>
                <c:pt idx="6">
                  <c:v>648</c:v>
                </c:pt>
                <c:pt idx="7">
                  <c:v>507</c:v>
                </c:pt>
                <c:pt idx="8">
                  <c:v>376</c:v>
                </c:pt>
                <c:pt idx="9">
                  <c:v>276</c:v>
                </c:pt>
                <c:pt idx="10">
                  <c:v>192</c:v>
                </c:pt>
                <c:pt idx="11">
                  <c:v>134</c:v>
                </c:pt>
                <c:pt idx="12">
                  <c:v>123</c:v>
                </c:pt>
                <c:pt idx="13">
                  <c:v>79</c:v>
                </c:pt>
                <c:pt idx="14">
                  <c:v>44</c:v>
                </c:pt>
                <c:pt idx="15">
                  <c:v>31</c:v>
                </c:pt>
                <c:pt idx="16">
                  <c:v>15</c:v>
                </c:pt>
                <c:pt idx="17">
                  <c:v>20</c:v>
                </c:pt>
                <c:pt idx="18">
                  <c:v>16</c:v>
                </c:pt>
                <c:pt idx="19">
                  <c:v>13</c:v>
                </c:pt>
                <c:pt idx="20">
                  <c:v>12</c:v>
                </c:pt>
                <c:pt idx="21">
                  <c:v>8</c:v>
                </c:pt>
                <c:pt idx="22">
                  <c:v>4</c:v>
                </c:pt>
                <c:pt idx="23">
                  <c:v>6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0-3543-9D01-BB070B991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5203392"/>
        <c:axId val="2114528000"/>
      </c:barChart>
      <c:catAx>
        <c:axId val="200520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28000"/>
        <c:crosses val="autoZero"/>
        <c:auto val="1"/>
        <c:lblAlgn val="ctr"/>
        <c:lblOffset val="100"/>
        <c:noMultiLvlLbl val="0"/>
      </c:catAx>
      <c:valAx>
        <c:axId val="21145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0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7</xdr:row>
      <xdr:rowOff>76200</xdr:rowOff>
    </xdr:from>
    <xdr:to>
      <xdr:col>0</xdr:col>
      <xdr:colOff>1676400</xdr:colOff>
      <xdr:row>13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6FE9140-8CBA-6D61-A9B7-056FDE882E38}"/>
            </a:ext>
          </a:extLst>
        </xdr:cNvPr>
        <xdr:cNvSpPr/>
      </xdr:nvSpPr>
      <xdr:spPr>
        <a:xfrm>
          <a:off x="762000" y="1231900"/>
          <a:ext cx="914400" cy="914400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 Average</a:t>
          </a:r>
          <a:r>
            <a:rPr lang="en-US" sz="1200" b="1" baseline="0">
              <a:solidFill>
                <a:schemeClr val="tx1"/>
              </a:solidFill>
            </a:rPr>
            <a:t> Decision Time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1739900</xdr:colOff>
      <xdr:row>7</xdr:row>
      <xdr:rowOff>76200</xdr:rowOff>
    </xdr:from>
    <xdr:to>
      <xdr:col>2</xdr:col>
      <xdr:colOff>63500</xdr:colOff>
      <xdr:row>13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F0CF33E-68BC-6118-115E-DAFB64943BAE}"/>
            </a:ext>
          </a:extLst>
        </xdr:cNvPr>
        <xdr:cNvSpPr/>
      </xdr:nvSpPr>
      <xdr:spPr>
        <a:xfrm>
          <a:off x="1739900" y="1231900"/>
          <a:ext cx="914400" cy="9144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Average</a:t>
          </a:r>
          <a:r>
            <a:rPr lang="en-US" sz="1200" b="1" baseline="0">
              <a:solidFill>
                <a:schemeClr val="tx1"/>
              </a:solidFill>
            </a:rPr>
            <a:t> Scoop Time 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114300</xdr:colOff>
      <xdr:row>7</xdr:row>
      <xdr:rowOff>76200</xdr:rowOff>
    </xdr:from>
    <xdr:to>
      <xdr:col>3</xdr:col>
      <xdr:colOff>203200</xdr:colOff>
      <xdr:row>13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2B86473-D86B-0CC1-EE60-D64DDF47CCF3}"/>
            </a:ext>
          </a:extLst>
        </xdr:cNvPr>
        <xdr:cNvSpPr/>
      </xdr:nvSpPr>
      <xdr:spPr>
        <a:xfrm>
          <a:off x="2705100" y="1231900"/>
          <a:ext cx="914400" cy="9144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Average Checkout Time </a:t>
          </a:r>
        </a:p>
      </xdr:txBody>
    </xdr:sp>
    <xdr:clientData/>
  </xdr:twoCellAnchor>
  <xdr:twoCellAnchor>
    <xdr:from>
      <xdr:col>3</xdr:col>
      <xdr:colOff>254000</xdr:colOff>
      <xdr:row>7</xdr:row>
      <xdr:rowOff>76200</xdr:rowOff>
    </xdr:from>
    <xdr:to>
      <xdr:col>4</xdr:col>
      <xdr:colOff>342900</xdr:colOff>
      <xdr:row>13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31F4934-F434-EB5E-3057-1AA035D5A9B1}"/>
            </a:ext>
          </a:extLst>
        </xdr:cNvPr>
        <xdr:cNvSpPr/>
      </xdr:nvSpPr>
      <xdr:spPr>
        <a:xfrm>
          <a:off x="3670300" y="1231900"/>
          <a:ext cx="914400" cy="914400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chemeClr val="tx1"/>
              </a:solidFill>
            </a:rPr>
            <a:t>Average</a:t>
          </a:r>
          <a:r>
            <a:rPr lang="en-US" sz="1200" b="1" baseline="0">
              <a:solidFill>
                <a:schemeClr val="tx1"/>
              </a:solidFill>
            </a:rPr>
            <a:t> Total Service Time </a:t>
          </a:r>
        </a:p>
        <a:p>
          <a:pPr algn="l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406400</xdr:colOff>
      <xdr:row>2</xdr:row>
      <xdr:rowOff>0</xdr:rowOff>
    </xdr:from>
    <xdr:to>
      <xdr:col>18</xdr:col>
      <xdr:colOff>63500</xdr:colOff>
      <xdr:row>28</xdr:row>
      <xdr:rowOff>63500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005F62A-ED8D-FD14-8637-81736C74A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1225550</xdr:colOff>
      <xdr:row>18</xdr:row>
      <xdr:rowOff>31750</xdr:rowOff>
    </xdr:from>
    <xdr:to>
      <xdr:col>8</xdr:col>
      <xdr:colOff>165100</xdr:colOff>
      <xdr:row>35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2BCC65-E4A4-CC20-78A2-B47035018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266700</xdr:colOff>
      <xdr:row>30</xdr:row>
      <xdr:rowOff>0</xdr:rowOff>
    </xdr:from>
    <xdr:to>
      <xdr:col>19</xdr:col>
      <xdr:colOff>254000</xdr:colOff>
      <xdr:row>55</xdr:row>
      <xdr:rowOff>114300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70C33816-E008-1F2D-C5D1-974C3901A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38.970383912034" createdVersion="8" refreshedVersion="8" minRefreshableVersion="3" recordCount="5000" xr:uid="{B09EC6E7-F216-E14C-95A1-B86717CEB57D}">
  <cacheSource type="worksheet">
    <worksheetSource name="SimTable"/>
  </cacheSource>
  <cacheFields count="8">
    <cacheField name="Customer_ID" numFmtId="0">
      <sharedItems containsSemiMixedTypes="0" containsString="0" containsNumber="1" containsInteger="1" minValue="1" maxValue="5000"/>
    </cacheField>
    <cacheField name="Random_Number" numFmtId="164">
      <sharedItems containsSemiMixedTypes="0" containsString="0" containsNumber="1" minValue="9.2879693540659503E-5" maxValue="0.99966915751711283"/>
    </cacheField>
    <cacheField name="Item" numFmtId="0">
      <sharedItems count="5">
        <s v="Cone"/>
        <s v="Split"/>
        <s v="Sundae"/>
        <s v="Cup"/>
        <s v="Shake"/>
      </sharedItems>
    </cacheField>
    <cacheField name="Decision_Time_sec" numFmtId="2">
      <sharedItems containsSemiMixedTypes="0" containsString="0" containsNumber="1" minValue="1.8793169779273811" maxValue="444.29785292051554"/>
    </cacheField>
    <cacheField name="Scoop_Time_sec" numFmtId="2">
      <sharedItems containsSemiMixedTypes="0" containsString="0" containsNumber="1" minValue="2.8753049825967367" maxValue="281.30586379742243"/>
    </cacheField>
    <cacheField name="Checkout_Time_sec" numFmtId="2">
      <sharedItems containsSemiMixedTypes="0" containsString="0" containsNumber="1" minValue="9.6288240999390684" maxValue="40.016006778263034"/>
    </cacheField>
    <cacheField name="Total_Service_Time_sec" numFmtId="2">
      <sharedItems containsSemiMixedTypes="0" containsString="0" containsNumber="1" minValue="27.221802920998016" maxValue="520.30827998517725"/>
    </cacheField>
    <cacheField name="Service_Time_Bin" numFmtId="0">
      <sharedItems containsSemiMixedTypes="0" containsString="0" containsNumber="1" containsInteger="1" minValue="20" maxValue="520" count="34">
        <n v="140"/>
        <n v="120"/>
        <n v="60"/>
        <n v="130"/>
        <n v="70"/>
        <n v="50"/>
        <n v="100"/>
        <n v="40"/>
        <n v="110"/>
        <n v="80"/>
        <n v="90"/>
        <n v="170"/>
        <n v="290"/>
        <n v="210"/>
        <n v="160"/>
        <n v="30"/>
        <n v="150"/>
        <n v="180"/>
        <n v="190"/>
        <n v="200"/>
        <n v="250"/>
        <n v="220"/>
        <n v="230"/>
        <n v="280"/>
        <n v="360"/>
        <n v="240"/>
        <n v="310"/>
        <n v="320"/>
        <n v="260"/>
        <n v="300"/>
        <n v="20"/>
        <n v="350"/>
        <n v="520"/>
        <n v="3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0.3382891060069243"/>
    <x v="0"/>
    <n v="79.539911896964668"/>
    <n v="47.904990474808386"/>
    <n v="18.413719639969553"/>
    <n v="145.8586220117426"/>
    <x v="0"/>
  </r>
  <r>
    <n v="2"/>
    <n v="0.30122932372724631"/>
    <x v="0"/>
    <n v="17.282804311431171"/>
    <n v="80.41330637052981"/>
    <n v="27.258678617034494"/>
    <n v="124.95478929899548"/>
    <x v="1"/>
  </r>
  <r>
    <n v="3"/>
    <n v="0.95326609964358988"/>
    <x v="1"/>
    <n v="18.56946980859302"/>
    <n v="26.743496289511011"/>
    <n v="23.15584593859608"/>
    <n v="68.468812036700115"/>
    <x v="2"/>
  </r>
  <r>
    <n v="4"/>
    <n v="0.13806859178941489"/>
    <x v="0"/>
    <n v="103.52550435599866"/>
    <n v="16.860615960851248"/>
    <n v="18.209559008546105"/>
    <n v="138.59567932539602"/>
    <x v="3"/>
  </r>
  <r>
    <n v="5"/>
    <n v="0.29789544664982803"/>
    <x v="0"/>
    <n v="20.492738720137041"/>
    <n v="34.524399916714906"/>
    <n v="20.79419790613375"/>
    <n v="75.8113365429857"/>
    <x v="4"/>
  </r>
  <r>
    <n v="6"/>
    <n v="0.20703735040778948"/>
    <x v="0"/>
    <n v="19.485206293087142"/>
    <n v="40.267973516002165"/>
    <n v="16.746231301746917"/>
    <n v="76.49941111083622"/>
    <x v="4"/>
  </r>
  <r>
    <n v="7"/>
    <n v="0.9662184954410622"/>
    <x v="2"/>
    <n v="13.645813024402582"/>
    <n v="14.474694346091924"/>
    <n v="24.893911924707041"/>
    <n v="53.014419295201549"/>
    <x v="5"/>
  </r>
  <r>
    <n v="8"/>
    <n v="0.3156880625122287"/>
    <x v="0"/>
    <n v="39.120064888573701"/>
    <n v="43.620301699943305"/>
    <n v="20.411685878584549"/>
    <n v="103.15205246710156"/>
    <x v="6"/>
  </r>
  <r>
    <n v="9"/>
    <n v="0.48783214557365573"/>
    <x v="0"/>
    <n v="25.1599086299737"/>
    <n v="25.322446628257016"/>
    <n v="16.701637106007595"/>
    <n v="67.183992364238307"/>
    <x v="2"/>
  </r>
  <r>
    <n v="10"/>
    <n v="0.76947901281237108"/>
    <x v="3"/>
    <n v="16.652384089230569"/>
    <n v="15.280504990736262"/>
    <n v="15.116779451750189"/>
    <n v="47.049668531717018"/>
    <x v="7"/>
  </r>
  <r>
    <n v="11"/>
    <n v="0.96029354522867305"/>
    <x v="2"/>
    <n v="23.405813836182798"/>
    <n v="52.979217587334162"/>
    <n v="33.683536385779107"/>
    <n v="110.06856780929607"/>
    <x v="8"/>
  </r>
  <r>
    <n v="12"/>
    <n v="0.66807748671983536"/>
    <x v="3"/>
    <n v="24.108303942217994"/>
    <n v="24.64848726782968"/>
    <n v="19.863885907056588"/>
    <n v="68.620677117104265"/>
    <x v="2"/>
  </r>
  <r>
    <n v="13"/>
    <n v="0.41487472741573594"/>
    <x v="0"/>
    <n v="3.7062222560236853"/>
    <n v="56.701098919408075"/>
    <n v="15.746083131358318"/>
    <n v="76.15340430679008"/>
    <x v="4"/>
  </r>
  <r>
    <n v="14"/>
    <n v="0.72248373294974444"/>
    <x v="3"/>
    <n v="36.555790478322209"/>
    <n v="32.336549695738476"/>
    <n v="19.448774910205454"/>
    <n v="88.341115084266136"/>
    <x v="9"/>
  </r>
  <r>
    <n v="15"/>
    <n v="0.56086362797240019"/>
    <x v="3"/>
    <n v="20.896745758546995"/>
    <n v="46.173047520931171"/>
    <n v="22.838072899990859"/>
    <n v="89.907866179469025"/>
    <x v="9"/>
  </r>
  <r>
    <n v="16"/>
    <n v="0.49901568591471679"/>
    <x v="0"/>
    <n v="29.618325421140312"/>
    <n v="22.811048883656284"/>
    <n v="15.088576775186429"/>
    <n v="67.517951079983021"/>
    <x v="2"/>
  </r>
  <r>
    <n v="17"/>
    <n v="0.14130809233151531"/>
    <x v="0"/>
    <n v="19.734185160750609"/>
    <n v="17.196241771338137"/>
    <n v="19.274596785947352"/>
    <n v="56.205023718036102"/>
    <x v="5"/>
  </r>
  <r>
    <n v="18"/>
    <n v="0.3721636300200315"/>
    <x v="0"/>
    <n v="39.362603435601464"/>
    <n v="31.346375996363584"/>
    <n v="17.858711371882539"/>
    <n v="88.567690803847583"/>
    <x v="9"/>
  </r>
  <r>
    <n v="19"/>
    <n v="0.47207174885911563"/>
    <x v="0"/>
    <n v="11.359029240540373"/>
    <n v="21.653343629964798"/>
    <n v="18.397815419649266"/>
    <n v="51.410188290154437"/>
    <x v="5"/>
  </r>
  <r>
    <n v="20"/>
    <n v="0.24424729126556954"/>
    <x v="0"/>
    <n v="18.350912310227329"/>
    <n v="48.013864783245594"/>
    <n v="14.774947574137425"/>
    <n v="81.139724667610352"/>
    <x v="9"/>
  </r>
  <r>
    <n v="21"/>
    <n v="0.44875737747334143"/>
    <x v="0"/>
    <n v="34.423886795694912"/>
    <n v="10.536572755003551"/>
    <n v="23.478587034716941"/>
    <n v="68.439046585415397"/>
    <x v="2"/>
  </r>
  <r>
    <n v="22"/>
    <n v="0.44306842373812472"/>
    <x v="0"/>
    <n v="23.329816771058248"/>
    <n v="13.037467488312124"/>
    <n v="19.901981712197863"/>
    <n v="56.269265971568231"/>
    <x v="5"/>
  </r>
  <r>
    <n v="23"/>
    <n v="0.74799771220526989"/>
    <x v="3"/>
    <n v="103.81464983161308"/>
    <n v="18.070305306530205"/>
    <n v="18.7680943434097"/>
    <n v="140.65304948155298"/>
    <x v="0"/>
  </r>
  <r>
    <n v="24"/>
    <n v="0.99030198573684958"/>
    <x v="2"/>
    <n v="33.202463780283999"/>
    <n v="20.35770495239823"/>
    <n v="28.592252703469075"/>
    <n v="82.1524214361513"/>
    <x v="9"/>
  </r>
  <r>
    <n v="25"/>
    <n v="0.24727385139302327"/>
    <x v="0"/>
    <n v="19.253697939552158"/>
    <n v="19.82635326592845"/>
    <n v="19.466594882131776"/>
    <n v="58.546646087612388"/>
    <x v="5"/>
  </r>
  <r>
    <n v="26"/>
    <n v="0.72022296810084929"/>
    <x v="3"/>
    <n v="19.614056631525973"/>
    <n v="16.456111741764136"/>
    <n v="14.083532758794478"/>
    <n v="50.153701132084585"/>
    <x v="5"/>
  </r>
  <r>
    <n v="27"/>
    <n v="0.81998788050928173"/>
    <x v="3"/>
    <n v="38.929732037478892"/>
    <n v="9.0177981469175013"/>
    <n v="21.946354909230191"/>
    <n v="69.893885093626579"/>
    <x v="2"/>
  </r>
  <r>
    <n v="28"/>
    <n v="0.25784894128380464"/>
    <x v="0"/>
    <n v="43.035936770964675"/>
    <n v="18.306816868414817"/>
    <n v="19.521293817124334"/>
    <n v="80.864047456503826"/>
    <x v="9"/>
  </r>
  <r>
    <n v="29"/>
    <n v="0.80722462117194982"/>
    <x v="3"/>
    <n v="27.661840730788825"/>
    <n v="19.263997127143845"/>
    <n v="19.60745918014986"/>
    <n v="66.533297038082537"/>
    <x v="2"/>
  </r>
  <r>
    <n v="30"/>
    <n v="0.31469285362055532"/>
    <x v="0"/>
    <n v="24.642734186248919"/>
    <n v="60.157734747229341"/>
    <n v="25.674443296550312"/>
    <n v="110.47491223002856"/>
    <x v="8"/>
  </r>
  <r>
    <n v="31"/>
    <n v="7.0162038264796944E-2"/>
    <x v="0"/>
    <n v="46.25503251057129"/>
    <n v="28.541555247906107"/>
    <n v="24.552353385290832"/>
    <n v="99.348941143768229"/>
    <x v="10"/>
  </r>
  <r>
    <n v="32"/>
    <n v="0.75550198529691859"/>
    <x v="3"/>
    <n v="12.8845608188106"/>
    <n v="38.258545325239552"/>
    <n v="25.15066988524892"/>
    <n v="76.293776029299067"/>
    <x v="4"/>
  </r>
  <r>
    <n v="33"/>
    <n v="0.40808464700804548"/>
    <x v="0"/>
    <n v="15.397312165294489"/>
    <n v="21.347369964368799"/>
    <n v="21.770322911470746"/>
    <n v="58.515005041134032"/>
    <x v="5"/>
  </r>
  <r>
    <n v="34"/>
    <n v="0.9645727248923196"/>
    <x v="2"/>
    <n v="54.580924286139478"/>
    <n v="18.788857355523142"/>
    <n v="15.830421692873413"/>
    <n v="89.200203334536042"/>
    <x v="9"/>
  </r>
  <r>
    <n v="35"/>
    <n v="0.9342628323742509"/>
    <x v="1"/>
    <n v="55.134981635608192"/>
    <n v="15.285010754806873"/>
    <n v="21.072309921942395"/>
    <n v="91.492302312357452"/>
    <x v="10"/>
  </r>
  <r>
    <n v="36"/>
    <n v="0.79011901460100942"/>
    <x v="3"/>
    <n v="45.752285433609373"/>
    <n v="19.502085858071403"/>
    <n v="17.520402318764461"/>
    <n v="82.774773610445237"/>
    <x v="9"/>
  </r>
  <r>
    <n v="37"/>
    <n v="0.87817125435321974"/>
    <x v="4"/>
    <n v="9.3004238943605664"/>
    <n v="59.046882332412324"/>
    <n v="18.14150674293106"/>
    <n v="86.488812969703943"/>
    <x v="9"/>
  </r>
  <r>
    <n v="38"/>
    <n v="0.26033930513090398"/>
    <x v="0"/>
    <n v="18.971633836570479"/>
    <n v="37.05558862718496"/>
    <n v="17.021939122551856"/>
    <n v="73.049161586307292"/>
    <x v="4"/>
  </r>
  <r>
    <n v="39"/>
    <n v="0.27423688936678559"/>
    <x v="0"/>
    <n v="16.404632139808193"/>
    <n v="44.816928694412113"/>
    <n v="16.358154311786866"/>
    <n v="77.579715146007175"/>
    <x v="4"/>
  </r>
  <r>
    <n v="40"/>
    <n v="0.37548727177538443"/>
    <x v="0"/>
    <n v="29.105795593265341"/>
    <n v="11.764982392318979"/>
    <n v="20.577144273152165"/>
    <n v="61.447922258736483"/>
    <x v="2"/>
  </r>
  <r>
    <n v="41"/>
    <n v="0.556453394730547"/>
    <x v="3"/>
    <n v="11.740550262964542"/>
    <n v="10.280096367286303"/>
    <n v="18.317669346020725"/>
    <n v="40.338315976271574"/>
    <x v="7"/>
  </r>
  <r>
    <n v="42"/>
    <n v="0.63996553813100421"/>
    <x v="3"/>
    <n v="51.262565691448401"/>
    <n v="65.383917714822772"/>
    <n v="17.251204306516321"/>
    <n v="133.8976877127875"/>
    <x v="3"/>
  </r>
  <r>
    <n v="43"/>
    <n v="0.67840310038023133"/>
    <x v="3"/>
    <n v="26.452207827297745"/>
    <n v="9.7058747257806299"/>
    <n v="17.308209383619058"/>
    <n v="53.466291936697431"/>
    <x v="5"/>
  </r>
  <r>
    <n v="44"/>
    <n v="0.91488175721099718"/>
    <x v="1"/>
    <n v="80.805889876611033"/>
    <n v="17.217131015439779"/>
    <n v="18.094609203786085"/>
    <n v="116.11763009583689"/>
    <x v="8"/>
  </r>
  <r>
    <n v="45"/>
    <n v="3.1010548365853263E-2"/>
    <x v="0"/>
    <n v="37.579733244770885"/>
    <n v="47.936842621020453"/>
    <n v="25.515998020834441"/>
    <n v="111.03257388662578"/>
    <x v="8"/>
  </r>
  <r>
    <n v="46"/>
    <n v="0.96537101580419282"/>
    <x v="2"/>
    <n v="13.554893751150347"/>
    <n v="22.086964754314515"/>
    <n v="19.120891726417177"/>
    <n v="54.762750231882038"/>
    <x v="5"/>
  </r>
  <r>
    <n v="47"/>
    <n v="0.48601617101537664"/>
    <x v="0"/>
    <n v="9.824464892184011"/>
    <n v="24.070238871465765"/>
    <n v="22.692661154739827"/>
    <n v="56.587364918389596"/>
    <x v="5"/>
  </r>
  <r>
    <n v="48"/>
    <n v="1.6400163849820237E-2"/>
    <x v="0"/>
    <n v="15.297509221852975"/>
    <n v="25.731050472186769"/>
    <n v="25.020842207037802"/>
    <n v="66.049401901077545"/>
    <x v="2"/>
  </r>
  <r>
    <n v="49"/>
    <n v="0.78527942438893406"/>
    <x v="3"/>
    <n v="104.86446132314531"/>
    <n v="43.335354703858933"/>
    <n v="24.136080893438461"/>
    <n v="172.33589692044268"/>
    <x v="11"/>
  </r>
  <r>
    <n v="50"/>
    <n v="0.91991703012240755"/>
    <x v="1"/>
    <n v="8.7745179836179172"/>
    <n v="55.227043151863988"/>
    <n v="18.55530434742229"/>
    <n v="82.5568654829042"/>
    <x v="9"/>
  </r>
  <r>
    <n v="51"/>
    <n v="0.81292547770526569"/>
    <x v="3"/>
    <n v="3.6394747068972526"/>
    <n v="26.486377667574956"/>
    <n v="16.85841071366929"/>
    <n v="46.984263088141503"/>
    <x v="7"/>
  </r>
  <r>
    <n v="52"/>
    <n v="0.16365828476859789"/>
    <x v="0"/>
    <n v="135.78260757410388"/>
    <n v="132.42610190768326"/>
    <n v="24.941929118971643"/>
    <n v="293.15063860075878"/>
    <x v="12"/>
  </r>
  <r>
    <n v="53"/>
    <n v="5.0015967200984668E-2"/>
    <x v="0"/>
    <n v="37.264975818046956"/>
    <n v="16.2392922557719"/>
    <n v="21.823399860707699"/>
    <n v="75.327667934526559"/>
    <x v="4"/>
  </r>
  <r>
    <n v="54"/>
    <n v="0.50100577516642908"/>
    <x v="3"/>
    <n v="61.561256735144632"/>
    <n v="27.415222876641128"/>
    <n v="21.914934151143711"/>
    <n v="110.89141376292947"/>
    <x v="8"/>
  </r>
  <r>
    <n v="55"/>
    <n v="0.79478871701828335"/>
    <x v="3"/>
    <n v="33.421590907585532"/>
    <n v="14.337226092121531"/>
    <n v="16.568368540473614"/>
    <n v="64.327185540180679"/>
    <x v="2"/>
  </r>
  <r>
    <n v="56"/>
    <n v="0.61035976758286103"/>
    <x v="3"/>
    <n v="161.88947700566496"/>
    <n v="29.489679553395106"/>
    <n v="21.564247231221881"/>
    <n v="212.94340379028193"/>
    <x v="13"/>
  </r>
  <r>
    <n v="57"/>
    <n v="0.40855857721499045"/>
    <x v="0"/>
    <n v="28.294210487186735"/>
    <n v="25.107763800573331"/>
    <n v="17.842528266133815"/>
    <n v="71.244502553893881"/>
    <x v="4"/>
  </r>
  <r>
    <n v="58"/>
    <n v="0.9504372032033116"/>
    <x v="1"/>
    <n v="62.789622115497494"/>
    <n v="51.972146049977773"/>
    <n v="27.759542679233324"/>
    <n v="142.52131084470861"/>
    <x v="0"/>
  </r>
  <r>
    <n v="59"/>
    <n v="0.36237082511305052"/>
    <x v="0"/>
    <n v="137.5637282363862"/>
    <n v="6.9604030944736515"/>
    <n v="20.464538590180311"/>
    <n v="164.98866992104018"/>
    <x v="14"/>
  </r>
  <r>
    <n v="60"/>
    <n v="4.5473978184501385E-2"/>
    <x v="0"/>
    <n v="40.738851262707961"/>
    <n v="67.551301936116559"/>
    <n v="16.451570587826865"/>
    <n v="124.74172378665139"/>
    <x v="1"/>
  </r>
  <r>
    <n v="61"/>
    <n v="0.91956417124265266"/>
    <x v="1"/>
    <n v="25.540341926804825"/>
    <n v="19.071715143055201"/>
    <n v="23.437612247488119"/>
    <n v="68.049669317348148"/>
    <x v="2"/>
  </r>
  <r>
    <n v="62"/>
    <n v="0.82315145322447902"/>
    <x v="3"/>
    <n v="31.914097818898536"/>
    <n v="28.468467447468264"/>
    <n v="21.057579682196153"/>
    <n v="81.440144948562946"/>
    <x v="9"/>
  </r>
  <r>
    <n v="63"/>
    <n v="0.87743913999461298"/>
    <x v="4"/>
    <n v="5.3903269826432867"/>
    <n v="25.437707884851893"/>
    <n v="27.92454200626872"/>
    <n v="58.7525768737639"/>
    <x v="5"/>
  </r>
  <r>
    <n v="64"/>
    <n v="0.21823287969969352"/>
    <x v="0"/>
    <n v="29.477512427593872"/>
    <n v="10.973241456655041"/>
    <n v="20.844005787654673"/>
    <n v="61.294759671903584"/>
    <x v="2"/>
  </r>
  <r>
    <n v="65"/>
    <n v="0.16808939758330643"/>
    <x v="0"/>
    <n v="5.5108331356914118"/>
    <n v="45.279767922548544"/>
    <n v="14.317659639690188"/>
    <n v="65.108260697930149"/>
    <x v="2"/>
  </r>
  <r>
    <n v="66"/>
    <n v="0.57035086980002758"/>
    <x v="3"/>
    <n v="23.188475024024438"/>
    <n v="49.745273172561369"/>
    <n v="20.472702847391091"/>
    <n v="93.406451043976901"/>
    <x v="10"/>
  </r>
  <r>
    <n v="67"/>
    <n v="0.33088540059105531"/>
    <x v="0"/>
    <n v="15.718397855366725"/>
    <n v="15.223683502060906"/>
    <n v="13.608734957091558"/>
    <n v="44.550816314519189"/>
    <x v="7"/>
  </r>
  <r>
    <n v="68"/>
    <n v="0.11798185417142615"/>
    <x v="0"/>
    <n v="8.4176529038226828"/>
    <n v="24.860408778330644"/>
    <n v="16.670169044739161"/>
    <n v="49.94823072689249"/>
    <x v="7"/>
  </r>
  <r>
    <n v="69"/>
    <n v="0.5051403857488358"/>
    <x v="3"/>
    <n v="51.176681611881669"/>
    <n v="31.225958204838051"/>
    <n v="15.114319197785342"/>
    <n v="97.516959014505062"/>
    <x v="10"/>
  </r>
  <r>
    <n v="70"/>
    <n v="0.44693587177095662"/>
    <x v="0"/>
    <n v="42.212120386512652"/>
    <n v="25.489802256378422"/>
    <n v="22.157549601495205"/>
    <n v="89.859472244386282"/>
    <x v="9"/>
  </r>
  <r>
    <n v="71"/>
    <n v="0.304616849075108"/>
    <x v="0"/>
    <n v="23.637222316885001"/>
    <n v="24.543215384098893"/>
    <n v="16.932498981708736"/>
    <n v="65.112936682692634"/>
    <x v="2"/>
  </r>
  <r>
    <n v="72"/>
    <n v="0.91805837363929299"/>
    <x v="1"/>
    <n v="8.7769737618440082"/>
    <n v="16.008253233902078"/>
    <n v="14.988865478896516"/>
    <n v="39.7740924746426"/>
    <x v="15"/>
  </r>
  <r>
    <n v="73"/>
    <n v="0.69286566339097633"/>
    <x v="3"/>
    <n v="30.263497439944846"/>
    <n v="31.444129123974918"/>
    <n v="21.370541129766707"/>
    <n v="83.078167693686467"/>
    <x v="9"/>
  </r>
  <r>
    <n v="74"/>
    <n v="0.94741380700948741"/>
    <x v="1"/>
    <n v="18.173541875667482"/>
    <n v="16.871995139095024"/>
    <n v="13.580457924675581"/>
    <n v="48.625994939438087"/>
    <x v="7"/>
  </r>
  <r>
    <n v="75"/>
    <n v="0.8045546763220125"/>
    <x v="3"/>
    <n v="15.030966829914052"/>
    <n v="84.111071978402578"/>
    <n v="21.219459624207538"/>
    <n v="120.36149843252417"/>
    <x v="1"/>
  </r>
  <r>
    <n v="76"/>
    <n v="0.72175042798909561"/>
    <x v="3"/>
    <n v="58.941629232758459"/>
    <n v="17.436030304390531"/>
    <n v="21.340146735127792"/>
    <n v="97.717806272276775"/>
    <x v="10"/>
  </r>
  <r>
    <n v="77"/>
    <n v="0.10094166991167275"/>
    <x v="0"/>
    <n v="37.538294540237963"/>
    <n v="31.424406085242239"/>
    <n v="20.681852951800618"/>
    <n v="89.644553577280831"/>
    <x v="9"/>
  </r>
  <r>
    <n v="78"/>
    <n v="0.24478110916725881"/>
    <x v="0"/>
    <n v="17.477558604508292"/>
    <n v="16.554124870669341"/>
    <n v="23.505261376120878"/>
    <n v="57.536944851298507"/>
    <x v="5"/>
  </r>
  <r>
    <n v="79"/>
    <n v="0.62620545836457153"/>
    <x v="3"/>
    <n v="56.356922661218576"/>
    <n v="26.047591425353392"/>
    <n v="19.761475950740614"/>
    <n v="102.16599003731258"/>
    <x v="6"/>
  </r>
  <r>
    <n v="80"/>
    <n v="0.23644306320052233"/>
    <x v="0"/>
    <n v="161.28271603862876"/>
    <n v="30.849427897404858"/>
    <n v="21.637917941828732"/>
    <n v="213.77006187786236"/>
    <x v="13"/>
  </r>
  <r>
    <n v="81"/>
    <n v="0.33152536403207511"/>
    <x v="0"/>
    <n v="13.819803713187074"/>
    <n v="48.305224065145175"/>
    <n v="17.086869026881157"/>
    <n v="79.211896805213414"/>
    <x v="4"/>
  </r>
  <r>
    <n v="82"/>
    <n v="0.80228157623908225"/>
    <x v="3"/>
    <n v="89.269170010939732"/>
    <n v="32.205393690294819"/>
    <n v="11.470190117063021"/>
    <n v="132.94475381829758"/>
    <x v="3"/>
  </r>
  <r>
    <n v="83"/>
    <n v="0.75006950959186203"/>
    <x v="3"/>
    <n v="12.652500373679027"/>
    <n v="41.725180033343086"/>
    <n v="28.958254726320032"/>
    <n v="83.335935133342147"/>
    <x v="9"/>
  </r>
  <r>
    <n v="84"/>
    <n v="0.92766809484587964"/>
    <x v="1"/>
    <n v="22.933947207055805"/>
    <n v="37.118668022502852"/>
    <n v="20.417929025700705"/>
    <n v="80.470544255259355"/>
    <x v="9"/>
  </r>
  <r>
    <n v="85"/>
    <n v="8.8922526375652122E-3"/>
    <x v="0"/>
    <n v="10.606545219929945"/>
    <n v="52.06269075724655"/>
    <n v="17.838820200900514"/>
    <n v="80.508056178077013"/>
    <x v="9"/>
  </r>
  <r>
    <n v="86"/>
    <n v="0.51352073781642016"/>
    <x v="3"/>
    <n v="24.644749267881011"/>
    <n v="15.293466005259802"/>
    <n v="23.957805765406476"/>
    <n v="63.896021038547289"/>
    <x v="2"/>
  </r>
  <r>
    <n v="87"/>
    <n v="0.20643117558887214"/>
    <x v="0"/>
    <n v="26.357171549039261"/>
    <n v="55.64814050163703"/>
    <n v="19.558888321265801"/>
    <n v="101.56420037194209"/>
    <x v="6"/>
  </r>
  <r>
    <n v="88"/>
    <n v="0.52243869299118739"/>
    <x v="3"/>
    <n v="97.960906016123857"/>
    <n v="35.706841203792152"/>
    <n v="17.021401482399526"/>
    <n v="150.68914870231555"/>
    <x v="16"/>
  </r>
  <r>
    <n v="89"/>
    <n v="0.36326118410827635"/>
    <x v="0"/>
    <n v="9.6891994915896138"/>
    <n v="7.2506399386317755"/>
    <n v="23.068180651021791"/>
    <n v="40.008020081243181"/>
    <x v="7"/>
  </r>
  <r>
    <n v="90"/>
    <n v="0.14555453951734032"/>
    <x v="0"/>
    <n v="39.095310442914226"/>
    <n v="16.967301266353942"/>
    <n v="23.498099892735112"/>
    <n v="79.560711602003281"/>
    <x v="4"/>
  </r>
  <r>
    <n v="91"/>
    <n v="3.5067667714519302E-2"/>
    <x v="0"/>
    <n v="21.263527850703383"/>
    <n v="38.743117966222826"/>
    <n v="19.675529076243237"/>
    <n v="79.682174893169446"/>
    <x v="4"/>
  </r>
  <r>
    <n v="92"/>
    <n v="0.94699880713429807"/>
    <x v="1"/>
    <n v="39.808700142131137"/>
    <n v="37.328232347794668"/>
    <n v="18.035910176958769"/>
    <n v="95.172842666884577"/>
    <x v="10"/>
  </r>
  <r>
    <n v="93"/>
    <n v="0.29545611382550485"/>
    <x v="0"/>
    <n v="15.582060294788526"/>
    <n v="42.305893763279748"/>
    <n v="27.684054353974155"/>
    <n v="85.572008412042436"/>
    <x v="9"/>
  </r>
  <r>
    <n v="94"/>
    <n v="0.33543815288863621"/>
    <x v="0"/>
    <n v="75.852305369228205"/>
    <n v="26.042363066247816"/>
    <n v="16.399992337115563"/>
    <n v="118.29466077259158"/>
    <x v="8"/>
  </r>
  <r>
    <n v="95"/>
    <n v="0.48152069467756053"/>
    <x v="0"/>
    <n v="116.95563504797137"/>
    <n v="34.067292445159133"/>
    <n v="18.024261938250223"/>
    <n v="169.04718943138073"/>
    <x v="14"/>
  </r>
  <r>
    <n v="96"/>
    <n v="0.86572356828264541"/>
    <x v="4"/>
    <n v="57.412280337706207"/>
    <n v="17.313984824957814"/>
    <n v="22.119196996497909"/>
    <n v="96.845462159161926"/>
    <x v="10"/>
  </r>
  <r>
    <n v="97"/>
    <n v="0.70481581476056454"/>
    <x v="3"/>
    <n v="53.43593446362113"/>
    <n v="55.241673876738005"/>
    <n v="22.202062805105061"/>
    <n v="130.87967114546421"/>
    <x v="3"/>
  </r>
  <r>
    <n v="98"/>
    <n v="0.33403812584834802"/>
    <x v="0"/>
    <n v="25.026604757427105"/>
    <n v="22.950787000050223"/>
    <n v="23.551633907539326"/>
    <n v="71.529025665016661"/>
    <x v="4"/>
  </r>
  <r>
    <n v="99"/>
    <n v="0.21949539313496347"/>
    <x v="0"/>
    <n v="45.658888448636603"/>
    <n v="39.667771819483193"/>
    <n v="15.973353604511884"/>
    <n v="101.30001387263168"/>
    <x v="6"/>
  </r>
  <r>
    <n v="100"/>
    <n v="0.13236448451075777"/>
    <x v="0"/>
    <n v="27.011556432800944"/>
    <n v="37.164683269042413"/>
    <n v="21.687369658696159"/>
    <n v="85.863609360539513"/>
    <x v="9"/>
  </r>
  <r>
    <n v="101"/>
    <n v="0.22618193376416396"/>
    <x v="0"/>
    <n v="33.385700237765825"/>
    <n v="26.991145330617968"/>
    <n v="23.594827527064368"/>
    <n v="83.971673095448153"/>
    <x v="9"/>
  </r>
  <r>
    <n v="102"/>
    <n v="4.6946354939777057E-2"/>
    <x v="0"/>
    <n v="22.789261507922557"/>
    <n v="32.859840409536424"/>
    <n v="18.480677840321604"/>
    <n v="74.129779757780582"/>
    <x v="4"/>
  </r>
  <r>
    <n v="103"/>
    <n v="0.16280556537083668"/>
    <x v="0"/>
    <n v="40.91624569738876"/>
    <n v="35.73920999602975"/>
    <n v="17.382002486262255"/>
    <n v="94.037458179680755"/>
    <x v="10"/>
  </r>
  <r>
    <n v="104"/>
    <n v="0.40845524985910531"/>
    <x v="0"/>
    <n v="21.516335889598544"/>
    <n v="13.286548074094856"/>
    <n v="19.568551707818905"/>
    <n v="54.371435671512309"/>
    <x v="5"/>
  </r>
  <r>
    <n v="105"/>
    <n v="5.8856928723404978E-2"/>
    <x v="0"/>
    <n v="11.330061313749708"/>
    <n v="40.794932211840887"/>
    <n v="22.958728196854832"/>
    <n v="75.083721722445432"/>
    <x v="4"/>
  </r>
  <r>
    <n v="106"/>
    <n v="0.69461457748219146"/>
    <x v="3"/>
    <n v="38.650388550144143"/>
    <n v="16.81545452097642"/>
    <n v="14.688395247169417"/>
    <n v="70.15423831828997"/>
    <x v="4"/>
  </r>
  <r>
    <n v="107"/>
    <n v="0.72636944127183356"/>
    <x v="3"/>
    <n v="102.54033841147783"/>
    <n v="38.513465304816926"/>
    <n v="19.600550686102082"/>
    <n v="160.65435440239685"/>
    <x v="14"/>
  </r>
  <r>
    <n v="108"/>
    <n v="0.3198597066804143"/>
    <x v="0"/>
    <n v="53.404138924309535"/>
    <n v="60.79987898462231"/>
    <n v="27.466687223467357"/>
    <n v="141.67070513239921"/>
    <x v="0"/>
  </r>
  <r>
    <n v="109"/>
    <n v="0.2553586580562508"/>
    <x v="0"/>
    <n v="26.758735936016887"/>
    <n v="25.28646515070642"/>
    <n v="20.427143626967922"/>
    <n v="72.472344713691228"/>
    <x v="4"/>
  </r>
  <r>
    <n v="110"/>
    <n v="0.40679703661534017"/>
    <x v="0"/>
    <n v="41.049673389398848"/>
    <n v="28.08386825857405"/>
    <n v="19.700985505176998"/>
    <n v="88.834527153149892"/>
    <x v="9"/>
  </r>
  <r>
    <n v="111"/>
    <n v="0.32453828192625289"/>
    <x v="0"/>
    <n v="30.362259668389708"/>
    <n v="25.661874346749311"/>
    <n v="19.439152652503708"/>
    <n v="75.463286667642734"/>
    <x v="4"/>
  </r>
  <r>
    <n v="112"/>
    <n v="0.5041943502980234"/>
    <x v="3"/>
    <n v="62.263226850359345"/>
    <n v="27.676526493535466"/>
    <n v="13.759130999902034"/>
    <n v="103.69888434379683"/>
    <x v="6"/>
  </r>
  <r>
    <n v="113"/>
    <n v="0.22698228035412316"/>
    <x v="0"/>
    <n v="51.021777942035392"/>
    <n v="22.50735258041933"/>
    <n v="17.818540533847411"/>
    <n v="91.347671056302133"/>
    <x v="10"/>
  </r>
  <r>
    <n v="114"/>
    <n v="0.81111077690153544"/>
    <x v="3"/>
    <n v="17.890019190799091"/>
    <n v="22.748588875642476"/>
    <n v="20.539124301288663"/>
    <n v="61.177732367730229"/>
    <x v="2"/>
  </r>
  <r>
    <n v="115"/>
    <n v="0.8189280206883075"/>
    <x v="3"/>
    <n v="26.990487520127768"/>
    <n v="23.8669102139513"/>
    <n v="15.671854585963667"/>
    <n v="66.529252320042744"/>
    <x v="2"/>
  </r>
  <r>
    <n v="116"/>
    <n v="0.2406237795396905"/>
    <x v="0"/>
    <n v="26.319209344837908"/>
    <n v="23.406199559124417"/>
    <n v="19.526270216334165"/>
    <n v="69.251679120296487"/>
    <x v="2"/>
  </r>
  <r>
    <n v="117"/>
    <n v="0.52185450928071053"/>
    <x v="3"/>
    <n v="39.532169312326374"/>
    <n v="17.442730792810412"/>
    <n v="13.926171430978492"/>
    <n v="70.901071536115268"/>
    <x v="4"/>
  </r>
  <r>
    <n v="118"/>
    <n v="0.67414540015790991"/>
    <x v="3"/>
    <n v="39.043787042426089"/>
    <n v="8.8763567945637032"/>
    <n v="23.020329955344273"/>
    <n v="70.940473792334075"/>
    <x v="4"/>
  </r>
  <r>
    <n v="119"/>
    <n v="0.44005208997043432"/>
    <x v="0"/>
    <n v="121.64197193505203"/>
    <n v="21.794510190073218"/>
    <n v="17.401394292449908"/>
    <n v="160.83787641757516"/>
    <x v="14"/>
  </r>
  <r>
    <n v="120"/>
    <n v="0.6540801543428878"/>
    <x v="3"/>
    <n v="28.225452334496175"/>
    <n v="18.956803385968108"/>
    <n v="18.886530357075287"/>
    <n v="66.068786077539571"/>
    <x v="2"/>
  </r>
  <r>
    <n v="121"/>
    <n v="0.40660632122939278"/>
    <x v="0"/>
    <n v="136.83246053953863"/>
    <n v="17.878415108067845"/>
    <n v="16.960375141891362"/>
    <n v="171.67125078949783"/>
    <x v="11"/>
  </r>
  <r>
    <n v="122"/>
    <n v="0.46966916942935621"/>
    <x v="0"/>
    <n v="28.956615169402944"/>
    <n v="36.451889424892258"/>
    <n v="15.514942155978906"/>
    <n v="80.92344675027411"/>
    <x v="9"/>
  </r>
  <r>
    <n v="123"/>
    <n v="0.91364631807917074"/>
    <x v="1"/>
    <n v="45.387327408007295"/>
    <n v="52.357236341125486"/>
    <n v="19.583820244246336"/>
    <n v="117.32838399337912"/>
    <x v="8"/>
  </r>
  <r>
    <n v="124"/>
    <n v="6.4009885214050599E-2"/>
    <x v="0"/>
    <n v="19.754614687862595"/>
    <n v="93.138808284277019"/>
    <n v="24.248854919377425"/>
    <n v="137.14227789151704"/>
    <x v="3"/>
  </r>
  <r>
    <n v="125"/>
    <n v="0.32554262810970924"/>
    <x v="0"/>
    <n v="47.290223121420112"/>
    <n v="21.23560456016936"/>
    <n v="25.161084301409147"/>
    <n v="93.686911982998623"/>
    <x v="10"/>
  </r>
  <r>
    <n v="126"/>
    <n v="0.98014158454266398"/>
    <x v="2"/>
    <n v="18.812946889755718"/>
    <n v="19.446979728740551"/>
    <n v="19.48970458208775"/>
    <n v="57.74963120058402"/>
    <x v="5"/>
  </r>
  <r>
    <n v="127"/>
    <n v="0.23162889074196846"/>
    <x v="0"/>
    <n v="60.928611569515681"/>
    <n v="10.502582121583119"/>
    <n v="17.328800911979549"/>
    <n v="88.759994603078354"/>
    <x v="9"/>
  </r>
  <r>
    <n v="128"/>
    <n v="0.14849702792189601"/>
    <x v="0"/>
    <n v="23.524049154764604"/>
    <n v="25.286527541689839"/>
    <n v="17.004610128596873"/>
    <n v="65.815186825051313"/>
    <x v="2"/>
  </r>
  <r>
    <n v="129"/>
    <n v="0.8000643520445897"/>
    <x v="3"/>
    <n v="13.429353918083809"/>
    <n v="58.634408797982744"/>
    <n v="13.5539027465522"/>
    <n v="85.617665462618746"/>
    <x v="9"/>
  </r>
  <r>
    <n v="130"/>
    <n v="0.97411183453389527"/>
    <x v="2"/>
    <n v="19.905474140282063"/>
    <n v="32.878230675047135"/>
    <n v="23.170297096838198"/>
    <n v="75.954001912167399"/>
    <x v="4"/>
  </r>
  <r>
    <n v="131"/>
    <n v="0.78301845024725714"/>
    <x v="3"/>
    <n v="7.4006202344465732"/>
    <n v="11.489365752611658"/>
    <n v="30.178841099074273"/>
    <n v="49.068827086132501"/>
    <x v="7"/>
  </r>
  <r>
    <n v="132"/>
    <n v="0.46582447581844366"/>
    <x v="0"/>
    <n v="27.391224706865472"/>
    <n v="30.333325020314277"/>
    <n v="22.845910312616947"/>
    <n v="80.5704600397967"/>
    <x v="9"/>
  </r>
  <r>
    <n v="133"/>
    <n v="0.43357316668092283"/>
    <x v="0"/>
    <n v="11.623435725415433"/>
    <n v="57.636114063222635"/>
    <n v="17.386932189196614"/>
    <n v="86.646481977834682"/>
    <x v="9"/>
  </r>
  <r>
    <n v="134"/>
    <n v="0.25680063118786101"/>
    <x v="0"/>
    <n v="153.98261208977212"/>
    <n v="10.839264425845283"/>
    <n v="17.344258723891098"/>
    <n v="182.16613523950849"/>
    <x v="17"/>
  </r>
  <r>
    <n v="135"/>
    <n v="2.5575844803465864E-2"/>
    <x v="0"/>
    <n v="79.672804076829095"/>
    <n v="15.33808281311455"/>
    <n v="21.38278158215482"/>
    <n v="116.39366847209847"/>
    <x v="8"/>
  </r>
  <r>
    <n v="136"/>
    <n v="0.53591040109031485"/>
    <x v="3"/>
    <n v="23.110686947489778"/>
    <n v="47.62759930852711"/>
    <n v="17.76276323792926"/>
    <n v="88.501049493946155"/>
    <x v="9"/>
  </r>
  <r>
    <n v="137"/>
    <n v="0.87308896959722826"/>
    <x v="4"/>
    <n v="24.610789666462871"/>
    <n v="18.362306324995227"/>
    <n v="16.755629486776137"/>
    <n v="59.728725478234232"/>
    <x v="5"/>
  </r>
  <r>
    <n v="138"/>
    <n v="0.73678158355611623"/>
    <x v="3"/>
    <n v="18.604475509346987"/>
    <n v="41.06689602532164"/>
    <n v="24.185159821744399"/>
    <n v="83.856531356413029"/>
    <x v="9"/>
  </r>
  <r>
    <n v="139"/>
    <n v="8.5535899036954133E-2"/>
    <x v="0"/>
    <n v="12.460518893187393"/>
    <n v="25.188560004604525"/>
    <n v="14.859219488899809"/>
    <n v="52.508298386691727"/>
    <x v="5"/>
  </r>
  <r>
    <n v="140"/>
    <n v="0.11357369267252349"/>
    <x v="0"/>
    <n v="47.525598342623013"/>
    <n v="25.068160065702127"/>
    <n v="18.602258250727253"/>
    <n v="91.19601665905239"/>
    <x v="10"/>
  </r>
  <r>
    <n v="141"/>
    <n v="0.6048425764673131"/>
    <x v="3"/>
    <n v="5.0322688727572666"/>
    <n v="51.447644758904595"/>
    <n v="20.932162132140718"/>
    <n v="77.412075763802576"/>
    <x v="4"/>
  </r>
  <r>
    <n v="142"/>
    <n v="0.49387137314110163"/>
    <x v="0"/>
    <n v="79.421780535534651"/>
    <n v="16.437375316260159"/>
    <n v="21.68918537427944"/>
    <n v="117.54834122607426"/>
    <x v="8"/>
  </r>
  <r>
    <n v="143"/>
    <n v="0.16845227652232608"/>
    <x v="0"/>
    <n v="27.163572099093631"/>
    <n v="43.514911821079757"/>
    <n v="23.397068358198929"/>
    <n v="94.075552278372328"/>
    <x v="10"/>
  </r>
  <r>
    <n v="144"/>
    <n v="0.78009882353730586"/>
    <x v="3"/>
    <n v="39.247209655141674"/>
    <n v="14.904940205664605"/>
    <n v="21.342139486510245"/>
    <n v="75.494289347316524"/>
    <x v="4"/>
  </r>
  <r>
    <n v="145"/>
    <n v="0.50031366756425089"/>
    <x v="3"/>
    <n v="42.482736046326089"/>
    <n v="34.183964077222086"/>
    <n v="25.972715489613034"/>
    <n v="102.6394156131612"/>
    <x v="6"/>
  </r>
  <r>
    <n v="146"/>
    <n v="0.17112528686833672"/>
    <x v="0"/>
    <n v="44.349267802903967"/>
    <n v="29.154690576179647"/>
    <n v="23.168746906915036"/>
    <n v="96.672705285998646"/>
    <x v="10"/>
  </r>
  <r>
    <n v="147"/>
    <n v="0.55761765602636948"/>
    <x v="3"/>
    <n v="17.643849405480115"/>
    <n v="33.605558960591921"/>
    <n v="14.29876355763632"/>
    <n v="65.548171923708352"/>
    <x v="2"/>
  </r>
  <r>
    <n v="148"/>
    <n v="0.98281932979743813"/>
    <x v="2"/>
    <n v="19.831777628227989"/>
    <n v="71.317782216833749"/>
    <n v="17.833637889616693"/>
    <n v="108.98319773467843"/>
    <x v="6"/>
  </r>
  <r>
    <n v="149"/>
    <n v="0.58042418009870833"/>
    <x v="3"/>
    <n v="29.587877898955419"/>
    <n v="27.355573115091605"/>
    <n v="18.138851174205818"/>
    <n v="75.082302188252839"/>
    <x v="4"/>
  </r>
  <r>
    <n v="150"/>
    <n v="0.6971507506863448"/>
    <x v="3"/>
    <n v="55.585033142061057"/>
    <n v="18.250272675580415"/>
    <n v="20.109572982617014"/>
    <n v="93.944878800258479"/>
    <x v="10"/>
  </r>
  <r>
    <n v="151"/>
    <n v="0.66506718050549685"/>
    <x v="3"/>
    <n v="12.399470578946293"/>
    <n v="17.162369197372286"/>
    <n v="27.557158223807686"/>
    <n v="57.118998000126268"/>
    <x v="5"/>
  </r>
  <r>
    <n v="152"/>
    <n v="0.61873726874730783"/>
    <x v="3"/>
    <n v="69.789058432535313"/>
    <n v="23.853322185743956"/>
    <n v="14.412530008795622"/>
    <n v="108.0549106270749"/>
    <x v="6"/>
  </r>
  <r>
    <n v="153"/>
    <n v="0.56031832963539974"/>
    <x v="3"/>
    <n v="19.127037168037084"/>
    <n v="29.141130431247035"/>
    <n v="19.630347154658512"/>
    <n v="67.898514753942635"/>
    <x v="2"/>
  </r>
  <r>
    <n v="154"/>
    <n v="0.47404702866403559"/>
    <x v="0"/>
    <n v="16.191656476155877"/>
    <n v="26.339949088059395"/>
    <n v="14.613671265551623"/>
    <n v="57.145276829766892"/>
    <x v="5"/>
  </r>
  <r>
    <n v="155"/>
    <n v="0.50295628130006664"/>
    <x v="3"/>
    <n v="47.834676761442374"/>
    <n v="39.162412269443024"/>
    <n v="22.874261368613737"/>
    <n v="109.87135039949914"/>
    <x v="6"/>
  </r>
  <r>
    <n v="156"/>
    <n v="0.78460673853427398"/>
    <x v="3"/>
    <n v="10.972979113664833"/>
    <n v="37.610002728572624"/>
    <n v="19.516004782757147"/>
    <n v="68.098986624994609"/>
    <x v="2"/>
  </r>
  <r>
    <n v="157"/>
    <n v="0.81552726229783856"/>
    <x v="3"/>
    <n v="12.432493395078035"/>
    <n v="22.263448265372514"/>
    <n v="18.040374488446346"/>
    <n v="52.736316148896897"/>
    <x v="5"/>
  </r>
  <r>
    <n v="158"/>
    <n v="0.74743248798865802"/>
    <x v="3"/>
    <n v="31.695645452973462"/>
    <n v="18.193764810298305"/>
    <n v="24.250429936919854"/>
    <n v="74.139840200191628"/>
    <x v="4"/>
  </r>
  <r>
    <n v="159"/>
    <n v="0.39372343073209248"/>
    <x v="0"/>
    <n v="9.6120894477081666"/>
    <n v="13.464065466127057"/>
    <n v="14.360381359442442"/>
    <n v="37.436536273277667"/>
    <x v="15"/>
  </r>
  <r>
    <n v="160"/>
    <n v="0.84432054694790704"/>
    <x v="3"/>
    <n v="27.719369437988956"/>
    <n v="32.475301581167976"/>
    <n v="21.240817947749164"/>
    <n v="81.435488966906092"/>
    <x v="9"/>
  </r>
  <r>
    <n v="161"/>
    <n v="0.97882312086257239"/>
    <x v="2"/>
    <n v="40.438585902071594"/>
    <n v="17.132756907699193"/>
    <n v="24.997651525501112"/>
    <n v="82.568994335271896"/>
    <x v="9"/>
  </r>
  <r>
    <n v="162"/>
    <n v="0.21017864964758615"/>
    <x v="0"/>
    <n v="41.660300518097927"/>
    <n v="56.497244390658985"/>
    <n v="16.499811696577929"/>
    <n v="114.65735660533483"/>
    <x v="8"/>
  </r>
  <r>
    <n v="163"/>
    <n v="0.84208373994817287"/>
    <x v="3"/>
    <n v="18.078721516282364"/>
    <n v="28.925085386112688"/>
    <n v="25.119158307322849"/>
    <n v="72.122965209717904"/>
    <x v="4"/>
  </r>
  <r>
    <n v="164"/>
    <n v="0.91699579675454346"/>
    <x v="1"/>
    <n v="17.039517464665064"/>
    <n v="31.994286687356329"/>
    <n v="18.564211733964449"/>
    <n v="67.598015885985831"/>
    <x v="2"/>
  </r>
  <r>
    <n v="165"/>
    <n v="0.97879044221978839"/>
    <x v="2"/>
    <n v="45.835280609009715"/>
    <n v="49.027524744045799"/>
    <n v="21.056199793934752"/>
    <n v="115.91900514699026"/>
    <x v="8"/>
  </r>
  <r>
    <n v="166"/>
    <n v="0.7219554670149454"/>
    <x v="3"/>
    <n v="17.690594313607999"/>
    <n v="18.576458157516893"/>
    <n v="18.979193026248126"/>
    <n v="55.246245497373017"/>
    <x v="5"/>
  </r>
  <r>
    <n v="167"/>
    <n v="0.28698648791068904"/>
    <x v="0"/>
    <n v="21.863140060788382"/>
    <n v="13.789573514655315"/>
    <n v="23.122683751272469"/>
    <n v="58.775397326716167"/>
    <x v="5"/>
  </r>
  <r>
    <n v="168"/>
    <n v="0.99494107380312669"/>
    <x v="2"/>
    <n v="34.303074092524867"/>
    <n v="17.526462321840771"/>
    <n v="20.940453095313469"/>
    <n v="72.769989509679107"/>
    <x v="4"/>
  </r>
  <r>
    <n v="169"/>
    <n v="0.99961687745241423"/>
    <x v="2"/>
    <n v="75.255629676853445"/>
    <n v="12.360599840415929"/>
    <n v="22.108031504920302"/>
    <n v="109.72426102218968"/>
    <x v="6"/>
  </r>
  <r>
    <n v="170"/>
    <n v="0.97655008103817897"/>
    <x v="2"/>
    <n v="68.136683133217005"/>
    <n v="62.897213376877403"/>
    <n v="20.136604765167473"/>
    <n v="151.17050127526187"/>
    <x v="16"/>
  </r>
  <r>
    <n v="171"/>
    <n v="0.29815658732253281"/>
    <x v="0"/>
    <n v="60.236183770085013"/>
    <n v="26.932289924835015"/>
    <n v="20.551253656133259"/>
    <n v="107.71972735105328"/>
    <x v="6"/>
  </r>
  <r>
    <n v="172"/>
    <n v="0.71181470633465205"/>
    <x v="3"/>
    <n v="27.406036521563777"/>
    <n v="27.307257635104985"/>
    <n v="21.501616120629944"/>
    <n v="76.214910277298713"/>
    <x v="4"/>
  </r>
  <r>
    <n v="173"/>
    <n v="0.19919842138262789"/>
    <x v="0"/>
    <n v="45.802625753516722"/>
    <n v="23.1620073510169"/>
    <n v="16.44636895201333"/>
    <n v="85.411002056546948"/>
    <x v="9"/>
  </r>
  <r>
    <n v="174"/>
    <n v="0.27629272679104033"/>
    <x v="0"/>
    <n v="14.992957999975504"/>
    <n v="32.214796366281917"/>
    <n v="20.006769589397322"/>
    <n v="67.214523955654741"/>
    <x v="2"/>
  </r>
  <r>
    <n v="175"/>
    <n v="0.51936233320498704"/>
    <x v="3"/>
    <n v="53.213147649665622"/>
    <n v="33.607376324027051"/>
    <n v="25.206419471745754"/>
    <n v="112.02694344543843"/>
    <x v="8"/>
  </r>
  <r>
    <n v="176"/>
    <n v="0.77566280665270682"/>
    <x v="3"/>
    <n v="45.273651940887206"/>
    <n v="22.345808810927064"/>
    <n v="23.673783929360201"/>
    <n v="91.293244681174471"/>
    <x v="10"/>
  </r>
  <r>
    <n v="177"/>
    <n v="0.36885227967537848"/>
    <x v="0"/>
    <n v="47.472053601253144"/>
    <n v="27.859403434477983"/>
    <n v="26.234039872954963"/>
    <n v="101.56549690868609"/>
    <x v="6"/>
  </r>
  <r>
    <n v="178"/>
    <n v="5.2690005182384536E-2"/>
    <x v="0"/>
    <n v="19.887825143059317"/>
    <n v="13.86593333267197"/>
    <n v="15.716796445522592"/>
    <n v="49.470554921253878"/>
    <x v="7"/>
  </r>
  <r>
    <n v="179"/>
    <n v="0.67555161955364751"/>
    <x v="3"/>
    <n v="15.257028208480873"/>
    <n v="35.706183745134851"/>
    <n v="17.768763653846261"/>
    <n v="68.73197560746199"/>
    <x v="2"/>
  </r>
  <r>
    <n v="180"/>
    <n v="0.73720570371917959"/>
    <x v="3"/>
    <n v="79.107119568815961"/>
    <n v="14.918129354971356"/>
    <n v="14.650201636748193"/>
    <n v="108.67545056053551"/>
    <x v="6"/>
  </r>
  <r>
    <n v="181"/>
    <n v="0.48483545066792166"/>
    <x v="0"/>
    <n v="41.973708022325276"/>
    <n v="16.558195542335081"/>
    <n v="19.345166718762211"/>
    <n v="77.877070283422569"/>
    <x v="4"/>
  </r>
  <r>
    <n v="182"/>
    <n v="0.79348555856325265"/>
    <x v="3"/>
    <n v="115.49598551861021"/>
    <n v="20.888158720549658"/>
    <n v="22.428327978466147"/>
    <n v="158.81247221762601"/>
    <x v="16"/>
  </r>
  <r>
    <n v="183"/>
    <n v="0.85111262480031646"/>
    <x v="3"/>
    <n v="30.00377249152853"/>
    <n v="46.080418999809837"/>
    <n v="24.795172564504863"/>
    <n v="100.87936405584324"/>
    <x v="6"/>
  </r>
  <r>
    <n v="184"/>
    <n v="0.92520377336083781"/>
    <x v="1"/>
    <n v="21.827209202567932"/>
    <n v="23.362274702618546"/>
    <n v="16.537350772907676"/>
    <n v="61.72683467809415"/>
    <x v="2"/>
  </r>
  <r>
    <n v="185"/>
    <n v="0.39368793264941615"/>
    <x v="0"/>
    <n v="26.39053463021316"/>
    <n v="38.094695223535474"/>
    <n v="17.465423298573253"/>
    <n v="81.950653152321891"/>
    <x v="9"/>
  </r>
  <r>
    <n v="186"/>
    <n v="0.30712088445202912"/>
    <x v="0"/>
    <n v="63.758479597922275"/>
    <n v="36.312321277586094"/>
    <n v="23.740676413044401"/>
    <n v="123.81147728855277"/>
    <x v="1"/>
  </r>
  <r>
    <n v="187"/>
    <n v="0.30427350772096085"/>
    <x v="0"/>
    <n v="35.544815142792032"/>
    <n v="13.949699502212441"/>
    <n v="17.130865127743292"/>
    <n v="66.625379772747763"/>
    <x v="2"/>
  </r>
  <r>
    <n v="188"/>
    <n v="0.76109343729293466"/>
    <x v="3"/>
    <n v="59.714891594762399"/>
    <n v="34.843779911795821"/>
    <n v="19.230692383735228"/>
    <n v="113.78936389029346"/>
    <x v="8"/>
  </r>
  <r>
    <n v="189"/>
    <n v="0.62451132002961962"/>
    <x v="3"/>
    <n v="45.243003499993158"/>
    <n v="31.139323511600907"/>
    <n v="19.083496947506358"/>
    <n v="95.465823959100433"/>
    <x v="10"/>
  </r>
  <r>
    <n v="190"/>
    <n v="0.95723479828353264"/>
    <x v="1"/>
    <n v="66.654431917404963"/>
    <n v="26.622405198236329"/>
    <n v="16.180460002648203"/>
    <n v="109.45729711828949"/>
    <x v="6"/>
  </r>
  <r>
    <n v="191"/>
    <n v="0.74376355582513054"/>
    <x v="3"/>
    <n v="14.399802184302182"/>
    <n v="33.006272772460946"/>
    <n v="25.875325508523026"/>
    <n v="73.281400465286154"/>
    <x v="4"/>
  </r>
  <r>
    <n v="192"/>
    <n v="0.76412830682106703"/>
    <x v="3"/>
    <n v="26.456232862997453"/>
    <n v="19.143428779965557"/>
    <n v="20.693171494043106"/>
    <n v="66.292833137006113"/>
    <x v="2"/>
  </r>
  <r>
    <n v="193"/>
    <n v="0.39753680265520808"/>
    <x v="0"/>
    <n v="12.122198279746547"/>
    <n v="31.300556152723082"/>
    <n v="23.055880674582426"/>
    <n v="66.478635107052057"/>
    <x v="2"/>
  </r>
  <r>
    <n v="194"/>
    <n v="4.440818455775708E-2"/>
    <x v="0"/>
    <n v="19.966437686039306"/>
    <n v="26.286084969430643"/>
    <n v="21.643548357299586"/>
    <n v="67.896071012769539"/>
    <x v="2"/>
  </r>
  <r>
    <n v="195"/>
    <n v="0.5573462385362119"/>
    <x v="3"/>
    <n v="40.669070391235138"/>
    <n v="27.746563669888303"/>
    <n v="22.026052768437349"/>
    <n v="90.441686829560794"/>
    <x v="10"/>
  </r>
  <r>
    <n v="196"/>
    <n v="0.93974073340844588"/>
    <x v="1"/>
    <n v="10.001571955740184"/>
    <n v="25.036282186908259"/>
    <n v="25.632938181952301"/>
    <n v="60.67079232460074"/>
    <x v="2"/>
  </r>
  <r>
    <n v="197"/>
    <n v="0.6830078878883421"/>
    <x v="3"/>
    <n v="38.144427739863758"/>
    <n v="13.023824472447346"/>
    <n v="21.101730220265861"/>
    <n v="72.269982432576967"/>
    <x v="4"/>
  </r>
  <r>
    <n v="198"/>
    <n v="0.42318168401794698"/>
    <x v="0"/>
    <n v="60.726184849799509"/>
    <n v="41.815302660946209"/>
    <n v="23.170784115672124"/>
    <n v="125.71227162641785"/>
    <x v="1"/>
  </r>
  <r>
    <n v="199"/>
    <n v="0.35770714379698665"/>
    <x v="0"/>
    <n v="38.525455705993039"/>
    <n v="73.368408857326159"/>
    <n v="18.770918399281925"/>
    <n v="130.66478296260112"/>
    <x v="3"/>
  </r>
  <r>
    <n v="200"/>
    <n v="0.11056295722045362"/>
    <x v="0"/>
    <n v="33.31316824902116"/>
    <n v="32.569506218958722"/>
    <n v="19.078110140926054"/>
    <n v="84.960784608905939"/>
    <x v="9"/>
  </r>
  <r>
    <n v="201"/>
    <n v="0.17024074940508871"/>
    <x v="0"/>
    <n v="30.956280507160038"/>
    <n v="50.617466033603669"/>
    <n v="18.562797384121929"/>
    <n v="100.13654392488564"/>
    <x v="6"/>
  </r>
  <r>
    <n v="202"/>
    <n v="0.15278831944709448"/>
    <x v="0"/>
    <n v="49.198570332292661"/>
    <n v="22.613249168884995"/>
    <n v="14.27299956644805"/>
    <n v="86.084819067625702"/>
    <x v="9"/>
  </r>
  <r>
    <n v="203"/>
    <n v="0.41636986946626264"/>
    <x v="0"/>
    <n v="11.204307727637866"/>
    <n v="43.148787543703875"/>
    <n v="19.808420645748775"/>
    <n v="74.161515917090526"/>
    <x v="4"/>
  </r>
  <r>
    <n v="204"/>
    <n v="6.5431257556496369E-3"/>
    <x v="0"/>
    <n v="19.428566156551565"/>
    <n v="15.716735606696449"/>
    <n v="17.362984567124062"/>
    <n v="52.508286330372073"/>
    <x v="5"/>
  </r>
  <r>
    <n v="205"/>
    <n v="7.6361397006510678E-2"/>
    <x v="0"/>
    <n v="18.842120420463793"/>
    <n v="30.392125459979532"/>
    <n v="18.084486998126383"/>
    <n v="67.318732878569705"/>
    <x v="2"/>
  </r>
  <r>
    <n v="206"/>
    <n v="0.98238218589856374"/>
    <x v="2"/>
    <n v="31.463505489990698"/>
    <n v="23.137056118907328"/>
    <n v="19.000691240180316"/>
    <n v="73.60125284907835"/>
    <x v="4"/>
  </r>
  <r>
    <n v="207"/>
    <n v="0.63250365469965919"/>
    <x v="3"/>
    <n v="6.2130166395295863"/>
    <n v="34.965833513583043"/>
    <n v="19.022340962737058"/>
    <n v="60.201191115849682"/>
    <x v="2"/>
  </r>
  <r>
    <n v="208"/>
    <n v="6.0983152981003985E-2"/>
    <x v="0"/>
    <n v="14.693591527244717"/>
    <n v="45.370654266357519"/>
    <n v="21.949206370967328"/>
    <n v="82.013452164569571"/>
    <x v="9"/>
  </r>
  <r>
    <n v="209"/>
    <n v="0.41752276862857918"/>
    <x v="0"/>
    <n v="144.2007119561834"/>
    <n v="51.516845690889681"/>
    <n v="18.814799844567069"/>
    <n v="214.53235749164014"/>
    <x v="13"/>
  </r>
  <r>
    <n v="210"/>
    <n v="0.51338785043026047"/>
    <x v="3"/>
    <n v="27.677370297641005"/>
    <n v="16.954555976690909"/>
    <n v="17.586673520847267"/>
    <n v="62.218599795179188"/>
    <x v="2"/>
  </r>
  <r>
    <n v="211"/>
    <n v="0.50671630074391927"/>
    <x v="3"/>
    <n v="19.341089262285475"/>
    <n v="60.14742262770897"/>
    <n v="17.278527558605504"/>
    <n v="96.767039448599945"/>
    <x v="10"/>
  </r>
  <r>
    <n v="212"/>
    <n v="0.18946613914417076"/>
    <x v="0"/>
    <n v="65.473159968846232"/>
    <n v="31.318603317420095"/>
    <n v="22.227620676354576"/>
    <n v="119.01938396262091"/>
    <x v="8"/>
  </r>
  <r>
    <n v="213"/>
    <n v="0.95436778111951259"/>
    <x v="1"/>
    <n v="21.074227232570397"/>
    <n v="26.177608862276255"/>
    <n v="20.792359134866068"/>
    <n v="68.044195229712727"/>
    <x v="2"/>
  </r>
  <r>
    <n v="214"/>
    <n v="3.7572996630201416E-2"/>
    <x v="0"/>
    <n v="187.38351175486613"/>
    <n v="6.8319454438213576"/>
    <n v="19.98921724984908"/>
    <n v="214.20467444853657"/>
    <x v="13"/>
  </r>
  <r>
    <n v="215"/>
    <n v="0.6705812175228113"/>
    <x v="3"/>
    <n v="11.323759245639767"/>
    <n v="11.770315348610527"/>
    <n v="27.236708831545094"/>
    <n v="50.330783425795389"/>
    <x v="5"/>
  </r>
  <r>
    <n v="216"/>
    <n v="0.81218383877191791"/>
    <x v="3"/>
    <n v="42.533264040328326"/>
    <n v="17.233702084056496"/>
    <n v="20.016621520245199"/>
    <n v="79.783587644630018"/>
    <x v="4"/>
  </r>
  <r>
    <n v="217"/>
    <n v="0.45420755492483234"/>
    <x v="0"/>
    <n v="10.256406447657973"/>
    <n v="43.498866937319981"/>
    <n v="19.803638343151047"/>
    <n v="73.558911728129004"/>
    <x v="4"/>
  </r>
  <r>
    <n v="218"/>
    <n v="0.59213850899537857"/>
    <x v="3"/>
    <n v="45.529403657455589"/>
    <n v="42.119693885057274"/>
    <n v="18.872459142360984"/>
    <n v="106.52155668487384"/>
    <x v="6"/>
  </r>
  <r>
    <n v="219"/>
    <n v="0.27807158161608814"/>
    <x v="0"/>
    <n v="7.0862299393002752"/>
    <n v="24.495382280684229"/>
    <n v="17.58487938279719"/>
    <n v="49.16649160278169"/>
    <x v="7"/>
  </r>
  <r>
    <n v="220"/>
    <n v="0.19396549803370089"/>
    <x v="0"/>
    <n v="29.268063263717874"/>
    <n v="19.107515377521327"/>
    <n v="25.44501747022009"/>
    <n v="73.820596111459295"/>
    <x v="4"/>
  </r>
  <r>
    <n v="221"/>
    <n v="0.91741451790853989"/>
    <x v="1"/>
    <n v="61.16345945326551"/>
    <n v="7.3474354649515039"/>
    <n v="15.818889614031608"/>
    <n v="84.329784532248624"/>
    <x v="9"/>
  </r>
  <r>
    <n v="222"/>
    <n v="9.5797114096103808E-2"/>
    <x v="0"/>
    <n v="23.857964901107028"/>
    <n v="27.013115170031583"/>
    <n v="17.211650359912323"/>
    <n v="68.082730431050933"/>
    <x v="2"/>
  </r>
  <r>
    <n v="223"/>
    <n v="0.50764106130812725"/>
    <x v="3"/>
    <n v="16.933802182567494"/>
    <n v="13.140896988543824"/>
    <n v="24.596400497041277"/>
    <n v="54.671099668152593"/>
    <x v="5"/>
  </r>
  <r>
    <n v="224"/>
    <n v="0.20044211364641273"/>
    <x v="0"/>
    <n v="24.741323556221808"/>
    <n v="44.619258513268591"/>
    <n v="19.259970798717323"/>
    <n v="88.62055286820771"/>
    <x v="9"/>
  </r>
  <r>
    <n v="225"/>
    <n v="0.16130163061052949"/>
    <x v="0"/>
    <n v="25.257774725766755"/>
    <n v="44.306406983174185"/>
    <n v="20.727517273436767"/>
    <n v="90.29169898237771"/>
    <x v="10"/>
  </r>
  <r>
    <n v="226"/>
    <n v="0.5893573293024672"/>
    <x v="3"/>
    <n v="38.454869670727511"/>
    <n v="23.568511648585005"/>
    <n v="16.597206043181057"/>
    <n v="78.62058736249358"/>
    <x v="4"/>
  </r>
  <r>
    <n v="227"/>
    <n v="0.67433097508346485"/>
    <x v="3"/>
    <n v="15.777253279897828"/>
    <n v="38.239807733563026"/>
    <n v="20.534812519721029"/>
    <n v="74.55187353318189"/>
    <x v="4"/>
  </r>
  <r>
    <n v="228"/>
    <n v="0.97334945514980631"/>
    <x v="2"/>
    <n v="22.266895816440023"/>
    <n v="30.838463779314242"/>
    <n v="24.688141728326691"/>
    <n v="77.79350132408095"/>
    <x v="4"/>
  </r>
  <r>
    <n v="229"/>
    <n v="0.71088121476117216"/>
    <x v="3"/>
    <n v="53.966145202469214"/>
    <n v="15.828721525269776"/>
    <n v="23.545128950567246"/>
    <n v="93.339995678306238"/>
    <x v="10"/>
  </r>
  <r>
    <n v="230"/>
    <n v="0.42750324165677978"/>
    <x v="0"/>
    <n v="58.036689162782572"/>
    <n v="19.714873019914137"/>
    <n v="19.806521945165091"/>
    <n v="97.558084127861804"/>
    <x v="10"/>
  </r>
  <r>
    <n v="231"/>
    <n v="0.42720728039024758"/>
    <x v="0"/>
    <n v="8.4484621757385909"/>
    <n v="15.877258928259387"/>
    <n v="18.295458822296418"/>
    <n v="42.621179926294396"/>
    <x v="7"/>
  </r>
  <r>
    <n v="232"/>
    <n v="6.6420825618928037E-2"/>
    <x v="0"/>
    <n v="10.577635279788137"/>
    <n v="32.453416994381257"/>
    <n v="21.256893235780851"/>
    <n v="64.287945509950248"/>
    <x v="2"/>
  </r>
  <r>
    <n v="233"/>
    <n v="0.77777769417637754"/>
    <x v="3"/>
    <n v="31.31401115752227"/>
    <n v="26.25932208246504"/>
    <n v="19.691519336858828"/>
    <n v="77.264852576846138"/>
    <x v="4"/>
  </r>
  <r>
    <n v="234"/>
    <n v="7.9400659950581542E-2"/>
    <x v="0"/>
    <n v="77.157263665646497"/>
    <n v="35.992362064091317"/>
    <n v="22.386120458379992"/>
    <n v="135.5357461881178"/>
    <x v="3"/>
  </r>
  <r>
    <n v="235"/>
    <n v="0.70079407426751816"/>
    <x v="3"/>
    <n v="71.110580464055033"/>
    <n v="28.220314259085587"/>
    <n v="22.078460931020011"/>
    <n v="121.40935565416063"/>
    <x v="1"/>
  </r>
  <r>
    <n v="236"/>
    <n v="0.19347413377892375"/>
    <x v="0"/>
    <n v="41.821460901111024"/>
    <n v="28.709582341108476"/>
    <n v="15.109990146503161"/>
    <n v="85.641033388722661"/>
    <x v="9"/>
  </r>
  <r>
    <n v="237"/>
    <n v="0.40196751875526682"/>
    <x v="0"/>
    <n v="20.924534877101969"/>
    <n v="53.95274756429643"/>
    <n v="21.240130835951902"/>
    <n v="96.117413277350295"/>
    <x v="10"/>
  </r>
  <r>
    <n v="238"/>
    <n v="0.62483996350742699"/>
    <x v="3"/>
    <n v="46.689015574183436"/>
    <n v="26.213018118260074"/>
    <n v="20.722090506432782"/>
    <n v="93.624124198876288"/>
    <x v="10"/>
  </r>
  <r>
    <n v="239"/>
    <n v="3.6252047030422951E-2"/>
    <x v="0"/>
    <n v="22.193580016902086"/>
    <n v="23.389705041933496"/>
    <n v="21.008113448347995"/>
    <n v="66.591398507183584"/>
    <x v="2"/>
  </r>
  <r>
    <n v="240"/>
    <n v="0.92386673488322746"/>
    <x v="1"/>
    <n v="20.054223457816413"/>
    <n v="32.592040203169731"/>
    <n v="20.929767506355287"/>
    <n v="73.576031167341426"/>
    <x v="4"/>
  </r>
  <r>
    <n v="241"/>
    <n v="0.22721132931000143"/>
    <x v="0"/>
    <n v="67.665841927583614"/>
    <n v="17.972623073201952"/>
    <n v="20.388373523181595"/>
    <n v="106.02683852396717"/>
    <x v="6"/>
  </r>
  <r>
    <n v="242"/>
    <n v="0.66543484003603615"/>
    <x v="3"/>
    <n v="11.461831439280918"/>
    <n v="79.331978424879296"/>
    <n v="17.815815312273557"/>
    <n v="108.60962517643377"/>
    <x v="6"/>
  </r>
  <r>
    <n v="243"/>
    <n v="0.48524182389678161"/>
    <x v="0"/>
    <n v="27.100349071916192"/>
    <n v="10.887471099066214"/>
    <n v="26.140176937825895"/>
    <n v="64.127997108808302"/>
    <x v="2"/>
  </r>
  <r>
    <n v="244"/>
    <n v="0.89400985858800552"/>
    <x v="4"/>
    <n v="114.27100046008891"/>
    <n v="61.895402152848973"/>
    <n v="18.049706900620947"/>
    <n v="194.21610951355882"/>
    <x v="18"/>
  </r>
  <r>
    <n v="245"/>
    <n v="5.2241213718473567E-2"/>
    <x v="0"/>
    <n v="40.772824994149943"/>
    <n v="16.747811236257984"/>
    <n v="25.170996833068251"/>
    <n v="82.691633063476189"/>
    <x v="9"/>
  </r>
  <r>
    <n v="246"/>
    <n v="0.30105569855975634"/>
    <x v="0"/>
    <n v="32.889478505664059"/>
    <n v="22.467345832408299"/>
    <n v="17.915665803138516"/>
    <n v="73.272490141210881"/>
    <x v="4"/>
  </r>
  <r>
    <n v="247"/>
    <n v="0.58645146094138367"/>
    <x v="3"/>
    <n v="43.028641693321795"/>
    <n v="52.72719205521566"/>
    <n v="25.617586803628026"/>
    <n v="121.37342055216548"/>
    <x v="1"/>
  </r>
  <r>
    <n v="248"/>
    <n v="0.48053397335478087"/>
    <x v="0"/>
    <n v="30.465499648032296"/>
    <n v="20.283954326154166"/>
    <n v="21.154901007951828"/>
    <n v="71.904354982138301"/>
    <x v="4"/>
  </r>
  <r>
    <n v="249"/>
    <n v="0.24477623066233967"/>
    <x v="0"/>
    <n v="50.719451218333731"/>
    <n v="27.987552496782236"/>
    <n v="20.910990342604624"/>
    <n v="99.617994057720594"/>
    <x v="10"/>
  </r>
  <r>
    <n v="250"/>
    <n v="0.9353281426012785"/>
    <x v="1"/>
    <n v="72.243058305987503"/>
    <n v="17.19841936180477"/>
    <n v="25.03237704295757"/>
    <n v="114.47385471074983"/>
    <x v="8"/>
  </r>
  <r>
    <n v="251"/>
    <n v="0.45905354250251973"/>
    <x v="0"/>
    <n v="78.905101802717553"/>
    <n v="28.781229878594718"/>
    <n v="23.437417254371947"/>
    <n v="131.1237489356842"/>
    <x v="3"/>
  </r>
  <r>
    <n v="252"/>
    <n v="0.10168972106756202"/>
    <x v="0"/>
    <n v="18.007184047538249"/>
    <n v="16.471433861264781"/>
    <n v="20.894526657015156"/>
    <n v="55.373144565818187"/>
    <x v="5"/>
  </r>
  <r>
    <n v="253"/>
    <n v="0.77955209894004074"/>
    <x v="3"/>
    <n v="58.834240553013871"/>
    <n v="42.114820099264094"/>
    <n v="22.5696484809522"/>
    <n v="123.51870913323016"/>
    <x v="1"/>
  </r>
  <r>
    <n v="254"/>
    <n v="0.4488043488481509"/>
    <x v="0"/>
    <n v="16.588323671816976"/>
    <n v="29.029758927774388"/>
    <n v="25.58757200569865"/>
    <n v="71.205654605290007"/>
    <x v="4"/>
  </r>
  <r>
    <n v="255"/>
    <n v="0.29836663496660654"/>
    <x v="0"/>
    <n v="12.511303419867936"/>
    <n v="48.235892816704059"/>
    <n v="18.332132304368226"/>
    <n v="79.079328540940224"/>
    <x v="4"/>
  </r>
  <r>
    <n v="256"/>
    <n v="0.59261303575036373"/>
    <x v="3"/>
    <n v="12.903047118629187"/>
    <n v="20.626947608434968"/>
    <n v="21.111295717177022"/>
    <n v="54.641290444241179"/>
    <x v="5"/>
  </r>
  <r>
    <n v="257"/>
    <n v="0.43935242523304452"/>
    <x v="0"/>
    <n v="65.982554455043115"/>
    <n v="65.493527270116644"/>
    <n v="15.263381539748035"/>
    <n v="146.73946326490778"/>
    <x v="0"/>
  </r>
  <r>
    <n v="258"/>
    <n v="0.76157150140309526"/>
    <x v="3"/>
    <n v="53.005656329601045"/>
    <n v="9.7057343612468365"/>
    <n v="13.307527041978513"/>
    <n v="76.018917732826395"/>
    <x v="4"/>
  </r>
  <r>
    <n v="259"/>
    <n v="7.5279084716806222E-2"/>
    <x v="0"/>
    <n v="67.294544909122337"/>
    <n v="27.722621203341347"/>
    <n v="22.422496997039083"/>
    <n v="117.43966310950276"/>
    <x v="8"/>
  </r>
  <r>
    <n v="260"/>
    <n v="0.46834872429554664"/>
    <x v="0"/>
    <n v="17.499267074354247"/>
    <n v="19.461376011338309"/>
    <n v="18.888184655137987"/>
    <n v="55.848827740830544"/>
    <x v="5"/>
  </r>
  <r>
    <n v="261"/>
    <n v="5.5960691391679585E-2"/>
    <x v="0"/>
    <n v="5.1073588789622839"/>
    <n v="27.878346519912284"/>
    <n v="16.789448001475304"/>
    <n v="49.775153400349879"/>
    <x v="7"/>
  </r>
  <r>
    <n v="262"/>
    <n v="0.37921456245440199"/>
    <x v="0"/>
    <n v="23.690331669095581"/>
    <n v="24.838968611617652"/>
    <n v="22.017158772035707"/>
    <n v="70.546459052748929"/>
    <x v="4"/>
  </r>
  <r>
    <n v="263"/>
    <n v="0.19823856758182734"/>
    <x v="0"/>
    <n v="22.344023152876755"/>
    <n v="17.594459252717716"/>
    <n v="25.720896352597549"/>
    <n v="65.65937875819202"/>
    <x v="2"/>
  </r>
  <r>
    <n v="264"/>
    <n v="0.28845283490802165"/>
    <x v="0"/>
    <n v="22.078631200004772"/>
    <n v="28.137098830894704"/>
    <n v="16.15921939805202"/>
    <n v="66.374949428951496"/>
    <x v="2"/>
  </r>
  <r>
    <n v="265"/>
    <n v="0.37943301187098832"/>
    <x v="0"/>
    <n v="26.98021201483547"/>
    <n v="23.027500260272209"/>
    <n v="26.961280736741877"/>
    <n v="76.968993011849562"/>
    <x v="4"/>
  </r>
  <r>
    <n v="266"/>
    <n v="0.23230066848732212"/>
    <x v="0"/>
    <n v="83.273430275609485"/>
    <n v="31.140154016443486"/>
    <n v="18.726367665255598"/>
    <n v="133.13995195730857"/>
    <x v="3"/>
  </r>
  <r>
    <n v="267"/>
    <n v="0.44949144747633174"/>
    <x v="0"/>
    <n v="79.896813529363016"/>
    <n v="32.005395287094885"/>
    <n v="20.54576668253247"/>
    <n v="132.44797549899036"/>
    <x v="3"/>
  </r>
  <r>
    <n v="268"/>
    <n v="0.31686174243641152"/>
    <x v="0"/>
    <n v="57.962670600457862"/>
    <n v="12.023343293609098"/>
    <n v="19.37032051369442"/>
    <n v="89.356334407761381"/>
    <x v="9"/>
  </r>
  <r>
    <n v="269"/>
    <n v="0.93744011174884889"/>
    <x v="1"/>
    <n v="28.66896917950432"/>
    <n v="66.006164895638705"/>
    <n v="13.941836958904712"/>
    <n v="108.61697103404774"/>
    <x v="6"/>
  </r>
  <r>
    <n v="270"/>
    <n v="0.90284735716358622"/>
    <x v="1"/>
    <n v="87.245524475160209"/>
    <n v="36.982594467631792"/>
    <n v="16.952976582427233"/>
    <n v="141.18109552521923"/>
    <x v="0"/>
  </r>
  <r>
    <n v="271"/>
    <n v="0.82322904399199304"/>
    <x v="3"/>
    <n v="14.268172381864918"/>
    <n v="29.825849533909714"/>
    <n v="18.496326084457039"/>
    <n v="62.590348000231671"/>
    <x v="2"/>
  </r>
  <r>
    <n v="272"/>
    <n v="0.88216130238664303"/>
    <x v="4"/>
    <n v="24.683908082708236"/>
    <n v="12.352836717676213"/>
    <n v="16.209492215355993"/>
    <n v="53.246237015740441"/>
    <x v="5"/>
  </r>
  <r>
    <n v="273"/>
    <n v="0.38762757843030571"/>
    <x v="0"/>
    <n v="13.603080393784076"/>
    <n v="34.920916697982989"/>
    <n v="16.750810981456951"/>
    <n v="65.274808073224023"/>
    <x v="2"/>
  </r>
  <r>
    <n v="274"/>
    <n v="0.17567610193806293"/>
    <x v="0"/>
    <n v="21.969395382538636"/>
    <n v="18.366741175032473"/>
    <n v="31.086790812484193"/>
    <n v="71.422927370055305"/>
    <x v="4"/>
  </r>
  <r>
    <n v="275"/>
    <n v="0.33640167446680291"/>
    <x v="0"/>
    <n v="65.142153954321799"/>
    <n v="19.471274320792045"/>
    <n v="20.226386545182148"/>
    <n v="104.839814820296"/>
    <x v="6"/>
  </r>
  <r>
    <n v="276"/>
    <n v="0.59181704200114238"/>
    <x v="3"/>
    <n v="43.014243665953281"/>
    <n v="37.981243746063882"/>
    <n v="17.308402058078173"/>
    <n v="98.303889470095328"/>
    <x v="10"/>
  </r>
  <r>
    <n v="277"/>
    <n v="0.6855212721513112"/>
    <x v="3"/>
    <n v="89.427288351785023"/>
    <n v="33.510159602161835"/>
    <n v="18.708741901929425"/>
    <n v="141.64618985587629"/>
    <x v="0"/>
  </r>
  <r>
    <n v="278"/>
    <n v="0.72005797130065419"/>
    <x v="3"/>
    <n v="65.788845515123484"/>
    <n v="15.110302177151681"/>
    <n v="20.339721932688072"/>
    <n v="101.23886962496323"/>
    <x v="6"/>
  </r>
  <r>
    <n v="279"/>
    <n v="0.58997581773733143"/>
    <x v="3"/>
    <n v="46.838398225653521"/>
    <n v="21.403644513225196"/>
    <n v="19.20572371046411"/>
    <n v="87.447766449342836"/>
    <x v="9"/>
  </r>
  <r>
    <n v="280"/>
    <n v="0.79814080465769899"/>
    <x v="3"/>
    <n v="83.590610507023214"/>
    <n v="100.7858649083152"/>
    <n v="19.764130434816725"/>
    <n v="204.14060585015514"/>
    <x v="19"/>
  </r>
  <r>
    <n v="281"/>
    <n v="0.67054200359988791"/>
    <x v="3"/>
    <n v="10.771027170151063"/>
    <n v="26.715056463990937"/>
    <n v="18.584324026906348"/>
    <n v="56.07040766104835"/>
    <x v="5"/>
  </r>
  <r>
    <n v="282"/>
    <n v="9.2879693540659503E-5"/>
    <x v="0"/>
    <n v="29.17543503042096"/>
    <n v="17.445798129586688"/>
    <n v="21.096485194572434"/>
    <n v="67.717718354580086"/>
    <x v="2"/>
  </r>
  <r>
    <n v="283"/>
    <n v="4.055843331026654E-2"/>
    <x v="0"/>
    <n v="56.77214795865104"/>
    <n v="35.136841468486885"/>
    <n v="25.051087112082161"/>
    <n v="116.96007653922008"/>
    <x v="8"/>
  </r>
  <r>
    <n v="284"/>
    <n v="0.54665798801913301"/>
    <x v="3"/>
    <n v="16.727945130296252"/>
    <n v="28.339302737762651"/>
    <n v="26.963785118652773"/>
    <n v="72.031032986711665"/>
    <x v="4"/>
  </r>
  <r>
    <n v="285"/>
    <n v="0.33093847636515061"/>
    <x v="0"/>
    <n v="28.88880593510439"/>
    <n v="21.763965011020559"/>
    <n v="23.007704259636672"/>
    <n v="73.660475205761614"/>
    <x v="4"/>
  </r>
  <r>
    <n v="286"/>
    <n v="0.36101824398658999"/>
    <x v="0"/>
    <n v="31.195762565333183"/>
    <n v="43.201162854653276"/>
    <n v="15.048152147221408"/>
    <n v="89.445077567207875"/>
    <x v="9"/>
  </r>
  <r>
    <n v="287"/>
    <n v="0.1228621565234973"/>
    <x v="0"/>
    <n v="21.946942236540551"/>
    <n v="34.340452378961537"/>
    <n v="29.234154338086856"/>
    <n v="85.521548953588947"/>
    <x v="9"/>
  </r>
  <r>
    <n v="288"/>
    <n v="0.95074163813270296"/>
    <x v="1"/>
    <n v="38.945721549252873"/>
    <n v="27.239469988928331"/>
    <n v="17.734555530038939"/>
    <n v="83.919747068220147"/>
    <x v="9"/>
  </r>
  <r>
    <n v="289"/>
    <n v="0.58810120064007143"/>
    <x v="3"/>
    <n v="30.319859487859539"/>
    <n v="21.292097309008227"/>
    <n v="31.287273238560815"/>
    <n v="82.899230035428587"/>
    <x v="9"/>
  </r>
  <r>
    <n v="290"/>
    <n v="0.71612987373921477"/>
    <x v="3"/>
    <n v="21.419751363847986"/>
    <n v="11.907558504313483"/>
    <n v="18.061535372540817"/>
    <n v="51.388845240702288"/>
    <x v="5"/>
  </r>
  <r>
    <n v="291"/>
    <n v="0.41390234786905289"/>
    <x v="0"/>
    <n v="117.58061782219031"/>
    <n v="31.205262960392638"/>
    <n v="22.38980352581871"/>
    <n v="171.17568430840166"/>
    <x v="11"/>
  </r>
  <r>
    <n v="292"/>
    <n v="0.50856347888303943"/>
    <x v="3"/>
    <n v="12.563334000757189"/>
    <n v="14.962762497461037"/>
    <n v="16.104403379397091"/>
    <n v="43.630499877615321"/>
    <x v="7"/>
  </r>
  <r>
    <n v="293"/>
    <n v="0.21769639310576017"/>
    <x v="0"/>
    <n v="87.749056798504498"/>
    <n v="26.536847379101566"/>
    <n v="20.12034192495743"/>
    <n v="134.4062461025635"/>
    <x v="3"/>
  </r>
  <r>
    <n v="294"/>
    <n v="7.8067690732417372E-2"/>
    <x v="0"/>
    <n v="20.829298758033044"/>
    <n v="17.415599520902475"/>
    <n v="21.0967330125868"/>
    <n v="59.341631291522319"/>
    <x v="5"/>
  </r>
  <r>
    <n v="295"/>
    <n v="9.6861521559550856E-2"/>
    <x v="0"/>
    <n v="36.623098711404737"/>
    <n v="55.797742958056567"/>
    <n v="21.099709728915684"/>
    <n v="113.52055139837699"/>
    <x v="8"/>
  </r>
  <r>
    <n v="296"/>
    <n v="5.1777941944540773E-2"/>
    <x v="0"/>
    <n v="12.714200641116237"/>
    <n v="15.821449934491714"/>
    <n v="23.709784636073355"/>
    <n v="52.245435211681311"/>
    <x v="5"/>
  </r>
  <r>
    <n v="297"/>
    <n v="0.40387212505676573"/>
    <x v="0"/>
    <n v="60.706819510776633"/>
    <n v="21.93809281968694"/>
    <n v="17.227443297372414"/>
    <n v="99.872355627835987"/>
    <x v="10"/>
  </r>
  <r>
    <n v="298"/>
    <n v="0.78765736356418592"/>
    <x v="3"/>
    <n v="6.1571706752791178"/>
    <n v="20.475675417090752"/>
    <n v="16.161609789076028"/>
    <n v="42.794455881445899"/>
    <x v="7"/>
  </r>
  <r>
    <n v="299"/>
    <n v="0.54220994361573716"/>
    <x v="3"/>
    <n v="18.215592182972756"/>
    <n v="43.005602419986758"/>
    <n v="19.29182488333948"/>
    <n v="80.513019486298987"/>
    <x v="9"/>
  </r>
  <r>
    <n v="300"/>
    <n v="0.37101336708737609"/>
    <x v="0"/>
    <n v="30.983980929899758"/>
    <n v="27.105851551261548"/>
    <n v="21.444616680990119"/>
    <n v="79.534449162151432"/>
    <x v="4"/>
  </r>
  <r>
    <n v="301"/>
    <n v="0.25069838247664156"/>
    <x v="0"/>
    <n v="29.305987729158311"/>
    <n v="47.723422551044571"/>
    <n v="21.91273029285674"/>
    <n v="98.942140573059618"/>
    <x v="10"/>
  </r>
  <r>
    <n v="302"/>
    <n v="0.86043999569054963"/>
    <x v="4"/>
    <n v="43.575720662502448"/>
    <n v="31.771544651939944"/>
    <n v="16.598531089138305"/>
    <n v="91.945796403580701"/>
    <x v="10"/>
  </r>
  <r>
    <n v="303"/>
    <n v="0.47020050844243078"/>
    <x v="0"/>
    <n v="16.290860299709625"/>
    <n v="23.997157371612328"/>
    <n v="17.532329697594005"/>
    <n v="57.820347368915961"/>
    <x v="5"/>
  </r>
  <r>
    <n v="304"/>
    <n v="0.53880216541406245"/>
    <x v="3"/>
    <n v="24.653220761491788"/>
    <n v="59.990085529282844"/>
    <n v="26.126257487473929"/>
    <n v="110.76956377824857"/>
    <x v="8"/>
  </r>
  <r>
    <n v="305"/>
    <n v="0.69070019539674776"/>
    <x v="3"/>
    <n v="20.480243518651804"/>
    <n v="19.455699874960683"/>
    <n v="20.589254507006096"/>
    <n v="60.525197900618586"/>
    <x v="2"/>
  </r>
  <r>
    <n v="306"/>
    <n v="0.35521007945551253"/>
    <x v="0"/>
    <n v="9.770724372883377"/>
    <n v="45.771256302268213"/>
    <n v="25.514060205599741"/>
    <n v="81.05604088075134"/>
    <x v="9"/>
  </r>
  <r>
    <n v="307"/>
    <n v="0.60853915763774769"/>
    <x v="3"/>
    <n v="83.491104927026484"/>
    <n v="26.32352520289437"/>
    <n v="19.874764974260771"/>
    <n v="129.68939510418164"/>
    <x v="1"/>
  </r>
  <r>
    <n v="308"/>
    <n v="0.51175239577483"/>
    <x v="3"/>
    <n v="28.666459460373936"/>
    <n v="24.065574370746564"/>
    <n v="18.339386202882014"/>
    <n v="71.071420034002514"/>
    <x v="4"/>
  </r>
  <r>
    <n v="309"/>
    <n v="0.29017338254162872"/>
    <x v="0"/>
    <n v="18.742277786771272"/>
    <n v="20.653753082412837"/>
    <n v="23.109127437229823"/>
    <n v="62.505158306413932"/>
    <x v="2"/>
  </r>
  <r>
    <n v="310"/>
    <n v="0.66061209905049101"/>
    <x v="3"/>
    <n v="42.319745227048976"/>
    <n v="26.44914694418728"/>
    <n v="15.335679601524488"/>
    <n v="84.10457177276075"/>
    <x v="9"/>
  </r>
  <r>
    <n v="311"/>
    <n v="0.2114841728129242"/>
    <x v="0"/>
    <n v="24.540640700039148"/>
    <n v="43.988609114972604"/>
    <n v="18.878959123069972"/>
    <n v="87.408208938081728"/>
    <x v="9"/>
  </r>
  <r>
    <n v="312"/>
    <n v="0.79077953250773336"/>
    <x v="3"/>
    <n v="46.121231645726468"/>
    <n v="21.200676180271884"/>
    <n v="21.892785123050434"/>
    <n v="89.214692949048782"/>
    <x v="9"/>
  </r>
  <r>
    <n v="313"/>
    <n v="0.84834374383956224"/>
    <x v="3"/>
    <n v="1.8793169779273811"/>
    <n v="29.564947295473157"/>
    <n v="19.41039089497179"/>
    <n v="50.854655168372332"/>
    <x v="5"/>
  </r>
  <r>
    <n v="314"/>
    <n v="0.99478847163200634"/>
    <x v="2"/>
    <n v="15.613723229392955"/>
    <n v="26.647489692130335"/>
    <n v="17.380410312611222"/>
    <n v="59.641623234134514"/>
    <x v="5"/>
  </r>
  <r>
    <n v="315"/>
    <n v="0.60745696945847549"/>
    <x v="3"/>
    <n v="23.686297223326292"/>
    <n v="26.540779595266393"/>
    <n v="19.453411028404823"/>
    <n v="69.680487846997508"/>
    <x v="2"/>
  </r>
  <r>
    <n v="316"/>
    <n v="0.31735055627781417"/>
    <x v="0"/>
    <n v="14.111715506887009"/>
    <n v="26.341591548885205"/>
    <n v="20.641067927021432"/>
    <n v="61.094374982793646"/>
    <x v="2"/>
  </r>
  <r>
    <n v="317"/>
    <n v="0.98238254369611278"/>
    <x v="2"/>
    <n v="15.836696453744203"/>
    <n v="44.377650234715531"/>
    <n v="18.929678572673737"/>
    <n v="79.144025261133464"/>
    <x v="4"/>
  </r>
  <r>
    <n v="318"/>
    <n v="0.90774044012380883"/>
    <x v="1"/>
    <n v="22.726465176011313"/>
    <n v="44.28577610381187"/>
    <n v="24.560209806195331"/>
    <n v="91.572451086018518"/>
    <x v="10"/>
  </r>
  <r>
    <n v="319"/>
    <n v="0.76660357168477677"/>
    <x v="3"/>
    <n v="109.80530490570013"/>
    <n v="17.02554453291507"/>
    <n v="17.777993472756904"/>
    <n v="144.60884291137211"/>
    <x v="0"/>
  </r>
  <r>
    <n v="320"/>
    <n v="0.74148356497980639"/>
    <x v="3"/>
    <n v="50.257840594310082"/>
    <n v="24.128831079173462"/>
    <n v="30.890309138285819"/>
    <n v="105.27698081176936"/>
    <x v="6"/>
  </r>
  <r>
    <n v="321"/>
    <n v="0.30302106769327397"/>
    <x v="0"/>
    <n v="14.488561690239017"/>
    <n v="34.033036046226961"/>
    <n v="14.162387716254171"/>
    <n v="62.683985452720151"/>
    <x v="2"/>
  </r>
  <r>
    <n v="322"/>
    <n v="6.7435962777928626E-2"/>
    <x v="0"/>
    <n v="31.131329893446313"/>
    <n v="19.405170056419689"/>
    <n v="16.808675792465891"/>
    <n v="67.34517574233189"/>
    <x v="2"/>
  </r>
  <r>
    <n v="323"/>
    <n v="0.60791075783221116"/>
    <x v="3"/>
    <n v="20.221228223737377"/>
    <n v="37.793935381428085"/>
    <n v="22.924980056595739"/>
    <n v="80.940143661761198"/>
    <x v="9"/>
  </r>
  <r>
    <n v="324"/>
    <n v="0.53974656036904323"/>
    <x v="3"/>
    <n v="14.323707296224503"/>
    <n v="21.542319016906227"/>
    <n v="19.122526724912074"/>
    <n v="54.988553038042809"/>
    <x v="5"/>
  </r>
  <r>
    <n v="325"/>
    <n v="0.97177278812574608"/>
    <x v="2"/>
    <n v="18.585634411086644"/>
    <n v="72.841373138607992"/>
    <n v="18.425513695292434"/>
    <n v="109.85252124498707"/>
    <x v="6"/>
  </r>
  <r>
    <n v="326"/>
    <n v="0.63327494000535278"/>
    <x v="3"/>
    <n v="47.682942839909252"/>
    <n v="16.114085878848964"/>
    <n v="16.176147669898366"/>
    <n v="79.973176388656583"/>
    <x v="4"/>
  </r>
  <r>
    <n v="327"/>
    <n v="0.10568262249484461"/>
    <x v="0"/>
    <n v="14.298925931261083"/>
    <n v="20.946571857437238"/>
    <n v="23.222276839863451"/>
    <n v="58.46777462856177"/>
    <x v="5"/>
  </r>
  <r>
    <n v="328"/>
    <n v="0.93458530343417912"/>
    <x v="1"/>
    <n v="21.40159070955394"/>
    <n v="60.57849702963081"/>
    <n v="20.078690226381802"/>
    <n v="102.05877796556655"/>
    <x v="6"/>
  </r>
  <r>
    <n v="329"/>
    <n v="0.40485069063377399"/>
    <x v="0"/>
    <n v="36.134235012996037"/>
    <n v="24.186233053676464"/>
    <n v="14.660102730904303"/>
    <n v="74.980570797576803"/>
    <x v="4"/>
  </r>
  <r>
    <n v="330"/>
    <n v="0.38056972187621951"/>
    <x v="0"/>
    <n v="14.089642128281319"/>
    <n v="27.536145081289781"/>
    <n v="27.237282265762051"/>
    <n v="68.863069475333148"/>
    <x v="2"/>
  </r>
  <r>
    <n v="331"/>
    <n v="0.19220598460133065"/>
    <x v="0"/>
    <n v="14.503944409325491"/>
    <n v="55.883842623592756"/>
    <n v="19.789473583363698"/>
    <n v="90.177260616281956"/>
    <x v="10"/>
  </r>
  <r>
    <n v="332"/>
    <n v="0.37124487839204945"/>
    <x v="0"/>
    <n v="54.786132463782252"/>
    <n v="10.845604814838836"/>
    <n v="26.973309525470412"/>
    <n v="92.605046804091501"/>
    <x v="10"/>
  </r>
  <r>
    <n v="333"/>
    <n v="0.48483544078833385"/>
    <x v="0"/>
    <n v="31.709685956944323"/>
    <n v="48.554323899189185"/>
    <n v="22.099328333331897"/>
    <n v="102.36333818946541"/>
    <x v="6"/>
  </r>
  <r>
    <n v="334"/>
    <n v="0.72757661838709342"/>
    <x v="3"/>
    <n v="64.435501188017923"/>
    <n v="55.046073077693208"/>
    <n v="24.388686562809518"/>
    <n v="143.87026082852066"/>
    <x v="0"/>
  </r>
  <r>
    <n v="335"/>
    <n v="0.92827333057225669"/>
    <x v="1"/>
    <n v="31.730397383362252"/>
    <n v="30.708722383435532"/>
    <n v="20.798287850481692"/>
    <n v="83.237407617279473"/>
    <x v="9"/>
  </r>
  <r>
    <n v="336"/>
    <n v="0.63861440411613046"/>
    <x v="3"/>
    <n v="111.27715428099624"/>
    <n v="40.164873450372042"/>
    <n v="21.763154235211761"/>
    <n v="173.20518196658006"/>
    <x v="11"/>
  </r>
  <r>
    <n v="337"/>
    <n v="0.12804223347227817"/>
    <x v="0"/>
    <n v="17.016545765741792"/>
    <n v="17.1484369296615"/>
    <n v="22.224260116924871"/>
    <n v="56.389242812328163"/>
    <x v="5"/>
  </r>
  <r>
    <n v="338"/>
    <n v="1.1913750914053334E-2"/>
    <x v="0"/>
    <n v="25.728029192063996"/>
    <n v="25.240058326508152"/>
    <n v="19.898939988280546"/>
    <n v="70.867027506852693"/>
    <x v="4"/>
  </r>
  <r>
    <n v="339"/>
    <n v="0.74300873273258272"/>
    <x v="3"/>
    <n v="27.172026552459428"/>
    <n v="23.664426430219706"/>
    <n v="13.908868424891523"/>
    <n v="64.745321407570657"/>
    <x v="2"/>
  </r>
  <r>
    <n v="340"/>
    <n v="0.51570747117511606"/>
    <x v="3"/>
    <n v="32.28343131428619"/>
    <n v="61.580742158753509"/>
    <n v="13.398198208640808"/>
    <n v="107.26237168168051"/>
    <x v="6"/>
  </r>
  <r>
    <n v="341"/>
    <n v="1.5368504962681051E-2"/>
    <x v="0"/>
    <n v="27.663709969284"/>
    <n v="14.851677406303365"/>
    <n v="16.810151970267938"/>
    <n v="59.325539345855304"/>
    <x v="5"/>
  </r>
  <r>
    <n v="342"/>
    <n v="0.76312566123284076"/>
    <x v="3"/>
    <n v="31.820951562558879"/>
    <n v="14.366316655992248"/>
    <n v="29.890821415678364"/>
    <n v="76.078089634229485"/>
    <x v="4"/>
  </r>
  <r>
    <n v="343"/>
    <n v="0.76461268674433602"/>
    <x v="3"/>
    <n v="106.31375411001176"/>
    <n v="36.114391806996565"/>
    <n v="17.076296589653914"/>
    <n v="159.50444250666223"/>
    <x v="16"/>
  </r>
  <r>
    <n v="344"/>
    <n v="0.63759055705181789"/>
    <x v="3"/>
    <n v="46.050422543811926"/>
    <n v="43.839037517201206"/>
    <n v="24.950446954095682"/>
    <n v="114.83990701510881"/>
    <x v="8"/>
  </r>
  <r>
    <n v="345"/>
    <n v="0.44766031747447854"/>
    <x v="0"/>
    <n v="18.579865463010201"/>
    <n v="103.87781007436365"/>
    <n v="24.462665964382545"/>
    <n v="146.92034150175641"/>
    <x v="0"/>
  </r>
  <r>
    <n v="346"/>
    <n v="0.62542698758411974"/>
    <x v="3"/>
    <n v="74.157397845290518"/>
    <n v="39.507419492457501"/>
    <n v="17.503108769891632"/>
    <n v="131.16792610763966"/>
    <x v="3"/>
  </r>
  <r>
    <n v="347"/>
    <n v="7.687181147739186E-2"/>
    <x v="0"/>
    <n v="29.014017709600374"/>
    <n v="47.82194225340924"/>
    <n v="26.927836159392061"/>
    <n v="103.76379612240167"/>
    <x v="6"/>
  </r>
  <r>
    <n v="348"/>
    <n v="8.8408071140449018E-2"/>
    <x v="0"/>
    <n v="19.792115260618136"/>
    <n v="35.835964915610035"/>
    <n v="18.810345908140178"/>
    <n v="74.438426084368345"/>
    <x v="4"/>
  </r>
  <r>
    <n v="349"/>
    <n v="0.48509304175092949"/>
    <x v="0"/>
    <n v="33.295625907893069"/>
    <n v="21.150395922888013"/>
    <n v="22.458226010103566"/>
    <n v="76.904247840884636"/>
    <x v="4"/>
  </r>
  <r>
    <n v="350"/>
    <n v="1.4004836405687948E-2"/>
    <x v="0"/>
    <n v="62.157719734110579"/>
    <n v="40.948562284096845"/>
    <n v="17.303510096019917"/>
    <n v="120.40979211422734"/>
    <x v="1"/>
  </r>
  <r>
    <n v="351"/>
    <n v="0.76794001333648387"/>
    <x v="3"/>
    <n v="7.3050600481225434"/>
    <n v="35.929425107900329"/>
    <n v="19.864317454419854"/>
    <n v="63.098802610442725"/>
    <x v="2"/>
  </r>
  <r>
    <n v="352"/>
    <n v="2.587437996794828E-2"/>
    <x v="0"/>
    <n v="15.444635150461131"/>
    <n v="23.032535170802507"/>
    <n v="21.448158062855804"/>
    <n v="59.925328384119446"/>
    <x v="5"/>
  </r>
  <r>
    <n v="353"/>
    <n v="7.3530122265753173E-2"/>
    <x v="0"/>
    <n v="11.578862450589252"/>
    <n v="21.946814394920686"/>
    <n v="20.956773627038647"/>
    <n v="54.482450472548578"/>
    <x v="5"/>
  </r>
  <r>
    <n v="354"/>
    <n v="0.83014083960940066"/>
    <x v="3"/>
    <n v="22.60178023757387"/>
    <n v="15.707648081302999"/>
    <n v="26.92754163396582"/>
    <n v="65.236969952842685"/>
    <x v="2"/>
  </r>
  <r>
    <n v="355"/>
    <n v="0.31564807429446595"/>
    <x v="0"/>
    <n v="22.80673908881014"/>
    <n v="24.538968993695867"/>
    <n v="19.735636690780307"/>
    <n v="67.081344773286318"/>
    <x v="2"/>
  </r>
  <r>
    <n v="356"/>
    <n v="0.95753729153783462"/>
    <x v="1"/>
    <n v="33.441115403122033"/>
    <n v="36.253033477893922"/>
    <n v="21.733511716021244"/>
    <n v="91.427660597037203"/>
    <x v="10"/>
  </r>
  <r>
    <n v="357"/>
    <n v="0.33355783642591186"/>
    <x v="0"/>
    <n v="29.884376430029768"/>
    <n v="26.034587089209875"/>
    <n v="14.330570501929587"/>
    <n v="70.249534021169225"/>
    <x v="4"/>
  </r>
  <r>
    <n v="358"/>
    <n v="0.22015531001960653"/>
    <x v="0"/>
    <n v="15.193933772989748"/>
    <n v="32.738110403428472"/>
    <n v="21.681762315282082"/>
    <n v="69.613806491700302"/>
    <x v="2"/>
  </r>
  <r>
    <n v="359"/>
    <n v="0.90184671126382043"/>
    <x v="1"/>
    <n v="6.6090457761251855"/>
    <n v="25.131471904543147"/>
    <n v="18.302055729157448"/>
    <n v="50.042573409825778"/>
    <x v="5"/>
  </r>
  <r>
    <n v="360"/>
    <n v="9.5286303784100079E-3"/>
    <x v="0"/>
    <n v="23.586534186507894"/>
    <n v="27.199051921297166"/>
    <n v="22.140388516406013"/>
    <n v="72.925974624211079"/>
    <x v="4"/>
  </r>
  <r>
    <n v="361"/>
    <n v="6.9945772675373385E-2"/>
    <x v="0"/>
    <n v="17.811541929971909"/>
    <n v="40.423496358937356"/>
    <n v="14.342190659940057"/>
    <n v="72.577228948849324"/>
    <x v="4"/>
  </r>
  <r>
    <n v="362"/>
    <n v="0.64222399580264611"/>
    <x v="3"/>
    <n v="20.394673423133799"/>
    <n v="12.624981466881199"/>
    <n v="25.914276883694651"/>
    <n v="58.933931773709645"/>
    <x v="5"/>
  </r>
  <r>
    <n v="363"/>
    <n v="0.24601816391659803"/>
    <x v="0"/>
    <n v="56.418375241372296"/>
    <n v="33.495181032251701"/>
    <n v="17.560482653891089"/>
    <n v="107.47403892751508"/>
    <x v="6"/>
  </r>
  <r>
    <n v="364"/>
    <n v="0.75818297048828975"/>
    <x v="3"/>
    <n v="28.270947153646489"/>
    <n v="15.334398133869872"/>
    <n v="24.426994992667016"/>
    <n v="68.032340280183377"/>
    <x v="2"/>
  </r>
  <r>
    <n v="365"/>
    <n v="0.76875987830317993"/>
    <x v="3"/>
    <n v="117.69011281572723"/>
    <n v="7.9903646919566036"/>
    <n v="21.273887872303902"/>
    <n v="146.95436537998773"/>
    <x v="0"/>
  </r>
  <r>
    <n v="366"/>
    <n v="2.078638343032535E-2"/>
    <x v="0"/>
    <n v="36.366182262120162"/>
    <n v="38.142587598031525"/>
    <n v="18.575569932410982"/>
    <n v="93.084339792562673"/>
    <x v="10"/>
  </r>
  <r>
    <n v="367"/>
    <n v="0.91227759982871537"/>
    <x v="1"/>
    <n v="29.705306101826274"/>
    <n v="19.215389985511298"/>
    <n v="18.431474136810031"/>
    <n v="67.352170224147613"/>
    <x v="2"/>
  </r>
  <r>
    <n v="368"/>
    <n v="0.85481300438957741"/>
    <x v="3"/>
    <n v="9.8245075988863473"/>
    <n v="55.834295658950694"/>
    <n v="12.126849079703526"/>
    <n v="77.785652337540569"/>
    <x v="4"/>
  </r>
  <r>
    <n v="369"/>
    <n v="0.31121834235183299"/>
    <x v="0"/>
    <n v="69.56971395106136"/>
    <n v="24.352311383850044"/>
    <n v="17.391397052744004"/>
    <n v="111.31342238765541"/>
    <x v="8"/>
  </r>
  <r>
    <n v="370"/>
    <n v="0.73979061681317904"/>
    <x v="3"/>
    <n v="59.161808834340377"/>
    <n v="34.260284382388441"/>
    <n v="23.976885956705807"/>
    <n v="117.39897917343464"/>
    <x v="8"/>
  </r>
  <r>
    <n v="371"/>
    <n v="0.25518695365586486"/>
    <x v="0"/>
    <n v="40.551403546956919"/>
    <n v="38.287615776343976"/>
    <n v="17.854196328992742"/>
    <n v="96.693215652293645"/>
    <x v="10"/>
  </r>
  <r>
    <n v="372"/>
    <n v="0.58820148073937184"/>
    <x v="3"/>
    <n v="62.975451438526363"/>
    <n v="21.720397274130036"/>
    <n v="18.595096234574914"/>
    <n v="103.29094494723131"/>
    <x v="6"/>
  </r>
  <r>
    <n v="373"/>
    <n v="0.1404396342078934"/>
    <x v="0"/>
    <n v="72.791175217444234"/>
    <n v="14.799910825459962"/>
    <n v="12.841411193980347"/>
    <n v="100.43249723688454"/>
    <x v="6"/>
  </r>
  <r>
    <n v="374"/>
    <n v="0.41195663067423516"/>
    <x v="0"/>
    <n v="11.127297417737774"/>
    <n v="54.098027950803129"/>
    <n v="16.049636102273496"/>
    <n v="81.274961470814404"/>
    <x v="9"/>
  </r>
  <r>
    <n v="375"/>
    <n v="0.19268636127541561"/>
    <x v="0"/>
    <n v="9.735815408967559"/>
    <n v="29.7121368918008"/>
    <n v="18.192062695062667"/>
    <n v="57.640014995831024"/>
    <x v="5"/>
  </r>
  <r>
    <n v="376"/>
    <n v="8.1753115901163964E-2"/>
    <x v="0"/>
    <n v="41.952125210186075"/>
    <n v="21.098283702842096"/>
    <n v="21.135648866663018"/>
    <n v="84.186057779691197"/>
    <x v="9"/>
  </r>
  <r>
    <n v="377"/>
    <n v="0.60266968353093264"/>
    <x v="3"/>
    <n v="30.524402100875335"/>
    <n v="16.627742613190552"/>
    <n v="21.49139717176794"/>
    <n v="68.643541885833827"/>
    <x v="2"/>
  </r>
  <r>
    <n v="378"/>
    <n v="0.59776533087875394"/>
    <x v="3"/>
    <n v="98.594349396430374"/>
    <n v="34.274380423801205"/>
    <n v="22.481678487799115"/>
    <n v="155.35040830803069"/>
    <x v="16"/>
  </r>
  <r>
    <n v="379"/>
    <n v="0.41508475934324229"/>
    <x v="0"/>
    <n v="19.417367321988007"/>
    <n v="54.785895547023792"/>
    <n v="18.856715797005304"/>
    <n v="93.059978666017102"/>
    <x v="10"/>
  </r>
  <r>
    <n v="380"/>
    <n v="0.11405549321920205"/>
    <x v="0"/>
    <n v="18.854530076219802"/>
    <n v="10.25994582284984"/>
    <n v="20.495717114072587"/>
    <n v="49.610193013142229"/>
    <x v="7"/>
  </r>
  <r>
    <n v="381"/>
    <n v="0.14854752569017404"/>
    <x v="0"/>
    <n v="19.323209763190242"/>
    <n v="27.481338802568693"/>
    <n v="22.822020454538389"/>
    <n v="69.626569020297325"/>
    <x v="2"/>
  </r>
  <r>
    <n v="382"/>
    <n v="0.64647007214898389"/>
    <x v="3"/>
    <n v="50.454988914007835"/>
    <n v="17.782125880019287"/>
    <n v="17.097038577789228"/>
    <n v="85.334153371816342"/>
    <x v="9"/>
  </r>
  <r>
    <n v="383"/>
    <n v="0.5985485519810354"/>
    <x v="3"/>
    <n v="20.894601154912898"/>
    <n v="12.875125927312917"/>
    <n v="21.950889087539881"/>
    <n v="55.720616169765691"/>
    <x v="5"/>
  </r>
  <r>
    <n v="384"/>
    <n v="8.0357656981325687E-2"/>
    <x v="0"/>
    <n v="50.949330027423294"/>
    <n v="14.642432147072784"/>
    <n v="25.62699346487755"/>
    <n v="91.218755639373626"/>
    <x v="10"/>
  </r>
  <r>
    <n v="385"/>
    <n v="0.42968394635342233"/>
    <x v="0"/>
    <n v="31.725325266289246"/>
    <n v="58.715696305324961"/>
    <n v="24.18176492822705"/>
    <n v="114.62278649984127"/>
    <x v="8"/>
  </r>
  <r>
    <n v="386"/>
    <n v="0.3454784172709473"/>
    <x v="0"/>
    <n v="55.182247107750847"/>
    <n v="36.039757389959988"/>
    <n v="28.387449117755843"/>
    <n v="119.60945361546666"/>
    <x v="8"/>
  </r>
  <r>
    <n v="387"/>
    <n v="0.34377137110048039"/>
    <x v="0"/>
    <n v="46.584058916701203"/>
    <n v="50.576366127426141"/>
    <n v="15.405422250958898"/>
    <n v="112.56584729508624"/>
    <x v="8"/>
  </r>
  <r>
    <n v="388"/>
    <n v="0.6826127274904662"/>
    <x v="3"/>
    <n v="42.182532796200583"/>
    <n v="15.824557751556158"/>
    <n v="19.004512445634788"/>
    <n v="77.011602993391534"/>
    <x v="4"/>
  </r>
  <r>
    <n v="389"/>
    <n v="0.12899218280465818"/>
    <x v="0"/>
    <n v="55.566362396731087"/>
    <n v="11.229217867282067"/>
    <n v="16.148216056694913"/>
    <n v="82.94379632070806"/>
    <x v="9"/>
  </r>
  <r>
    <n v="390"/>
    <n v="0.50163457995781591"/>
    <x v="3"/>
    <n v="56.012396889513937"/>
    <n v="13.947720326358763"/>
    <n v="32.096415567184906"/>
    <n v="102.05653278305761"/>
    <x v="6"/>
  </r>
  <r>
    <n v="391"/>
    <n v="0.36315597922613041"/>
    <x v="0"/>
    <n v="55.417247791211018"/>
    <n v="38.61683851008236"/>
    <n v="30.989007921340562"/>
    <n v="125.02309422263393"/>
    <x v="1"/>
  </r>
  <r>
    <n v="392"/>
    <n v="0.79253193170052105"/>
    <x v="3"/>
    <n v="9.3617300987628891"/>
    <n v="63.663151996872763"/>
    <n v="20.509254642461183"/>
    <n v="93.534136738096834"/>
    <x v="10"/>
  </r>
  <r>
    <n v="393"/>
    <n v="0.37912896719871303"/>
    <x v="0"/>
    <n v="29.372105044098756"/>
    <n v="11.779646408206778"/>
    <n v="16.634570185878118"/>
    <n v="57.786321638183651"/>
    <x v="5"/>
  </r>
  <r>
    <n v="394"/>
    <n v="0.97519599370525401"/>
    <x v="2"/>
    <n v="201.42619234859521"/>
    <n v="28.217420234089658"/>
    <n v="21.669853709157568"/>
    <n v="251.31346629184242"/>
    <x v="20"/>
  </r>
  <r>
    <n v="395"/>
    <n v="0.46037120083370309"/>
    <x v="0"/>
    <n v="63.301082756458797"/>
    <n v="21.681247837585364"/>
    <n v="15.379242340313516"/>
    <n v="100.36157293435767"/>
    <x v="6"/>
  </r>
  <r>
    <n v="396"/>
    <n v="0.65086528649045039"/>
    <x v="3"/>
    <n v="14.889852422807374"/>
    <n v="32.913237512306097"/>
    <n v="19.598271292826489"/>
    <n v="67.401361227939958"/>
    <x v="2"/>
  </r>
  <r>
    <n v="397"/>
    <n v="0.90603907263872463"/>
    <x v="1"/>
    <n v="20.621048007971797"/>
    <n v="47.730277248657316"/>
    <n v="18.556680116809897"/>
    <n v="86.908005373439011"/>
    <x v="9"/>
  </r>
  <r>
    <n v="398"/>
    <n v="9.0615826048421999E-2"/>
    <x v="0"/>
    <n v="27.574784082332215"/>
    <n v="18.310189166586493"/>
    <n v="21.569182019217639"/>
    <n v="67.454155268136347"/>
    <x v="2"/>
  </r>
  <r>
    <n v="399"/>
    <n v="0.18475050792421177"/>
    <x v="0"/>
    <n v="41.859203758042533"/>
    <n v="97.139627327577927"/>
    <n v="18.276087776794508"/>
    <n v="157.27491886241495"/>
    <x v="16"/>
  </r>
  <r>
    <n v="400"/>
    <n v="0.55254550445251549"/>
    <x v="3"/>
    <n v="58.307086022555403"/>
    <n v="34.451589769868235"/>
    <n v="18.064832520625401"/>
    <n v="110.82350831304905"/>
    <x v="8"/>
  </r>
  <r>
    <n v="401"/>
    <n v="0.48546922106691814"/>
    <x v="0"/>
    <n v="13.688219552327862"/>
    <n v="34.657581407423407"/>
    <n v="21.19654629729888"/>
    <n v="69.542347257050153"/>
    <x v="2"/>
  </r>
  <r>
    <n v="402"/>
    <n v="0.40775266536052202"/>
    <x v="0"/>
    <n v="36.302351867238905"/>
    <n v="21.888488684419777"/>
    <n v="17.266400928096118"/>
    <n v="75.457241479754799"/>
    <x v="4"/>
  </r>
  <r>
    <n v="403"/>
    <n v="9.9622809415654823E-2"/>
    <x v="0"/>
    <n v="124.7184151084676"/>
    <n v="10.890330700092909"/>
    <n v="19.812825266273634"/>
    <n v="155.42157107483416"/>
    <x v="16"/>
  </r>
  <r>
    <n v="404"/>
    <n v="0.95900307648377825"/>
    <x v="1"/>
    <n v="32.009207022535627"/>
    <n v="30.073000873929853"/>
    <n v="22.625866293349961"/>
    <n v="84.708074189815434"/>
    <x v="9"/>
  </r>
  <r>
    <n v="405"/>
    <n v="0.66045859480940994"/>
    <x v="3"/>
    <n v="7.9817308482023703"/>
    <n v="8.2351475233848443"/>
    <n v="20.567168679657915"/>
    <n v="36.784047051245125"/>
    <x v="15"/>
  </r>
  <r>
    <n v="406"/>
    <n v="0.52279428213841617"/>
    <x v="3"/>
    <n v="15.641547841953908"/>
    <n v="35.240024713057991"/>
    <n v="20.284484967924737"/>
    <n v="71.16605752293664"/>
    <x v="4"/>
  </r>
  <r>
    <n v="407"/>
    <n v="0.71766883613345123"/>
    <x v="3"/>
    <n v="10.848406497305485"/>
    <n v="44.815922115731937"/>
    <n v="17.915534789972167"/>
    <n v="73.579863403009583"/>
    <x v="4"/>
  </r>
  <r>
    <n v="408"/>
    <n v="0.62372574354497012"/>
    <x v="3"/>
    <n v="19.984924894473767"/>
    <n v="71.57040792207934"/>
    <n v="14.522196722329705"/>
    <n v="106.07752953888281"/>
    <x v="6"/>
  </r>
  <r>
    <n v="409"/>
    <n v="0.64460623022746655"/>
    <x v="3"/>
    <n v="15.317811431909142"/>
    <n v="12.751524446847409"/>
    <n v="13.147897458143818"/>
    <n v="41.217233336900371"/>
    <x v="7"/>
  </r>
  <r>
    <n v="410"/>
    <n v="0.36555081628162811"/>
    <x v="0"/>
    <n v="42.015283329878422"/>
    <n v="13.092256586400461"/>
    <n v="19.879585856005896"/>
    <n v="74.98712577228477"/>
    <x v="4"/>
  </r>
  <r>
    <n v="411"/>
    <n v="0.95756295728922325"/>
    <x v="1"/>
    <n v="74.094472919512626"/>
    <n v="27.881652401438195"/>
    <n v="18.271606114920715"/>
    <n v="120.24773143587153"/>
    <x v="1"/>
  </r>
  <r>
    <n v="412"/>
    <n v="0.45023487452082356"/>
    <x v="0"/>
    <n v="12.380180553887774"/>
    <n v="35.133140452828968"/>
    <n v="18.087837063901432"/>
    <n v="65.601158070618169"/>
    <x v="2"/>
  </r>
  <r>
    <n v="413"/>
    <n v="0.9741032046782665"/>
    <x v="2"/>
    <n v="80.60429575470269"/>
    <n v="20.673870510799148"/>
    <n v="18.079565233192952"/>
    <n v="119.35773149869479"/>
    <x v="8"/>
  </r>
  <r>
    <n v="414"/>
    <n v="0.4709855800790087"/>
    <x v="0"/>
    <n v="51.597280453345149"/>
    <n v="148.0247668391201"/>
    <n v="18.486600728679093"/>
    <n v="218.10864802114435"/>
    <x v="13"/>
  </r>
  <r>
    <n v="415"/>
    <n v="0.31940762154746194"/>
    <x v="0"/>
    <n v="15.902096933689915"/>
    <n v="14.823735508069847"/>
    <n v="17.700207334362354"/>
    <n v="48.426039776122117"/>
    <x v="7"/>
  </r>
  <r>
    <n v="416"/>
    <n v="0.21378763090544461"/>
    <x v="0"/>
    <n v="48.685655728303374"/>
    <n v="46.633375134200136"/>
    <n v="17.741007553499209"/>
    <n v="113.06003841600273"/>
    <x v="8"/>
  </r>
  <r>
    <n v="417"/>
    <n v="0.67206795435042666"/>
    <x v="3"/>
    <n v="16.801749284219696"/>
    <n v="32.579118338097125"/>
    <n v="20.690643845052808"/>
    <n v="70.071511467369632"/>
    <x v="4"/>
  </r>
  <r>
    <n v="418"/>
    <n v="0.40688545352826377"/>
    <x v="0"/>
    <n v="18.484302030139347"/>
    <n v="21.411675350845314"/>
    <n v="17.431324682234429"/>
    <n v="57.327302063219093"/>
    <x v="5"/>
  </r>
  <r>
    <n v="419"/>
    <n v="0.6606877104868083"/>
    <x v="3"/>
    <n v="26.063366119399731"/>
    <n v="38.871512645811698"/>
    <n v="27.506289601657546"/>
    <n v="92.441168366868979"/>
    <x v="10"/>
  </r>
  <r>
    <n v="420"/>
    <n v="9.0012809213018574E-2"/>
    <x v="0"/>
    <n v="5.2676233394928751"/>
    <n v="47.683169970892848"/>
    <n v="19.419152757408764"/>
    <n v="72.369946067794487"/>
    <x v="4"/>
  </r>
  <r>
    <n v="421"/>
    <n v="0.60633948375184032"/>
    <x v="3"/>
    <n v="19.465890788866279"/>
    <n v="29.866330407913715"/>
    <n v="15.558783248499795"/>
    <n v="64.891004445279791"/>
    <x v="2"/>
  </r>
  <r>
    <n v="422"/>
    <n v="0.94553298336407998"/>
    <x v="1"/>
    <n v="41.52226320981044"/>
    <n v="28.448039733335399"/>
    <n v="19.078949921341163"/>
    <n v="89.049252864487002"/>
    <x v="9"/>
  </r>
  <r>
    <n v="423"/>
    <n v="0.88649562116075054"/>
    <x v="4"/>
    <n v="114.30117504311369"/>
    <n v="26.763677369935571"/>
    <n v="17.758516968820427"/>
    <n v="158.8233693818697"/>
    <x v="16"/>
  </r>
  <r>
    <n v="424"/>
    <n v="0.39674405607346352"/>
    <x v="0"/>
    <n v="18.353843069286995"/>
    <n v="10.86559699112612"/>
    <n v="12.741828310849328"/>
    <n v="41.961268371262442"/>
    <x v="7"/>
  </r>
  <r>
    <n v="425"/>
    <n v="0.73344800620768313"/>
    <x v="3"/>
    <n v="18.248934296722286"/>
    <n v="37.174495564496567"/>
    <n v="24.714536871576207"/>
    <n v="80.137966732795064"/>
    <x v="9"/>
  </r>
  <r>
    <n v="426"/>
    <n v="0.38013014153374669"/>
    <x v="0"/>
    <n v="58.197616966220025"/>
    <n v="48.40730664547209"/>
    <n v="28.405990819142179"/>
    <n v="135.0109144308343"/>
    <x v="3"/>
  </r>
  <r>
    <n v="427"/>
    <n v="0.67311550475061077"/>
    <x v="3"/>
    <n v="36.066470624968716"/>
    <n v="23.667948342680731"/>
    <n v="37.399643347213946"/>
    <n v="97.134062314863399"/>
    <x v="10"/>
  </r>
  <r>
    <n v="428"/>
    <n v="0.62874908009695385"/>
    <x v="3"/>
    <n v="32.905717089707018"/>
    <n v="35.666718043937458"/>
    <n v="18.386236766663053"/>
    <n v="86.958671900307536"/>
    <x v="9"/>
  </r>
  <r>
    <n v="429"/>
    <n v="0.17228237416203274"/>
    <x v="0"/>
    <n v="44.438667151706596"/>
    <n v="70.705288320177942"/>
    <n v="18.539209036233565"/>
    <n v="133.6831645081181"/>
    <x v="3"/>
  </r>
  <r>
    <n v="430"/>
    <n v="0.81312062150835218"/>
    <x v="3"/>
    <n v="21.173037689854247"/>
    <n v="11.741407200264435"/>
    <n v="17.981545623930607"/>
    <n v="50.895990514049288"/>
    <x v="5"/>
  </r>
  <r>
    <n v="431"/>
    <n v="0.65973678986830331"/>
    <x v="3"/>
    <n v="39.620117877342274"/>
    <n v="43.591456993691907"/>
    <n v="17.132891179535513"/>
    <n v="100.34446605056968"/>
    <x v="6"/>
  </r>
  <r>
    <n v="432"/>
    <n v="0.19498129743135262"/>
    <x v="0"/>
    <n v="8.5918215861112532"/>
    <n v="32.445979078246552"/>
    <n v="22.332444464346008"/>
    <n v="63.370245128703814"/>
    <x v="2"/>
  </r>
  <r>
    <n v="433"/>
    <n v="0.64796970749291771"/>
    <x v="3"/>
    <n v="22.514490319139433"/>
    <n v="14.953414940535824"/>
    <n v="19.583164252101255"/>
    <n v="57.051069511776511"/>
    <x v="5"/>
  </r>
  <r>
    <n v="434"/>
    <n v="0.72180510554214183"/>
    <x v="3"/>
    <n v="4.3111902019922512"/>
    <n v="24.880999234138216"/>
    <n v="22.333777767557162"/>
    <n v="51.525967203687628"/>
    <x v="5"/>
  </r>
  <r>
    <n v="435"/>
    <n v="0.63633526349602587"/>
    <x v="3"/>
    <n v="59.869525011622066"/>
    <n v="29.952584733920578"/>
    <n v="22.535943116287985"/>
    <n v="112.35805286183063"/>
    <x v="8"/>
  </r>
  <r>
    <n v="436"/>
    <n v="0.53578956349778606"/>
    <x v="3"/>
    <n v="17.362042553207626"/>
    <n v="14.423090848056662"/>
    <n v="22.408797822444065"/>
    <n v="54.193931223708354"/>
    <x v="5"/>
  </r>
  <r>
    <n v="437"/>
    <n v="0.32141326063380815"/>
    <x v="0"/>
    <n v="33.964528847754117"/>
    <n v="15.493069495173598"/>
    <n v="22.419134834176653"/>
    <n v="71.87673317710437"/>
    <x v="4"/>
  </r>
  <r>
    <n v="438"/>
    <n v="0.96621412289388231"/>
    <x v="2"/>
    <n v="176.73039363992132"/>
    <n v="45.494545622128307"/>
    <n v="27.777878518600652"/>
    <n v="250.00281778065028"/>
    <x v="20"/>
  </r>
  <r>
    <n v="439"/>
    <n v="0.510698859103912"/>
    <x v="3"/>
    <n v="66.874209775787818"/>
    <n v="19.207908885849641"/>
    <n v="18.236931916907764"/>
    <n v="104.31905057854522"/>
    <x v="6"/>
  </r>
  <r>
    <n v="440"/>
    <n v="0.15515642709328104"/>
    <x v="0"/>
    <n v="32.681976949126557"/>
    <n v="64.99133818558083"/>
    <n v="18.940503653346305"/>
    <n v="116.61381878805369"/>
    <x v="8"/>
  </r>
  <r>
    <n v="441"/>
    <n v="0.5062115326284079"/>
    <x v="3"/>
    <n v="9.6826830688344163"/>
    <n v="24.342189267494401"/>
    <n v="18.832851482562088"/>
    <n v="52.857723818890904"/>
    <x v="5"/>
  </r>
  <r>
    <n v="442"/>
    <n v="0.44695447582310499"/>
    <x v="0"/>
    <n v="26.649451456413068"/>
    <n v="17.88571715478756"/>
    <n v="13.640812705711541"/>
    <n v="58.175981316912171"/>
    <x v="5"/>
  </r>
  <r>
    <n v="443"/>
    <n v="0.72647573900625173"/>
    <x v="3"/>
    <n v="100.38289396163131"/>
    <n v="31.985434492217461"/>
    <n v="18.629054130875794"/>
    <n v="150.99738258472456"/>
    <x v="16"/>
  </r>
  <r>
    <n v="444"/>
    <n v="5.9994393751570452E-2"/>
    <x v="0"/>
    <n v="38.147676131957262"/>
    <n v="27.17180811806962"/>
    <n v="20.775560124514392"/>
    <n v="86.09504437454126"/>
    <x v="9"/>
  </r>
  <r>
    <n v="445"/>
    <n v="0.50742898321176644"/>
    <x v="3"/>
    <n v="14.212100646969466"/>
    <n v="19.610466996847094"/>
    <n v="24.339331686819484"/>
    <n v="58.161899330636047"/>
    <x v="5"/>
  </r>
  <r>
    <n v="446"/>
    <n v="0.52675146419676255"/>
    <x v="3"/>
    <n v="24.998014053754215"/>
    <n v="12.636973505493145"/>
    <n v="19.837881599296942"/>
    <n v="57.472869158544306"/>
    <x v="5"/>
  </r>
  <r>
    <n v="447"/>
    <n v="0.355587799168814"/>
    <x v="0"/>
    <n v="12.808452128070668"/>
    <n v="19.468686940614184"/>
    <n v="23.283067788657046"/>
    <n v="55.560206857341896"/>
    <x v="5"/>
  </r>
  <r>
    <n v="448"/>
    <n v="0.14754972929830057"/>
    <x v="0"/>
    <n v="19.783273686057537"/>
    <n v="35.389040554952139"/>
    <n v="17.362077821283695"/>
    <n v="72.534392062293364"/>
    <x v="4"/>
  </r>
  <r>
    <n v="449"/>
    <n v="0.62976596857197076"/>
    <x v="3"/>
    <n v="20.804570527230428"/>
    <n v="54.290037289650712"/>
    <n v="23.043240084054865"/>
    <n v="98.137847900936009"/>
    <x v="10"/>
  </r>
  <r>
    <n v="450"/>
    <n v="0.57556707809148644"/>
    <x v="3"/>
    <n v="58.121255110254602"/>
    <n v="13.743534609136779"/>
    <n v="25.732706123691546"/>
    <n v="97.597495843082925"/>
    <x v="10"/>
  </r>
  <r>
    <n v="451"/>
    <n v="4.5659124234037396E-2"/>
    <x v="0"/>
    <n v="98.909771222464229"/>
    <n v="71.412762012667883"/>
    <n v="27.562907511970863"/>
    <n v="197.88544074710296"/>
    <x v="18"/>
  </r>
  <r>
    <n v="452"/>
    <n v="0.76899342690394745"/>
    <x v="3"/>
    <n v="33.751308310255247"/>
    <n v="43.517977763993656"/>
    <n v="23.739062574032431"/>
    <n v="101.00834864828133"/>
    <x v="6"/>
  </r>
  <r>
    <n v="453"/>
    <n v="8.5677917886137767E-2"/>
    <x v="0"/>
    <n v="88.779786677463463"/>
    <n v="38.666799275451183"/>
    <n v="19.435125098900805"/>
    <n v="146.88171105181544"/>
    <x v="0"/>
  </r>
  <r>
    <n v="454"/>
    <n v="2.1616054128333451E-2"/>
    <x v="0"/>
    <n v="7.0869058290291331"/>
    <n v="28.34000618311708"/>
    <n v="16.906244418222435"/>
    <n v="52.333156430368646"/>
    <x v="5"/>
  </r>
  <r>
    <n v="455"/>
    <n v="0.57814463565369512"/>
    <x v="3"/>
    <n v="28.129091862442582"/>
    <n v="36.044436417859842"/>
    <n v="21.950149456515479"/>
    <n v="86.123677736817896"/>
    <x v="9"/>
  </r>
  <r>
    <n v="456"/>
    <n v="0.79030328822339713"/>
    <x v="3"/>
    <n v="26.382740336325867"/>
    <n v="19.03662605313254"/>
    <n v="22.634032880365847"/>
    <n v="68.053399269824254"/>
    <x v="2"/>
  </r>
  <r>
    <n v="457"/>
    <n v="0.12656980043154098"/>
    <x v="0"/>
    <n v="27.550340815775687"/>
    <n v="50.077562788328663"/>
    <n v="23.390824535727912"/>
    <n v="101.01872813983226"/>
    <x v="6"/>
  </r>
  <r>
    <n v="458"/>
    <n v="0.39603572923279229"/>
    <x v="0"/>
    <n v="25.057671430819788"/>
    <n v="29.119645624536229"/>
    <n v="19.791322925259866"/>
    <n v="73.968639980615876"/>
    <x v="4"/>
  </r>
  <r>
    <n v="459"/>
    <n v="0.55195338276914163"/>
    <x v="3"/>
    <n v="47.322241858575389"/>
    <n v="10.465692300796896"/>
    <n v="15.647338298625638"/>
    <n v="73.435272457997925"/>
    <x v="4"/>
  </r>
  <r>
    <n v="460"/>
    <n v="0.78734202939261988"/>
    <x v="3"/>
    <n v="27.040961405255565"/>
    <n v="24.519993729518006"/>
    <n v="20.082787597154052"/>
    <n v="71.643742731927631"/>
    <x v="4"/>
  </r>
  <r>
    <n v="461"/>
    <n v="0.32317564827740919"/>
    <x v="0"/>
    <n v="27.55703342349225"/>
    <n v="20.769307884794625"/>
    <n v="20.142739653207165"/>
    <n v="68.469080961494029"/>
    <x v="2"/>
  </r>
  <r>
    <n v="462"/>
    <n v="0.45222636593379151"/>
    <x v="0"/>
    <n v="49.654454148476042"/>
    <n v="21.086827282330621"/>
    <n v="19.385559825347727"/>
    <n v="90.126841256154393"/>
    <x v="10"/>
  </r>
  <r>
    <n v="463"/>
    <n v="9.0275529308086355E-2"/>
    <x v="0"/>
    <n v="12.899473265311254"/>
    <n v="10.900212104872507"/>
    <n v="25.893215795776104"/>
    <n v="49.692901165959867"/>
    <x v="7"/>
  </r>
  <r>
    <n v="464"/>
    <n v="0.13673342653471554"/>
    <x v="0"/>
    <n v="65.156353726850384"/>
    <n v="35.15961215694071"/>
    <n v="13.69068770535247"/>
    <n v="114.00665358914357"/>
    <x v="8"/>
  </r>
  <r>
    <n v="465"/>
    <n v="0.87832174685498066"/>
    <x v="4"/>
    <n v="8.486777996371103"/>
    <n v="26.382790452041352"/>
    <n v="19.095082231290252"/>
    <n v="53.9646506797027"/>
    <x v="5"/>
  </r>
  <r>
    <n v="466"/>
    <n v="6.1934297991429244E-2"/>
    <x v="0"/>
    <n v="49.643928559302054"/>
    <n v="66.810998917258857"/>
    <n v="27.440158286391181"/>
    <n v="143.89508576295208"/>
    <x v="0"/>
  </r>
  <r>
    <n v="467"/>
    <n v="0.12554274112718189"/>
    <x v="0"/>
    <n v="19.355023371268999"/>
    <n v="58.568471385025809"/>
    <n v="26.513348671611197"/>
    <n v="104.43684342790601"/>
    <x v="6"/>
  </r>
  <r>
    <n v="468"/>
    <n v="0.75212037920005059"/>
    <x v="3"/>
    <n v="90.105841506786859"/>
    <n v="26.060224633205095"/>
    <n v="23.503988800122411"/>
    <n v="139.67005494011437"/>
    <x v="3"/>
  </r>
  <r>
    <n v="469"/>
    <n v="0.11705436660675994"/>
    <x v="0"/>
    <n v="28.196953778190398"/>
    <n v="71.502754914568158"/>
    <n v="16.497999981471331"/>
    <n v="116.19770867422989"/>
    <x v="8"/>
  </r>
  <r>
    <n v="470"/>
    <n v="0.61002719107217263"/>
    <x v="3"/>
    <n v="21.478995403088962"/>
    <n v="18.343343437123725"/>
    <n v="14.858782431322147"/>
    <n v="54.681121271534835"/>
    <x v="5"/>
  </r>
  <r>
    <n v="471"/>
    <n v="0.68306045239185331"/>
    <x v="3"/>
    <n v="11.719097592980281"/>
    <n v="17.451394061094565"/>
    <n v="19.108635044250164"/>
    <n v="48.279126698325008"/>
    <x v="7"/>
  </r>
  <r>
    <n v="472"/>
    <n v="0.48153144536817349"/>
    <x v="0"/>
    <n v="26.977290160638837"/>
    <n v="12.237002235858746"/>
    <n v="13.632728636296713"/>
    <n v="52.847021032794295"/>
    <x v="5"/>
  </r>
  <r>
    <n v="473"/>
    <n v="0.84841231897403546"/>
    <x v="3"/>
    <n v="26.798058192486739"/>
    <n v="18.605474111468951"/>
    <n v="23.976003249823723"/>
    <n v="69.379535553779405"/>
    <x v="2"/>
  </r>
  <r>
    <n v="474"/>
    <n v="0.96438310554559781"/>
    <x v="2"/>
    <n v="26.312198105429715"/>
    <n v="8.4219702054279004"/>
    <n v="24.189841005445636"/>
    <n v="58.924009316303248"/>
    <x v="5"/>
  </r>
  <r>
    <n v="475"/>
    <n v="0.65364646980742291"/>
    <x v="3"/>
    <n v="20.397732883176086"/>
    <n v="50.129114643143936"/>
    <n v="20.201657097587972"/>
    <n v="90.728504623907995"/>
    <x v="10"/>
  </r>
  <r>
    <n v="476"/>
    <n v="0.46904880162431062"/>
    <x v="0"/>
    <n v="13.614929655718823"/>
    <n v="35.087806345400203"/>
    <n v="14.644490120055572"/>
    <n v="63.3472261211746"/>
    <x v="2"/>
  </r>
  <r>
    <n v="477"/>
    <n v="0.59993414098033604"/>
    <x v="3"/>
    <n v="17.228231141855872"/>
    <n v="47.721895537850997"/>
    <n v="27.11004812180559"/>
    <n v="92.06017480151246"/>
    <x v="10"/>
  </r>
  <r>
    <n v="478"/>
    <n v="0.54523109351034837"/>
    <x v="3"/>
    <n v="40.944794812706981"/>
    <n v="47.225536171574447"/>
    <n v="22.340246391224717"/>
    <n v="110.51057737550616"/>
    <x v="8"/>
  </r>
  <r>
    <n v="479"/>
    <n v="0.42701221409318857"/>
    <x v="0"/>
    <n v="37.916628769511156"/>
    <n v="21.870937053277473"/>
    <n v="23.053320223883041"/>
    <n v="82.84088604667167"/>
    <x v="9"/>
  </r>
  <r>
    <n v="480"/>
    <n v="0.59950777441915448"/>
    <x v="3"/>
    <n v="119.09638761470164"/>
    <n v="67.846739223283393"/>
    <n v="21.121609450534624"/>
    <n v="208.06473628851967"/>
    <x v="19"/>
  </r>
  <r>
    <n v="481"/>
    <n v="0.78606713668676464"/>
    <x v="3"/>
    <n v="16.341156441334487"/>
    <n v="38.693183986019442"/>
    <n v="19.186267036815224"/>
    <n v="74.220607464169149"/>
    <x v="4"/>
  </r>
  <r>
    <n v="482"/>
    <n v="0.34411923910126596"/>
    <x v="0"/>
    <n v="57.204298686141733"/>
    <n v="19.062621471636159"/>
    <n v="19.519005662765021"/>
    <n v="95.785925820542914"/>
    <x v="10"/>
  </r>
  <r>
    <n v="483"/>
    <n v="0.99941781653451278"/>
    <x v="2"/>
    <n v="43.587103548370429"/>
    <n v="40.356271016965522"/>
    <n v="21.691882165877821"/>
    <n v="105.63525673121376"/>
    <x v="6"/>
  </r>
  <r>
    <n v="484"/>
    <n v="0.10532583830601372"/>
    <x v="0"/>
    <n v="57.959690382568759"/>
    <n v="17.051495661798121"/>
    <n v="17.038989308762126"/>
    <n v="92.050175353129006"/>
    <x v="10"/>
  </r>
  <r>
    <n v="485"/>
    <n v="0.78508973275449012"/>
    <x v="3"/>
    <n v="38.508056923732632"/>
    <n v="22.380794944454735"/>
    <n v="20.49666977967248"/>
    <n v="81.385521647859846"/>
    <x v="9"/>
  </r>
  <r>
    <n v="486"/>
    <n v="9.4252361601903978E-2"/>
    <x v="0"/>
    <n v="14.448358167782649"/>
    <n v="13.119262082502251"/>
    <n v="28.40158235917599"/>
    <n v="55.969202609460893"/>
    <x v="5"/>
  </r>
  <r>
    <n v="487"/>
    <n v="0.92122033187056285"/>
    <x v="1"/>
    <n v="28.048860053845907"/>
    <n v="24.6505617961861"/>
    <n v="19.708020764443969"/>
    <n v="72.407442614475983"/>
    <x v="4"/>
  </r>
  <r>
    <n v="488"/>
    <n v="0.89994217874068216"/>
    <x v="4"/>
    <n v="12.713698117516586"/>
    <n v="51.964589797690969"/>
    <n v="21.795297476968543"/>
    <n v="86.473585392176105"/>
    <x v="9"/>
  </r>
  <r>
    <n v="489"/>
    <n v="0.41483914973569369"/>
    <x v="0"/>
    <n v="21.46222928600578"/>
    <n v="19.364502637032775"/>
    <n v="17.992424772997531"/>
    <n v="58.819156696036082"/>
    <x v="5"/>
  </r>
  <r>
    <n v="490"/>
    <n v="0.45728283346170162"/>
    <x v="0"/>
    <n v="115.87421882066342"/>
    <n v="18.496845676749711"/>
    <n v="13.020723716800942"/>
    <n v="147.39178821421407"/>
    <x v="0"/>
  </r>
  <r>
    <n v="491"/>
    <n v="0.19935707664883806"/>
    <x v="0"/>
    <n v="40.390841772783482"/>
    <n v="27.253541146219273"/>
    <n v="23.057715850471975"/>
    <n v="90.70209876947473"/>
    <x v="10"/>
  </r>
  <r>
    <n v="492"/>
    <n v="0.25924349019034765"/>
    <x v="0"/>
    <n v="39.279489283167784"/>
    <n v="21.961198254996123"/>
    <n v="26.161377257889882"/>
    <n v="87.402064796053793"/>
    <x v="9"/>
  </r>
  <r>
    <n v="493"/>
    <n v="0.67841957672750242"/>
    <x v="3"/>
    <n v="124.17587311509234"/>
    <n v="39.586719763697381"/>
    <n v="15.719954985977855"/>
    <n v="179.48254786476758"/>
    <x v="11"/>
  </r>
  <r>
    <n v="494"/>
    <n v="0.19025490323626915"/>
    <x v="0"/>
    <n v="65.417557293771409"/>
    <n v="21.159679497804536"/>
    <n v="18.214077844976181"/>
    <n v="104.79131463655213"/>
    <x v="6"/>
  </r>
  <r>
    <n v="495"/>
    <n v="0.60324425075194377"/>
    <x v="3"/>
    <n v="63.481956179318672"/>
    <n v="7.8906013574358909"/>
    <n v="21.480318244336047"/>
    <n v="92.852875781090603"/>
    <x v="10"/>
  </r>
  <r>
    <n v="496"/>
    <n v="0.83967322160378344"/>
    <x v="3"/>
    <n v="76.976365856193908"/>
    <n v="51.555032134771935"/>
    <n v="15.994666321026914"/>
    <n v="144.52606431199277"/>
    <x v="0"/>
  </r>
  <r>
    <n v="497"/>
    <n v="0.42142633892216363"/>
    <x v="0"/>
    <n v="40.270482031511122"/>
    <n v="25.618183533179295"/>
    <n v="16.62071380190039"/>
    <n v="82.509379366590807"/>
    <x v="9"/>
  </r>
  <r>
    <n v="498"/>
    <n v="0.51764438746297392"/>
    <x v="3"/>
    <n v="58.626130851655439"/>
    <n v="39.128724700790087"/>
    <n v="20.556394746833039"/>
    <n v="118.31125029927856"/>
    <x v="8"/>
  </r>
  <r>
    <n v="499"/>
    <n v="6.6701081537895224E-2"/>
    <x v="0"/>
    <n v="40.106298676191827"/>
    <n v="20.121362949436904"/>
    <n v="15.165974438676951"/>
    <n v="75.393636064305682"/>
    <x v="4"/>
  </r>
  <r>
    <n v="500"/>
    <n v="0.27655680336055899"/>
    <x v="0"/>
    <n v="25.571227501269583"/>
    <n v="35.274392958975753"/>
    <n v="19.74498434880277"/>
    <n v="80.590604809048102"/>
    <x v="9"/>
  </r>
  <r>
    <n v="501"/>
    <n v="0.9093885071365807"/>
    <x v="1"/>
    <n v="81.095308532454482"/>
    <n v="19.742736186814014"/>
    <n v="20.062964210514558"/>
    <n v="120.90100892978305"/>
    <x v="1"/>
  </r>
  <r>
    <n v="502"/>
    <n v="0.54871031557361816"/>
    <x v="3"/>
    <n v="101.65761276270204"/>
    <n v="25.614737623442696"/>
    <n v="26.596393016958626"/>
    <n v="153.86874340310337"/>
    <x v="16"/>
  </r>
  <r>
    <n v="503"/>
    <n v="0.28278060229396229"/>
    <x v="0"/>
    <n v="21.677786863870246"/>
    <n v="51.768631383758319"/>
    <n v="24.693457797247518"/>
    <n v="98.13987604487609"/>
    <x v="10"/>
  </r>
  <r>
    <n v="504"/>
    <n v="0.24356722984473023"/>
    <x v="0"/>
    <n v="19.441960397476166"/>
    <n v="38.601675675198436"/>
    <n v="22.247965234490529"/>
    <n v="80.291601307165138"/>
    <x v="9"/>
  </r>
  <r>
    <n v="505"/>
    <n v="0.44566924319721768"/>
    <x v="0"/>
    <n v="30.642504802913617"/>
    <n v="40.963531741969234"/>
    <n v="20.465750222329827"/>
    <n v="92.071786767212686"/>
    <x v="10"/>
  </r>
  <r>
    <n v="506"/>
    <n v="0.53389557509798435"/>
    <x v="3"/>
    <n v="31.227113267073857"/>
    <n v="32.941788898444081"/>
    <n v="26.149112588417825"/>
    <n v="90.318014753935756"/>
    <x v="10"/>
  </r>
  <r>
    <n v="507"/>
    <n v="0.38190683511234313"/>
    <x v="0"/>
    <n v="11.285801125338525"/>
    <n v="9.7841634361107186"/>
    <n v="14.524094535851464"/>
    <n v="35.594059097300708"/>
    <x v="15"/>
  </r>
  <r>
    <n v="508"/>
    <n v="0.50504824866480769"/>
    <x v="3"/>
    <n v="5.5418057245221997"/>
    <n v="24.369428162581141"/>
    <n v="23.12577832775807"/>
    <n v="53.037012214861406"/>
    <x v="5"/>
  </r>
  <r>
    <n v="509"/>
    <n v="0.11886833606795677"/>
    <x v="0"/>
    <n v="15.123035656390858"/>
    <n v="87.370318875019237"/>
    <n v="25.851776298873535"/>
    <n v="128.34513083028364"/>
    <x v="1"/>
  </r>
  <r>
    <n v="510"/>
    <n v="0.97833682741043337"/>
    <x v="2"/>
    <n v="11.207049523486869"/>
    <n v="45.98027511406179"/>
    <n v="18.447385266580117"/>
    <n v="75.634709904128769"/>
    <x v="4"/>
  </r>
  <r>
    <n v="511"/>
    <n v="0.16591052130021067"/>
    <x v="0"/>
    <n v="29.880255601180096"/>
    <n v="10.00105196186105"/>
    <n v="16.826280194132451"/>
    <n v="56.707587757173599"/>
    <x v="5"/>
  </r>
  <r>
    <n v="512"/>
    <n v="0.72429568392032906"/>
    <x v="3"/>
    <n v="18.710873835216837"/>
    <n v="19.258994562479916"/>
    <n v="18.211127498802615"/>
    <n v="56.180995896499368"/>
    <x v="5"/>
  </r>
  <r>
    <n v="513"/>
    <n v="0.28836182894246409"/>
    <x v="0"/>
    <n v="15.570238843676508"/>
    <n v="20.677279399172281"/>
    <n v="17.761352784841307"/>
    <n v="54.008871027690098"/>
    <x v="5"/>
  </r>
  <r>
    <n v="514"/>
    <n v="0.7187063961733553"/>
    <x v="3"/>
    <n v="15.096188383782572"/>
    <n v="28.148418604938634"/>
    <n v="22.023855792737869"/>
    <n v="65.268462781459078"/>
    <x v="2"/>
  </r>
  <r>
    <n v="515"/>
    <n v="8.0259937302469608E-2"/>
    <x v="0"/>
    <n v="55.252803383329194"/>
    <n v="52.178791585258494"/>
    <n v="26.165927828692272"/>
    <n v="133.59752279727996"/>
    <x v="3"/>
  </r>
  <r>
    <n v="516"/>
    <n v="0.73480847799646754"/>
    <x v="3"/>
    <n v="31.217820241105695"/>
    <n v="13.648322370566461"/>
    <n v="15.217026919841651"/>
    <n v="60.083169531513811"/>
    <x v="2"/>
  </r>
  <r>
    <n v="517"/>
    <n v="0.54644971289407218"/>
    <x v="3"/>
    <n v="40.54268277732335"/>
    <n v="16.554225353626094"/>
    <n v="16.059860569264028"/>
    <n v="73.156768700213476"/>
    <x v="4"/>
  </r>
  <r>
    <n v="518"/>
    <n v="0.59802801068809752"/>
    <x v="3"/>
    <n v="27.30930957904107"/>
    <n v="36.935997463146677"/>
    <n v="21.034786465941362"/>
    <n v="85.280093508129113"/>
    <x v="9"/>
  </r>
  <r>
    <n v="519"/>
    <n v="3.5805967588766752E-3"/>
    <x v="0"/>
    <n v="23.27002478239984"/>
    <n v="26.742945483079083"/>
    <n v="18.583356405796369"/>
    <n v="68.596326671275293"/>
    <x v="2"/>
  </r>
  <r>
    <n v="520"/>
    <n v="0.99378587271906194"/>
    <x v="2"/>
    <n v="11.232298222759692"/>
    <n v="19.120131257149918"/>
    <n v="16.006861003971853"/>
    <n v="46.359290483881466"/>
    <x v="7"/>
  </r>
  <r>
    <n v="521"/>
    <n v="0.12766154507135374"/>
    <x v="0"/>
    <n v="43.709733959647807"/>
    <n v="22.716158184195354"/>
    <n v="23.32219850749718"/>
    <n v="89.748090651340334"/>
    <x v="9"/>
  </r>
  <r>
    <n v="522"/>
    <n v="0.13788550197383964"/>
    <x v="0"/>
    <n v="52.73577436552057"/>
    <n v="16.509833658050542"/>
    <n v="19.942116353920756"/>
    <n v="89.187724377491861"/>
    <x v="9"/>
  </r>
  <r>
    <n v="523"/>
    <n v="0.54404850002837879"/>
    <x v="3"/>
    <n v="34.590854725166132"/>
    <n v="16.273185281869807"/>
    <n v="19.16734990117703"/>
    <n v="70.031389908212972"/>
    <x v="4"/>
  </r>
  <r>
    <n v="524"/>
    <n v="1.5955514799794623E-2"/>
    <x v="0"/>
    <n v="50.706421567442398"/>
    <n v="49.637045463780687"/>
    <n v="29.600155825139225"/>
    <n v="129.94362285636231"/>
    <x v="1"/>
  </r>
  <r>
    <n v="525"/>
    <n v="0.86178483755318436"/>
    <x v="4"/>
    <n v="18.320358508107724"/>
    <n v="26.921659858518687"/>
    <n v="23.610526040660172"/>
    <n v="68.852544407286587"/>
    <x v="2"/>
  </r>
  <r>
    <n v="526"/>
    <n v="0.13395431829044657"/>
    <x v="0"/>
    <n v="33.774983570243784"/>
    <n v="44.148893281131372"/>
    <n v="19.650161004776997"/>
    <n v="97.57403785615216"/>
    <x v="10"/>
  </r>
  <r>
    <n v="527"/>
    <n v="0.55905266196952574"/>
    <x v="3"/>
    <n v="16.224211627306698"/>
    <n v="31.203251783969723"/>
    <n v="25.33287062315236"/>
    <n v="72.76033403442878"/>
    <x v="4"/>
  </r>
  <r>
    <n v="528"/>
    <n v="0.32610112322520934"/>
    <x v="0"/>
    <n v="20.707785693210038"/>
    <n v="32.483460647429517"/>
    <n v="22.963573095373611"/>
    <n v="76.154819436013156"/>
    <x v="4"/>
  </r>
  <r>
    <n v="529"/>
    <n v="0.9020294272686975"/>
    <x v="1"/>
    <n v="85.360621404280678"/>
    <n v="20.1355541757721"/>
    <n v="22.953002465296162"/>
    <n v="128.44917804534893"/>
    <x v="1"/>
  </r>
  <r>
    <n v="530"/>
    <n v="0.26423798680434596"/>
    <x v="0"/>
    <n v="35.598866094786288"/>
    <n v="12.746583667942545"/>
    <n v="17.369025076119005"/>
    <n v="65.714474838847835"/>
    <x v="2"/>
  </r>
  <r>
    <n v="531"/>
    <n v="0.85148621665101498"/>
    <x v="3"/>
    <n v="98.465983730607064"/>
    <n v="38.678474238499987"/>
    <n v="19.432932846928669"/>
    <n v="156.57739081603575"/>
    <x v="16"/>
  </r>
  <r>
    <n v="532"/>
    <n v="7.7652358912593367E-2"/>
    <x v="0"/>
    <n v="38.188077491892635"/>
    <n v="43.418080926662505"/>
    <n v="18.177162722512453"/>
    <n v="99.783321141067589"/>
    <x v="10"/>
  </r>
  <r>
    <n v="533"/>
    <n v="0.15129294452249142"/>
    <x v="0"/>
    <n v="21.01807625166709"/>
    <n v="28.282014324715352"/>
    <n v="17.781842985759106"/>
    <n v="67.081933562141558"/>
    <x v="2"/>
  </r>
  <r>
    <n v="534"/>
    <n v="0.14950837066644906"/>
    <x v="0"/>
    <n v="5.9023921582710859"/>
    <n v="27.884440065215113"/>
    <n v="20.129539591763155"/>
    <n v="53.916371815249356"/>
    <x v="5"/>
  </r>
  <r>
    <n v="535"/>
    <n v="0.65448421049390915"/>
    <x v="3"/>
    <n v="70.795100565916414"/>
    <n v="40.398598741650993"/>
    <n v="22.414084887564488"/>
    <n v="133.6077841951319"/>
    <x v="3"/>
  </r>
  <r>
    <n v="536"/>
    <n v="0.78962208786271104"/>
    <x v="3"/>
    <n v="44.087394975255499"/>
    <n v="42.042486426086512"/>
    <n v="14.317540792177061"/>
    <n v="100.44742219351906"/>
    <x v="6"/>
  </r>
  <r>
    <n v="537"/>
    <n v="0.82724761180874962"/>
    <x v="3"/>
    <n v="17.560054486583841"/>
    <n v="13.565185912858796"/>
    <n v="23.508070622657574"/>
    <n v="54.633311022100216"/>
    <x v="5"/>
  </r>
  <r>
    <n v="538"/>
    <n v="0.85285594166698264"/>
    <x v="3"/>
    <n v="38.848121399639744"/>
    <n v="14.568358262111184"/>
    <n v="20.980691312141563"/>
    <n v="74.397170973892486"/>
    <x v="4"/>
  </r>
  <r>
    <n v="539"/>
    <n v="0.71735634115225422"/>
    <x v="3"/>
    <n v="62.461655769349669"/>
    <n v="27.233378841662201"/>
    <n v="20.395803840839672"/>
    <n v="110.09083845185154"/>
    <x v="8"/>
  </r>
  <r>
    <n v="540"/>
    <n v="0.43860127059438947"/>
    <x v="0"/>
    <n v="29.367993270596212"/>
    <n v="105.88673465037807"/>
    <n v="21.580717318706654"/>
    <n v="156.83544523968095"/>
    <x v="16"/>
  </r>
  <r>
    <n v="541"/>
    <n v="0.48791590151189002"/>
    <x v="0"/>
    <n v="25.125490567641204"/>
    <n v="10.592774705583098"/>
    <n v="22.349072616477262"/>
    <n v="58.067337889701562"/>
    <x v="5"/>
  </r>
  <r>
    <n v="542"/>
    <n v="0.98171161724014921"/>
    <x v="2"/>
    <n v="26.074255721106635"/>
    <n v="11.691974860771243"/>
    <n v="25.108609029251955"/>
    <n v="62.874839611129829"/>
    <x v="2"/>
  </r>
  <r>
    <n v="543"/>
    <n v="0.88232459229320404"/>
    <x v="4"/>
    <n v="24.349114844039477"/>
    <n v="19.111701793937076"/>
    <n v="24.670183317960706"/>
    <n v="68.130999955937256"/>
    <x v="2"/>
  </r>
  <r>
    <n v="544"/>
    <n v="0.16037959847712879"/>
    <x v="0"/>
    <n v="5.9383111892672913"/>
    <n v="21.900102851537614"/>
    <n v="24.171492703716304"/>
    <n v="52.00990674452121"/>
    <x v="5"/>
  </r>
  <r>
    <n v="545"/>
    <n v="0.86738322843725713"/>
    <x v="4"/>
    <n v="46.574233960764786"/>
    <n v="23.732004021459073"/>
    <n v="15.92656958581647"/>
    <n v="86.232807568040329"/>
    <x v="9"/>
  </r>
  <r>
    <n v="546"/>
    <n v="0.41297387452999135"/>
    <x v="0"/>
    <n v="55.502707673100296"/>
    <n v="27.294436928964881"/>
    <n v="15.105348305146709"/>
    <n v="97.902492907211879"/>
    <x v="10"/>
  </r>
  <r>
    <n v="547"/>
    <n v="0.43926145077578826"/>
    <x v="0"/>
    <n v="17.950129965665212"/>
    <n v="30.123559948968897"/>
    <n v="19.155125345060355"/>
    <n v="67.228815259694471"/>
    <x v="2"/>
  </r>
  <r>
    <n v="548"/>
    <n v="3.1347366196204152E-2"/>
    <x v="0"/>
    <n v="4.5261130150836379"/>
    <n v="10.931942241010674"/>
    <n v="17.338283850477744"/>
    <n v="32.796339106572056"/>
    <x v="15"/>
  </r>
  <r>
    <n v="549"/>
    <n v="0.8322687634498378"/>
    <x v="3"/>
    <n v="36.642432133905956"/>
    <n v="32.922990004933887"/>
    <n v="23.948316282199919"/>
    <n v="93.513738421039761"/>
    <x v="10"/>
  </r>
  <r>
    <n v="550"/>
    <n v="0.89203224088792177"/>
    <x v="4"/>
    <n v="27.418757210463681"/>
    <n v="40.108134213796276"/>
    <n v="17.318182984036877"/>
    <n v="84.845074408296838"/>
    <x v="9"/>
  </r>
  <r>
    <n v="551"/>
    <n v="0.4691609198990071"/>
    <x v="0"/>
    <n v="73.175086279375392"/>
    <n v="11.323176746599705"/>
    <n v="14.218001401165276"/>
    <n v="98.716264427140374"/>
    <x v="10"/>
  </r>
  <r>
    <n v="552"/>
    <n v="0.99270584786881122"/>
    <x v="2"/>
    <n v="63.895519739757823"/>
    <n v="19.852480566006303"/>
    <n v="18.151416155617078"/>
    <n v="101.89941646138121"/>
    <x v="6"/>
  </r>
  <r>
    <n v="553"/>
    <n v="0.21794515079459564"/>
    <x v="0"/>
    <n v="11.75439615552682"/>
    <n v="31.6992540583535"/>
    <n v="18.317894560558809"/>
    <n v="61.771544774439135"/>
    <x v="2"/>
  </r>
  <r>
    <n v="554"/>
    <n v="0.68100646897062556"/>
    <x v="3"/>
    <n v="35.716958236666393"/>
    <n v="21.447016236380701"/>
    <n v="14.88181362935493"/>
    <n v="72.045788102402014"/>
    <x v="4"/>
  </r>
  <r>
    <n v="555"/>
    <n v="0.90315714980815498"/>
    <x v="1"/>
    <n v="60.411968601139129"/>
    <n v="52.864426519503326"/>
    <n v="17.828719167748257"/>
    <n v="131.10511428839072"/>
    <x v="3"/>
  </r>
  <r>
    <n v="556"/>
    <n v="0.76034302783429597"/>
    <x v="3"/>
    <n v="53.368351670804195"/>
    <n v="18.019201084745728"/>
    <n v="21.113317552417691"/>
    <n v="92.500870307967602"/>
    <x v="10"/>
  </r>
  <r>
    <n v="557"/>
    <n v="0.38685269355516816"/>
    <x v="0"/>
    <n v="15.792186884888761"/>
    <n v="17.681277091026729"/>
    <n v="22.376065924365161"/>
    <n v="55.849529900280658"/>
    <x v="5"/>
  </r>
  <r>
    <n v="558"/>
    <n v="7.5935358407580589E-2"/>
    <x v="0"/>
    <n v="128.34604113001623"/>
    <n v="17.197422133087109"/>
    <n v="21.602441798802566"/>
    <n v="167.14590506190592"/>
    <x v="14"/>
  </r>
  <r>
    <n v="559"/>
    <n v="0.30540508938364674"/>
    <x v="0"/>
    <n v="51.60184690259166"/>
    <n v="25.605622277691975"/>
    <n v="18.90258040507765"/>
    <n v="96.110049585361281"/>
    <x v="10"/>
  </r>
  <r>
    <n v="560"/>
    <n v="0.71050441545200804"/>
    <x v="3"/>
    <n v="17.408717804821542"/>
    <n v="36.475691470676445"/>
    <n v="22.042396945316238"/>
    <n v="75.926806220814228"/>
    <x v="4"/>
  </r>
  <r>
    <n v="561"/>
    <n v="0.86759880369109099"/>
    <x v="4"/>
    <n v="67.227992591797786"/>
    <n v="21.867971285950908"/>
    <n v="33.621083841337104"/>
    <n v="122.7170477190858"/>
    <x v="1"/>
  </r>
  <r>
    <n v="562"/>
    <n v="0.79591565916877804"/>
    <x v="3"/>
    <n v="76.794782691286031"/>
    <n v="27.785675808920818"/>
    <n v="18.684916596365593"/>
    <n v="123.26537509657244"/>
    <x v="1"/>
  </r>
  <r>
    <n v="563"/>
    <n v="0.83529313577291198"/>
    <x v="3"/>
    <n v="6.464026326665997"/>
    <n v="10.162418663737236"/>
    <n v="24.984389347930261"/>
    <n v="41.61083433833349"/>
    <x v="7"/>
  </r>
  <r>
    <n v="564"/>
    <n v="0.95514986131368973"/>
    <x v="1"/>
    <n v="96.191698190856101"/>
    <n v="28.333387831818715"/>
    <n v="18.359333607722878"/>
    <n v="142.8844196303977"/>
    <x v="0"/>
  </r>
  <r>
    <n v="565"/>
    <n v="0.72119768751715274"/>
    <x v="3"/>
    <n v="28.550417416049935"/>
    <n v="24.248404032555619"/>
    <n v="25.221339336634216"/>
    <n v="78.020160785239767"/>
    <x v="4"/>
  </r>
  <r>
    <n v="566"/>
    <n v="0.85986123093674593"/>
    <x v="3"/>
    <n v="73.16007517375516"/>
    <n v="26.686236191510897"/>
    <n v="18.491110827159535"/>
    <n v="118.33742219242559"/>
    <x v="8"/>
  </r>
  <r>
    <n v="567"/>
    <n v="0.36242330580276616"/>
    <x v="0"/>
    <n v="20.994112293773441"/>
    <n v="7.9161472482484987"/>
    <n v="21.344844455277205"/>
    <n v="50.255103997299145"/>
    <x v="5"/>
  </r>
  <r>
    <n v="568"/>
    <n v="0.15599382041931464"/>
    <x v="0"/>
    <n v="30.969776849140334"/>
    <n v="15.852356525307513"/>
    <n v="15.866200480318085"/>
    <n v="62.688333854765929"/>
    <x v="2"/>
  </r>
  <r>
    <n v="569"/>
    <n v="0.25916233952072232"/>
    <x v="0"/>
    <n v="43.086734088799233"/>
    <n v="44.732400411429204"/>
    <n v="15.384718749332821"/>
    <n v="103.20385324956126"/>
    <x v="6"/>
  </r>
  <r>
    <n v="570"/>
    <n v="0.82129805160567837"/>
    <x v="3"/>
    <n v="41.423822718103487"/>
    <n v="62.239580071668463"/>
    <n v="22.31527959862467"/>
    <n v="125.97868238839662"/>
    <x v="1"/>
  </r>
  <r>
    <n v="571"/>
    <n v="0.33871989967925864"/>
    <x v="0"/>
    <n v="30.52877897771786"/>
    <n v="10.799550341501908"/>
    <n v="29.665130263078577"/>
    <n v="70.993459582298343"/>
    <x v="4"/>
  </r>
  <r>
    <n v="572"/>
    <n v="0.30736758079590676"/>
    <x v="0"/>
    <n v="25.678623749946087"/>
    <n v="10.647415554845605"/>
    <n v="19.669014448357846"/>
    <n v="55.995053753149534"/>
    <x v="5"/>
  </r>
  <r>
    <n v="573"/>
    <n v="0.52277687274300289"/>
    <x v="3"/>
    <n v="76.677421969848112"/>
    <n v="9.5741009782967748"/>
    <n v="17.93259234771002"/>
    <n v="104.18411529585489"/>
    <x v="6"/>
  </r>
  <r>
    <n v="574"/>
    <n v="0.75500965467265246"/>
    <x v="3"/>
    <n v="8.0323376209081108"/>
    <n v="37.375795111400514"/>
    <n v="25.033125828134779"/>
    <n v="70.441258560443401"/>
    <x v="4"/>
  </r>
  <r>
    <n v="575"/>
    <n v="0.67687586446303261"/>
    <x v="3"/>
    <n v="10.63558141661302"/>
    <n v="24.384713878136441"/>
    <n v="25.23558451885912"/>
    <n v="60.25587981360858"/>
    <x v="2"/>
  </r>
  <r>
    <n v="576"/>
    <n v="3.119541057658004E-2"/>
    <x v="0"/>
    <n v="15.345586811365374"/>
    <n v="84.258954315863591"/>
    <n v="22.837881733405606"/>
    <n v="122.44242286063458"/>
    <x v="1"/>
  </r>
  <r>
    <n v="577"/>
    <n v="0.91096894971673792"/>
    <x v="1"/>
    <n v="34.082396640397363"/>
    <n v="31.356614759613223"/>
    <n v="17.97910207922197"/>
    <n v="83.418113479232559"/>
    <x v="9"/>
  </r>
  <r>
    <n v="578"/>
    <n v="8.377294465362195E-2"/>
    <x v="0"/>
    <n v="43.726163076217929"/>
    <n v="35.671391566618198"/>
    <n v="22.406926419849547"/>
    <n v="101.80448106268568"/>
    <x v="6"/>
  </r>
  <r>
    <n v="579"/>
    <n v="0.20689324176104429"/>
    <x v="0"/>
    <n v="8.7933365102447372"/>
    <n v="47.793652309625784"/>
    <n v="22.018710418604936"/>
    <n v="78.605699238475452"/>
    <x v="4"/>
  </r>
  <r>
    <n v="580"/>
    <n v="5.0498644981308516E-2"/>
    <x v="0"/>
    <n v="48.13597602460711"/>
    <n v="35.829361106452815"/>
    <n v="13.964889429351045"/>
    <n v="97.930226560410972"/>
    <x v="10"/>
  </r>
  <r>
    <n v="581"/>
    <n v="0.82895988412011523"/>
    <x v="3"/>
    <n v="39.260226043078077"/>
    <n v="61.595178415469825"/>
    <n v="28.650389723353332"/>
    <n v="129.50579418190122"/>
    <x v="1"/>
  </r>
  <r>
    <n v="582"/>
    <n v="0.15522427488469892"/>
    <x v="0"/>
    <n v="17.053582417422138"/>
    <n v="16.340873727922439"/>
    <n v="16.075727500519498"/>
    <n v="49.470183645864076"/>
    <x v="7"/>
  </r>
  <r>
    <n v="583"/>
    <n v="0.4646666632015326"/>
    <x v="0"/>
    <n v="52.237657405046413"/>
    <n v="34.990414143731044"/>
    <n v="15.951625705802885"/>
    <n v="103.17969725458033"/>
    <x v="6"/>
  </r>
  <r>
    <n v="584"/>
    <n v="0.27400604307018461"/>
    <x v="0"/>
    <n v="15.577523905881829"/>
    <n v="29.609340024036129"/>
    <n v="18.010296378248388"/>
    <n v="63.197160308166346"/>
    <x v="2"/>
  </r>
  <r>
    <n v="585"/>
    <n v="0.42091330651385273"/>
    <x v="0"/>
    <n v="30.516885501204133"/>
    <n v="11.136732414435476"/>
    <n v="21.887797704742336"/>
    <n v="63.54141562038194"/>
    <x v="2"/>
  </r>
  <r>
    <n v="586"/>
    <n v="0.91794753854847244"/>
    <x v="1"/>
    <n v="25.851852763801457"/>
    <n v="55.681908463174494"/>
    <n v="20.206301993409376"/>
    <n v="101.74006322038534"/>
    <x v="6"/>
  </r>
  <r>
    <n v="587"/>
    <n v="0.73960480418108565"/>
    <x v="3"/>
    <n v="19.215917216166645"/>
    <n v="22.769120443318208"/>
    <n v="19.631194112856303"/>
    <n v="61.616231772341152"/>
    <x v="2"/>
  </r>
  <r>
    <n v="588"/>
    <n v="0.65123398586615866"/>
    <x v="3"/>
    <n v="38.173575102382628"/>
    <n v="40.002520010185023"/>
    <n v="17.214348589008996"/>
    <n v="95.390443701576643"/>
    <x v="10"/>
  </r>
  <r>
    <n v="589"/>
    <n v="0.28012367848976527"/>
    <x v="0"/>
    <n v="49.870301054098825"/>
    <n v="25.628139926507185"/>
    <n v="20.221586524623255"/>
    <n v="95.720027505229268"/>
    <x v="10"/>
  </r>
  <r>
    <n v="590"/>
    <n v="0.79412748528086807"/>
    <x v="3"/>
    <n v="9.8623216604148958"/>
    <n v="26.50242802901569"/>
    <n v="22.145225031689321"/>
    <n v="58.509974721119903"/>
    <x v="5"/>
  </r>
  <r>
    <n v="591"/>
    <n v="0.6721207977702861"/>
    <x v="3"/>
    <n v="5.6795407235435382"/>
    <n v="31.675233335852127"/>
    <n v="19.526555773978313"/>
    <n v="56.881329833373982"/>
    <x v="5"/>
  </r>
  <r>
    <n v="592"/>
    <n v="0.60859110985667431"/>
    <x v="3"/>
    <n v="58.592773847729156"/>
    <n v="13.96721526586812"/>
    <n v="17.929277154685689"/>
    <n v="90.489266268282975"/>
    <x v="10"/>
  </r>
  <r>
    <n v="593"/>
    <n v="0.27846017950704671"/>
    <x v="0"/>
    <n v="21.032057570701365"/>
    <n v="37.835139327761532"/>
    <n v="26.564162786845156"/>
    <n v="85.431359685308053"/>
    <x v="9"/>
  </r>
  <r>
    <n v="594"/>
    <n v="0.10098348626873543"/>
    <x v="0"/>
    <n v="146.95195326877425"/>
    <n v="18.59717485516418"/>
    <n v="20.94664305118614"/>
    <n v="186.49577117512456"/>
    <x v="17"/>
  </r>
  <r>
    <n v="595"/>
    <n v="0.2333740273036411"/>
    <x v="0"/>
    <n v="122.49316480780176"/>
    <n v="58.570696012015262"/>
    <n v="22.283689346815866"/>
    <n v="203.34755016663289"/>
    <x v="19"/>
  </r>
  <r>
    <n v="596"/>
    <n v="0.32229083437175832"/>
    <x v="0"/>
    <n v="19.384797165123224"/>
    <n v="31.899504932931649"/>
    <n v="20.322727692937566"/>
    <n v="71.607029790992442"/>
    <x v="4"/>
  </r>
  <r>
    <n v="597"/>
    <n v="0.89733301963031398"/>
    <x v="4"/>
    <n v="47.999963213213171"/>
    <n v="30.841797885042794"/>
    <n v="20.666567427907349"/>
    <n v="99.508328526163325"/>
    <x v="10"/>
  </r>
  <r>
    <n v="598"/>
    <n v="0.2753481718439853"/>
    <x v="0"/>
    <n v="13.184571475046775"/>
    <n v="42.607649515931882"/>
    <n v="21.287754929662217"/>
    <n v="77.079975920640877"/>
    <x v="4"/>
  </r>
  <r>
    <n v="599"/>
    <n v="0.98057866789017278"/>
    <x v="2"/>
    <n v="23.28054046540905"/>
    <n v="30.794628148672313"/>
    <n v="22.878841673568633"/>
    <n v="76.954010287649993"/>
    <x v="4"/>
  </r>
  <r>
    <n v="600"/>
    <n v="0.98101339335311666"/>
    <x v="2"/>
    <n v="21.434678531391008"/>
    <n v="36.298198178385206"/>
    <n v="17.035036123210375"/>
    <n v="74.767912832986582"/>
    <x v="4"/>
  </r>
  <r>
    <n v="601"/>
    <n v="0.54726845899009979"/>
    <x v="3"/>
    <n v="12.771833335710003"/>
    <n v="22.956175743017663"/>
    <n v="14.876478427564077"/>
    <n v="50.604487506291747"/>
    <x v="5"/>
  </r>
  <r>
    <n v="602"/>
    <n v="0.32784192006992885"/>
    <x v="0"/>
    <n v="7.04464587559211"/>
    <n v="27.046769045569366"/>
    <n v="24.139721437656711"/>
    <n v="58.231136358818183"/>
    <x v="5"/>
  </r>
  <r>
    <n v="603"/>
    <n v="0.47129168782236153"/>
    <x v="0"/>
    <n v="30.810384333232388"/>
    <n v="48.355545487405386"/>
    <n v="19.537916242332049"/>
    <n v="98.703846062969816"/>
    <x v="10"/>
  </r>
  <r>
    <n v="604"/>
    <n v="0.81826334403685341"/>
    <x v="3"/>
    <n v="14.427857009327132"/>
    <n v="70.821584089929274"/>
    <n v="19.66101258571636"/>
    <n v="104.91045368497277"/>
    <x v="6"/>
  </r>
  <r>
    <n v="605"/>
    <n v="0.82682230857118166"/>
    <x v="3"/>
    <n v="21.8549364658193"/>
    <n v="39.130160884601494"/>
    <n v="17.387683048842547"/>
    <n v="78.372780399263348"/>
    <x v="4"/>
  </r>
  <r>
    <n v="606"/>
    <n v="0.75666747701987713"/>
    <x v="3"/>
    <n v="50.197113283385214"/>
    <n v="13.379161030541788"/>
    <n v="26.973493929090122"/>
    <n v="90.549768243017127"/>
    <x v="10"/>
  </r>
  <r>
    <n v="607"/>
    <n v="0.90885998469164453"/>
    <x v="1"/>
    <n v="18.130394247281551"/>
    <n v="25.316379511429393"/>
    <n v="26.311086102457327"/>
    <n v="69.757859861168271"/>
    <x v="2"/>
  </r>
  <r>
    <n v="608"/>
    <n v="0.90219873099723424"/>
    <x v="1"/>
    <n v="47.373509469463364"/>
    <n v="25.432473371043447"/>
    <n v="16.187411662617329"/>
    <n v="88.993394503124136"/>
    <x v="9"/>
  </r>
  <r>
    <n v="609"/>
    <n v="0.58554601641330528"/>
    <x v="3"/>
    <n v="23.334121182044999"/>
    <n v="23.542110819959969"/>
    <n v="30.781279229551256"/>
    <n v="77.657511231556228"/>
    <x v="4"/>
  </r>
  <r>
    <n v="610"/>
    <n v="0.19168224729391392"/>
    <x v="0"/>
    <n v="72.828380405579864"/>
    <n v="14.176388482896316"/>
    <n v="21.964687504197421"/>
    <n v="108.96945639267361"/>
    <x v="6"/>
  </r>
  <r>
    <n v="611"/>
    <n v="0.29266598357068174"/>
    <x v="0"/>
    <n v="23.202412647233039"/>
    <n v="18.013452716280355"/>
    <n v="24.74648900542876"/>
    <n v="65.962354368942158"/>
    <x v="2"/>
  </r>
  <r>
    <n v="612"/>
    <n v="0.43869385268751959"/>
    <x v="0"/>
    <n v="14.075535488720577"/>
    <n v="49.737132738360216"/>
    <n v="22.629562336284323"/>
    <n v="86.442230563365115"/>
    <x v="9"/>
  </r>
  <r>
    <n v="613"/>
    <n v="0.51428872897169498"/>
    <x v="3"/>
    <n v="30.19401389244441"/>
    <n v="23.285653352481571"/>
    <n v="15.685281851632373"/>
    <n v="69.164949096558345"/>
    <x v="2"/>
  </r>
  <r>
    <n v="614"/>
    <n v="0.78531033284905283"/>
    <x v="3"/>
    <n v="12.897188066948967"/>
    <n v="41.975046026582454"/>
    <n v="18.738571904725095"/>
    <n v="73.610805998256509"/>
    <x v="4"/>
  </r>
  <r>
    <n v="615"/>
    <n v="0.92780440847444712"/>
    <x v="1"/>
    <n v="93.480818786091774"/>
    <n v="14.981959970981075"/>
    <n v="21.444870476174007"/>
    <n v="129.90764923324687"/>
    <x v="1"/>
  </r>
  <r>
    <n v="616"/>
    <n v="0.27004655295690949"/>
    <x v="0"/>
    <n v="19.364964733967454"/>
    <n v="21.920197154954057"/>
    <n v="24.62476879063361"/>
    <n v="65.909930679555117"/>
    <x v="2"/>
  </r>
  <r>
    <n v="617"/>
    <n v="0.47795617912276844"/>
    <x v="0"/>
    <n v="19.360901857658131"/>
    <n v="33.973289399357839"/>
    <n v="22.445533785443896"/>
    <n v="75.779725042459873"/>
    <x v="4"/>
  </r>
  <r>
    <n v="618"/>
    <n v="0.58827984428429025"/>
    <x v="3"/>
    <n v="24.090231138103384"/>
    <n v="32.831582481529722"/>
    <n v="19.195580957010701"/>
    <n v="76.117394576643804"/>
    <x v="4"/>
  </r>
  <r>
    <n v="619"/>
    <n v="0.55288983809246395"/>
    <x v="3"/>
    <n v="53.493079330662106"/>
    <n v="43.25345348828349"/>
    <n v="19.852726113308808"/>
    <n v="116.5992589322544"/>
    <x v="8"/>
  </r>
  <r>
    <n v="620"/>
    <n v="0.55353409953442034"/>
    <x v="3"/>
    <n v="79.259356542798116"/>
    <n v="18.255664553861589"/>
    <n v="21.272371055419629"/>
    <n v="118.78739215207933"/>
    <x v="8"/>
  </r>
  <r>
    <n v="621"/>
    <n v="0.18753860944983891"/>
    <x v="0"/>
    <n v="24.202637688031562"/>
    <n v="23.259505190187298"/>
    <n v="21.248900998576222"/>
    <n v="68.711043876795074"/>
    <x v="2"/>
  </r>
  <r>
    <n v="622"/>
    <n v="0.94349358779604442"/>
    <x v="1"/>
    <n v="12.597821258371523"/>
    <n v="9.884585198563034"/>
    <n v="21.672241219404921"/>
    <n v="44.154647676339479"/>
    <x v="7"/>
  </r>
  <r>
    <n v="623"/>
    <n v="0.16218773969736355"/>
    <x v="0"/>
    <n v="54.153948966923906"/>
    <n v="19.587095980215533"/>
    <n v="22.22764669459578"/>
    <n v="95.968691641735219"/>
    <x v="10"/>
  </r>
  <r>
    <n v="624"/>
    <n v="0.32985235931418355"/>
    <x v="0"/>
    <n v="26.265546088873734"/>
    <n v="49.784203035332709"/>
    <n v="15.445789647924803"/>
    <n v="91.495538772131241"/>
    <x v="10"/>
  </r>
  <r>
    <n v="625"/>
    <n v="0.87297939751689857"/>
    <x v="4"/>
    <n v="21.140942646396514"/>
    <n v="17.454737225623585"/>
    <n v="17.017102806692407"/>
    <n v="55.612782678712506"/>
    <x v="5"/>
  </r>
  <r>
    <n v="626"/>
    <n v="0.97787455352781039"/>
    <x v="2"/>
    <n v="43.543707724353098"/>
    <n v="15.78428778765932"/>
    <n v="23.937434396140286"/>
    <n v="83.265429908152711"/>
    <x v="9"/>
  </r>
  <r>
    <n v="627"/>
    <n v="0.567731177666422"/>
    <x v="3"/>
    <n v="19.661301530792734"/>
    <n v="75.459810152751345"/>
    <n v="17.497498469936456"/>
    <n v="112.61861015348055"/>
    <x v="8"/>
  </r>
  <r>
    <n v="628"/>
    <n v="3.0262095042522197E-2"/>
    <x v="0"/>
    <n v="24.961449560821411"/>
    <n v="37.260188157843871"/>
    <n v="19.506039463431129"/>
    <n v="81.727677182096414"/>
    <x v="9"/>
  </r>
  <r>
    <n v="629"/>
    <n v="0.65908256011934363"/>
    <x v="3"/>
    <n v="182.71766467289879"/>
    <n v="31.338997961540269"/>
    <n v="13.739318136490656"/>
    <n v="227.7959807709297"/>
    <x v="21"/>
  </r>
  <r>
    <n v="630"/>
    <n v="0.85300719896120347"/>
    <x v="3"/>
    <n v="27.776372797667239"/>
    <n v="55.901322395135992"/>
    <n v="16.769707046851483"/>
    <n v="100.44740223965471"/>
    <x v="6"/>
  </r>
  <r>
    <n v="631"/>
    <n v="0.14414827770561733"/>
    <x v="0"/>
    <n v="12.477529493582308"/>
    <n v="53.55206346111175"/>
    <n v="17.371305924048706"/>
    <n v="83.400898878742765"/>
    <x v="9"/>
  </r>
  <r>
    <n v="632"/>
    <n v="0.33753872930402506"/>
    <x v="0"/>
    <n v="29.12597194325383"/>
    <n v="22.940221415208423"/>
    <n v="23.309251894128511"/>
    <n v="75.375445252590765"/>
    <x v="4"/>
  </r>
  <r>
    <n v="633"/>
    <n v="0.53161624120304951"/>
    <x v="3"/>
    <n v="18.087732226114422"/>
    <n v="35.016190287169174"/>
    <n v="18.384377078597844"/>
    <n v="71.488299591881429"/>
    <x v="4"/>
  </r>
  <r>
    <n v="634"/>
    <n v="6.1570398121629788E-2"/>
    <x v="0"/>
    <n v="26.976524005987777"/>
    <n v="35.652328408478773"/>
    <n v="18.463348231166361"/>
    <n v="81.092200645632914"/>
    <x v="9"/>
  </r>
  <r>
    <n v="635"/>
    <n v="0.65604745304324497"/>
    <x v="3"/>
    <n v="80.397798637813963"/>
    <n v="33.9344763346406"/>
    <n v="18.582377049406549"/>
    <n v="132.91465202186112"/>
    <x v="3"/>
  </r>
  <r>
    <n v="636"/>
    <n v="0.29192035936824801"/>
    <x v="0"/>
    <n v="17.492280201525791"/>
    <n v="31.497958505613802"/>
    <n v="19.53712989316324"/>
    <n v="68.527368600302836"/>
    <x v="2"/>
  </r>
  <r>
    <n v="637"/>
    <n v="0.83693324198194274"/>
    <x v="3"/>
    <n v="52.413502302861779"/>
    <n v="45.567400799456493"/>
    <n v="22.237704119696993"/>
    <n v="120.21860722201527"/>
    <x v="1"/>
  </r>
  <r>
    <n v="638"/>
    <n v="7.0435519818561221E-2"/>
    <x v="0"/>
    <n v="32.64850953002388"/>
    <n v="19.40989914809775"/>
    <n v="20.976060343573806"/>
    <n v="73.034469021695429"/>
    <x v="4"/>
  </r>
  <r>
    <n v="639"/>
    <n v="0.35960764502092268"/>
    <x v="0"/>
    <n v="14.638670186355844"/>
    <n v="26.866162771645186"/>
    <n v="16.086549448236944"/>
    <n v="57.591382406237976"/>
    <x v="5"/>
  </r>
  <r>
    <n v="640"/>
    <n v="0.98083924761868257"/>
    <x v="2"/>
    <n v="42.58462913378581"/>
    <n v="15.006751435727265"/>
    <n v="23.290064881417514"/>
    <n v="80.881445450930585"/>
    <x v="9"/>
  </r>
  <r>
    <n v="641"/>
    <n v="0.4095276455925958"/>
    <x v="0"/>
    <n v="11.224142851033992"/>
    <n v="21.430842637628537"/>
    <n v="19.518866498302774"/>
    <n v="52.173851986965303"/>
    <x v="5"/>
  </r>
  <r>
    <n v="642"/>
    <n v="4.8806013912785495E-3"/>
    <x v="0"/>
    <n v="17.135245532132448"/>
    <n v="20.015286100833347"/>
    <n v="24.937003108907437"/>
    <n v="62.087534741873228"/>
    <x v="2"/>
  </r>
  <r>
    <n v="643"/>
    <n v="0.12282651317771176"/>
    <x v="0"/>
    <n v="17.504059837984791"/>
    <n v="28.810978353060648"/>
    <n v="16.692200489780461"/>
    <n v="63.0072386808259"/>
    <x v="2"/>
  </r>
  <r>
    <n v="644"/>
    <n v="0.53760691585949083"/>
    <x v="3"/>
    <n v="29.020611079288091"/>
    <n v="29.968454860095544"/>
    <n v="15.188222946971706"/>
    <n v="74.177288886355342"/>
    <x v="4"/>
  </r>
  <r>
    <n v="645"/>
    <n v="9.850080799008365E-2"/>
    <x v="0"/>
    <n v="113.43481363761636"/>
    <n v="15.465762120493748"/>
    <n v="19.010523424445932"/>
    <n v="147.91109918255603"/>
    <x v="0"/>
  </r>
  <r>
    <n v="646"/>
    <n v="0.76685693994702264"/>
    <x v="3"/>
    <n v="27.66251569794284"/>
    <n v="35.223776045888847"/>
    <n v="16.394596434836693"/>
    <n v="79.280888178668391"/>
    <x v="4"/>
  </r>
  <r>
    <n v="647"/>
    <n v="0.52909299084473138"/>
    <x v="3"/>
    <n v="18.727130450438146"/>
    <n v="45.678391792060225"/>
    <n v="19.868361642909491"/>
    <n v="84.273883885407855"/>
    <x v="9"/>
  </r>
  <r>
    <n v="648"/>
    <n v="0.34642245428703733"/>
    <x v="0"/>
    <n v="63.814399992365388"/>
    <n v="10.773550064178863"/>
    <n v="17.92427726888393"/>
    <n v="92.512227325428185"/>
    <x v="10"/>
  </r>
  <r>
    <n v="649"/>
    <n v="0.49083360747357652"/>
    <x v="0"/>
    <n v="30.516086131401057"/>
    <n v="41.240733770773687"/>
    <n v="20.373312944419688"/>
    <n v="92.130132846594421"/>
    <x v="10"/>
  </r>
  <r>
    <n v="650"/>
    <n v="0.71152077857253471"/>
    <x v="3"/>
    <n v="24.035338580019744"/>
    <n v="39.782079422121207"/>
    <n v="21.600190576872102"/>
    <n v="85.417608579013063"/>
    <x v="9"/>
  </r>
  <r>
    <n v="651"/>
    <n v="0.40881004130636678"/>
    <x v="0"/>
    <n v="40.878155994460499"/>
    <n v="53.013512571451848"/>
    <n v="21.937185379529311"/>
    <n v="115.82885394544165"/>
    <x v="8"/>
  </r>
  <r>
    <n v="652"/>
    <n v="0.19120689410269209"/>
    <x v="0"/>
    <n v="17.582341728553491"/>
    <n v="15.95928921075568"/>
    <n v="16.603311571811137"/>
    <n v="50.144942511120306"/>
    <x v="5"/>
  </r>
  <r>
    <n v="653"/>
    <n v="0.76664340001452036"/>
    <x v="3"/>
    <n v="15.127189922832128"/>
    <n v="36.923803143883518"/>
    <n v="19.613563344488774"/>
    <n v="71.664556411204416"/>
    <x v="4"/>
  </r>
  <r>
    <n v="654"/>
    <n v="0.54602945339804876"/>
    <x v="3"/>
    <n v="35.483091274018705"/>
    <n v="28.954285838573121"/>
    <n v="24.130631455632727"/>
    <n v="88.568008568224556"/>
    <x v="9"/>
  </r>
  <r>
    <n v="655"/>
    <n v="0.9140511033816513"/>
    <x v="1"/>
    <n v="88.633767968118761"/>
    <n v="61.405024817793773"/>
    <n v="20.961364053736123"/>
    <n v="171.00015683964867"/>
    <x v="11"/>
  </r>
  <r>
    <n v="656"/>
    <n v="0.59710562923493804"/>
    <x v="3"/>
    <n v="14.887860521632737"/>
    <n v="19.46733516699852"/>
    <n v="16.225818414722252"/>
    <n v="50.58101410335351"/>
    <x v="5"/>
  </r>
  <r>
    <n v="657"/>
    <n v="0.24016157818449924"/>
    <x v="0"/>
    <n v="21.225138710351157"/>
    <n v="31.17540776423407"/>
    <n v="18.886721264402421"/>
    <n v="71.287267738987651"/>
    <x v="4"/>
  </r>
  <r>
    <n v="658"/>
    <n v="0.5682513206433456"/>
    <x v="3"/>
    <n v="67.96887288066354"/>
    <n v="132.94930733466529"/>
    <n v="20.462591586727033"/>
    <n v="221.38077180205588"/>
    <x v="21"/>
  </r>
  <r>
    <n v="659"/>
    <n v="5.049435314002293E-2"/>
    <x v="0"/>
    <n v="30.051582806702491"/>
    <n v="26.863037364288797"/>
    <n v="15.441254184085631"/>
    <n v="72.355874355076921"/>
    <x v="4"/>
  </r>
  <r>
    <n v="660"/>
    <n v="0.38846623718853179"/>
    <x v="0"/>
    <n v="20.323784791091139"/>
    <n v="44.816185579033593"/>
    <n v="17.666441072965974"/>
    <n v="82.806411443090695"/>
    <x v="9"/>
  </r>
  <r>
    <n v="661"/>
    <n v="0.73304186842945462"/>
    <x v="3"/>
    <n v="44.422951682042736"/>
    <n v="25.717784091544193"/>
    <n v="25.456172309459685"/>
    <n v="95.596908083046614"/>
    <x v="10"/>
  </r>
  <r>
    <n v="662"/>
    <n v="0.96232039408352232"/>
    <x v="2"/>
    <n v="8.1201970364379541"/>
    <n v="23.405750259903666"/>
    <n v="23.010680080374918"/>
    <n v="54.536627376716538"/>
    <x v="5"/>
  </r>
  <r>
    <n v="663"/>
    <n v="0.46215190552303587"/>
    <x v="0"/>
    <n v="25.970899178056928"/>
    <n v="11.451515853702082"/>
    <n v="19.630692916751414"/>
    <n v="57.053107948510423"/>
    <x v="5"/>
  </r>
  <r>
    <n v="664"/>
    <n v="0.83943938778279192"/>
    <x v="3"/>
    <n v="31.487408793091848"/>
    <n v="33.649120751228843"/>
    <n v="20.921545172976248"/>
    <n v="86.058074717296947"/>
    <x v="9"/>
  </r>
  <r>
    <n v="665"/>
    <n v="0.79002961649151859"/>
    <x v="3"/>
    <n v="57.274169970100196"/>
    <n v="59.933267553171227"/>
    <n v="23.275590131350803"/>
    <n v="140.48302765462222"/>
    <x v="0"/>
  </r>
  <r>
    <n v="666"/>
    <n v="0.11642523507995128"/>
    <x v="0"/>
    <n v="46.456830882697659"/>
    <n v="15.688932832074123"/>
    <n v="24.924626710380281"/>
    <n v="87.070390425152056"/>
    <x v="9"/>
  </r>
  <r>
    <n v="667"/>
    <n v="0.69111114743040813"/>
    <x v="3"/>
    <n v="29.30255131571241"/>
    <n v="46.002049900648153"/>
    <n v="18.363454594455934"/>
    <n v="93.668055810816497"/>
    <x v="10"/>
  </r>
  <r>
    <n v="668"/>
    <n v="0.43242825234657145"/>
    <x v="0"/>
    <n v="26.357599556112117"/>
    <n v="20.42122689492296"/>
    <n v="22.027977306669381"/>
    <n v="68.806803757704458"/>
    <x v="2"/>
  </r>
  <r>
    <n v="669"/>
    <n v="0.45148302567811216"/>
    <x v="0"/>
    <n v="23.337562582895366"/>
    <n v="28.401598086881208"/>
    <n v="24.412254142169051"/>
    <n v="76.151414811945628"/>
    <x v="4"/>
  </r>
  <r>
    <n v="670"/>
    <n v="0.91022719504641914"/>
    <x v="1"/>
    <n v="23.32406101097725"/>
    <n v="39.219575625094471"/>
    <n v="17.548999162015633"/>
    <n v="80.092635798087358"/>
    <x v="9"/>
  </r>
  <r>
    <n v="671"/>
    <n v="0.71654409691131438"/>
    <x v="3"/>
    <n v="30.997991014869775"/>
    <n v="9.3575002524959512"/>
    <n v="16.581734369858619"/>
    <n v="56.937225637224344"/>
    <x v="5"/>
  </r>
  <r>
    <n v="672"/>
    <n v="0.17314767461994107"/>
    <x v="0"/>
    <n v="12.726390423145238"/>
    <n v="30.693466816475027"/>
    <n v="21.246152347164379"/>
    <n v="64.666009586784639"/>
    <x v="2"/>
  </r>
  <r>
    <n v="673"/>
    <n v="0.63017814403470185"/>
    <x v="3"/>
    <n v="90.338441867611422"/>
    <n v="43.824607180653516"/>
    <n v="22.995110229711127"/>
    <n v="157.15815927797607"/>
    <x v="16"/>
  </r>
  <r>
    <n v="674"/>
    <n v="0.59473714413574053"/>
    <x v="3"/>
    <n v="34.443949411426821"/>
    <n v="18.494101457971254"/>
    <n v="19.01131343284689"/>
    <n v="71.949364302244959"/>
    <x v="4"/>
  </r>
  <r>
    <n v="675"/>
    <n v="0.55601915664323909"/>
    <x v="3"/>
    <n v="19.821922110516457"/>
    <n v="33.416989964213876"/>
    <n v="18.41217757577687"/>
    <n v="71.651089650507203"/>
    <x v="4"/>
  </r>
  <r>
    <n v="676"/>
    <n v="0.31790835755841484"/>
    <x v="0"/>
    <n v="47.337773560999203"/>
    <n v="19.914248461850704"/>
    <n v="14.310992157459166"/>
    <n v="81.563014180309068"/>
    <x v="9"/>
  </r>
  <r>
    <n v="677"/>
    <n v="1.9509430411299822E-2"/>
    <x v="0"/>
    <n v="19.404272621633105"/>
    <n v="9.3872776417890655"/>
    <n v="18.32702370061963"/>
    <n v="47.118573964041801"/>
    <x v="7"/>
  </r>
  <r>
    <n v="678"/>
    <n v="0.27397213967116374"/>
    <x v="0"/>
    <n v="23.348361530481117"/>
    <n v="20.601360481346255"/>
    <n v="16.911077736273185"/>
    <n v="60.860799748100561"/>
    <x v="2"/>
  </r>
  <r>
    <n v="679"/>
    <n v="0.52454349978267112"/>
    <x v="3"/>
    <n v="19.797498002619722"/>
    <n v="22.74302630744825"/>
    <n v="18.732874486883738"/>
    <n v="61.27339879695171"/>
    <x v="2"/>
  </r>
  <r>
    <n v="680"/>
    <n v="0.47787161124527466"/>
    <x v="0"/>
    <n v="36.035843196717742"/>
    <n v="48.078054709001897"/>
    <n v="22.091103763448839"/>
    <n v="106.20500166916848"/>
    <x v="6"/>
  </r>
  <r>
    <n v="681"/>
    <n v="0.11797827170309694"/>
    <x v="0"/>
    <n v="7.8448752503094727"/>
    <n v="25.777955974770922"/>
    <n v="20.305105749461678"/>
    <n v="53.927936974542078"/>
    <x v="5"/>
  </r>
  <r>
    <n v="682"/>
    <n v="2.642437106692308E-2"/>
    <x v="0"/>
    <n v="56.050102956785594"/>
    <n v="17.137843745609612"/>
    <n v="21.261549441597769"/>
    <n v="94.449496143992974"/>
    <x v="10"/>
  </r>
  <r>
    <n v="683"/>
    <n v="9.7160459752897776E-2"/>
    <x v="0"/>
    <n v="21.467101539510743"/>
    <n v="14.642226509417194"/>
    <n v="20.949676422076866"/>
    <n v="57.059004471004798"/>
    <x v="5"/>
  </r>
  <r>
    <n v="684"/>
    <n v="0.68809466168204036"/>
    <x v="3"/>
    <n v="7.1756616875926582"/>
    <n v="26.691432846657907"/>
    <n v="16.71874463854417"/>
    <n v="50.585839172794735"/>
    <x v="5"/>
  </r>
  <r>
    <n v="685"/>
    <n v="0.33146820535763222"/>
    <x v="0"/>
    <n v="18.922199596697229"/>
    <n v="32.492063145413532"/>
    <n v="18.536011228079175"/>
    <n v="69.95027397018994"/>
    <x v="2"/>
  </r>
  <r>
    <n v="686"/>
    <n v="0.85262280137009894"/>
    <x v="3"/>
    <n v="19.622517713494751"/>
    <n v="17.047243046461709"/>
    <n v="21.714504005030562"/>
    <n v="58.384264764987023"/>
    <x v="5"/>
  </r>
  <r>
    <n v="687"/>
    <n v="0.22123820270113925"/>
    <x v="0"/>
    <n v="15.263065256758136"/>
    <n v="33.898161921135006"/>
    <n v="13.911647065813398"/>
    <n v="63.072874243706536"/>
    <x v="2"/>
  </r>
  <r>
    <n v="688"/>
    <n v="0.6641459907308076"/>
    <x v="3"/>
    <n v="90.402312697606789"/>
    <n v="14.056187006250013"/>
    <n v="23.725517170785494"/>
    <n v="128.18401687464228"/>
    <x v="1"/>
  </r>
  <r>
    <n v="689"/>
    <n v="0.38389617500394457"/>
    <x v="0"/>
    <n v="27.407929909689315"/>
    <n v="39.577591537834962"/>
    <n v="20.411853566019261"/>
    <n v="87.397375013543538"/>
    <x v="9"/>
  </r>
  <r>
    <n v="690"/>
    <n v="0.8881013644379967"/>
    <x v="4"/>
    <n v="11.946551445846005"/>
    <n v="16.436006895955366"/>
    <n v="23.635683916592448"/>
    <n v="52.018242258393819"/>
    <x v="5"/>
  </r>
  <r>
    <n v="691"/>
    <n v="0.99694385993114276"/>
    <x v="2"/>
    <n v="37.445119349296228"/>
    <n v="22.802574982029121"/>
    <n v="21.799779303566385"/>
    <n v="82.04747363489173"/>
    <x v="9"/>
  </r>
  <r>
    <n v="692"/>
    <n v="0.57764542362759486"/>
    <x v="3"/>
    <n v="22.033964165229087"/>
    <n v="9.2023886777079564"/>
    <n v="22.934428763315605"/>
    <n v="54.170781606252646"/>
    <x v="5"/>
  </r>
  <r>
    <n v="693"/>
    <n v="0.52752230751916251"/>
    <x v="3"/>
    <n v="15.711975913307313"/>
    <n v="19.138439535432322"/>
    <n v="18.804572649325451"/>
    <n v="53.65498809806509"/>
    <x v="5"/>
  </r>
  <r>
    <n v="694"/>
    <n v="0.38853853811772343"/>
    <x v="0"/>
    <n v="63.187624345851496"/>
    <n v="13.614496858415587"/>
    <n v="21.671286992431689"/>
    <n v="98.47340819669877"/>
    <x v="10"/>
  </r>
  <r>
    <n v="695"/>
    <n v="0.66659304669855957"/>
    <x v="3"/>
    <n v="33.252511857016067"/>
    <n v="12.412463956135237"/>
    <n v="29.100670698000844"/>
    <n v="74.765646511152141"/>
    <x v="4"/>
  </r>
  <r>
    <n v="696"/>
    <n v="0.4847037154363435"/>
    <x v="0"/>
    <n v="66.955027336779551"/>
    <n v="20.395224551406876"/>
    <n v="23.615684812282304"/>
    <n v="110.96593670046872"/>
    <x v="8"/>
  </r>
  <r>
    <n v="697"/>
    <n v="0.62248807070700207"/>
    <x v="3"/>
    <n v="19.874608917611077"/>
    <n v="29.659371903127536"/>
    <n v="25.354333863786035"/>
    <n v="74.888314684524644"/>
    <x v="4"/>
  </r>
  <r>
    <n v="698"/>
    <n v="0.37856649701679823"/>
    <x v="0"/>
    <n v="51.725283931527244"/>
    <n v="26.729810801028375"/>
    <n v="18.021625158269256"/>
    <n v="96.476719890824882"/>
    <x v="10"/>
  </r>
  <r>
    <n v="699"/>
    <n v="0.51860678826949347"/>
    <x v="3"/>
    <n v="13.2617723250971"/>
    <n v="18.346039921590801"/>
    <n v="20.030312895798623"/>
    <n v="51.638125142486523"/>
    <x v="5"/>
  </r>
  <r>
    <n v="700"/>
    <n v="0.36565992260035807"/>
    <x v="0"/>
    <n v="9.606371754122792"/>
    <n v="14.191105088449694"/>
    <n v="18.021598538904144"/>
    <n v="41.81907538147663"/>
    <x v="7"/>
  </r>
  <r>
    <n v="701"/>
    <n v="0.18950283127891832"/>
    <x v="0"/>
    <n v="28.439334754857615"/>
    <n v="29.938354870546721"/>
    <n v="17.382715041215345"/>
    <n v="75.760404666619678"/>
    <x v="4"/>
  </r>
  <r>
    <n v="702"/>
    <n v="0.69352153581222153"/>
    <x v="3"/>
    <n v="60.440207611781695"/>
    <n v="25.465809062903691"/>
    <n v="17.117920790171173"/>
    <n v="103.02393746485656"/>
    <x v="6"/>
  </r>
  <r>
    <n v="703"/>
    <n v="0.99514374210971057"/>
    <x v="2"/>
    <n v="23.214170036883079"/>
    <n v="27.004403659249576"/>
    <n v="19.129662407296038"/>
    <n v="69.34823610342869"/>
    <x v="2"/>
  </r>
  <r>
    <n v="704"/>
    <n v="0.79717002971998596"/>
    <x v="3"/>
    <n v="8.1922808135881997"/>
    <n v="36.020022255883369"/>
    <n v="16.824046991283872"/>
    <n v="61.036350060755439"/>
    <x v="2"/>
  </r>
  <r>
    <n v="705"/>
    <n v="0.30307720393377624"/>
    <x v="0"/>
    <n v="12.237265349340355"/>
    <n v="49.588003787768891"/>
    <n v="25.194182846160775"/>
    <n v="87.019451983270017"/>
    <x v="9"/>
  </r>
  <r>
    <n v="706"/>
    <n v="0.99530930925067096"/>
    <x v="2"/>
    <n v="13.446602744114303"/>
    <n v="35.687674804659089"/>
    <n v="21.202404145129805"/>
    <n v="70.336681693903188"/>
    <x v="4"/>
  </r>
  <r>
    <n v="707"/>
    <n v="0.30918160212863122"/>
    <x v="0"/>
    <n v="78.340347157921812"/>
    <n v="31.189485221091491"/>
    <n v="17.678496908444682"/>
    <n v="127.20832928745799"/>
    <x v="1"/>
  </r>
  <r>
    <n v="708"/>
    <n v="2.9801032237771086E-2"/>
    <x v="0"/>
    <n v="19.258139960315916"/>
    <n v="28.626546705268016"/>
    <n v="18.311996265507616"/>
    <n v="66.196682931091544"/>
    <x v="2"/>
  </r>
  <r>
    <n v="709"/>
    <n v="0.93271995357064152"/>
    <x v="1"/>
    <n v="11.985757301023428"/>
    <n v="52.186873043027404"/>
    <n v="18.870182365008155"/>
    <n v="83.042812709058978"/>
    <x v="9"/>
  </r>
  <r>
    <n v="710"/>
    <n v="0.74268496592008526"/>
    <x v="3"/>
    <n v="8.4880523149251061"/>
    <n v="15.660948393067558"/>
    <n v="18.710749405638577"/>
    <n v="42.859750113631236"/>
    <x v="7"/>
  </r>
  <r>
    <n v="711"/>
    <n v="9.4169043120998386E-2"/>
    <x v="0"/>
    <n v="34.424272747438557"/>
    <n v="14.631744703707447"/>
    <n v="20.15537172559938"/>
    <n v="69.211389176745385"/>
    <x v="2"/>
  </r>
  <r>
    <n v="712"/>
    <n v="0.65853795623096878"/>
    <x v="3"/>
    <n v="45.2298871500129"/>
    <n v="76.157207504211115"/>
    <n v="20.018934998209932"/>
    <n v="141.40602965243394"/>
    <x v="0"/>
  </r>
  <r>
    <n v="713"/>
    <n v="0.12883226882534682"/>
    <x v="0"/>
    <n v="12.096698753034918"/>
    <n v="17.897118071905727"/>
    <n v="19.933892611097299"/>
    <n v="49.927709436037944"/>
    <x v="7"/>
  </r>
  <r>
    <n v="714"/>
    <n v="0.65262939186719127"/>
    <x v="3"/>
    <n v="27.602975273383031"/>
    <n v="24.153362510249302"/>
    <n v="17.955146820763368"/>
    <n v="69.711484604395707"/>
    <x v="2"/>
  </r>
  <r>
    <n v="715"/>
    <n v="0.50122878816887129"/>
    <x v="3"/>
    <n v="14.991172439322522"/>
    <n v="36.305338720248301"/>
    <n v="20.8218998483128"/>
    <n v="72.118411007883623"/>
    <x v="4"/>
  </r>
  <r>
    <n v="716"/>
    <n v="0.65715202142787799"/>
    <x v="3"/>
    <n v="84.046921306814568"/>
    <n v="19.512707118922719"/>
    <n v="22.656830409033805"/>
    <n v="126.21645883477109"/>
    <x v="1"/>
  </r>
  <r>
    <n v="717"/>
    <n v="0.51861898054156541"/>
    <x v="3"/>
    <n v="154.36659843159401"/>
    <n v="52.884812263654581"/>
    <n v="29.799136592533511"/>
    <n v="237.05054728778208"/>
    <x v="22"/>
  </r>
  <r>
    <n v="718"/>
    <n v="0.85494931543361663"/>
    <x v="3"/>
    <n v="56.695355286260352"/>
    <n v="21.078003180328885"/>
    <n v="18.573707689152528"/>
    <n v="96.347066155741757"/>
    <x v="10"/>
  </r>
  <r>
    <n v="719"/>
    <n v="0.6364810473728264"/>
    <x v="3"/>
    <n v="13.165822770126912"/>
    <n v="13.532112853151625"/>
    <n v="23.162108977445978"/>
    <n v="49.860044600724521"/>
    <x v="7"/>
  </r>
  <r>
    <n v="720"/>
    <n v="0.28253636779572866"/>
    <x v="0"/>
    <n v="28.510478426600894"/>
    <n v="34.904059881593227"/>
    <n v="20.355800534455643"/>
    <n v="83.770338842649764"/>
    <x v="9"/>
  </r>
  <r>
    <n v="721"/>
    <n v="0.35714637497514257"/>
    <x v="0"/>
    <n v="32.012150081190711"/>
    <n v="48.34910034220546"/>
    <n v="25.065807156061961"/>
    <n v="105.42705757945814"/>
    <x v="6"/>
  </r>
  <r>
    <n v="722"/>
    <n v="9.219158831444263E-2"/>
    <x v="0"/>
    <n v="40.350062190230211"/>
    <n v="19.569768819046065"/>
    <n v="17.610714060154635"/>
    <n v="77.530545069430914"/>
    <x v="4"/>
  </r>
  <r>
    <n v="723"/>
    <n v="0.46430711546663317"/>
    <x v="0"/>
    <n v="17.952197364416683"/>
    <n v="36.60003317237264"/>
    <n v="20.161722095712907"/>
    <n v="74.713952632502227"/>
    <x v="4"/>
  </r>
  <r>
    <n v="724"/>
    <n v="0.27215113502213828"/>
    <x v="0"/>
    <n v="20.130480207560819"/>
    <n v="36.383795979303692"/>
    <n v="16.299545051923108"/>
    <n v="72.813821238787611"/>
    <x v="4"/>
  </r>
  <r>
    <n v="725"/>
    <n v="0.82036696458343628"/>
    <x v="3"/>
    <n v="112.58887436936327"/>
    <n v="34.21677625346998"/>
    <n v="9.6288240999390684"/>
    <n v="156.43447472277231"/>
    <x v="16"/>
  </r>
  <r>
    <n v="726"/>
    <n v="0.85689907251355091"/>
    <x v="3"/>
    <n v="18.20487245629446"/>
    <n v="23.422205504095697"/>
    <n v="20.752144327846253"/>
    <n v="62.379222288236406"/>
    <x v="2"/>
  </r>
  <r>
    <n v="727"/>
    <n v="0.98633450382022192"/>
    <x v="2"/>
    <n v="8.8991318881824917"/>
    <n v="16.357951440320932"/>
    <n v="17.84546052614391"/>
    <n v="43.102543854647337"/>
    <x v="7"/>
  </r>
  <r>
    <n v="728"/>
    <n v="0.14540294289626343"/>
    <x v="0"/>
    <n v="21.888205653236962"/>
    <n v="11.621480120717802"/>
    <n v="19.580292240956293"/>
    <n v="53.089978014911054"/>
    <x v="5"/>
  </r>
  <r>
    <n v="729"/>
    <n v="0.69503955126713213"/>
    <x v="3"/>
    <n v="51.245087178817705"/>
    <n v="11.533672392154831"/>
    <n v="14.412425931215937"/>
    <n v="77.191185502188475"/>
    <x v="4"/>
  </r>
  <r>
    <n v="730"/>
    <n v="0.52044320981986114"/>
    <x v="3"/>
    <n v="11.039599470645598"/>
    <n v="27.932360723780604"/>
    <n v="17.824323356336713"/>
    <n v="56.796283550762915"/>
    <x v="5"/>
  </r>
  <r>
    <n v="731"/>
    <n v="0.4581512233011803"/>
    <x v="0"/>
    <n v="59.115088285585308"/>
    <n v="23.458033257976687"/>
    <n v="20.401726794782402"/>
    <n v="102.9748483383444"/>
    <x v="6"/>
  </r>
  <r>
    <n v="732"/>
    <n v="9.12534918992286E-2"/>
    <x v="0"/>
    <n v="20.439647822875433"/>
    <n v="40.315861127045402"/>
    <n v="19.161756728023743"/>
    <n v="79.917265677944584"/>
    <x v="4"/>
  </r>
  <r>
    <n v="733"/>
    <n v="0.21857902910530747"/>
    <x v="0"/>
    <n v="45.159094239542895"/>
    <n v="25.487388488528559"/>
    <n v="20.184873611055696"/>
    <n v="90.83135633912714"/>
    <x v="10"/>
  </r>
  <r>
    <n v="734"/>
    <n v="0.23716283456769105"/>
    <x v="0"/>
    <n v="30.811452540533836"/>
    <n v="31.813204874277922"/>
    <n v="16.587858681245212"/>
    <n v="79.212516096056973"/>
    <x v="4"/>
  </r>
  <r>
    <n v="735"/>
    <n v="8.2825453868503485E-2"/>
    <x v="0"/>
    <n v="35.559977139488396"/>
    <n v="25.542652508053319"/>
    <n v="16.853175535256707"/>
    <n v="77.955805182798429"/>
    <x v="4"/>
  </r>
  <r>
    <n v="736"/>
    <n v="0.41365043812342961"/>
    <x v="0"/>
    <n v="6.5574700850076066"/>
    <n v="12.917134828852294"/>
    <n v="23.109046427344129"/>
    <n v="42.583651341204032"/>
    <x v="7"/>
  </r>
  <r>
    <n v="737"/>
    <n v="0.55761835286261618"/>
    <x v="3"/>
    <n v="67.05375219463852"/>
    <n v="18.843878802714038"/>
    <n v="24.327527645944944"/>
    <n v="110.2251586432975"/>
    <x v="8"/>
  </r>
  <r>
    <n v="738"/>
    <n v="0.87122703349946373"/>
    <x v="4"/>
    <n v="22.335980739957691"/>
    <n v="19.676346693725662"/>
    <n v="15.886231892672969"/>
    <n v="57.89855932635632"/>
    <x v="5"/>
  </r>
  <r>
    <n v="739"/>
    <n v="0.85726505335961567"/>
    <x v="3"/>
    <n v="30.549320251529288"/>
    <n v="13.760993968779587"/>
    <n v="18.664476152812341"/>
    <n v="62.974790373121216"/>
    <x v="2"/>
  </r>
  <r>
    <n v="740"/>
    <n v="0.74044949653598435"/>
    <x v="3"/>
    <n v="29.06649810206827"/>
    <n v="19.796151807180241"/>
    <n v="23.998810207052948"/>
    <n v="72.861460116301458"/>
    <x v="4"/>
  </r>
  <r>
    <n v="741"/>
    <n v="0.8759274855104241"/>
    <x v="4"/>
    <n v="67.60354897063651"/>
    <n v="23.299373689276905"/>
    <n v="22.738045040813979"/>
    <n v="113.6409677007274"/>
    <x v="8"/>
  </r>
  <r>
    <n v="742"/>
    <n v="0.88897127315106506"/>
    <x v="4"/>
    <n v="27.78725227150677"/>
    <n v="51.812935531594171"/>
    <n v="16.409071975533255"/>
    <n v="96.009259778634188"/>
    <x v="10"/>
  </r>
  <r>
    <n v="743"/>
    <n v="7.4684783839920277E-2"/>
    <x v="0"/>
    <n v="25.441351290828507"/>
    <n v="19.992112110085721"/>
    <n v="18.750363569944763"/>
    <n v="64.183826970858988"/>
    <x v="2"/>
  </r>
  <r>
    <n v="744"/>
    <n v="0.47583092620011114"/>
    <x v="0"/>
    <n v="67.271267449655326"/>
    <n v="9.3787125742071691"/>
    <n v="18.648844709206784"/>
    <n v="95.298824733069281"/>
    <x v="10"/>
  </r>
  <r>
    <n v="745"/>
    <n v="0.98485567222109172"/>
    <x v="2"/>
    <n v="11.88747182824728"/>
    <n v="20.779223096872997"/>
    <n v="20.857822445259341"/>
    <n v="53.524517370379613"/>
    <x v="5"/>
  </r>
  <r>
    <n v="746"/>
    <n v="0.37827517916209519"/>
    <x v="0"/>
    <n v="41.526262828189466"/>
    <n v="11.756252175344162"/>
    <n v="15.870239881950136"/>
    <n v="69.152754885483773"/>
    <x v="2"/>
  </r>
  <r>
    <n v="747"/>
    <n v="0.62161799093819159"/>
    <x v="3"/>
    <n v="55.507059719915574"/>
    <n v="4.8308666851285871"/>
    <n v="18.493146893131019"/>
    <n v="78.83107329817517"/>
    <x v="4"/>
  </r>
  <r>
    <n v="748"/>
    <n v="0.50536432190133163"/>
    <x v="3"/>
    <n v="75.401336417758756"/>
    <n v="22.765299408787538"/>
    <n v="20.380605389702133"/>
    <n v="118.54724121624844"/>
    <x v="8"/>
  </r>
  <r>
    <n v="749"/>
    <n v="0.25345061899881483"/>
    <x v="0"/>
    <n v="9.0041180753211325"/>
    <n v="29.158788224099592"/>
    <n v="19.882622259826427"/>
    <n v="58.045528559247153"/>
    <x v="5"/>
  </r>
  <r>
    <n v="750"/>
    <n v="0.12253480579118303"/>
    <x v="0"/>
    <n v="95.872827052009612"/>
    <n v="26.439398741035962"/>
    <n v="19.471943845889509"/>
    <n v="141.78416963893508"/>
    <x v="0"/>
  </r>
  <r>
    <n v="751"/>
    <n v="0.62455982919928787"/>
    <x v="3"/>
    <n v="5.6258823234935793"/>
    <n v="27.691494870481911"/>
    <n v="19.582296559454097"/>
    <n v="52.899673753429582"/>
    <x v="5"/>
  </r>
  <r>
    <n v="752"/>
    <n v="0.89971852907966943"/>
    <x v="4"/>
    <n v="21.146419495417192"/>
    <n v="22.782424471650053"/>
    <n v="15.435761542592962"/>
    <n v="59.364605509660208"/>
    <x v="5"/>
  </r>
  <r>
    <n v="753"/>
    <n v="0.79232724083489392"/>
    <x v="3"/>
    <n v="21.248424344760345"/>
    <n v="33.487812198363791"/>
    <n v="19.372501354481013"/>
    <n v="74.108737897605153"/>
    <x v="4"/>
  </r>
  <r>
    <n v="754"/>
    <n v="0.87475472767238571"/>
    <x v="4"/>
    <n v="21.453490075012688"/>
    <n v="14.838915599203208"/>
    <n v="18.080817263850776"/>
    <n v="54.373222938066675"/>
    <x v="5"/>
  </r>
  <r>
    <n v="755"/>
    <n v="1.972310393748522E-2"/>
    <x v="0"/>
    <n v="20.119770287261854"/>
    <n v="25.246777662041278"/>
    <n v="21.610024469885545"/>
    <n v="66.97657241918867"/>
    <x v="2"/>
  </r>
  <r>
    <n v="756"/>
    <n v="0.2529383269701112"/>
    <x v="0"/>
    <n v="55.712268871482252"/>
    <n v="17.381546677235178"/>
    <n v="17.905779208403896"/>
    <n v="90.999594757121329"/>
    <x v="10"/>
  </r>
  <r>
    <n v="757"/>
    <n v="0.95572449787092939"/>
    <x v="1"/>
    <n v="18.164767620603556"/>
    <n v="45.125297949401791"/>
    <n v="22.499791628444754"/>
    <n v="85.789857198450107"/>
    <x v="9"/>
  </r>
  <r>
    <n v="758"/>
    <n v="0.3000275035615696"/>
    <x v="0"/>
    <n v="29.077390530226911"/>
    <n v="40.877656139471043"/>
    <n v="15.07565999292601"/>
    <n v="85.030706662623956"/>
    <x v="9"/>
  </r>
  <r>
    <n v="759"/>
    <n v="0.23910428155863483"/>
    <x v="0"/>
    <n v="10.233834385823661"/>
    <n v="20.577550786086586"/>
    <n v="22.457426439755444"/>
    <n v="53.26881161166569"/>
    <x v="5"/>
  </r>
  <r>
    <n v="760"/>
    <n v="0.87479074206310492"/>
    <x v="4"/>
    <n v="17.462712966982778"/>
    <n v="28.659739837939515"/>
    <n v="21.839655675804995"/>
    <n v="67.962108480727281"/>
    <x v="2"/>
  </r>
  <r>
    <n v="761"/>
    <n v="0.35303168661269269"/>
    <x v="0"/>
    <n v="20.931249654629021"/>
    <n v="73.874729344235078"/>
    <n v="18.672322658939763"/>
    <n v="113.47830165780387"/>
    <x v="8"/>
  </r>
  <r>
    <n v="762"/>
    <n v="0.43228637238253864"/>
    <x v="0"/>
    <n v="13.653036429672365"/>
    <n v="41.253988671800293"/>
    <n v="19.218104275855382"/>
    <n v="74.125129377328037"/>
    <x v="4"/>
  </r>
  <r>
    <n v="763"/>
    <n v="0.2522708090996687"/>
    <x v="0"/>
    <n v="46.680818774788072"/>
    <n v="21.779202023420751"/>
    <n v="22.657437596308782"/>
    <n v="91.117458394517612"/>
    <x v="10"/>
  </r>
  <r>
    <n v="764"/>
    <n v="0.37016842662144744"/>
    <x v="0"/>
    <n v="18.209399205027378"/>
    <n v="14.774422694661514"/>
    <n v="18.973041054734558"/>
    <n v="51.95686295442345"/>
    <x v="5"/>
  </r>
  <r>
    <n v="765"/>
    <n v="0.97989150916870449"/>
    <x v="2"/>
    <n v="42.463272706042822"/>
    <n v="35.977901306182197"/>
    <n v="20.265194586792699"/>
    <n v="98.706368599017722"/>
    <x v="10"/>
  </r>
  <r>
    <n v="766"/>
    <n v="0.69409013749023241"/>
    <x v="3"/>
    <n v="44.144626682868839"/>
    <n v="17.741885603223892"/>
    <n v="22.866599431717031"/>
    <n v="84.753111717809759"/>
    <x v="9"/>
  </r>
  <r>
    <n v="767"/>
    <n v="0.17969560919919725"/>
    <x v="0"/>
    <n v="28.148491746420508"/>
    <n v="21.092586766909402"/>
    <n v="23.74305449914069"/>
    <n v="72.984133012470608"/>
    <x v="4"/>
  </r>
  <r>
    <n v="768"/>
    <n v="0.16763520575018875"/>
    <x v="0"/>
    <n v="15.855627642900883"/>
    <n v="33.99543930731393"/>
    <n v="18.890921934569931"/>
    <n v="68.741988884784746"/>
    <x v="2"/>
  </r>
  <r>
    <n v="769"/>
    <n v="0.10429365763576726"/>
    <x v="0"/>
    <n v="14.871387239290689"/>
    <n v="32.728135929352156"/>
    <n v="16.003205755248544"/>
    <n v="63.602728923891391"/>
    <x v="2"/>
  </r>
  <r>
    <n v="770"/>
    <n v="0.31746511783894416"/>
    <x v="0"/>
    <n v="69.746460619658038"/>
    <n v="20.831366621367096"/>
    <n v="17.772477017740687"/>
    <n v="108.35030425876582"/>
    <x v="6"/>
  </r>
  <r>
    <n v="771"/>
    <n v="7.5406813263271921E-2"/>
    <x v="0"/>
    <n v="16.77818519278571"/>
    <n v="24.975396024043633"/>
    <n v="19.45254243392526"/>
    <n v="61.206123650754606"/>
    <x v="2"/>
  </r>
  <r>
    <n v="772"/>
    <n v="0.90509172318946063"/>
    <x v="1"/>
    <n v="20.683708539471414"/>
    <n v="14.447732315966398"/>
    <n v="14.365144687213997"/>
    <n v="49.496585542651815"/>
    <x v="7"/>
  </r>
  <r>
    <n v="773"/>
    <n v="0.63153264037830159"/>
    <x v="3"/>
    <n v="38.866203162797994"/>
    <n v="84.705847771229728"/>
    <n v="20.19777585333286"/>
    <n v="143.76982678736059"/>
    <x v="0"/>
  </r>
  <r>
    <n v="774"/>
    <n v="0.46207392992082674"/>
    <x v="0"/>
    <n v="97.802982409533769"/>
    <n v="45.536110694325323"/>
    <n v="17.094281403729173"/>
    <n v="160.43337450758827"/>
    <x v="14"/>
  </r>
  <r>
    <n v="775"/>
    <n v="0.57341594337332913"/>
    <x v="3"/>
    <n v="36.36623256589489"/>
    <n v="22.600903606209588"/>
    <n v="19.891430037822293"/>
    <n v="78.858566209926764"/>
    <x v="4"/>
  </r>
  <r>
    <n v="776"/>
    <n v="0.18829336847894285"/>
    <x v="0"/>
    <n v="22.452643872839893"/>
    <n v="25.997238672651484"/>
    <n v="20.661799259627276"/>
    <n v="69.11168180511865"/>
    <x v="2"/>
  </r>
  <r>
    <n v="777"/>
    <n v="7.9942816452600596E-3"/>
    <x v="0"/>
    <n v="15.054097041121551"/>
    <n v="45.598496224660487"/>
    <n v="22.36277145293564"/>
    <n v="83.015364718717677"/>
    <x v="9"/>
  </r>
  <r>
    <n v="778"/>
    <n v="0.84219673674473594"/>
    <x v="3"/>
    <n v="141.63630287108427"/>
    <n v="22.265009187217284"/>
    <n v="17.316596511885113"/>
    <n v="181.21790857018667"/>
    <x v="17"/>
  </r>
  <r>
    <n v="779"/>
    <n v="0.13112453924851297"/>
    <x v="0"/>
    <n v="48.032339359174401"/>
    <n v="37.019320050896745"/>
    <n v="14.15727266516695"/>
    <n v="99.208932075238096"/>
    <x v="10"/>
  </r>
  <r>
    <n v="780"/>
    <n v="0.91450865124914038"/>
    <x v="1"/>
    <n v="16.506275281695483"/>
    <n v="21.802068105845418"/>
    <n v="16.043106186249371"/>
    <n v="54.351449573790276"/>
    <x v="5"/>
  </r>
  <r>
    <n v="781"/>
    <n v="0.79016109048561889"/>
    <x v="3"/>
    <n v="71.47912270416397"/>
    <n v="12.808131436169868"/>
    <n v="17.802983037037318"/>
    <n v="102.09023717737116"/>
    <x v="6"/>
  </r>
  <r>
    <n v="782"/>
    <n v="0.74831743729182598"/>
    <x v="3"/>
    <n v="27.131361617752923"/>
    <n v="20.476575557998238"/>
    <n v="17.609087237589023"/>
    <n v="65.217024413340184"/>
    <x v="2"/>
  </r>
  <r>
    <n v="783"/>
    <n v="3.8536891778105153E-2"/>
    <x v="0"/>
    <n v="9.9468040309639747"/>
    <n v="6.5852712845128343"/>
    <n v="21.177833756095765"/>
    <n v="37.709909071572575"/>
    <x v="15"/>
  </r>
  <r>
    <n v="784"/>
    <n v="0.37011502056708168"/>
    <x v="0"/>
    <n v="5.0437181066097709"/>
    <n v="13.014051133471822"/>
    <n v="18.280413247759949"/>
    <n v="36.338182487841543"/>
    <x v="15"/>
  </r>
  <r>
    <n v="785"/>
    <n v="0.70156821186733298"/>
    <x v="3"/>
    <n v="65.546950492341836"/>
    <n v="23.847293987338844"/>
    <n v="18.640756571627186"/>
    <n v="108.03500105130786"/>
    <x v="6"/>
  </r>
  <r>
    <n v="786"/>
    <n v="0.21898523749567067"/>
    <x v="0"/>
    <n v="50.683134465015762"/>
    <n v="51.819157411997672"/>
    <n v="19.742268813486959"/>
    <n v="122.24456069050039"/>
    <x v="1"/>
  </r>
  <r>
    <n v="787"/>
    <n v="0.79292094920208966"/>
    <x v="3"/>
    <n v="22.595574613141157"/>
    <n v="12.115415952974686"/>
    <n v="17.264851727372111"/>
    <n v="51.97584229348795"/>
    <x v="5"/>
  </r>
  <r>
    <n v="788"/>
    <n v="0.91520582080197344"/>
    <x v="1"/>
    <n v="83.266772475539881"/>
    <n v="41.924923351488744"/>
    <n v="19.783060440698183"/>
    <n v="144.9747562677268"/>
    <x v="0"/>
  </r>
  <r>
    <n v="789"/>
    <n v="0.97739424046858536"/>
    <x v="2"/>
    <n v="23.586083276944287"/>
    <n v="22.597713203800211"/>
    <n v="22.230369277296688"/>
    <n v="68.414165758041179"/>
    <x v="2"/>
  </r>
  <r>
    <n v="790"/>
    <n v="0.88007266970161613"/>
    <x v="4"/>
    <n v="22.944819931837714"/>
    <n v="27.82539592687348"/>
    <n v="22.074063276706365"/>
    <n v="72.844279135417565"/>
    <x v="4"/>
  </r>
  <r>
    <n v="791"/>
    <n v="0.91718798233416066"/>
    <x v="1"/>
    <n v="44.242184918600373"/>
    <n v="12.811120930568222"/>
    <n v="16.911306188695779"/>
    <n v="73.96461203786437"/>
    <x v="4"/>
  </r>
  <r>
    <n v="792"/>
    <n v="0.1745470066462167"/>
    <x v="0"/>
    <n v="17.056299836938816"/>
    <n v="9.7487698002439362"/>
    <n v="19.819025925426054"/>
    <n v="46.624095562608808"/>
    <x v="7"/>
  </r>
  <r>
    <n v="793"/>
    <n v="0.84404674292955328"/>
    <x v="3"/>
    <n v="5.6782741694122034"/>
    <n v="37.391703026889758"/>
    <n v="18.829175099607106"/>
    <n v="61.899152295909069"/>
    <x v="2"/>
  </r>
  <r>
    <n v="794"/>
    <n v="0.79601390899196345"/>
    <x v="3"/>
    <n v="188.90860015679786"/>
    <n v="22.640480303337913"/>
    <n v="20.567821983357728"/>
    <n v="232.1169024434935"/>
    <x v="22"/>
  </r>
  <r>
    <n v="795"/>
    <n v="0.56690811073209091"/>
    <x v="3"/>
    <n v="29.866597972854404"/>
    <n v="10.041548791796487"/>
    <n v="25.218742338495726"/>
    <n v="65.126889103146624"/>
    <x v="2"/>
  </r>
  <r>
    <n v="796"/>
    <n v="0.9032328291617201"/>
    <x v="1"/>
    <n v="40.210672757585257"/>
    <n v="13.199131470378454"/>
    <n v="20.282558867949717"/>
    <n v="73.692363095913436"/>
    <x v="4"/>
  </r>
  <r>
    <n v="797"/>
    <n v="0.63578189441259358"/>
    <x v="3"/>
    <n v="170.94130140188736"/>
    <n v="60.147967550394171"/>
    <n v="23.89212648676412"/>
    <n v="254.98139543904566"/>
    <x v="20"/>
  </r>
  <r>
    <n v="798"/>
    <n v="0.87669079857271248"/>
    <x v="4"/>
    <n v="29.968538833143278"/>
    <n v="38.845183238152394"/>
    <n v="14.349256563497155"/>
    <n v="83.162978634792822"/>
    <x v="9"/>
  </r>
  <r>
    <n v="799"/>
    <n v="0.44823280883467242"/>
    <x v="0"/>
    <n v="51.149521256751171"/>
    <n v="34.993646027739224"/>
    <n v="19.679942252201975"/>
    <n v="105.82310953669239"/>
    <x v="6"/>
  </r>
  <r>
    <n v="800"/>
    <n v="0.85900429946219758"/>
    <x v="3"/>
    <n v="21.324832913059879"/>
    <n v="46.707289020903005"/>
    <n v="25.125096245913927"/>
    <n v="93.157218179876807"/>
    <x v="10"/>
  </r>
  <r>
    <n v="801"/>
    <n v="0.11704010348777849"/>
    <x v="0"/>
    <n v="7.7860764299973697"/>
    <n v="18.120440357535703"/>
    <n v="22.770572200823249"/>
    <n v="48.677088988356317"/>
    <x v="7"/>
  </r>
  <r>
    <n v="802"/>
    <n v="0.58476787435151434"/>
    <x v="3"/>
    <n v="16.84761331482375"/>
    <n v="30.482164776951468"/>
    <n v="28.57768677073274"/>
    <n v="75.907464862507965"/>
    <x v="4"/>
  </r>
  <r>
    <n v="803"/>
    <n v="7.5700313729906377E-2"/>
    <x v="0"/>
    <n v="89.994408763816949"/>
    <n v="32.994627757675971"/>
    <n v="22.50212907707818"/>
    <n v="145.49116559857111"/>
    <x v="0"/>
  </r>
  <r>
    <n v="804"/>
    <n v="0.98213797827873206"/>
    <x v="2"/>
    <n v="52.154654695702554"/>
    <n v="13.219383218624907"/>
    <n v="21.548216716472794"/>
    <n v="86.922254630800253"/>
    <x v="9"/>
  </r>
  <r>
    <n v="805"/>
    <n v="4.6075040483578578E-2"/>
    <x v="0"/>
    <n v="49.829705090022784"/>
    <n v="13.985927056424121"/>
    <n v="21.039193801384133"/>
    <n v="84.854825947831031"/>
    <x v="9"/>
  </r>
  <r>
    <n v="806"/>
    <n v="0.58415375517963719"/>
    <x v="3"/>
    <n v="11.562606329349093"/>
    <n v="20.503153854295931"/>
    <n v="27.760558042571194"/>
    <n v="59.826318226216216"/>
    <x v="5"/>
  </r>
  <r>
    <n v="807"/>
    <n v="0.41557167296724651"/>
    <x v="0"/>
    <n v="57.085742517281339"/>
    <n v="23.157923049282143"/>
    <n v="21.504393721367151"/>
    <n v="101.74805928793063"/>
    <x v="6"/>
  </r>
  <r>
    <n v="808"/>
    <n v="0.21020778175898203"/>
    <x v="0"/>
    <n v="28.414438705971218"/>
    <n v="25.435060673368927"/>
    <n v="29.149354487790099"/>
    <n v="82.998853867130236"/>
    <x v="9"/>
  </r>
  <r>
    <n v="809"/>
    <n v="0.72649736375011942"/>
    <x v="3"/>
    <n v="14.382247157495025"/>
    <n v="19.782052507326515"/>
    <n v="27.254385757124105"/>
    <n v="61.418685421945646"/>
    <x v="2"/>
  </r>
  <r>
    <n v="810"/>
    <n v="0.48787106785738155"/>
    <x v="0"/>
    <n v="34.948236692315426"/>
    <n v="43.754755626170237"/>
    <n v="20.376779219768682"/>
    <n v="99.079771538254334"/>
    <x v="10"/>
  </r>
  <r>
    <n v="811"/>
    <n v="0.50591155306820679"/>
    <x v="3"/>
    <n v="15.508766860644158"/>
    <n v="11.363808777362832"/>
    <n v="18.708292686092651"/>
    <n v="45.58086832409964"/>
    <x v="7"/>
  </r>
  <r>
    <n v="812"/>
    <n v="0.30787867907866928"/>
    <x v="0"/>
    <n v="18.433532905874603"/>
    <n v="13.625615141120903"/>
    <n v="17.852711667084936"/>
    <n v="49.911859714080435"/>
    <x v="7"/>
  </r>
  <r>
    <n v="813"/>
    <n v="0.84914794689362372"/>
    <x v="3"/>
    <n v="93.352666323821765"/>
    <n v="13.015079241489742"/>
    <n v="23.011755634980105"/>
    <n v="129.3795012002916"/>
    <x v="1"/>
  </r>
  <r>
    <n v="814"/>
    <n v="0.56351359146376179"/>
    <x v="3"/>
    <n v="64.202447804933328"/>
    <n v="17.261878497749159"/>
    <n v="18.812945610410118"/>
    <n v="100.27727191309259"/>
    <x v="6"/>
  </r>
  <r>
    <n v="815"/>
    <n v="0.13622361932162341"/>
    <x v="0"/>
    <n v="80.170278070296078"/>
    <n v="8.6128290269190391"/>
    <n v="18.474377191896629"/>
    <n v="107.25748428911174"/>
    <x v="6"/>
  </r>
  <r>
    <n v="816"/>
    <n v="0.75660217422950538"/>
    <x v="3"/>
    <n v="29.893659450547119"/>
    <n v="29.070831054720209"/>
    <n v="13.842259275151047"/>
    <n v="72.806749780418372"/>
    <x v="4"/>
  </r>
  <r>
    <n v="817"/>
    <n v="0.15060458303194757"/>
    <x v="0"/>
    <n v="12.076760998928076"/>
    <n v="20.940315748792123"/>
    <n v="21.303326247370194"/>
    <n v="54.32040299509039"/>
    <x v="5"/>
  </r>
  <r>
    <n v="818"/>
    <n v="0.61778143022136667"/>
    <x v="3"/>
    <n v="124.00144246720417"/>
    <n v="55.183284621379421"/>
    <n v="19.652789363605134"/>
    <n v="198.83751645218874"/>
    <x v="18"/>
  </r>
  <r>
    <n v="819"/>
    <n v="0.30025899867883621"/>
    <x v="0"/>
    <n v="14.438395295586751"/>
    <n v="19.602887377508338"/>
    <n v="20.771728085685794"/>
    <n v="54.813010758780884"/>
    <x v="5"/>
  </r>
  <r>
    <n v="820"/>
    <n v="0.5410670129201739"/>
    <x v="3"/>
    <n v="22.599336515050734"/>
    <n v="32.746857743754916"/>
    <n v="21.712369287162222"/>
    <n v="77.058563545967871"/>
    <x v="4"/>
  </r>
  <r>
    <n v="821"/>
    <n v="0.46144415925303039"/>
    <x v="0"/>
    <n v="16.863056109479839"/>
    <n v="35.441251826122468"/>
    <n v="26.073627345282329"/>
    <n v="78.377935280884643"/>
    <x v="4"/>
  </r>
  <r>
    <n v="822"/>
    <n v="0.65461918171282685"/>
    <x v="3"/>
    <n v="20.247321089270311"/>
    <n v="19.1823070327947"/>
    <n v="22.065839262313968"/>
    <n v="61.495467384378983"/>
    <x v="2"/>
  </r>
  <r>
    <n v="823"/>
    <n v="0.31823414174782638"/>
    <x v="0"/>
    <n v="76.886592418816861"/>
    <n v="70.909607578706513"/>
    <n v="15.647211512512566"/>
    <n v="163.44341151003596"/>
    <x v="14"/>
  </r>
  <r>
    <n v="824"/>
    <n v="0.96385098891454735"/>
    <x v="2"/>
    <n v="22.218877212265635"/>
    <n v="19.87397693323112"/>
    <n v="19.244104360533282"/>
    <n v="61.336958506030044"/>
    <x v="2"/>
  </r>
  <r>
    <n v="825"/>
    <n v="0.35822977856412785"/>
    <x v="0"/>
    <n v="12.06905917898775"/>
    <n v="61.811152093067925"/>
    <n v="20.588960482088016"/>
    <n v="94.469171754143687"/>
    <x v="10"/>
  </r>
  <r>
    <n v="826"/>
    <n v="0.14315734179662742"/>
    <x v="0"/>
    <n v="11.721554381567181"/>
    <n v="38.955677076586113"/>
    <n v="25.160791833176884"/>
    <n v="75.838023291330174"/>
    <x v="4"/>
  </r>
  <r>
    <n v="827"/>
    <n v="0.33319598387529592"/>
    <x v="0"/>
    <n v="12.504731756282663"/>
    <n v="35.17219729199401"/>
    <n v="16.822863424277244"/>
    <n v="64.499792472553921"/>
    <x v="2"/>
  </r>
  <r>
    <n v="828"/>
    <n v="0.40234034235036298"/>
    <x v="0"/>
    <n v="32.67452161691628"/>
    <n v="23.634287073564437"/>
    <n v="12.533745132804256"/>
    <n v="68.842553823284973"/>
    <x v="2"/>
  </r>
  <r>
    <n v="829"/>
    <n v="3.1466048394711676E-2"/>
    <x v="0"/>
    <n v="33.340226846598064"/>
    <n v="28.497137385701429"/>
    <n v="18.15619036130828"/>
    <n v="79.993554593607769"/>
    <x v="4"/>
  </r>
  <r>
    <n v="830"/>
    <n v="0.96623426129698098"/>
    <x v="2"/>
    <n v="29.128112829554905"/>
    <n v="20.794770358249291"/>
    <n v="21.503422219513759"/>
    <n v="71.426305407317955"/>
    <x v="4"/>
  </r>
  <r>
    <n v="831"/>
    <n v="0.75188765966062443"/>
    <x v="3"/>
    <n v="21.065670662457457"/>
    <n v="23.935620356719511"/>
    <n v="17.765179525257853"/>
    <n v="62.766470544434824"/>
    <x v="2"/>
  </r>
  <r>
    <n v="832"/>
    <n v="0.41738431903807149"/>
    <x v="0"/>
    <n v="19.106762823612673"/>
    <n v="15.947175561014655"/>
    <n v="21.162837219836472"/>
    <n v="56.216775604463805"/>
    <x v="5"/>
  </r>
  <r>
    <n v="833"/>
    <n v="0.86405926462105753"/>
    <x v="4"/>
    <n v="37.807011532565198"/>
    <n v="12.377577647233183"/>
    <n v="17.727007658001146"/>
    <n v="67.911596837799522"/>
    <x v="2"/>
  </r>
  <r>
    <n v="834"/>
    <n v="0.90530647409968035"/>
    <x v="1"/>
    <n v="14.003334590474891"/>
    <n v="62.082450623397683"/>
    <n v="17.391315321115624"/>
    <n v="93.477100534988196"/>
    <x v="10"/>
  </r>
  <r>
    <n v="835"/>
    <n v="0.38107688701604525"/>
    <x v="0"/>
    <n v="26.126284932447593"/>
    <n v="54.275699915759702"/>
    <n v="12.526637699318821"/>
    <n v="92.928622547526118"/>
    <x v="10"/>
  </r>
  <r>
    <n v="836"/>
    <n v="0.48224032279204321"/>
    <x v="0"/>
    <n v="13.920348826311018"/>
    <n v="42.187274914284025"/>
    <n v="24.372987067782478"/>
    <n v="80.48061080837752"/>
    <x v="9"/>
  </r>
  <r>
    <n v="837"/>
    <n v="8.3911771676347668E-2"/>
    <x v="0"/>
    <n v="24.518255459573897"/>
    <n v="40.658442736161149"/>
    <n v="16.783225166280282"/>
    <n v="81.959923362015331"/>
    <x v="9"/>
  </r>
  <r>
    <n v="838"/>
    <n v="0.94664618441421844"/>
    <x v="1"/>
    <n v="32.175599801973497"/>
    <n v="29.817896271211815"/>
    <n v="35.669915993488928"/>
    <n v="97.66341206667424"/>
    <x v="10"/>
  </r>
  <r>
    <n v="839"/>
    <n v="0.95453524595638184"/>
    <x v="1"/>
    <n v="11.460164188351433"/>
    <n v="59.740383703722884"/>
    <n v="21.628239214924466"/>
    <n v="92.828787106998774"/>
    <x v="10"/>
  </r>
  <r>
    <n v="840"/>
    <n v="0.85068276739006965"/>
    <x v="3"/>
    <n v="61.182003126777857"/>
    <n v="75.983969114278054"/>
    <n v="23.709905654303505"/>
    <n v="160.87587789535939"/>
    <x v="14"/>
  </r>
  <r>
    <n v="841"/>
    <n v="0.6788775403058287"/>
    <x v="3"/>
    <n v="11.680868524077459"/>
    <n v="65.359143541227439"/>
    <n v="23.636817062049438"/>
    <n v="100.67682912735432"/>
    <x v="6"/>
  </r>
  <r>
    <n v="842"/>
    <n v="0.58362133193907739"/>
    <x v="3"/>
    <n v="56.41465522999615"/>
    <n v="33.74152668417539"/>
    <n v="23.559395497150625"/>
    <n v="113.71557741132216"/>
    <x v="8"/>
  </r>
  <r>
    <n v="843"/>
    <n v="0.48574559313053811"/>
    <x v="0"/>
    <n v="32.04685889941954"/>
    <n v="20.782862326421231"/>
    <n v="22.845807282042298"/>
    <n v="75.675528507883072"/>
    <x v="4"/>
  </r>
  <r>
    <n v="844"/>
    <n v="0.78192010013554214"/>
    <x v="3"/>
    <n v="20.842960969148866"/>
    <n v="65.773585379738961"/>
    <n v="14.37794105074533"/>
    <n v="100.99448739963316"/>
    <x v="6"/>
  </r>
  <r>
    <n v="845"/>
    <n v="0.67186292090756328"/>
    <x v="3"/>
    <n v="44.159427073366196"/>
    <n v="13.333469646539651"/>
    <n v="18.706339329593753"/>
    <n v="76.199236049499603"/>
    <x v="4"/>
  </r>
  <r>
    <n v="846"/>
    <n v="0.80902582834844705"/>
    <x v="3"/>
    <n v="54.242714848661642"/>
    <n v="21.46544738858281"/>
    <n v="18.044525413478844"/>
    <n v="93.752687650723288"/>
    <x v="10"/>
  </r>
  <r>
    <n v="847"/>
    <n v="0.752670137577647"/>
    <x v="3"/>
    <n v="38.954506191582844"/>
    <n v="16.28103152495591"/>
    <n v="19.564662140212388"/>
    <n v="74.800199856751149"/>
    <x v="4"/>
  </r>
  <r>
    <n v="848"/>
    <n v="0.16773241037871334"/>
    <x v="0"/>
    <n v="6.8483680308150321"/>
    <n v="13.511719367346767"/>
    <n v="19.681144014675837"/>
    <n v="40.041231412837632"/>
    <x v="7"/>
  </r>
  <r>
    <n v="849"/>
    <n v="0.54165269465273846"/>
    <x v="3"/>
    <n v="48.497122367100886"/>
    <n v="32.12386003915055"/>
    <n v="15.716354322705143"/>
    <n v="96.337336728956586"/>
    <x v="10"/>
  </r>
  <r>
    <n v="850"/>
    <n v="0.5019248715642971"/>
    <x v="3"/>
    <n v="8.3523169565410722"/>
    <n v="53.988108920001672"/>
    <n v="16.461742255826188"/>
    <n v="78.802168132368934"/>
    <x v="4"/>
  </r>
  <r>
    <n v="851"/>
    <n v="0.74642330940825519"/>
    <x v="3"/>
    <n v="25.528263008090228"/>
    <n v="35.046415429190709"/>
    <n v="17.824582263918202"/>
    <n v="78.39926070119914"/>
    <x v="4"/>
  </r>
  <r>
    <n v="852"/>
    <n v="0.82773933659447718"/>
    <x v="3"/>
    <n v="39.530699086652753"/>
    <n v="12.62893768033722"/>
    <n v="18.246173018982628"/>
    <n v="70.405809785972608"/>
    <x v="4"/>
  </r>
  <r>
    <n v="853"/>
    <n v="1.5624403324774994E-2"/>
    <x v="0"/>
    <n v="30.304636399113601"/>
    <n v="58.938863880367869"/>
    <n v="16.341653549739359"/>
    <n v="105.58515382922083"/>
    <x v="6"/>
  </r>
  <r>
    <n v="854"/>
    <n v="0.27268542275770391"/>
    <x v="0"/>
    <n v="39.886353313499114"/>
    <n v="27.085862911290189"/>
    <n v="16.153956040227921"/>
    <n v="83.126172265017232"/>
    <x v="9"/>
  </r>
  <r>
    <n v="855"/>
    <n v="0.35640284275425094"/>
    <x v="0"/>
    <n v="48.956458821924237"/>
    <n v="30.509519642521493"/>
    <n v="15.665074554632227"/>
    <n v="95.131053019077953"/>
    <x v="10"/>
  </r>
  <r>
    <n v="856"/>
    <n v="0.83932109565769064"/>
    <x v="3"/>
    <n v="11.553829751761935"/>
    <n v="38.759739669988072"/>
    <n v="16.680493403210537"/>
    <n v="66.994062824960537"/>
    <x v="2"/>
  </r>
  <r>
    <n v="857"/>
    <n v="0.74632742610148517"/>
    <x v="3"/>
    <n v="35.990025976035668"/>
    <n v="60.707288733741692"/>
    <n v="20.202284467537517"/>
    <n v="116.89959917731488"/>
    <x v="8"/>
  </r>
  <r>
    <n v="858"/>
    <n v="0.4024960268355039"/>
    <x v="0"/>
    <n v="13.84063933817537"/>
    <n v="48.626993663843365"/>
    <n v="23.994842267958642"/>
    <n v="86.462475269977375"/>
    <x v="9"/>
  </r>
  <r>
    <n v="859"/>
    <n v="0.68643431510571362"/>
    <x v="3"/>
    <n v="27.094278359305047"/>
    <n v="60.306308189371748"/>
    <n v="22.248736879370547"/>
    <n v="109.64932342804735"/>
    <x v="6"/>
  </r>
  <r>
    <n v="860"/>
    <n v="0.36581138157327775"/>
    <x v="0"/>
    <n v="99.032997311377585"/>
    <n v="78.911862460514044"/>
    <n v="26.020850474629153"/>
    <n v="203.96571024652079"/>
    <x v="19"/>
  </r>
  <r>
    <n v="861"/>
    <n v="0.13767767117375274"/>
    <x v="0"/>
    <n v="50.086150601252399"/>
    <n v="28.863173912498503"/>
    <n v="21.845902802148"/>
    <n v="100.7952273158989"/>
    <x v="6"/>
  </r>
  <r>
    <n v="862"/>
    <n v="0.49046761423407392"/>
    <x v="0"/>
    <n v="26.020884260280184"/>
    <n v="52.879174972584089"/>
    <n v="19.815377339237539"/>
    <n v="98.715436572101808"/>
    <x v="10"/>
  </r>
  <r>
    <n v="863"/>
    <n v="9.5486391797820591E-2"/>
    <x v="0"/>
    <n v="173.69276482731627"/>
    <n v="27.666942329812901"/>
    <n v="18.686183413415559"/>
    <n v="220.04589057054474"/>
    <x v="21"/>
  </r>
  <r>
    <n v="864"/>
    <n v="0.37152531015276657"/>
    <x v="0"/>
    <n v="25.202809908505387"/>
    <n v="45.989632174595663"/>
    <n v="16.390841417593759"/>
    <n v="87.583283500694805"/>
    <x v="9"/>
  </r>
  <r>
    <n v="865"/>
    <n v="0.84727646129274481"/>
    <x v="3"/>
    <n v="30.07486112840925"/>
    <n v="29.963459944643422"/>
    <n v="20.54326544967396"/>
    <n v="80.581586522726639"/>
    <x v="9"/>
  </r>
  <r>
    <n v="866"/>
    <n v="0.2289065626890352"/>
    <x v="0"/>
    <n v="14.817414504868358"/>
    <n v="98.509982158501245"/>
    <n v="15.294144101034096"/>
    <n v="128.6215407644037"/>
    <x v="1"/>
  </r>
  <r>
    <n v="867"/>
    <n v="0.33326907032762487"/>
    <x v="0"/>
    <n v="95.742534611645155"/>
    <n v="19.53919171417499"/>
    <n v="18.922420289961359"/>
    <n v="134.2041466157815"/>
    <x v="3"/>
  </r>
  <r>
    <n v="868"/>
    <n v="0.77449407598067821"/>
    <x v="3"/>
    <n v="62.865862393752202"/>
    <n v="35.702430654226646"/>
    <n v="27.150259572652129"/>
    <n v="125.71855262063097"/>
    <x v="1"/>
  </r>
  <r>
    <n v="869"/>
    <n v="0.92000826689104931"/>
    <x v="1"/>
    <n v="17.233978439091572"/>
    <n v="28.49774183653815"/>
    <n v="17.505477604775908"/>
    <n v="63.237197880405631"/>
    <x v="2"/>
  </r>
  <r>
    <n v="870"/>
    <n v="0.34997215158165995"/>
    <x v="0"/>
    <n v="61.739992599209842"/>
    <n v="62.078764473134299"/>
    <n v="23.070196959732407"/>
    <n v="146.88895403207655"/>
    <x v="0"/>
  </r>
  <r>
    <n v="871"/>
    <n v="2.4803353327273236E-2"/>
    <x v="0"/>
    <n v="12.648211859793513"/>
    <n v="25.479492953972766"/>
    <n v="19.669999358955369"/>
    <n v="57.797704172721652"/>
    <x v="5"/>
  </r>
  <r>
    <n v="872"/>
    <n v="0.11583059092375114"/>
    <x v="0"/>
    <n v="31.113980820190427"/>
    <n v="24.458340442943435"/>
    <n v="21.965004890579142"/>
    <n v="77.537326153712996"/>
    <x v="4"/>
  </r>
  <r>
    <n v="873"/>
    <n v="0.23505020922557951"/>
    <x v="0"/>
    <n v="37.537787927951001"/>
    <n v="13.21374958986946"/>
    <n v="17.519382704738167"/>
    <n v="68.27092022255863"/>
    <x v="2"/>
  </r>
  <r>
    <n v="874"/>
    <n v="0.54425255660376393"/>
    <x v="3"/>
    <n v="20.381326508649757"/>
    <n v="7.5031018101274487"/>
    <n v="22.886490722752075"/>
    <n v="50.770919041529282"/>
    <x v="5"/>
  </r>
  <r>
    <n v="875"/>
    <n v="5.0841724805792299E-2"/>
    <x v="0"/>
    <n v="27.460887715850699"/>
    <n v="32.808899467291667"/>
    <n v="13.593473985215427"/>
    <n v="73.863261168357795"/>
    <x v="4"/>
  </r>
  <r>
    <n v="876"/>
    <n v="0.28383624068579827"/>
    <x v="0"/>
    <n v="56.269739522682016"/>
    <n v="21.415738248569344"/>
    <n v="18.538208693874214"/>
    <n v="96.223686465125567"/>
    <x v="10"/>
  </r>
  <r>
    <n v="877"/>
    <n v="0.18378297502661034"/>
    <x v="0"/>
    <n v="37.855469621968652"/>
    <n v="19.864881286313572"/>
    <n v="18.439762550142841"/>
    <n v="76.160113458425073"/>
    <x v="4"/>
  </r>
  <r>
    <n v="878"/>
    <n v="0.34858231103524939"/>
    <x v="0"/>
    <n v="61.863168513491317"/>
    <n v="21.55770033012395"/>
    <n v="14.698901984169165"/>
    <n v="98.119770827784436"/>
    <x v="10"/>
  </r>
  <r>
    <n v="879"/>
    <n v="0.73183716521923448"/>
    <x v="3"/>
    <n v="36.47404691311921"/>
    <n v="7.9092393898552737"/>
    <n v="21.976402867438324"/>
    <n v="66.359689170412807"/>
    <x v="2"/>
  </r>
  <r>
    <n v="880"/>
    <n v="0.37908177317225944"/>
    <x v="0"/>
    <n v="30.24939594105885"/>
    <n v="33.654136020882703"/>
    <n v="26.229302710284536"/>
    <n v="90.132834672226096"/>
    <x v="10"/>
  </r>
  <r>
    <n v="881"/>
    <n v="0.72270252761165088"/>
    <x v="3"/>
    <n v="37.469019837955869"/>
    <n v="47.041714106234991"/>
    <n v="12.256101003687974"/>
    <n v="96.766834947878834"/>
    <x v="10"/>
  </r>
  <r>
    <n v="882"/>
    <n v="0.20549792301573155"/>
    <x v="0"/>
    <n v="47.413768354251587"/>
    <n v="52.076859188927877"/>
    <n v="16.200929929013149"/>
    <n v="115.69155747219261"/>
    <x v="8"/>
  </r>
  <r>
    <n v="883"/>
    <n v="0.11566270777960186"/>
    <x v="0"/>
    <n v="16.198546570535598"/>
    <n v="8.8819276422553521"/>
    <n v="21.322911641564094"/>
    <n v="46.403385854355044"/>
    <x v="7"/>
  </r>
  <r>
    <n v="884"/>
    <n v="0.84733249813839029"/>
    <x v="3"/>
    <n v="71.277889445540268"/>
    <n v="19.091472736951484"/>
    <n v="21.691908980035677"/>
    <n v="112.06127116252743"/>
    <x v="8"/>
  </r>
  <r>
    <n v="885"/>
    <n v="0.94913023387225059"/>
    <x v="1"/>
    <n v="41.834640368914279"/>
    <n v="9.5291065503914716"/>
    <n v="21.862477309167133"/>
    <n v="73.226224228472887"/>
    <x v="4"/>
  </r>
  <r>
    <n v="886"/>
    <n v="0.8902064957584731"/>
    <x v="4"/>
    <n v="52.196804032176331"/>
    <n v="13.469936457686435"/>
    <n v="18.198182292114154"/>
    <n v="83.864922781976915"/>
    <x v="9"/>
  </r>
  <r>
    <n v="887"/>
    <n v="0.76048553243815842"/>
    <x v="3"/>
    <n v="20.477567804300985"/>
    <n v="37.21252153072173"/>
    <n v="23.732089687307969"/>
    <n v="81.422179022330681"/>
    <x v="9"/>
  </r>
  <r>
    <n v="888"/>
    <n v="2.9474153001301517E-2"/>
    <x v="0"/>
    <n v="21.68121687911502"/>
    <n v="21.430736165087996"/>
    <n v="22.721289458660646"/>
    <n v="65.833242502863669"/>
    <x v="2"/>
  </r>
  <r>
    <n v="889"/>
    <n v="8.1134388055976281E-2"/>
    <x v="0"/>
    <n v="35.474956271834927"/>
    <n v="23.260413283333101"/>
    <n v="17.059009584926947"/>
    <n v="75.794379140094975"/>
    <x v="4"/>
  </r>
  <r>
    <n v="890"/>
    <n v="0.28246096765458562"/>
    <x v="0"/>
    <n v="18.985723570333835"/>
    <n v="14.144229598235913"/>
    <n v="18.51964016989163"/>
    <n v="51.649593338461379"/>
    <x v="5"/>
  </r>
  <r>
    <n v="891"/>
    <n v="0.50627337382912196"/>
    <x v="3"/>
    <n v="11.80045325927032"/>
    <n v="26.437298716151684"/>
    <n v="22.677683350315814"/>
    <n v="60.915435325737818"/>
    <x v="2"/>
  </r>
  <r>
    <n v="892"/>
    <n v="0.19257923236829155"/>
    <x v="0"/>
    <n v="12.436312058176284"/>
    <n v="33.912360604540225"/>
    <n v="16.977821832373948"/>
    <n v="63.326494495090458"/>
    <x v="2"/>
  </r>
  <r>
    <n v="893"/>
    <n v="0.32802429190702098"/>
    <x v="0"/>
    <n v="16.083224734743521"/>
    <n v="32.899503997986834"/>
    <n v="22.27606830305978"/>
    <n v="71.258797035790138"/>
    <x v="4"/>
  </r>
  <r>
    <n v="894"/>
    <n v="0.63717094680748876"/>
    <x v="3"/>
    <n v="40.172210927021851"/>
    <n v="65.465464442099346"/>
    <n v="17.530420464476641"/>
    <n v="123.16809583359785"/>
    <x v="1"/>
  </r>
  <r>
    <n v="895"/>
    <n v="9.5281167293938873E-2"/>
    <x v="0"/>
    <n v="15.032519587131247"/>
    <n v="27.30103286444535"/>
    <n v="24.540374469467022"/>
    <n v="66.873926921043619"/>
    <x v="2"/>
  </r>
  <r>
    <n v="896"/>
    <n v="4.0226496459796146E-2"/>
    <x v="0"/>
    <n v="12.621630375320816"/>
    <n v="14.783893999868379"/>
    <n v="15.426580613488786"/>
    <n v="42.832104988677983"/>
    <x v="7"/>
  </r>
  <r>
    <n v="897"/>
    <n v="0.28124371100952483"/>
    <x v="0"/>
    <n v="6.2571660922009622"/>
    <n v="21.469495845946263"/>
    <n v="18.861215469881866"/>
    <n v="46.587877408029087"/>
    <x v="7"/>
  </r>
  <r>
    <n v="898"/>
    <n v="0.33498064100758917"/>
    <x v="0"/>
    <n v="40.496871569542698"/>
    <n v="87.572847626484247"/>
    <n v="23.183636848520976"/>
    <n v="151.2533560445479"/>
    <x v="16"/>
  </r>
  <r>
    <n v="899"/>
    <n v="0.2002878868217447"/>
    <x v="0"/>
    <n v="117.17397691760218"/>
    <n v="53.729420296206406"/>
    <n v="19.589538599241358"/>
    <n v="190.49293581304994"/>
    <x v="18"/>
  </r>
  <r>
    <n v="900"/>
    <n v="0.52442553813190496"/>
    <x v="3"/>
    <n v="24.227305516653828"/>
    <n v="28.168773218953262"/>
    <n v="19.798294487152386"/>
    <n v="72.194373222759481"/>
    <x v="4"/>
  </r>
  <r>
    <n v="901"/>
    <n v="0.52122293931447283"/>
    <x v="3"/>
    <n v="117.18435258452637"/>
    <n v="14.134512073787002"/>
    <n v="19.76550287520762"/>
    <n v="151.084367533521"/>
    <x v="16"/>
  </r>
  <r>
    <n v="902"/>
    <n v="0.62762286137578849"/>
    <x v="3"/>
    <n v="55.840440438145166"/>
    <n v="16.702260375999483"/>
    <n v="27.735700432860217"/>
    <n v="100.27840124700487"/>
    <x v="6"/>
  </r>
  <r>
    <n v="903"/>
    <n v="0.23928667219598054"/>
    <x v="0"/>
    <n v="32.488219261972041"/>
    <n v="8.5675365710359976"/>
    <n v="23.561358503221751"/>
    <n v="64.61711433622979"/>
    <x v="2"/>
  </r>
  <r>
    <n v="904"/>
    <n v="0.79665566011407374"/>
    <x v="3"/>
    <n v="25.801368280432211"/>
    <n v="38.974065198792744"/>
    <n v="19.065622024428848"/>
    <n v="83.841055503653806"/>
    <x v="9"/>
  </r>
  <r>
    <n v="905"/>
    <n v="0.25183847366318679"/>
    <x v="0"/>
    <n v="86.796284695604157"/>
    <n v="23.579619612881409"/>
    <n v="19.391730264872773"/>
    <n v="129.76763457335832"/>
    <x v="1"/>
  </r>
  <r>
    <n v="906"/>
    <n v="0.64040222374611155"/>
    <x v="3"/>
    <n v="12.812455072440976"/>
    <n v="70.538528825818247"/>
    <n v="24.335546007455502"/>
    <n v="107.68652990571472"/>
    <x v="6"/>
  </r>
  <r>
    <n v="907"/>
    <n v="0.11246691231021544"/>
    <x v="0"/>
    <n v="169.2176925120269"/>
    <n v="33.638244167436952"/>
    <n v="21.91175696915602"/>
    <n v="224.76769364861988"/>
    <x v="21"/>
  </r>
  <r>
    <n v="908"/>
    <n v="0.39343727614379287"/>
    <x v="0"/>
    <n v="29.371486883316624"/>
    <n v="28.092699230620006"/>
    <n v="18.067603128996844"/>
    <n v="75.531789242933485"/>
    <x v="4"/>
  </r>
  <r>
    <n v="909"/>
    <n v="0.59781085939615375"/>
    <x v="3"/>
    <n v="18.209181753982055"/>
    <n v="61.89371715293241"/>
    <n v="29.43280957736081"/>
    <n v="109.53570848427528"/>
    <x v="6"/>
  </r>
  <r>
    <n v="910"/>
    <n v="0.80293965738105832"/>
    <x v="3"/>
    <n v="33.872249714325775"/>
    <n v="23.642460616147083"/>
    <n v="19.213493829922704"/>
    <n v="76.728204160395563"/>
    <x v="4"/>
  </r>
  <r>
    <n v="911"/>
    <n v="0.34357378489943036"/>
    <x v="0"/>
    <n v="31.692874745265179"/>
    <n v="43.73894818984197"/>
    <n v="27.35195406896278"/>
    <n v="102.78377700406993"/>
    <x v="6"/>
  </r>
  <r>
    <n v="912"/>
    <n v="0.50609123938080103"/>
    <x v="3"/>
    <n v="39.726615380697126"/>
    <n v="14.190426806662545"/>
    <n v="16.349688036995698"/>
    <n v="70.266730224355371"/>
    <x v="4"/>
  </r>
  <r>
    <n v="913"/>
    <n v="0.585694278760307"/>
    <x v="3"/>
    <n v="45.507182756839512"/>
    <n v="48.367517777200696"/>
    <n v="17.614046203464515"/>
    <n v="111.48874673750473"/>
    <x v="8"/>
  </r>
  <r>
    <n v="914"/>
    <n v="0.9664087350072591"/>
    <x v="2"/>
    <n v="29.030249224011584"/>
    <n v="18.091866533223111"/>
    <n v="17.918176954479364"/>
    <n v="65.040292711714059"/>
    <x v="2"/>
  </r>
  <r>
    <n v="915"/>
    <n v="0.97431538066467072"/>
    <x v="2"/>
    <n v="45.154499884148898"/>
    <n v="10.554541792725605"/>
    <n v="23.158188046112134"/>
    <n v="78.867229722986636"/>
    <x v="4"/>
  </r>
  <r>
    <n v="916"/>
    <n v="4.7905596651811377E-2"/>
    <x v="0"/>
    <n v="45.324612192593726"/>
    <n v="26.876281543754182"/>
    <n v="18.306727922903349"/>
    <n v="90.507621659251257"/>
    <x v="10"/>
  </r>
  <r>
    <n v="917"/>
    <n v="3.9250646873677519E-2"/>
    <x v="0"/>
    <n v="16.205260298144722"/>
    <n v="58.689296436713242"/>
    <n v="14.361569780224432"/>
    <n v="89.256126515082386"/>
    <x v="9"/>
  </r>
  <r>
    <n v="918"/>
    <n v="0.35640982985901037"/>
    <x v="0"/>
    <n v="25.862104180823096"/>
    <n v="22.71678167337997"/>
    <n v="22.435843425450209"/>
    <n v="71.014729279653267"/>
    <x v="4"/>
  </r>
  <r>
    <n v="919"/>
    <n v="0.50423433246527605"/>
    <x v="3"/>
    <n v="20.741111081832102"/>
    <n v="21.575369472362706"/>
    <n v="18.780957099486699"/>
    <n v="61.09743765368151"/>
    <x v="2"/>
  </r>
  <r>
    <n v="920"/>
    <n v="8.3380321392288237E-2"/>
    <x v="0"/>
    <n v="57.349491380905505"/>
    <n v="20.79317562953128"/>
    <n v="15.734514778677173"/>
    <n v="93.877181789113962"/>
    <x v="10"/>
  </r>
  <r>
    <n v="921"/>
    <n v="0.97038089677049966"/>
    <x v="2"/>
    <n v="17.486557933914895"/>
    <n v="14.197866173872379"/>
    <n v="25.079348150498756"/>
    <n v="56.763772258286025"/>
    <x v="5"/>
  </r>
  <r>
    <n v="922"/>
    <n v="2.6707909857591638E-2"/>
    <x v="0"/>
    <n v="25.993312588625187"/>
    <n v="23.955325445147945"/>
    <n v="13.497296882391554"/>
    <n v="63.445934916164688"/>
    <x v="2"/>
  </r>
  <r>
    <n v="923"/>
    <n v="0.60668624376019831"/>
    <x v="3"/>
    <n v="12.507202150935266"/>
    <n v="68.442724282942322"/>
    <n v="16.960516418864447"/>
    <n v="97.910442852742037"/>
    <x v="10"/>
  </r>
  <r>
    <n v="924"/>
    <n v="0.60213726060102701"/>
    <x v="3"/>
    <n v="45.013654064490041"/>
    <n v="16.742585953900125"/>
    <n v="15.620049797401473"/>
    <n v="77.376289815791637"/>
    <x v="4"/>
  </r>
  <r>
    <n v="925"/>
    <n v="0.97475999769298427"/>
    <x v="2"/>
    <n v="13.386825341579016"/>
    <n v="23.774789496404484"/>
    <n v="18.176495647394646"/>
    <n v="55.338110485378145"/>
    <x v="5"/>
  </r>
  <r>
    <n v="926"/>
    <n v="0.27721837435446006"/>
    <x v="0"/>
    <n v="23.123643736477803"/>
    <n v="33.877457960189389"/>
    <n v="19.200366577066042"/>
    <n v="76.201468273733241"/>
    <x v="4"/>
  </r>
  <r>
    <n v="927"/>
    <n v="0.94913423430775512"/>
    <x v="1"/>
    <n v="19.90890652446884"/>
    <n v="18.796202424105395"/>
    <n v="17.271184622917538"/>
    <n v="55.976293571491773"/>
    <x v="5"/>
  </r>
  <r>
    <n v="928"/>
    <n v="0.41917275135100784"/>
    <x v="0"/>
    <n v="13.522746206704396"/>
    <n v="22.848709532786089"/>
    <n v="15.810259452530865"/>
    <n v="52.18171519202135"/>
    <x v="5"/>
  </r>
  <r>
    <n v="929"/>
    <n v="2.6873816388565563E-2"/>
    <x v="0"/>
    <n v="48.430994258092774"/>
    <n v="32.875828870533731"/>
    <n v="21.370006015613271"/>
    <n v="102.67682914423978"/>
    <x v="6"/>
  </r>
  <r>
    <n v="930"/>
    <n v="0.92975630046135282"/>
    <x v="1"/>
    <n v="37.356219150106526"/>
    <n v="17.493869058536447"/>
    <n v="17.988019334437201"/>
    <n v="72.83810754308017"/>
    <x v="4"/>
  </r>
  <r>
    <n v="931"/>
    <n v="0.76061237017167249"/>
    <x v="3"/>
    <n v="49.634749325314381"/>
    <n v="24.756126982111187"/>
    <n v="14.80923831533099"/>
    <n v="89.200114622756558"/>
    <x v="9"/>
  </r>
  <r>
    <n v="932"/>
    <n v="0.52718628035222137"/>
    <x v="3"/>
    <n v="14.671888854995867"/>
    <n v="11.72923350013146"/>
    <n v="16.3411468382862"/>
    <n v="42.742269193413527"/>
    <x v="7"/>
  </r>
  <r>
    <n v="933"/>
    <n v="0.56143382597975111"/>
    <x v="3"/>
    <n v="20.221425730541164"/>
    <n v="44.429190901259574"/>
    <n v="20.919946733731038"/>
    <n v="85.570563365531783"/>
    <x v="9"/>
  </r>
  <r>
    <n v="934"/>
    <n v="0.78964346859411116"/>
    <x v="3"/>
    <n v="82.476275977267875"/>
    <n v="26.752170146982891"/>
    <n v="17.943902360206561"/>
    <n v="127.17234848445733"/>
    <x v="1"/>
  </r>
  <r>
    <n v="935"/>
    <n v="1.5796040242921361E-4"/>
    <x v="0"/>
    <n v="48.929997099123085"/>
    <n v="74.781398109776603"/>
    <n v="16.354468793279661"/>
    <n v="140.06586400217935"/>
    <x v="0"/>
  </r>
  <r>
    <n v="936"/>
    <n v="0.37521362893849408"/>
    <x v="0"/>
    <n v="25.140442958090507"/>
    <n v="41.08303943220853"/>
    <n v="21.255607878442014"/>
    <n v="87.479090268741061"/>
    <x v="9"/>
  </r>
  <r>
    <n v="937"/>
    <n v="0.7060504657214598"/>
    <x v="3"/>
    <n v="48.0013800965394"/>
    <n v="26.65680355806057"/>
    <n v="25.849725536637322"/>
    <n v="100.50790919123729"/>
    <x v="6"/>
  </r>
  <r>
    <n v="938"/>
    <n v="0.61419720466455463"/>
    <x v="3"/>
    <n v="10.388884132862939"/>
    <n v="28.479542738030396"/>
    <n v="27.242442620870012"/>
    <n v="66.110869491763353"/>
    <x v="2"/>
  </r>
  <r>
    <n v="939"/>
    <n v="0.76916218985055052"/>
    <x v="3"/>
    <n v="8.7657925843222433"/>
    <n v="32.130724948010148"/>
    <n v="16.014130158932971"/>
    <n v="56.91064769126536"/>
    <x v="5"/>
  </r>
  <r>
    <n v="940"/>
    <n v="0.69168349362349679"/>
    <x v="3"/>
    <n v="76.502616088813454"/>
    <n v="12.876543606574915"/>
    <n v="22.116074994143382"/>
    <n v="111.49523468953174"/>
    <x v="8"/>
  </r>
  <r>
    <n v="941"/>
    <n v="0.42994043464172482"/>
    <x v="0"/>
    <n v="11.027025200577226"/>
    <n v="54.08364183423209"/>
    <n v="13.851058303722947"/>
    <n v="78.961725338532261"/>
    <x v="4"/>
  </r>
  <r>
    <n v="942"/>
    <n v="0.71183919174312904"/>
    <x v="3"/>
    <n v="20.161990874822784"/>
    <n v="44.918533211420794"/>
    <n v="19.426997974330011"/>
    <n v="84.507522060573578"/>
    <x v="9"/>
  </r>
  <r>
    <n v="943"/>
    <n v="0.55493324965771207"/>
    <x v="3"/>
    <n v="40.372111300262368"/>
    <n v="13.728656099386223"/>
    <n v="19.895784878626223"/>
    <n v="73.996552278274805"/>
    <x v="4"/>
  </r>
  <r>
    <n v="944"/>
    <n v="9.2283244652692442E-2"/>
    <x v="0"/>
    <n v="131.89664121170318"/>
    <n v="22.462921016943259"/>
    <n v="24.165568793609332"/>
    <n v="178.52513102225578"/>
    <x v="11"/>
  </r>
  <r>
    <n v="945"/>
    <n v="0.89722997650575942"/>
    <x v="4"/>
    <n v="188.30602862737751"/>
    <n v="9.452772081108952"/>
    <n v="24.435417625287553"/>
    <n v="222.19421833377402"/>
    <x v="21"/>
  </r>
  <r>
    <n v="946"/>
    <n v="0.94235475289659165"/>
    <x v="1"/>
    <n v="240.156315255593"/>
    <n v="28.236968420397083"/>
    <n v="14.907770305423002"/>
    <n v="283.30105398141308"/>
    <x v="23"/>
  </r>
  <r>
    <n v="947"/>
    <n v="0.17870404194249112"/>
    <x v="0"/>
    <n v="57.502287781974772"/>
    <n v="20.028245086595632"/>
    <n v="17.55872210419065"/>
    <n v="95.089254972761054"/>
    <x v="10"/>
  </r>
  <r>
    <n v="948"/>
    <n v="0.60132426502620995"/>
    <x v="3"/>
    <n v="44.147828496782218"/>
    <n v="9.7032025971082358"/>
    <n v="16.549845926014406"/>
    <n v="70.400877019904868"/>
    <x v="4"/>
  </r>
  <r>
    <n v="949"/>
    <n v="0.35763397096405491"/>
    <x v="0"/>
    <n v="28.825197431438788"/>
    <n v="22.499442211671365"/>
    <n v="21.663521425018743"/>
    <n v="72.988161068128903"/>
    <x v="4"/>
  </r>
  <r>
    <n v="950"/>
    <n v="0.74663412296752807"/>
    <x v="3"/>
    <n v="18.892680641963011"/>
    <n v="65.872025249600981"/>
    <n v="26.373456006590217"/>
    <n v="111.13816189815421"/>
    <x v="8"/>
  </r>
  <r>
    <n v="951"/>
    <n v="8.3622059755218303E-2"/>
    <x v="0"/>
    <n v="6.9405898621755391"/>
    <n v="36.065183161507377"/>
    <n v="14.524917969341917"/>
    <n v="57.530690993024834"/>
    <x v="5"/>
  </r>
  <r>
    <n v="952"/>
    <n v="4.2681035085913921E-2"/>
    <x v="0"/>
    <n v="36.453371939445482"/>
    <n v="23.719337511863582"/>
    <n v="20.733840672390656"/>
    <n v="80.906550123699716"/>
    <x v="9"/>
  </r>
  <r>
    <n v="953"/>
    <n v="0.75282875337654986"/>
    <x v="3"/>
    <n v="40.435245945817648"/>
    <n v="38.01383211403445"/>
    <n v="18.271943551396827"/>
    <n v="96.721021611248929"/>
    <x v="10"/>
  </r>
  <r>
    <n v="954"/>
    <n v="0.63016117221623713"/>
    <x v="3"/>
    <n v="14.821427314629828"/>
    <n v="31.251677933630209"/>
    <n v="21.645055144920356"/>
    <n v="67.718160393180398"/>
    <x v="2"/>
  </r>
  <r>
    <n v="955"/>
    <n v="0.60863861301976618"/>
    <x v="3"/>
    <n v="145.66116058458815"/>
    <n v="35.469176508948678"/>
    <n v="14.891766817464331"/>
    <n v="196.02210391100115"/>
    <x v="18"/>
  </r>
  <r>
    <n v="956"/>
    <n v="0.84535349135319271"/>
    <x v="3"/>
    <n v="46.140468214773257"/>
    <n v="75.808321656955641"/>
    <n v="26.010272345472167"/>
    <n v="147.95906221720108"/>
    <x v="0"/>
  </r>
  <r>
    <n v="957"/>
    <n v="7.915025468176129E-2"/>
    <x v="0"/>
    <n v="41.240357261429999"/>
    <n v="25.680211712912985"/>
    <n v="13.744923482676075"/>
    <n v="80.665492457019056"/>
    <x v="9"/>
  </r>
  <r>
    <n v="958"/>
    <n v="0.70721371701676405"/>
    <x v="3"/>
    <n v="36.594127924254749"/>
    <n v="17.375183868517972"/>
    <n v="16.21241836566784"/>
    <n v="70.181730158440558"/>
    <x v="4"/>
  </r>
  <r>
    <n v="959"/>
    <n v="4.3204837430753651E-2"/>
    <x v="0"/>
    <n v="21.718933215471676"/>
    <n v="8.5254428467858361"/>
    <n v="19.257154527579285"/>
    <n v="49.501530589836797"/>
    <x v="7"/>
  </r>
  <r>
    <n v="960"/>
    <n v="0.92975692867336079"/>
    <x v="1"/>
    <n v="60.903689791947677"/>
    <n v="26.887614011124878"/>
    <n v="15.039043813613088"/>
    <n v="102.83034761668564"/>
    <x v="6"/>
  </r>
  <r>
    <n v="961"/>
    <n v="0.39563146279611672"/>
    <x v="0"/>
    <n v="11.075500179411314"/>
    <n v="72.188257796901439"/>
    <n v="20.756867849586559"/>
    <n v="104.0206258258993"/>
    <x v="6"/>
  </r>
  <r>
    <n v="962"/>
    <n v="8.3536643806550792E-2"/>
    <x v="0"/>
    <n v="21.878321762813428"/>
    <n v="55.045521232762411"/>
    <n v="19.589032960618901"/>
    <n v="96.512875956194733"/>
    <x v="10"/>
  </r>
  <r>
    <n v="963"/>
    <n v="0.76264803352388733"/>
    <x v="3"/>
    <n v="36.933274122778876"/>
    <n v="36.029057317495706"/>
    <n v="20.548657705375756"/>
    <n v="93.510989145650342"/>
    <x v="10"/>
  </r>
  <r>
    <n v="964"/>
    <n v="0.63610714049992001"/>
    <x v="3"/>
    <n v="6.8531069162930462"/>
    <n v="70.951852805278676"/>
    <n v="21.468057638440072"/>
    <n v="99.273017360011792"/>
    <x v="10"/>
  </r>
  <r>
    <n v="965"/>
    <n v="0.45152116480756921"/>
    <x v="0"/>
    <n v="11.598654659287483"/>
    <n v="15.892781003948842"/>
    <n v="18.696076466520903"/>
    <n v="46.187512129757224"/>
    <x v="7"/>
  </r>
  <r>
    <n v="966"/>
    <n v="0.51943729199723343"/>
    <x v="3"/>
    <n v="29.869511712433511"/>
    <n v="49.616940751589539"/>
    <n v="20.150315015435588"/>
    <n v="99.636767479458626"/>
    <x v="10"/>
  </r>
  <r>
    <n v="967"/>
    <n v="0.60570481963306466"/>
    <x v="3"/>
    <n v="26.376592016073175"/>
    <n v="8.4715873621615323"/>
    <n v="25.933298628969162"/>
    <n v="60.781478007203866"/>
    <x v="2"/>
  </r>
  <r>
    <n v="968"/>
    <n v="0.8203704754219131"/>
    <x v="3"/>
    <n v="61.749559472576635"/>
    <n v="43.494198126789669"/>
    <n v="21.141343245180899"/>
    <n v="126.3851008445472"/>
    <x v="1"/>
  </r>
  <r>
    <n v="969"/>
    <n v="0.98217213542901061"/>
    <x v="2"/>
    <n v="11.551749247283135"/>
    <n v="35.702632074523137"/>
    <n v="19.266755522217156"/>
    <n v="66.521136844023431"/>
    <x v="2"/>
  </r>
  <r>
    <n v="970"/>
    <n v="0.43511572346978811"/>
    <x v="0"/>
    <n v="17.173190746953814"/>
    <n v="25.267176983510197"/>
    <n v="20.778974842549367"/>
    <n v="63.219342573013378"/>
    <x v="2"/>
  </r>
  <r>
    <n v="971"/>
    <n v="0.22966557047610459"/>
    <x v="0"/>
    <n v="28.282188521366155"/>
    <n v="12.446510716141098"/>
    <n v="18.916116429276205"/>
    <n v="59.644815666783458"/>
    <x v="5"/>
  </r>
  <r>
    <n v="972"/>
    <n v="0.94073381144989587"/>
    <x v="1"/>
    <n v="59.281805930825072"/>
    <n v="23.475111952192773"/>
    <n v="23.939615452811754"/>
    <n v="106.6965333358296"/>
    <x v="6"/>
  </r>
  <r>
    <n v="973"/>
    <n v="0.45066671074318954"/>
    <x v="0"/>
    <n v="19.194566243866007"/>
    <n v="29.641988777279295"/>
    <n v="21.826703172824889"/>
    <n v="70.663258193970194"/>
    <x v="4"/>
  </r>
  <r>
    <n v="974"/>
    <n v="0.75781927832903673"/>
    <x v="3"/>
    <n v="33.588339133783833"/>
    <n v="20.595759464940329"/>
    <n v="22.265141825340855"/>
    <n v="76.44924042406501"/>
    <x v="4"/>
  </r>
  <r>
    <n v="975"/>
    <n v="0.56609246330855145"/>
    <x v="3"/>
    <n v="44.036918325137961"/>
    <n v="32.473264633967283"/>
    <n v="16.914935249595572"/>
    <n v="93.425118208700809"/>
    <x v="10"/>
  </r>
  <r>
    <n v="976"/>
    <n v="0.98256328086914457"/>
    <x v="2"/>
    <n v="56.489111048888013"/>
    <n v="13.697121501720755"/>
    <n v="18.749920337882461"/>
    <n v="88.936152888491222"/>
    <x v="9"/>
  </r>
  <r>
    <n v="977"/>
    <n v="0.14631882509747873"/>
    <x v="0"/>
    <n v="32.479545199137142"/>
    <n v="13.706996329399654"/>
    <n v="19.672219348316915"/>
    <n v="65.858760876853708"/>
    <x v="2"/>
  </r>
  <r>
    <n v="978"/>
    <n v="0.38817146275738257"/>
    <x v="0"/>
    <n v="10.453524167633061"/>
    <n v="55.303730914860246"/>
    <n v="14.971317015467326"/>
    <n v="80.728572097960623"/>
    <x v="9"/>
  </r>
  <r>
    <n v="979"/>
    <n v="0.30986379333555181"/>
    <x v="0"/>
    <n v="31.773629823571998"/>
    <n v="13.141582297090181"/>
    <n v="27.226324455946077"/>
    <n v="72.141536576608246"/>
    <x v="4"/>
  </r>
  <r>
    <n v="980"/>
    <n v="0.83028170687191716"/>
    <x v="3"/>
    <n v="32.2874692472475"/>
    <n v="60.790663416790409"/>
    <n v="22.031654906342773"/>
    <n v="115.10978757038069"/>
    <x v="8"/>
  </r>
  <r>
    <n v="981"/>
    <n v="0.37943229356506725"/>
    <x v="0"/>
    <n v="30.664952327742402"/>
    <n v="19.446468762799647"/>
    <n v="25.542789031866853"/>
    <n v="75.654210122408898"/>
    <x v="4"/>
  </r>
  <r>
    <n v="982"/>
    <n v="0.52820701635320155"/>
    <x v="3"/>
    <n v="65.159481408086691"/>
    <n v="28.524398126755823"/>
    <n v="15.478520544480359"/>
    <n v="109.16240007932288"/>
    <x v="6"/>
  </r>
  <r>
    <n v="983"/>
    <n v="0.73757256578636077"/>
    <x v="3"/>
    <n v="19.998046083101904"/>
    <n v="63.935717354330848"/>
    <n v="19.248679061906088"/>
    <n v="103.18244249933885"/>
    <x v="6"/>
  </r>
  <r>
    <n v="984"/>
    <n v="0.75736072693778766"/>
    <x v="3"/>
    <n v="25.153509554741571"/>
    <n v="31.052047558310999"/>
    <n v="21.497747409553181"/>
    <n v="77.703304522605748"/>
    <x v="4"/>
  </r>
  <r>
    <n v="985"/>
    <n v="6.3598093094431318E-3"/>
    <x v="0"/>
    <n v="20.844849145419527"/>
    <n v="23.747234135415521"/>
    <n v="33.17193910112907"/>
    <n v="77.764022381964111"/>
    <x v="4"/>
  </r>
  <r>
    <n v="986"/>
    <n v="0.28228818723422078"/>
    <x v="0"/>
    <n v="25.0879315785252"/>
    <n v="21.439196674613378"/>
    <n v="23.544167342498287"/>
    <n v="70.071295595636869"/>
    <x v="4"/>
  </r>
  <r>
    <n v="987"/>
    <n v="0.48035060218758419"/>
    <x v="0"/>
    <n v="60.327748089069253"/>
    <n v="26.109174093747637"/>
    <n v="25.976767515270577"/>
    <n v="112.41368969808747"/>
    <x v="8"/>
  </r>
  <r>
    <n v="988"/>
    <n v="0.39801704077605726"/>
    <x v="0"/>
    <n v="14.657847269545393"/>
    <n v="59.045028441740925"/>
    <n v="25.926879137051362"/>
    <n v="99.629754848337669"/>
    <x v="10"/>
  </r>
  <r>
    <n v="989"/>
    <n v="0.72462629125305666"/>
    <x v="3"/>
    <n v="35.9963141581201"/>
    <n v="18.503243694635081"/>
    <n v="23.313673522050546"/>
    <n v="77.813231374805724"/>
    <x v="4"/>
  </r>
  <r>
    <n v="990"/>
    <n v="0.8001127089693757"/>
    <x v="3"/>
    <n v="7.0403534194319954"/>
    <n v="13.435547310257565"/>
    <n v="26.783265613760857"/>
    <n v="47.259166343450417"/>
    <x v="7"/>
  </r>
  <r>
    <n v="991"/>
    <n v="0.55512273958128744"/>
    <x v="3"/>
    <n v="10.375328953245457"/>
    <n v="32.487529313901867"/>
    <n v="15.841485892290853"/>
    <n v="58.704344159438179"/>
    <x v="5"/>
  </r>
  <r>
    <n v="992"/>
    <n v="0.32462761314974919"/>
    <x v="0"/>
    <n v="14.299834515440041"/>
    <n v="48.657163635708493"/>
    <n v="24.848293819680439"/>
    <n v="87.805291970828975"/>
    <x v="9"/>
  </r>
  <r>
    <n v="993"/>
    <n v="0.85264258712887098"/>
    <x v="3"/>
    <n v="43.264889024325917"/>
    <n v="60.741240567712566"/>
    <n v="26.74860778067238"/>
    <n v="130.75473737271088"/>
    <x v="3"/>
  </r>
  <r>
    <n v="994"/>
    <n v="0.735047223945272"/>
    <x v="3"/>
    <n v="96.214304660604654"/>
    <n v="18.639842835558785"/>
    <n v="18.555319605111027"/>
    <n v="133.40946710127446"/>
    <x v="3"/>
  </r>
  <r>
    <n v="995"/>
    <n v="0.37546798826331362"/>
    <x v="0"/>
    <n v="12.516111267311564"/>
    <n v="22.492288923354536"/>
    <n v="20.439754469188593"/>
    <n v="55.448154659854694"/>
    <x v="5"/>
  </r>
  <r>
    <n v="996"/>
    <n v="0.4430269692154144"/>
    <x v="0"/>
    <n v="80.880524111599286"/>
    <n v="48.71776554679483"/>
    <n v="20.242664912685751"/>
    <n v="149.84095457107986"/>
    <x v="0"/>
  </r>
  <r>
    <n v="997"/>
    <n v="0.10497294579739702"/>
    <x v="0"/>
    <n v="57.564184049097072"/>
    <n v="13.402053952219402"/>
    <n v="20.291911272357144"/>
    <n v="91.25814927367361"/>
    <x v="10"/>
  </r>
  <r>
    <n v="998"/>
    <n v="0.30591669061638171"/>
    <x v="0"/>
    <n v="18.831789675079783"/>
    <n v="26.46654892805261"/>
    <n v="24.852416218774728"/>
    <n v="70.150754821907128"/>
    <x v="4"/>
  </r>
  <r>
    <n v="999"/>
    <n v="0.84186393921119884"/>
    <x v="3"/>
    <n v="19.918435578856119"/>
    <n v="17.003744552915634"/>
    <n v="17.808382329591673"/>
    <n v="54.730562461363427"/>
    <x v="5"/>
  </r>
  <r>
    <n v="1000"/>
    <n v="0.22663794543756888"/>
    <x v="0"/>
    <n v="9.5865254059033393"/>
    <n v="31.714132845442204"/>
    <n v="24.535336536338882"/>
    <n v="65.835994787684427"/>
    <x v="2"/>
  </r>
  <r>
    <n v="1001"/>
    <n v="0.33303525263282219"/>
    <x v="0"/>
    <n v="34.128940546505063"/>
    <n v="12.268640301301513"/>
    <n v="22.517687473630172"/>
    <n v="68.915268321436756"/>
    <x v="2"/>
  </r>
  <r>
    <n v="1002"/>
    <n v="0.66574182148425198"/>
    <x v="3"/>
    <n v="134.9243867066717"/>
    <n v="15.125588356795967"/>
    <n v="25.981699820729474"/>
    <n v="176.03167488419712"/>
    <x v="11"/>
  </r>
  <r>
    <n v="1003"/>
    <n v="0.60936694994925389"/>
    <x v="3"/>
    <n v="11.6735827927095"/>
    <n v="38.884119568340459"/>
    <n v="19.734344380505732"/>
    <n v="70.292046741555694"/>
    <x v="4"/>
  </r>
  <r>
    <n v="1004"/>
    <n v="0.25521783361297423"/>
    <x v="0"/>
    <n v="29.29510901237256"/>
    <n v="49.184741522276205"/>
    <n v="20.76795622667256"/>
    <n v="99.247806761321328"/>
    <x v="10"/>
  </r>
  <r>
    <n v="1005"/>
    <n v="0.1113704531409484"/>
    <x v="0"/>
    <n v="47.663366621518371"/>
    <n v="22.696038316147568"/>
    <n v="23.259051058651767"/>
    <n v="93.618455996317707"/>
    <x v="10"/>
  </r>
  <r>
    <n v="1006"/>
    <n v="0.16725011908660947"/>
    <x v="0"/>
    <n v="18.683528687416032"/>
    <n v="23.18967373425393"/>
    <n v="12.358942822106531"/>
    <n v="54.232145243776486"/>
    <x v="5"/>
  </r>
  <r>
    <n v="1007"/>
    <n v="0.36772950384859726"/>
    <x v="0"/>
    <n v="105.33153362350221"/>
    <n v="21.364776578445465"/>
    <n v="20.429495419194463"/>
    <n v="147.12580562114215"/>
    <x v="0"/>
  </r>
  <r>
    <n v="1008"/>
    <n v="0.37375433237721778"/>
    <x v="0"/>
    <n v="32.463409587113816"/>
    <n v="31.569355378504085"/>
    <n v="22.103577873819916"/>
    <n v="86.136342839437816"/>
    <x v="9"/>
  </r>
  <r>
    <n v="1009"/>
    <n v="0.83892836088691081"/>
    <x v="3"/>
    <n v="76.904543235647054"/>
    <n v="9.2496237773861019"/>
    <n v="17.596037557529506"/>
    <n v="103.75020457056266"/>
    <x v="6"/>
  </r>
  <r>
    <n v="1010"/>
    <n v="0.9051031815111259"/>
    <x v="1"/>
    <n v="5.749661642067549"/>
    <n v="35.996710668765168"/>
    <n v="14.919727207008536"/>
    <n v="56.666099517841253"/>
    <x v="5"/>
  </r>
  <r>
    <n v="1011"/>
    <n v="0.31050034015374572"/>
    <x v="0"/>
    <n v="29.355613490930093"/>
    <n v="26.224075795872224"/>
    <n v="23.659123112818438"/>
    <n v="79.238812399620755"/>
    <x v="4"/>
  </r>
  <r>
    <n v="1012"/>
    <n v="0.45176569374461228"/>
    <x v="0"/>
    <n v="8.2383441160728488"/>
    <n v="28.61047601969457"/>
    <n v="19.129492373198044"/>
    <n v="55.978312508965459"/>
    <x v="5"/>
  </r>
  <r>
    <n v="1013"/>
    <n v="0.20810290540315823"/>
    <x v="0"/>
    <n v="41.811295899065833"/>
    <n v="54.510587934186617"/>
    <n v="20.925037037344509"/>
    <n v="117.24692087059697"/>
    <x v="8"/>
  </r>
  <r>
    <n v="1014"/>
    <n v="0.82805129166552638"/>
    <x v="3"/>
    <n v="92.614061346740186"/>
    <n v="23.257443997463596"/>
    <n v="19.212159597178932"/>
    <n v="135.08366494138272"/>
    <x v="3"/>
  </r>
  <r>
    <n v="1015"/>
    <n v="0.62529651444664125"/>
    <x v="3"/>
    <n v="47.172245675161264"/>
    <n v="62.076564004957469"/>
    <n v="24.644858795843909"/>
    <n v="133.89366847596264"/>
    <x v="3"/>
  </r>
  <r>
    <n v="1016"/>
    <n v="0.75404342592366158"/>
    <x v="3"/>
    <n v="23.973527768433211"/>
    <n v="26.674724834167982"/>
    <n v="23.638859928344065"/>
    <n v="74.287112530945251"/>
    <x v="4"/>
  </r>
  <r>
    <n v="1017"/>
    <n v="0.87622972820259992"/>
    <x v="4"/>
    <n v="17.52710791705703"/>
    <n v="38.24548613389458"/>
    <n v="19.709366213251901"/>
    <n v="75.481960264203508"/>
    <x v="4"/>
  </r>
  <r>
    <n v="1018"/>
    <n v="9.6534088251370553E-2"/>
    <x v="0"/>
    <n v="13.92856554398514"/>
    <n v="21.667898133015051"/>
    <n v="16.902357033932876"/>
    <n v="52.49882071093306"/>
    <x v="5"/>
  </r>
  <r>
    <n v="1019"/>
    <n v="0.6564879941249715"/>
    <x v="3"/>
    <n v="53.04103741712369"/>
    <n v="59.968446816861615"/>
    <n v="23.597092482452926"/>
    <n v="136.60657671643824"/>
    <x v="3"/>
  </r>
  <r>
    <n v="1020"/>
    <n v="0.24880968109337587"/>
    <x v="0"/>
    <n v="31.573849570675087"/>
    <n v="14.590603242041947"/>
    <n v="15.535018002304744"/>
    <n v="61.699470815021776"/>
    <x v="2"/>
  </r>
  <r>
    <n v="1021"/>
    <n v="0.93878160081350825"/>
    <x v="1"/>
    <n v="26.462592464748134"/>
    <n v="28.420272526663663"/>
    <n v="18.90398507060203"/>
    <n v="73.786850062013826"/>
    <x v="4"/>
  </r>
  <r>
    <n v="1022"/>
    <n v="0.53655901754104374"/>
    <x v="3"/>
    <n v="16.336715664820709"/>
    <n v="10.93305753024481"/>
    <n v="35.786085814464712"/>
    <n v="63.055859009530231"/>
    <x v="2"/>
  </r>
  <r>
    <n v="1023"/>
    <n v="0.70954296092714608"/>
    <x v="3"/>
    <n v="29.346058956089589"/>
    <n v="9.4417006439681366"/>
    <n v="18.23051529741597"/>
    <n v="57.018274897473695"/>
    <x v="5"/>
  </r>
  <r>
    <n v="1024"/>
    <n v="0.31747188333428344"/>
    <x v="0"/>
    <n v="12.783077555479553"/>
    <n v="67.183118252477954"/>
    <n v="25.302449004735966"/>
    <n v="105.26864481269347"/>
    <x v="6"/>
  </r>
  <r>
    <n v="1025"/>
    <n v="0.69851030828634408"/>
    <x v="3"/>
    <n v="37.385694252361795"/>
    <n v="22.934198102672109"/>
    <n v="19.424119370558277"/>
    <n v="79.744011725592173"/>
    <x v="4"/>
  </r>
  <r>
    <n v="1026"/>
    <n v="0.19673913382231167"/>
    <x v="0"/>
    <n v="33.416795979479438"/>
    <n v="46.425133155367512"/>
    <n v="19.513245824394559"/>
    <n v="99.355174959241509"/>
    <x v="10"/>
  </r>
  <r>
    <n v="1027"/>
    <n v="2.6188673331550061E-2"/>
    <x v="0"/>
    <n v="18.873307721961606"/>
    <n v="26.475302353136158"/>
    <n v="21.695594794023421"/>
    <n v="67.044204869121188"/>
    <x v="2"/>
  </r>
  <r>
    <n v="1028"/>
    <n v="0.41658148124691641"/>
    <x v="0"/>
    <n v="11.997285190049066"/>
    <n v="11.21983605108352"/>
    <n v="17.105784463124419"/>
    <n v="40.32290570425701"/>
    <x v="7"/>
  </r>
  <r>
    <n v="1029"/>
    <n v="2.7264255638943524E-3"/>
    <x v="0"/>
    <n v="25.807961841682364"/>
    <n v="23.43969972634709"/>
    <n v="24.091150945658431"/>
    <n v="73.338812513687884"/>
    <x v="4"/>
  </r>
  <r>
    <n v="1030"/>
    <n v="0.88492279213154268"/>
    <x v="4"/>
    <n v="88.179696278188317"/>
    <n v="23.733364685351113"/>
    <n v="19.095945422801261"/>
    <n v="131.0090063863407"/>
    <x v="3"/>
  </r>
  <r>
    <n v="1031"/>
    <n v="0.10462717743793659"/>
    <x v="0"/>
    <n v="19.652278773886938"/>
    <n v="21.105599449656339"/>
    <n v="21.630540152811957"/>
    <n v="62.388418376355233"/>
    <x v="2"/>
  </r>
  <r>
    <n v="1032"/>
    <n v="0.50561510568437196"/>
    <x v="3"/>
    <n v="31.678065323860473"/>
    <n v="23.009113368781406"/>
    <n v="20.529497706919827"/>
    <n v="75.216676399561706"/>
    <x v="4"/>
  </r>
  <r>
    <n v="1033"/>
    <n v="0.84819514094217674"/>
    <x v="3"/>
    <n v="13.113431329946334"/>
    <n v="23.918968685793832"/>
    <n v="17.598289508278032"/>
    <n v="54.630689524018194"/>
    <x v="5"/>
  </r>
  <r>
    <n v="1034"/>
    <n v="3.7698036581995553E-2"/>
    <x v="0"/>
    <n v="22.500898766846209"/>
    <n v="32.133224557378711"/>
    <n v="24.827137903844129"/>
    <n v="79.461261228069048"/>
    <x v="4"/>
  </r>
  <r>
    <n v="1035"/>
    <n v="3.5139695277083827E-2"/>
    <x v="0"/>
    <n v="120.57958303358525"/>
    <n v="30.186510899000638"/>
    <n v="20.130376349495592"/>
    <n v="170.89647028208145"/>
    <x v="11"/>
  </r>
  <r>
    <n v="1036"/>
    <n v="0.38111599446775191"/>
    <x v="0"/>
    <n v="41.472781584463149"/>
    <n v="15.679642506060482"/>
    <n v="16.463145067624602"/>
    <n v="73.615569158148233"/>
    <x v="4"/>
  </r>
  <r>
    <n v="1037"/>
    <n v="7.7240129653008416E-2"/>
    <x v="0"/>
    <n v="93.767326226084734"/>
    <n v="22.318031978841145"/>
    <n v="22.413068896893638"/>
    <n v="138.49842710181952"/>
    <x v="3"/>
  </r>
  <r>
    <n v="1038"/>
    <n v="0.78284182126721247"/>
    <x v="3"/>
    <n v="68.629718769791722"/>
    <n v="16.718182240028458"/>
    <n v="20.261926881799312"/>
    <n v="105.60982789161949"/>
    <x v="6"/>
  </r>
  <r>
    <n v="1039"/>
    <n v="0.65055770328090035"/>
    <x v="3"/>
    <n v="17.010561724274076"/>
    <n v="19.311708544033031"/>
    <n v="18.588769690507906"/>
    <n v="54.91103995881501"/>
    <x v="5"/>
  </r>
  <r>
    <n v="1040"/>
    <n v="0.26301929153261172"/>
    <x v="0"/>
    <n v="20.194975294469376"/>
    <n v="13.950377367326132"/>
    <n v="21.406851742838178"/>
    <n v="55.552204404633684"/>
    <x v="5"/>
  </r>
  <r>
    <n v="1041"/>
    <n v="0.60503397773981671"/>
    <x v="3"/>
    <n v="51.123617982054938"/>
    <n v="26.664687631705331"/>
    <n v="21.976735363653738"/>
    <n v="99.765040977414003"/>
    <x v="10"/>
  </r>
  <r>
    <n v="1042"/>
    <n v="0.46004267663131371"/>
    <x v="0"/>
    <n v="28.363229959928987"/>
    <n v="6.9241198129258272"/>
    <n v="19.20556529133091"/>
    <n v="54.492915064185723"/>
    <x v="5"/>
  </r>
  <r>
    <n v="1043"/>
    <n v="0.77904696447922583"/>
    <x v="3"/>
    <n v="8.1418708933755859"/>
    <n v="32.093592495844263"/>
    <n v="20.318519722464387"/>
    <n v="60.553983111684232"/>
    <x v="2"/>
  </r>
  <r>
    <n v="1044"/>
    <n v="0.10243250221739197"/>
    <x v="0"/>
    <n v="9.6897089278585966"/>
    <n v="16.465970346668851"/>
    <n v="19.72303474745695"/>
    <n v="45.878714021984393"/>
    <x v="7"/>
  </r>
  <r>
    <n v="1045"/>
    <n v="0.871081259529211"/>
    <x v="4"/>
    <n v="75.973550845587908"/>
    <n v="34.903172368332953"/>
    <n v="22.189420375374802"/>
    <n v="133.06614358929565"/>
    <x v="3"/>
  </r>
  <r>
    <n v="1046"/>
    <n v="0.95911697500500781"/>
    <x v="1"/>
    <n v="19.114640888208832"/>
    <n v="28.205664002684355"/>
    <n v="17.317803864495335"/>
    <n v="64.638108755388515"/>
    <x v="2"/>
  </r>
  <r>
    <n v="1047"/>
    <n v="0.3276200097519073"/>
    <x v="0"/>
    <n v="14.845840907085798"/>
    <n v="23.917651556250576"/>
    <n v="22.440446164033084"/>
    <n v="61.20393862736946"/>
    <x v="2"/>
  </r>
  <r>
    <n v="1048"/>
    <n v="0.98942112554985773"/>
    <x v="2"/>
    <n v="73.905005374166535"/>
    <n v="33.516656797549103"/>
    <n v="24.411174356455106"/>
    <n v="131.83283652817073"/>
    <x v="3"/>
  </r>
  <r>
    <n v="1049"/>
    <n v="0.56943968002552525"/>
    <x v="3"/>
    <n v="23.165338720963533"/>
    <n v="43.484916754053337"/>
    <n v="16.118190508317305"/>
    <n v="82.768445983334175"/>
    <x v="9"/>
  </r>
  <r>
    <n v="1050"/>
    <n v="9.2934890295835015E-2"/>
    <x v="0"/>
    <n v="29.282614105423569"/>
    <n v="45.632482711053598"/>
    <n v="21.095300652904985"/>
    <n v="96.010397469382141"/>
    <x v="10"/>
  </r>
  <r>
    <n v="1051"/>
    <n v="9.0570915449343925E-3"/>
    <x v="0"/>
    <n v="39.991409926178783"/>
    <n v="48.161574048882997"/>
    <n v="18.11627764415881"/>
    <n v="106.26926161922059"/>
    <x v="6"/>
  </r>
  <r>
    <n v="1052"/>
    <n v="0.94852746102903518"/>
    <x v="1"/>
    <n v="65.359177488116728"/>
    <n v="12.656503513170696"/>
    <n v="23.378888345733031"/>
    <n v="101.39456934702045"/>
    <x v="6"/>
  </r>
  <r>
    <n v="1053"/>
    <n v="0.87794557544990104"/>
    <x v="4"/>
    <n v="30.109737662095579"/>
    <n v="29.938047506175334"/>
    <n v="23.077183566121363"/>
    <n v="83.124968734392269"/>
    <x v="9"/>
  </r>
  <r>
    <n v="1054"/>
    <n v="0.69189406930462161"/>
    <x v="3"/>
    <n v="20.830555469296289"/>
    <n v="34.527841741204327"/>
    <n v="24.611958757053308"/>
    <n v="79.970355967553928"/>
    <x v="4"/>
  </r>
  <r>
    <n v="1055"/>
    <n v="0.41186723370835276"/>
    <x v="0"/>
    <n v="67.322910847898953"/>
    <n v="10.304819068474412"/>
    <n v="18.574723981575833"/>
    <n v="96.202453897949198"/>
    <x v="10"/>
  </r>
  <r>
    <n v="1056"/>
    <n v="0.96666497097912774"/>
    <x v="2"/>
    <n v="18.964213322338402"/>
    <n v="40.264453891526905"/>
    <n v="24.591687350672345"/>
    <n v="83.820354564537652"/>
    <x v="9"/>
  </r>
  <r>
    <n v="1057"/>
    <n v="0.5080651532430126"/>
    <x v="3"/>
    <n v="34.513634199948996"/>
    <n v="51.747870795909087"/>
    <n v="34.434388121187006"/>
    <n v="120.69589311704507"/>
    <x v="1"/>
  </r>
  <r>
    <n v="1058"/>
    <n v="0.67940463355052261"/>
    <x v="3"/>
    <n v="20.732739893887505"/>
    <n v="16.168684600962159"/>
    <n v="16.472773783112359"/>
    <n v="53.374198277962023"/>
    <x v="5"/>
  </r>
  <r>
    <n v="1059"/>
    <n v="0.27375952670137615"/>
    <x v="0"/>
    <n v="6.9632919749330044"/>
    <n v="28.192804449065022"/>
    <n v="15.996560876599254"/>
    <n v="51.152657300597284"/>
    <x v="5"/>
  </r>
  <r>
    <n v="1060"/>
    <n v="0.46958375546518405"/>
    <x v="0"/>
    <n v="16.325200151398853"/>
    <n v="14.18322696660473"/>
    <n v="19.871463905313661"/>
    <n v="50.379891023317242"/>
    <x v="5"/>
  </r>
  <r>
    <n v="1061"/>
    <n v="0.67977959345484873"/>
    <x v="3"/>
    <n v="90.30691644208207"/>
    <n v="14.095656155203706"/>
    <n v="20.68407276462268"/>
    <n v="125.08664536190845"/>
    <x v="1"/>
  </r>
  <r>
    <n v="1062"/>
    <n v="0.41876525392017838"/>
    <x v="0"/>
    <n v="7.6408270894242607"/>
    <n v="26.875052151694685"/>
    <n v="15.589347369707479"/>
    <n v="50.105226610826421"/>
    <x v="5"/>
  </r>
  <r>
    <n v="1063"/>
    <n v="0.77781400770774656"/>
    <x v="3"/>
    <n v="52.542693828108703"/>
    <n v="25.540273936572063"/>
    <n v="22.787258581200415"/>
    <n v="100.87022634588119"/>
    <x v="6"/>
  </r>
  <r>
    <n v="1064"/>
    <n v="0.45037377866801609"/>
    <x v="0"/>
    <n v="72.727782497694236"/>
    <n v="32.15111713871935"/>
    <n v="27.678149492653308"/>
    <n v="132.55704912906691"/>
    <x v="3"/>
  </r>
  <r>
    <n v="1065"/>
    <n v="0.72602735374838157"/>
    <x v="3"/>
    <n v="37.884126115494077"/>
    <n v="28.120884773738137"/>
    <n v="19.03673996123436"/>
    <n v="85.04175085046657"/>
    <x v="9"/>
  </r>
  <r>
    <n v="1066"/>
    <n v="0.28368069147595909"/>
    <x v="0"/>
    <n v="13.942921824399077"/>
    <n v="42.993925737227904"/>
    <n v="20.962641915973258"/>
    <n v="77.899489477600241"/>
    <x v="4"/>
  </r>
  <r>
    <n v="1067"/>
    <n v="0.87313049707147838"/>
    <x v="4"/>
    <n v="24.352712365026456"/>
    <n v="25.206467688746699"/>
    <n v="19.64553069481709"/>
    <n v="69.204710748590244"/>
    <x v="2"/>
  </r>
  <r>
    <n v="1068"/>
    <n v="0.13576720119699359"/>
    <x v="0"/>
    <n v="71.579481346568684"/>
    <n v="22.254411711293596"/>
    <n v="23.493631984868379"/>
    <n v="117.32752504273066"/>
    <x v="8"/>
  </r>
  <r>
    <n v="1069"/>
    <n v="0.94952874757299155"/>
    <x v="1"/>
    <n v="103.7456947794207"/>
    <n v="24.615868687563498"/>
    <n v="14.696995840945734"/>
    <n v="143.05855930792993"/>
    <x v="0"/>
  </r>
  <r>
    <n v="1070"/>
    <n v="0.19275682688193574"/>
    <x v="0"/>
    <n v="51.6563042663009"/>
    <n v="16.541458117576404"/>
    <n v="19.319078261145403"/>
    <n v="87.516840645022711"/>
    <x v="9"/>
  </r>
  <r>
    <n v="1071"/>
    <n v="2.3228169521890107E-2"/>
    <x v="0"/>
    <n v="66.36803049515207"/>
    <n v="49.355704114979048"/>
    <n v="16.661781024402202"/>
    <n v="132.38551563453331"/>
    <x v="3"/>
  </r>
  <r>
    <n v="1072"/>
    <n v="0.30807803284307356"/>
    <x v="0"/>
    <n v="81.36149092264823"/>
    <n v="23.394369003362918"/>
    <n v="19.809579674770841"/>
    <n v="124.56543960078199"/>
    <x v="1"/>
  </r>
  <r>
    <n v="1073"/>
    <n v="0.47244320854633537"/>
    <x v="0"/>
    <n v="9.9720928575572003"/>
    <n v="57.288953370227979"/>
    <n v="18.394628340810488"/>
    <n v="85.655674568595671"/>
    <x v="9"/>
  </r>
  <r>
    <n v="1074"/>
    <n v="9.8071638361134528E-2"/>
    <x v="0"/>
    <n v="19.928938082390651"/>
    <n v="21.031178939446733"/>
    <n v="19.959899620206038"/>
    <n v="60.920016642043421"/>
    <x v="2"/>
  </r>
  <r>
    <n v="1075"/>
    <n v="0.97662852237412268"/>
    <x v="2"/>
    <n v="45.759661557692255"/>
    <n v="12.842568345173063"/>
    <n v="22.978781201284605"/>
    <n v="81.581011104149923"/>
    <x v="9"/>
  </r>
  <r>
    <n v="1076"/>
    <n v="3.768481279647129E-2"/>
    <x v="0"/>
    <n v="16.313345074289764"/>
    <n v="18.117229682335246"/>
    <n v="14.856668970642513"/>
    <n v="49.287243727267523"/>
    <x v="7"/>
  </r>
  <r>
    <n v="1077"/>
    <n v="0.56049093585268106"/>
    <x v="3"/>
    <n v="319.57234748825522"/>
    <n v="22.723121200678943"/>
    <n v="21.401724774317447"/>
    <n v="363.69719346325161"/>
    <x v="24"/>
  </r>
  <r>
    <n v="1078"/>
    <n v="0.54630158896435788"/>
    <x v="3"/>
    <n v="9.5973384550264704"/>
    <n v="25.32476575918361"/>
    <n v="20.662651447985589"/>
    <n v="55.584755662195668"/>
    <x v="5"/>
  </r>
  <r>
    <n v="1079"/>
    <n v="0.39338223863812116"/>
    <x v="0"/>
    <n v="40.37597545926856"/>
    <n v="23.661881938265466"/>
    <n v="24.110069578615736"/>
    <n v="88.147926976149762"/>
    <x v="9"/>
  </r>
  <r>
    <n v="1080"/>
    <n v="0.17574035204688854"/>
    <x v="0"/>
    <n v="21.626467337676722"/>
    <n v="8.1533563385156356"/>
    <n v="20.298643434141702"/>
    <n v="50.07846711033406"/>
    <x v="5"/>
  </r>
  <r>
    <n v="1081"/>
    <n v="0.61324629683030196"/>
    <x v="3"/>
    <n v="14.603548177273822"/>
    <n v="10.180670271014906"/>
    <n v="28.962418988841524"/>
    <n v="53.746637437130246"/>
    <x v="5"/>
  </r>
  <r>
    <n v="1082"/>
    <n v="0.59216291069895077"/>
    <x v="3"/>
    <n v="7.9409692877076932"/>
    <n v="15.739313067636806"/>
    <n v="22.877099238403702"/>
    <n v="46.557381593748204"/>
    <x v="7"/>
  </r>
  <r>
    <n v="1083"/>
    <n v="0.16342698610882"/>
    <x v="0"/>
    <n v="3.6694541172750199"/>
    <n v="36.762625164178743"/>
    <n v="15.24616121124542"/>
    <n v="55.678240492699189"/>
    <x v="5"/>
  </r>
  <r>
    <n v="1084"/>
    <n v="0.52964447053655872"/>
    <x v="3"/>
    <n v="57.030568595056508"/>
    <n v="11.671034171886527"/>
    <n v="24.325864412741328"/>
    <n v="93.027467179684365"/>
    <x v="10"/>
  </r>
  <r>
    <n v="1085"/>
    <n v="0.71224983105842876"/>
    <x v="3"/>
    <n v="38.435360347406132"/>
    <n v="26.653474344735432"/>
    <n v="18.857294173810921"/>
    <n v="83.946128865952488"/>
    <x v="9"/>
  </r>
  <r>
    <n v="1086"/>
    <n v="0.31288882104315674"/>
    <x v="0"/>
    <n v="37.540001396502255"/>
    <n v="14.313638849855645"/>
    <n v="19.213795792437551"/>
    <n v="71.067436038795449"/>
    <x v="4"/>
  </r>
  <r>
    <n v="1087"/>
    <n v="0.14994451012101417"/>
    <x v="0"/>
    <n v="38.128944805936939"/>
    <n v="20.076637041519813"/>
    <n v="15.739567806628129"/>
    <n v="73.945149654084886"/>
    <x v="4"/>
  </r>
  <r>
    <n v="1088"/>
    <n v="0.81245425177756647"/>
    <x v="3"/>
    <n v="17.283624937183045"/>
    <n v="5.7003904386698272"/>
    <n v="19.859684067437229"/>
    <n v="42.843699443290106"/>
    <x v="7"/>
  </r>
  <r>
    <n v="1089"/>
    <n v="0.79876369078257736"/>
    <x v="3"/>
    <n v="20.820945788725773"/>
    <n v="16.834536357393048"/>
    <n v="21.850159433265883"/>
    <n v="59.505641579384701"/>
    <x v="5"/>
  </r>
  <r>
    <n v="1090"/>
    <n v="0.66331356836984046"/>
    <x v="3"/>
    <n v="62.171082752664418"/>
    <n v="16.871678220835566"/>
    <n v="17.21013110466421"/>
    <n v="96.252892078164194"/>
    <x v="10"/>
  </r>
  <r>
    <n v="1091"/>
    <n v="0.33986580822780366"/>
    <x v="0"/>
    <n v="63.214143116396755"/>
    <n v="73.985353949567681"/>
    <n v="17.580263694775677"/>
    <n v="154.77976076074012"/>
    <x v="16"/>
  </r>
  <r>
    <n v="1092"/>
    <n v="0.58195946006051358"/>
    <x v="3"/>
    <n v="11.56810837832726"/>
    <n v="17.098184373927673"/>
    <n v="16.314803448349323"/>
    <n v="44.981096200604256"/>
    <x v="7"/>
  </r>
  <r>
    <n v="1093"/>
    <n v="0.28359591476142754"/>
    <x v="0"/>
    <n v="22.890418486847341"/>
    <n v="10.586929090100721"/>
    <n v="26.088556704816817"/>
    <n v="59.56590428176488"/>
    <x v="5"/>
  </r>
  <r>
    <n v="1094"/>
    <n v="0.67156374824295606"/>
    <x v="3"/>
    <n v="11.552814081258292"/>
    <n v="44.062663058273394"/>
    <n v="22.289415648030602"/>
    <n v="77.904892787562289"/>
    <x v="4"/>
  </r>
  <r>
    <n v="1095"/>
    <n v="0.68834558481634101"/>
    <x v="3"/>
    <n v="28.168009450231189"/>
    <n v="12.135887644844823"/>
    <n v="17.839095932879165"/>
    <n v="58.142993027955171"/>
    <x v="5"/>
  </r>
  <r>
    <n v="1096"/>
    <n v="0.68153732995427341"/>
    <x v="3"/>
    <n v="44.98044654412999"/>
    <n v="50.095840655168551"/>
    <n v="20.174717211205856"/>
    <n v="115.25100441050441"/>
    <x v="8"/>
  </r>
  <r>
    <n v="1097"/>
    <n v="0.32073973685040547"/>
    <x v="0"/>
    <n v="20.925011770909624"/>
    <n v="24.16841708991743"/>
    <n v="17.061136815320026"/>
    <n v="62.15456567614708"/>
    <x v="2"/>
  </r>
  <r>
    <n v="1098"/>
    <n v="0.92416736338545236"/>
    <x v="1"/>
    <n v="29.966132906076517"/>
    <n v="38.112354856097042"/>
    <n v="22.189094825624636"/>
    <n v="90.267582587798188"/>
    <x v="10"/>
  </r>
  <r>
    <n v="1099"/>
    <n v="0.85523567735821249"/>
    <x v="3"/>
    <n v="37.491713692709709"/>
    <n v="10.899325424728938"/>
    <n v="19.687515459729745"/>
    <n v="68.07855457716839"/>
    <x v="2"/>
  </r>
  <r>
    <n v="1100"/>
    <n v="0.86059151910269971"/>
    <x v="4"/>
    <n v="27.197193499569558"/>
    <n v="34.347522968683457"/>
    <n v="25.021644679266551"/>
    <n v="86.566361147519558"/>
    <x v="9"/>
  </r>
  <r>
    <n v="1101"/>
    <n v="0.77165726582628269"/>
    <x v="3"/>
    <n v="36.152341198819322"/>
    <n v="22.55387281482075"/>
    <n v="29.572531388706562"/>
    <n v="88.27874540234663"/>
    <x v="9"/>
  </r>
  <r>
    <n v="1102"/>
    <n v="0.24401094390154332"/>
    <x v="0"/>
    <n v="11.839509999133098"/>
    <n v="32.770616470145974"/>
    <n v="18.90240087705002"/>
    <n v="63.512527346329094"/>
    <x v="2"/>
  </r>
  <r>
    <n v="1103"/>
    <n v="0.82200408956330506"/>
    <x v="3"/>
    <n v="46.969736356872758"/>
    <n v="15.73454251366605"/>
    <n v="21.281674574048228"/>
    <n v="83.985953444587039"/>
    <x v="9"/>
  </r>
  <r>
    <n v="1104"/>
    <n v="0.18390034461629157"/>
    <x v="0"/>
    <n v="68.938852343611416"/>
    <n v="19.516656991068839"/>
    <n v="14.032561528885809"/>
    <n v="102.48807086356607"/>
    <x v="6"/>
  </r>
  <r>
    <n v="1105"/>
    <n v="0.35821491060249111"/>
    <x v="0"/>
    <n v="26.529510581853987"/>
    <n v="30.724105953064711"/>
    <n v="21.396778078596856"/>
    <n v="78.650394613515559"/>
    <x v="4"/>
  </r>
  <r>
    <n v="1106"/>
    <n v="0.88170456306349265"/>
    <x v="4"/>
    <n v="29.147032149272881"/>
    <n v="45.138142347950996"/>
    <n v="18.578915073081383"/>
    <n v="92.864089570305254"/>
    <x v="10"/>
  </r>
  <r>
    <n v="1107"/>
    <n v="0.34474049162794218"/>
    <x v="0"/>
    <n v="51.710891470347086"/>
    <n v="22.29070153566289"/>
    <n v="26.439777194823222"/>
    <n v="100.44137020083321"/>
    <x v="6"/>
  </r>
  <r>
    <n v="1108"/>
    <n v="0.97751347210067696"/>
    <x v="2"/>
    <n v="26.76130311252053"/>
    <n v="23.447157720309033"/>
    <n v="17.852129110552063"/>
    <n v="68.060589943381615"/>
    <x v="2"/>
  </r>
  <r>
    <n v="1109"/>
    <n v="0.86602480256815695"/>
    <x v="4"/>
    <n v="47.973918234882646"/>
    <n v="14.613751844239971"/>
    <n v="15.567981849446316"/>
    <n v="78.155651928568929"/>
    <x v="4"/>
  </r>
  <r>
    <n v="1110"/>
    <n v="0.43431863731273734"/>
    <x v="0"/>
    <n v="19.883943543753684"/>
    <n v="32.465064027924832"/>
    <n v="27.247571216148941"/>
    <n v="79.596578787827454"/>
    <x v="4"/>
  </r>
  <r>
    <n v="1111"/>
    <n v="0.41440604352723975"/>
    <x v="0"/>
    <n v="45.476474889171037"/>
    <n v="21.239694560752081"/>
    <n v="26.965743158393622"/>
    <n v="93.681912608316736"/>
    <x v="10"/>
  </r>
  <r>
    <n v="1112"/>
    <n v="0.3204743119330451"/>
    <x v="0"/>
    <n v="25.104960435441566"/>
    <n v="26.761624568415733"/>
    <n v="19.282363055648137"/>
    <n v="71.148948059505429"/>
    <x v="4"/>
  </r>
  <r>
    <n v="1113"/>
    <n v="0.10319611215655966"/>
    <x v="0"/>
    <n v="24.743911187537336"/>
    <n v="53.693595063509235"/>
    <n v="21.414354624643856"/>
    <n v="99.85186087569042"/>
    <x v="10"/>
  </r>
  <r>
    <n v="1114"/>
    <n v="0.92417492920310562"/>
    <x v="1"/>
    <n v="29.435037979806168"/>
    <n v="21.313535454454083"/>
    <n v="17.859553259550935"/>
    <n v="68.608126693811187"/>
    <x v="2"/>
  </r>
  <r>
    <n v="1115"/>
    <n v="0.83758467431254213"/>
    <x v="3"/>
    <n v="52.971439075490295"/>
    <n v="31.514081863911684"/>
    <n v="19.475014244503878"/>
    <n v="103.96053518390586"/>
    <x v="6"/>
  </r>
  <r>
    <n v="1116"/>
    <n v="4.3606985786855179E-2"/>
    <x v="0"/>
    <n v="12.857298955737223"/>
    <n v="45.31966143999832"/>
    <n v="18.913353904554015"/>
    <n v="77.090314300289549"/>
    <x v="4"/>
  </r>
  <r>
    <n v="1117"/>
    <n v="0.69988163924137992"/>
    <x v="3"/>
    <n v="70.336952624556687"/>
    <n v="45.230726351210862"/>
    <n v="13.958872758090614"/>
    <n v="129.52655173385816"/>
    <x v="1"/>
  </r>
  <r>
    <n v="1118"/>
    <n v="6.4581224738377574E-2"/>
    <x v="0"/>
    <n v="16.768414926903478"/>
    <n v="10.030663756622596"/>
    <n v="17.855829976256796"/>
    <n v="44.654908659782876"/>
    <x v="7"/>
  </r>
  <r>
    <n v="1119"/>
    <n v="0.56583851385947426"/>
    <x v="3"/>
    <n v="47.754857224298291"/>
    <n v="23.194510614261411"/>
    <n v="26.776502198786545"/>
    <n v="97.725870037346255"/>
    <x v="10"/>
  </r>
  <r>
    <n v="1120"/>
    <n v="0.83460606880029109"/>
    <x v="3"/>
    <n v="21.552559430999889"/>
    <n v="47.852824605242567"/>
    <n v="19.986652117009456"/>
    <n v="89.392036153251908"/>
    <x v="9"/>
  </r>
  <r>
    <n v="1121"/>
    <n v="0.42529153307823664"/>
    <x v="0"/>
    <n v="59.957167499804676"/>
    <n v="25.392480843138415"/>
    <n v="17.04246238820161"/>
    <n v="102.3921107311447"/>
    <x v="6"/>
  </r>
  <r>
    <n v="1122"/>
    <n v="0.70607510160459308"/>
    <x v="3"/>
    <n v="23.277488837355026"/>
    <n v="25.303209461517163"/>
    <n v="14.89728746082125"/>
    <n v="63.477985759693439"/>
    <x v="2"/>
  </r>
  <r>
    <n v="1123"/>
    <n v="0.43460333369267068"/>
    <x v="0"/>
    <n v="31.506746876845963"/>
    <n v="32.443247519973376"/>
    <n v="18.920907431034106"/>
    <n v="82.870901827853444"/>
    <x v="9"/>
  </r>
  <r>
    <n v="1124"/>
    <n v="0.88672776705508882"/>
    <x v="4"/>
    <n v="44.870906938412439"/>
    <n v="27.804384934020426"/>
    <n v="21.548464742531937"/>
    <n v="94.223756614964799"/>
    <x v="10"/>
  </r>
  <r>
    <n v="1125"/>
    <n v="0.96769176830839621"/>
    <x v="2"/>
    <n v="11.668350023452087"/>
    <n v="48.614730448957353"/>
    <n v="23.115369020405595"/>
    <n v="83.398449492815033"/>
    <x v="9"/>
  </r>
  <r>
    <n v="1126"/>
    <n v="2.8222274855460028E-2"/>
    <x v="0"/>
    <n v="46.445433165088694"/>
    <n v="21.665146590179134"/>
    <n v="21.1253101909303"/>
    <n v="89.235889946198114"/>
    <x v="9"/>
  </r>
  <r>
    <n v="1127"/>
    <n v="0.27832019448780532"/>
    <x v="0"/>
    <n v="16.473367520924878"/>
    <n v="32.434479255003993"/>
    <n v="21.334357542652381"/>
    <n v="70.242204318581258"/>
    <x v="4"/>
  </r>
  <r>
    <n v="1128"/>
    <n v="0.91428192210730475"/>
    <x v="1"/>
    <n v="32.644623135356483"/>
    <n v="57.469001150994409"/>
    <n v="18.902370937110987"/>
    <n v="109.01599522346189"/>
    <x v="6"/>
  </r>
  <r>
    <n v="1129"/>
    <n v="0.72364940862294724"/>
    <x v="3"/>
    <n v="44.410260836436429"/>
    <n v="22.889855466229982"/>
    <n v="25.261529144283244"/>
    <n v="92.561645446949655"/>
    <x v="10"/>
  </r>
  <r>
    <n v="1130"/>
    <n v="0.2123620230518084"/>
    <x v="0"/>
    <n v="29.09197110257233"/>
    <n v="29.715596817944419"/>
    <n v="18.034632729702146"/>
    <n v="76.842200650218899"/>
    <x v="4"/>
  </r>
  <r>
    <n v="1131"/>
    <n v="0.75638321399131103"/>
    <x v="3"/>
    <n v="47.468740867018539"/>
    <n v="27.371958458195223"/>
    <n v="23.246307722153727"/>
    <n v="98.087007047367493"/>
    <x v="10"/>
  </r>
  <r>
    <n v="1132"/>
    <n v="0.99641686499427218"/>
    <x v="2"/>
    <n v="23.938026878973957"/>
    <n v="9.5324042839477219"/>
    <n v="16.118237737785364"/>
    <n v="49.588668900707042"/>
    <x v="7"/>
  </r>
  <r>
    <n v="1133"/>
    <n v="0.14587604423397837"/>
    <x v="0"/>
    <n v="74.320274247852169"/>
    <n v="23.397448317290223"/>
    <n v="20.457023750040403"/>
    <n v="118.1747463151828"/>
    <x v="8"/>
  </r>
  <r>
    <n v="1134"/>
    <n v="0.44390352113728226"/>
    <x v="0"/>
    <n v="18.208200176878304"/>
    <n v="12.648553770722838"/>
    <n v="16.414103846004362"/>
    <n v="47.270857793605501"/>
    <x v="7"/>
  </r>
  <r>
    <n v="1135"/>
    <n v="0.62511443020053525"/>
    <x v="3"/>
    <n v="50.565839641948955"/>
    <n v="23.470665942707146"/>
    <n v="16.868046699728271"/>
    <n v="90.904552284384366"/>
    <x v="10"/>
  </r>
  <r>
    <n v="1136"/>
    <n v="0.77677884811803777"/>
    <x v="3"/>
    <n v="27.003465279956334"/>
    <n v="29.084442770591227"/>
    <n v="17.67738735261905"/>
    <n v="73.765295403166618"/>
    <x v="4"/>
  </r>
  <r>
    <n v="1137"/>
    <n v="0.25765858050968904"/>
    <x v="0"/>
    <n v="10.014968017507734"/>
    <n v="40.727652563344918"/>
    <n v="21.145459870014083"/>
    <n v="71.888080450866738"/>
    <x v="4"/>
  </r>
  <r>
    <n v="1138"/>
    <n v="0.46854751479717682"/>
    <x v="0"/>
    <n v="61.982116049119476"/>
    <n v="29.940632405194638"/>
    <n v="17.44807624042009"/>
    <n v="109.37082469473421"/>
    <x v="6"/>
  </r>
  <r>
    <n v="1139"/>
    <n v="0.88826198626026431"/>
    <x v="4"/>
    <n v="191.37215883955022"/>
    <n v="24.209647456242188"/>
    <n v="28.28478216849529"/>
    <n v="243.8665884642877"/>
    <x v="25"/>
  </r>
  <r>
    <n v="1140"/>
    <n v="0.1794149369337934"/>
    <x v="0"/>
    <n v="28.491022295617743"/>
    <n v="24.560354296260144"/>
    <n v="26.092558169856265"/>
    <n v="79.143934761734144"/>
    <x v="4"/>
  </r>
  <r>
    <n v="1141"/>
    <n v="0.58494493475146092"/>
    <x v="3"/>
    <n v="13.40615032239101"/>
    <n v="53.738463252878077"/>
    <n v="25.303812166181867"/>
    <n v="92.448425741450961"/>
    <x v="10"/>
  </r>
  <r>
    <n v="1142"/>
    <n v="0.67267532876973202"/>
    <x v="3"/>
    <n v="18.432352443610963"/>
    <n v="22.330933955052828"/>
    <n v="20.482903290002984"/>
    <n v="61.246189688666774"/>
    <x v="2"/>
  </r>
  <r>
    <n v="1143"/>
    <n v="0.12290233669692796"/>
    <x v="0"/>
    <n v="46.711525349125338"/>
    <n v="78.932513967141645"/>
    <n v="28.025275278395707"/>
    <n v="153.66931459466269"/>
    <x v="16"/>
  </r>
  <r>
    <n v="1144"/>
    <n v="0.2952397017790408"/>
    <x v="0"/>
    <n v="31.930736953218215"/>
    <n v="29.104040023582545"/>
    <n v="25.657294922429529"/>
    <n v="86.692071899230285"/>
    <x v="9"/>
  </r>
  <r>
    <n v="1145"/>
    <n v="0.15349887739105517"/>
    <x v="0"/>
    <n v="41.332843668008991"/>
    <n v="20.990227274484752"/>
    <n v="17.528469715226418"/>
    <n v="79.851540657720165"/>
    <x v="4"/>
  </r>
  <r>
    <n v="1146"/>
    <n v="0.97312139526821495"/>
    <x v="2"/>
    <n v="17.049310157648009"/>
    <n v="47.960928541498596"/>
    <n v="22.72787278937583"/>
    <n v="87.738111488522435"/>
    <x v="9"/>
  </r>
  <r>
    <n v="1147"/>
    <n v="0.52998188342152164"/>
    <x v="3"/>
    <n v="42.475271198791773"/>
    <n v="19.680536078538747"/>
    <n v="14.894071993486399"/>
    <n v="77.049879270816916"/>
    <x v="4"/>
  </r>
  <r>
    <n v="1148"/>
    <n v="0.43742225319346728"/>
    <x v="0"/>
    <n v="53.179006631361048"/>
    <n v="62.921092354068385"/>
    <n v="20.414804178575455"/>
    <n v="136.51490316400489"/>
    <x v="3"/>
  </r>
  <r>
    <n v="1149"/>
    <n v="0.63243489437765887"/>
    <x v="3"/>
    <n v="231.7040352373071"/>
    <n v="40.83696574612528"/>
    <n v="20.608505605266014"/>
    <n v="293.14950658869839"/>
    <x v="12"/>
  </r>
  <r>
    <n v="1150"/>
    <n v="0.62719690413491913"/>
    <x v="3"/>
    <n v="20.800512978105139"/>
    <n v="39.232884337160435"/>
    <n v="20.774271403126853"/>
    <n v="80.807668718392421"/>
    <x v="9"/>
  </r>
  <r>
    <n v="1151"/>
    <n v="0.2851432704789183"/>
    <x v="0"/>
    <n v="14.577792189409855"/>
    <n v="30.556940473331476"/>
    <n v="13.976964123009322"/>
    <n v="59.111696785750652"/>
    <x v="5"/>
  </r>
  <r>
    <n v="1152"/>
    <n v="0.96069853554284212"/>
    <x v="2"/>
    <n v="26.884685045077788"/>
    <n v="14.583401385738579"/>
    <n v="26.066225168948851"/>
    <n v="67.534311599765218"/>
    <x v="2"/>
  </r>
  <r>
    <n v="1153"/>
    <n v="0.50803882298001513"/>
    <x v="3"/>
    <n v="56.219066381165874"/>
    <n v="19.285890660306574"/>
    <n v="17.90764548096222"/>
    <n v="93.412602522434668"/>
    <x v="10"/>
  </r>
  <r>
    <n v="1154"/>
    <n v="0.8984007345485806"/>
    <x v="4"/>
    <n v="14.305879436804286"/>
    <n v="20.686669544894382"/>
    <n v="16.742370681195386"/>
    <n v="51.734919662894058"/>
    <x v="5"/>
  </r>
  <r>
    <n v="1155"/>
    <n v="0.76919289315906891"/>
    <x v="3"/>
    <n v="44.288792054541041"/>
    <n v="46.240500634946294"/>
    <n v="17.605702037158025"/>
    <n v="108.13499472664536"/>
    <x v="6"/>
  </r>
  <r>
    <n v="1156"/>
    <n v="0.56203607813181411"/>
    <x v="3"/>
    <n v="48.825319075149174"/>
    <n v="64.3869557146528"/>
    <n v="25.851404604988559"/>
    <n v="139.06367939479054"/>
    <x v="3"/>
  </r>
  <r>
    <n v="1157"/>
    <n v="0.73865214563087445"/>
    <x v="3"/>
    <n v="15.910332662035627"/>
    <n v="40.413684629231284"/>
    <n v="19.177979763685091"/>
    <n v="75.501997054952"/>
    <x v="4"/>
  </r>
  <r>
    <n v="1158"/>
    <n v="0.21487489680810146"/>
    <x v="0"/>
    <n v="31.963229712653547"/>
    <n v="8.2268016555085826"/>
    <n v="28.622400395732555"/>
    <n v="68.812431763894693"/>
    <x v="2"/>
  </r>
  <r>
    <n v="1159"/>
    <n v="0.35523195461410939"/>
    <x v="0"/>
    <n v="69.459611990659539"/>
    <n v="19.757235886381622"/>
    <n v="25.761143706791593"/>
    <n v="114.97799158383276"/>
    <x v="8"/>
  </r>
  <r>
    <n v="1160"/>
    <n v="0.57348612480446426"/>
    <x v="3"/>
    <n v="7.1756458574587452"/>
    <n v="20.333732865080751"/>
    <n v="15.910600481701094"/>
    <n v="43.41997920424059"/>
    <x v="7"/>
  </r>
  <r>
    <n v="1161"/>
    <n v="4.918251890570402E-2"/>
    <x v="0"/>
    <n v="69.444704421286204"/>
    <n v="42.474112411386351"/>
    <n v="17.07939285934701"/>
    <n v="128.99820969201954"/>
    <x v="1"/>
  </r>
  <r>
    <n v="1162"/>
    <n v="0.59297086254989495"/>
    <x v="3"/>
    <n v="24.085277700680777"/>
    <n v="34.440255789565548"/>
    <n v="18.193980497422281"/>
    <n v="76.719513987668606"/>
    <x v="4"/>
  </r>
  <r>
    <n v="1163"/>
    <n v="0.79945498650259661"/>
    <x v="3"/>
    <n v="12.136343716214268"/>
    <n v="8.6005279769660081"/>
    <n v="15.361017407618212"/>
    <n v="36.09788910079849"/>
    <x v="15"/>
  </r>
  <r>
    <n v="1164"/>
    <n v="0.22668835285646494"/>
    <x v="0"/>
    <n v="25.07559003074741"/>
    <n v="28.750885940519453"/>
    <n v="19.715541295779577"/>
    <n v="73.542017267046432"/>
    <x v="4"/>
  </r>
  <r>
    <n v="1165"/>
    <n v="0.6554691307335696"/>
    <x v="3"/>
    <n v="33.71356572893464"/>
    <n v="7.262939183269232"/>
    <n v="19.634827160518888"/>
    <n v="60.61133207272276"/>
    <x v="2"/>
  </r>
  <r>
    <n v="1166"/>
    <n v="0.53167043558547589"/>
    <x v="3"/>
    <n v="13.898340649994278"/>
    <n v="23.22407846718955"/>
    <n v="23.697086812484976"/>
    <n v="60.8195059296688"/>
    <x v="2"/>
  </r>
  <r>
    <n v="1167"/>
    <n v="0.11177526072965061"/>
    <x v="0"/>
    <n v="25.769804763927926"/>
    <n v="49.807581954826219"/>
    <n v="18.35970167653128"/>
    <n v="93.937088395285429"/>
    <x v="10"/>
  </r>
  <r>
    <n v="1168"/>
    <n v="0.3639607582311033"/>
    <x v="0"/>
    <n v="25.69555503411252"/>
    <n v="34.403696885059787"/>
    <n v="24.762828563686902"/>
    <n v="84.862080482859199"/>
    <x v="9"/>
  </r>
  <r>
    <n v="1169"/>
    <n v="0.44964571462344338"/>
    <x v="0"/>
    <n v="66.27531928659451"/>
    <n v="63.70700719077491"/>
    <n v="20.573913014601306"/>
    <n v="150.55623949197073"/>
    <x v="16"/>
  </r>
  <r>
    <n v="1170"/>
    <n v="0.46030922393968621"/>
    <x v="0"/>
    <n v="42.052313420447085"/>
    <n v="30.05528139140257"/>
    <n v="17.895037759993389"/>
    <n v="90.002632571843037"/>
    <x v="10"/>
  </r>
  <r>
    <n v="1171"/>
    <n v="0.56962383355815849"/>
    <x v="3"/>
    <n v="14.267339306316137"/>
    <n v="23.404236669509963"/>
    <n v="20.642703297082072"/>
    <n v="58.314279272908173"/>
    <x v="5"/>
  </r>
  <r>
    <n v="1172"/>
    <n v="0.61583173732032903"/>
    <x v="3"/>
    <n v="56.444007752481987"/>
    <n v="29.56108751986098"/>
    <n v="16.454357175145937"/>
    <n v="102.4594524474889"/>
    <x v="6"/>
  </r>
  <r>
    <n v="1173"/>
    <n v="0.59376665203611345"/>
    <x v="3"/>
    <n v="7.9709783439136848"/>
    <n v="21.28637637841102"/>
    <n v="18.645302642301846"/>
    <n v="47.902657364626549"/>
    <x v="7"/>
  </r>
  <r>
    <n v="1174"/>
    <n v="0.21534028648603487"/>
    <x v="0"/>
    <n v="145.19697525910939"/>
    <n v="21.567379264951967"/>
    <n v="21.35547917434404"/>
    <n v="188.11983369840539"/>
    <x v="17"/>
  </r>
  <r>
    <n v="1175"/>
    <n v="4.7039599807915611E-2"/>
    <x v="0"/>
    <n v="19.356168295336268"/>
    <n v="47.511603649710125"/>
    <n v="21.056055227364759"/>
    <n v="87.923827172411166"/>
    <x v="9"/>
  </r>
  <r>
    <n v="1176"/>
    <n v="0.93534038032892319"/>
    <x v="1"/>
    <n v="17.02641078308779"/>
    <n v="7.2402394057352168"/>
    <n v="16.846017186264508"/>
    <n v="41.112667375087511"/>
    <x v="7"/>
  </r>
  <r>
    <n v="1177"/>
    <n v="0.57699141011387967"/>
    <x v="3"/>
    <n v="38.64748031169831"/>
    <n v="28.225993617411312"/>
    <n v="17.026593250591731"/>
    <n v="83.900067179701352"/>
    <x v="9"/>
  </r>
  <r>
    <n v="1178"/>
    <n v="0.28276194552602962"/>
    <x v="0"/>
    <n v="31.518566679878074"/>
    <n v="103.74936001979492"/>
    <n v="18.034653722805501"/>
    <n v="153.30258042247848"/>
    <x v="16"/>
  </r>
  <r>
    <n v="1179"/>
    <n v="0.85124564694350835"/>
    <x v="3"/>
    <n v="41.310370476288021"/>
    <n v="27.72441045700258"/>
    <n v="18.417956496533279"/>
    <n v="87.452737429823884"/>
    <x v="9"/>
  </r>
  <r>
    <n v="1180"/>
    <n v="0.81206230860274509"/>
    <x v="3"/>
    <n v="21.76315627432411"/>
    <n v="9.1505177512825338"/>
    <n v="18.897556035128311"/>
    <n v="49.811230060734957"/>
    <x v="7"/>
  </r>
  <r>
    <n v="1181"/>
    <n v="0.79312549025362411"/>
    <x v="3"/>
    <n v="39.683422575397103"/>
    <n v="21.495359940414879"/>
    <n v="20.88416649595484"/>
    <n v="82.062949011766818"/>
    <x v="9"/>
  </r>
  <r>
    <n v="1182"/>
    <n v="0.91896268403018999"/>
    <x v="1"/>
    <n v="76.762036554685253"/>
    <n v="18.362600136047508"/>
    <n v="14.33732590809853"/>
    <n v="109.46196259883129"/>
    <x v="6"/>
  </r>
  <r>
    <n v="1183"/>
    <n v="0.23442563037902753"/>
    <x v="0"/>
    <n v="22.656878061384347"/>
    <n v="45.241688913247827"/>
    <n v="22.258887468377523"/>
    <n v="90.157454443009698"/>
    <x v="10"/>
  </r>
  <r>
    <n v="1184"/>
    <n v="0.43857201063557028"/>
    <x v="0"/>
    <n v="27.648947909997045"/>
    <n v="11.682093465631636"/>
    <n v="21.643246671859764"/>
    <n v="60.974288047488443"/>
    <x v="2"/>
  </r>
  <r>
    <n v="1185"/>
    <n v="0.85662379511498798"/>
    <x v="3"/>
    <n v="15.451414261321652"/>
    <n v="30.291045601145317"/>
    <n v="14.940113559683127"/>
    <n v="60.682573422150099"/>
    <x v="2"/>
  </r>
  <r>
    <n v="1186"/>
    <n v="0.93130620633387351"/>
    <x v="1"/>
    <n v="4.8250995401447385"/>
    <n v="15.444755161104991"/>
    <n v="14.867003323371584"/>
    <n v="35.136858024621318"/>
    <x v="15"/>
  </r>
  <r>
    <n v="1187"/>
    <n v="0.76710275055317201"/>
    <x v="3"/>
    <n v="42.038223609402451"/>
    <n v="51.969015006772288"/>
    <n v="22.782694205586996"/>
    <n v="116.78993282176172"/>
    <x v="8"/>
  </r>
  <r>
    <n v="1188"/>
    <n v="0.59540636004128211"/>
    <x v="3"/>
    <n v="19.854203678685796"/>
    <n v="24.941402526546199"/>
    <n v="16.729976224917149"/>
    <n v="61.525582430149143"/>
    <x v="2"/>
  </r>
  <r>
    <n v="1189"/>
    <n v="1.2729302285584776E-2"/>
    <x v="0"/>
    <n v="19.762114901061818"/>
    <n v="30.398078681036534"/>
    <n v="19.727278842241724"/>
    <n v="69.887472424340075"/>
    <x v="2"/>
  </r>
  <r>
    <n v="1190"/>
    <n v="0.6407371366037018"/>
    <x v="3"/>
    <n v="18.877240438576809"/>
    <n v="33.665537812825526"/>
    <n v="12.604039536211907"/>
    <n v="65.146817787614253"/>
    <x v="2"/>
  </r>
  <r>
    <n v="1191"/>
    <n v="0.35220862738006142"/>
    <x v="0"/>
    <n v="18.807515918603606"/>
    <n v="36.983209385364113"/>
    <n v="21.453539022807533"/>
    <n v="77.244264326775252"/>
    <x v="4"/>
  </r>
  <r>
    <n v="1192"/>
    <n v="0.50345190597194434"/>
    <x v="3"/>
    <n v="47.978508226539219"/>
    <n v="33.688620153213193"/>
    <n v="17.091175660495409"/>
    <n v="98.758304040247822"/>
    <x v="10"/>
  </r>
  <r>
    <n v="1193"/>
    <n v="0.78568945578960592"/>
    <x v="3"/>
    <n v="58.416848814767448"/>
    <n v="9.7503203623429773"/>
    <n v="14.970233484337465"/>
    <n v="83.137402661447894"/>
    <x v="9"/>
  </r>
  <r>
    <n v="1194"/>
    <n v="7.7407159511992951E-2"/>
    <x v="0"/>
    <n v="24.640940660076534"/>
    <n v="40.555934768811177"/>
    <n v="27.293074383328783"/>
    <n v="92.489949812216494"/>
    <x v="10"/>
  </r>
  <r>
    <n v="1195"/>
    <n v="0.67058589516455414"/>
    <x v="3"/>
    <n v="28.554430664092703"/>
    <n v="51.933663395522437"/>
    <n v="14.485496278407989"/>
    <n v="94.973590338023129"/>
    <x v="10"/>
  </r>
  <r>
    <n v="1196"/>
    <n v="0.70273879644211301"/>
    <x v="3"/>
    <n v="43.684317662125238"/>
    <n v="33.588745718433657"/>
    <n v="17.034535907325395"/>
    <n v="94.307599287884287"/>
    <x v="10"/>
  </r>
  <r>
    <n v="1197"/>
    <n v="0.27059569176003628"/>
    <x v="0"/>
    <n v="27.706861102614425"/>
    <n v="13.971338422908627"/>
    <n v="23.458405349861863"/>
    <n v="65.136604875384919"/>
    <x v="2"/>
  </r>
  <r>
    <n v="1198"/>
    <n v="0.68211892025994914"/>
    <x v="3"/>
    <n v="32.360994165148789"/>
    <n v="12.44626364225125"/>
    <n v="22.326510876699629"/>
    <n v="67.133768684099664"/>
    <x v="2"/>
  </r>
  <r>
    <n v="1199"/>
    <n v="0.58239469452211956"/>
    <x v="3"/>
    <n v="21.998159268759785"/>
    <n v="16.689216766754953"/>
    <n v="18.978375350177867"/>
    <n v="57.665751385692602"/>
    <x v="5"/>
  </r>
  <r>
    <n v="1200"/>
    <n v="0.71323633214067994"/>
    <x v="3"/>
    <n v="38.635253152823729"/>
    <n v="28.51160272920983"/>
    <n v="23.451469666295793"/>
    <n v="90.598325548329356"/>
    <x v="10"/>
  </r>
  <r>
    <n v="1201"/>
    <n v="0.11204207139400946"/>
    <x v="0"/>
    <n v="117.78915847310815"/>
    <n v="18.816884841904468"/>
    <n v="21.779491882219624"/>
    <n v="158.38553519723223"/>
    <x v="16"/>
  </r>
  <r>
    <n v="1202"/>
    <n v="0.52913807759161757"/>
    <x v="3"/>
    <n v="27.501596378216146"/>
    <n v="32.805973700503948"/>
    <n v="11.992323392866057"/>
    <n v="72.299893471586145"/>
    <x v="4"/>
  </r>
  <r>
    <n v="1203"/>
    <n v="0.51209630446256182"/>
    <x v="3"/>
    <n v="21.001462626443139"/>
    <n v="10.604235056706139"/>
    <n v="23.053456719203101"/>
    <n v="54.659154402352385"/>
    <x v="5"/>
  </r>
  <r>
    <n v="1204"/>
    <n v="0.13771398329710283"/>
    <x v="0"/>
    <n v="37.393710387860381"/>
    <n v="15.910134894291334"/>
    <n v="20.642003591608393"/>
    <n v="73.945848873760099"/>
    <x v="4"/>
  </r>
  <r>
    <n v="1205"/>
    <n v="0.55255392901473843"/>
    <x v="3"/>
    <n v="22.954385456523156"/>
    <n v="33.825750134476316"/>
    <n v="17.977685352096387"/>
    <n v="74.757820943095851"/>
    <x v="4"/>
  </r>
  <r>
    <n v="1206"/>
    <n v="0.73718012236938157"/>
    <x v="3"/>
    <n v="12.980485065562769"/>
    <n v="12.830116422011047"/>
    <n v="23.800564063178754"/>
    <n v="49.611165550752574"/>
    <x v="7"/>
  </r>
  <r>
    <n v="1207"/>
    <n v="0.78737465688987951"/>
    <x v="3"/>
    <n v="46.461032228117787"/>
    <n v="21.066129755919238"/>
    <n v="16.838811820006516"/>
    <n v="84.365973804043534"/>
    <x v="9"/>
  </r>
  <r>
    <n v="1208"/>
    <n v="0.32420541044474449"/>
    <x v="0"/>
    <n v="17.359201380087352"/>
    <n v="19.818864773923387"/>
    <n v="24.142782396078889"/>
    <n v="61.320848550089622"/>
    <x v="2"/>
  </r>
  <r>
    <n v="1209"/>
    <n v="0.15923316805001075"/>
    <x v="0"/>
    <n v="18.188122493539062"/>
    <n v="25.495506665382504"/>
    <n v="18.511456803792374"/>
    <n v="62.195085962713932"/>
    <x v="2"/>
  </r>
  <r>
    <n v="1210"/>
    <n v="0.25695996760120077"/>
    <x v="0"/>
    <n v="21.717450659832565"/>
    <n v="34.180850386503856"/>
    <n v="23.672127738834256"/>
    <n v="79.570428785170677"/>
    <x v="4"/>
  </r>
  <r>
    <n v="1211"/>
    <n v="0.20554121233735934"/>
    <x v="0"/>
    <n v="57.496759348273692"/>
    <n v="12.186555146369177"/>
    <n v="21.652164603171816"/>
    <n v="91.335479097814684"/>
    <x v="10"/>
  </r>
  <r>
    <n v="1212"/>
    <n v="0.14885255352566484"/>
    <x v="0"/>
    <n v="30.184392801466331"/>
    <n v="21.30235747135222"/>
    <n v="19.341871013342384"/>
    <n v="70.828621286160939"/>
    <x v="4"/>
  </r>
  <r>
    <n v="1213"/>
    <n v="0.34819026326899538"/>
    <x v="0"/>
    <n v="24.413585645309521"/>
    <n v="44.113910498723989"/>
    <n v="22.752433147273486"/>
    <n v="91.279929291306985"/>
    <x v="10"/>
  </r>
  <r>
    <n v="1214"/>
    <n v="0.53084108337379055"/>
    <x v="3"/>
    <n v="63.113810175453651"/>
    <n v="24.277482309549839"/>
    <n v="18.731214172512871"/>
    <n v="106.12250665751637"/>
    <x v="6"/>
  </r>
  <r>
    <n v="1215"/>
    <n v="0.33388146873963631"/>
    <x v="0"/>
    <n v="45.034171820368861"/>
    <n v="65.394519291329772"/>
    <n v="19.323975091007185"/>
    <n v="129.75266620270583"/>
    <x v="1"/>
  </r>
  <r>
    <n v="1216"/>
    <n v="0.44003383369058802"/>
    <x v="0"/>
    <n v="36.722728193933854"/>
    <n v="33.66082538784886"/>
    <n v="15.541023210864903"/>
    <n v="85.924576792647613"/>
    <x v="9"/>
  </r>
  <r>
    <n v="1217"/>
    <n v="9.0449898566815734E-2"/>
    <x v="0"/>
    <n v="56.013580034461306"/>
    <n v="23.812336329655192"/>
    <n v="21.344117672360142"/>
    <n v="101.17003403647664"/>
    <x v="6"/>
  </r>
  <r>
    <n v="1218"/>
    <n v="0.76422575599903786"/>
    <x v="3"/>
    <n v="65.272926357974484"/>
    <n v="13.529025778832757"/>
    <n v="18.991304961196576"/>
    <n v="97.793257098003821"/>
    <x v="10"/>
  </r>
  <r>
    <n v="1219"/>
    <n v="0.68651545986716167"/>
    <x v="3"/>
    <n v="32.71128048129782"/>
    <n v="15.356859696864012"/>
    <n v="21.170026002931362"/>
    <n v="69.238166181093192"/>
    <x v="2"/>
  </r>
  <r>
    <n v="1220"/>
    <n v="0.81219607433138896"/>
    <x v="3"/>
    <n v="63.845079042117504"/>
    <n v="35.382325858128375"/>
    <n v="21.964675851939468"/>
    <n v="121.19208075218535"/>
    <x v="1"/>
  </r>
  <r>
    <n v="1221"/>
    <n v="0.92505176504598152"/>
    <x v="1"/>
    <n v="80.780813916778982"/>
    <n v="77.166912252768412"/>
    <n v="19.147283683758442"/>
    <n v="177.09500985330584"/>
    <x v="11"/>
  </r>
  <r>
    <n v="1222"/>
    <n v="0.54996003303235919"/>
    <x v="3"/>
    <n v="20.154136120412986"/>
    <n v="20.080434913386075"/>
    <n v="17.71859406606816"/>
    <n v="57.953165099867221"/>
    <x v="5"/>
  </r>
  <r>
    <n v="1223"/>
    <n v="0.41474552575620682"/>
    <x v="0"/>
    <n v="24.419620897217122"/>
    <n v="40.437527522979117"/>
    <n v="20.170739536204088"/>
    <n v="85.02788795640032"/>
    <x v="9"/>
  </r>
  <r>
    <n v="1224"/>
    <n v="0.21241783391200453"/>
    <x v="0"/>
    <n v="23.034154017193572"/>
    <n v="23.572429521483588"/>
    <n v="19.157819915963689"/>
    <n v="65.764403454640842"/>
    <x v="2"/>
  </r>
  <r>
    <n v="1225"/>
    <n v="0.97136758823422675"/>
    <x v="2"/>
    <n v="23.028724837932131"/>
    <n v="28.77276277799006"/>
    <n v="26.936502268180526"/>
    <n v="78.737989884102717"/>
    <x v="4"/>
  </r>
  <r>
    <n v="1226"/>
    <n v="0.40024533990939237"/>
    <x v="0"/>
    <n v="33.524327634764155"/>
    <n v="10.845689498244596"/>
    <n v="22.828262923193613"/>
    <n v="67.198280056202364"/>
    <x v="2"/>
  </r>
  <r>
    <n v="1227"/>
    <n v="0.65759369422796399"/>
    <x v="3"/>
    <n v="34.305339705545194"/>
    <n v="15.999855513138826"/>
    <n v="19.63352141246132"/>
    <n v="69.93871663114534"/>
    <x v="2"/>
  </r>
  <r>
    <n v="1228"/>
    <n v="1.6781075634367926E-2"/>
    <x v="0"/>
    <n v="77.202510920103279"/>
    <n v="40.428053204268394"/>
    <n v="24.998515005520446"/>
    <n v="142.62907912989212"/>
    <x v="0"/>
  </r>
  <r>
    <n v="1229"/>
    <n v="6.4339472780941875E-2"/>
    <x v="0"/>
    <n v="9.9543006276854626"/>
    <n v="40.288362912586344"/>
    <n v="15.338641838179507"/>
    <n v="65.581305378451319"/>
    <x v="2"/>
  </r>
  <r>
    <n v="1230"/>
    <n v="0.34628298294871174"/>
    <x v="0"/>
    <n v="22.808761370276656"/>
    <n v="17.246567493279052"/>
    <n v="22.508665507860375"/>
    <n v="62.563994371416086"/>
    <x v="2"/>
  </r>
  <r>
    <n v="1231"/>
    <n v="0.41459147202912183"/>
    <x v="0"/>
    <n v="20.24895444199246"/>
    <n v="38.661565082084344"/>
    <n v="21.222734634218355"/>
    <n v="80.133254158295159"/>
    <x v="9"/>
  </r>
  <r>
    <n v="1232"/>
    <n v="0.75821321512918205"/>
    <x v="3"/>
    <n v="25.845194243597856"/>
    <n v="28.415762449294121"/>
    <n v="17.597130752092706"/>
    <n v="71.85808744498469"/>
    <x v="4"/>
  </r>
  <r>
    <n v="1233"/>
    <n v="9.828830046483028E-2"/>
    <x v="0"/>
    <n v="120.04014286661223"/>
    <n v="22.49049929354079"/>
    <n v="16.305849831553338"/>
    <n v="158.83649199170634"/>
    <x v="16"/>
  </r>
  <r>
    <n v="1234"/>
    <n v="0.19315101128960432"/>
    <x v="0"/>
    <n v="27.804594275608345"/>
    <n v="26.657226285555254"/>
    <n v="22.302806517171337"/>
    <n v="76.764627078334939"/>
    <x v="4"/>
  </r>
  <r>
    <n v="1235"/>
    <n v="0.21067597786032355"/>
    <x v="0"/>
    <n v="20.891467338932674"/>
    <n v="25.448098278819437"/>
    <n v="14.373882546561935"/>
    <n v="60.713448164314052"/>
    <x v="2"/>
  </r>
  <r>
    <n v="1236"/>
    <n v="0.22953841868788483"/>
    <x v="0"/>
    <n v="83.685670742560589"/>
    <n v="21.558949383885924"/>
    <n v="20.464987664006319"/>
    <n v="125.70960779045282"/>
    <x v="1"/>
  </r>
  <r>
    <n v="1237"/>
    <n v="0.21017171950290059"/>
    <x v="0"/>
    <n v="63.582949863773571"/>
    <n v="23.084250670703828"/>
    <n v="16.863643061024067"/>
    <n v="103.53084359550147"/>
    <x v="6"/>
  </r>
  <r>
    <n v="1238"/>
    <n v="6.1837816750049179E-2"/>
    <x v="0"/>
    <n v="46.637496084741613"/>
    <n v="10.99302641406975"/>
    <n v="15.57227796001307"/>
    <n v="73.202800458824427"/>
    <x v="4"/>
  </r>
  <r>
    <n v="1239"/>
    <n v="0.54736040333296743"/>
    <x v="3"/>
    <n v="13.659649410627354"/>
    <n v="30.495560910209882"/>
    <n v="21.313376874814679"/>
    <n v="65.468587195651907"/>
    <x v="2"/>
  </r>
  <r>
    <n v="1240"/>
    <n v="0.78223938013934813"/>
    <x v="3"/>
    <n v="27.68727511471301"/>
    <n v="16.788449664425237"/>
    <n v="16.887620449931042"/>
    <n v="61.363345229069289"/>
    <x v="2"/>
  </r>
  <r>
    <n v="1241"/>
    <n v="0.72072539032630123"/>
    <x v="3"/>
    <n v="59.605889291919745"/>
    <n v="21.477018276258626"/>
    <n v="19.109493563461424"/>
    <n v="100.1924011316398"/>
    <x v="6"/>
  </r>
  <r>
    <n v="1242"/>
    <n v="0.4378153758962382"/>
    <x v="0"/>
    <n v="39.874380399168544"/>
    <n v="27.351189262541443"/>
    <n v="16.440875025607479"/>
    <n v="83.666444687317465"/>
    <x v="9"/>
  </r>
  <r>
    <n v="1243"/>
    <n v="0.55671792799110587"/>
    <x v="3"/>
    <n v="24.925850863992771"/>
    <n v="36.561909148906665"/>
    <n v="19.925396304699674"/>
    <n v="81.413156317599118"/>
    <x v="9"/>
  </r>
  <r>
    <n v="1244"/>
    <n v="0.70090528139640262"/>
    <x v="3"/>
    <n v="35.083592917054638"/>
    <n v="25.80065593486832"/>
    <n v="21.644957525000834"/>
    <n v="82.529206376923796"/>
    <x v="9"/>
  </r>
  <r>
    <n v="1245"/>
    <n v="0.41625058889203248"/>
    <x v="0"/>
    <n v="57.048966140993073"/>
    <n v="67.500307699544948"/>
    <n v="22.683141938562088"/>
    <n v="147.23241577910011"/>
    <x v="0"/>
  </r>
  <r>
    <n v="1246"/>
    <n v="0.82769682611845996"/>
    <x v="3"/>
    <n v="13.422460967184989"/>
    <n v="16.28678725811287"/>
    <n v="18.121506964038836"/>
    <n v="47.830755189336699"/>
    <x v="7"/>
  </r>
  <r>
    <n v="1247"/>
    <n v="0.7177390707754181"/>
    <x v="3"/>
    <n v="7.8478161574581238"/>
    <n v="18.429718993592655"/>
    <n v="19.893981037844654"/>
    <n v="46.171516188895431"/>
    <x v="7"/>
  </r>
  <r>
    <n v="1248"/>
    <n v="0.17190461354550313"/>
    <x v="0"/>
    <n v="16.746777164687064"/>
    <n v="14.969669423197466"/>
    <n v="17.945657250286583"/>
    <n v="49.662103838171113"/>
    <x v="7"/>
  </r>
  <r>
    <n v="1249"/>
    <n v="0.83921274886246133"/>
    <x v="3"/>
    <n v="52.773013219917161"/>
    <n v="74.751695744255841"/>
    <n v="22.952508390898938"/>
    <n v="150.47721735507193"/>
    <x v="16"/>
  </r>
  <r>
    <n v="1250"/>
    <n v="0.27570173900997663"/>
    <x v="0"/>
    <n v="41.804474628152406"/>
    <n v="15.550723060592066"/>
    <n v="26.759142756654253"/>
    <n v="84.114340445398724"/>
    <x v="9"/>
  </r>
  <r>
    <n v="1251"/>
    <n v="0.18915732028848065"/>
    <x v="0"/>
    <n v="48.492021012386886"/>
    <n v="58.884620537749974"/>
    <n v="18.035594386152329"/>
    <n v="125.41223593628919"/>
    <x v="1"/>
  </r>
  <r>
    <n v="1252"/>
    <n v="0.91672642234979751"/>
    <x v="1"/>
    <n v="8.3952098709320317"/>
    <n v="38.382023965240961"/>
    <n v="17.536551205693957"/>
    <n v="64.31378504186695"/>
    <x v="2"/>
  </r>
  <r>
    <n v="1253"/>
    <n v="0.59434800275288213"/>
    <x v="3"/>
    <n v="43.118866261552725"/>
    <n v="82.898647915254671"/>
    <n v="19.654351352025948"/>
    <n v="145.67186552883334"/>
    <x v="0"/>
  </r>
  <r>
    <n v="1254"/>
    <n v="2.5734687498042974E-2"/>
    <x v="0"/>
    <n v="43.579930666337169"/>
    <n v="53.376662081820534"/>
    <n v="26.215440645372148"/>
    <n v="123.17203339352986"/>
    <x v="1"/>
  </r>
  <r>
    <n v="1255"/>
    <n v="0.92052937282365754"/>
    <x v="1"/>
    <n v="13.917226707426821"/>
    <n v="40.321094777307948"/>
    <n v="16.974039962601712"/>
    <n v="71.212361447336477"/>
    <x v="4"/>
  </r>
  <r>
    <n v="1256"/>
    <n v="0.93927424841399276"/>
    <x v="1"/>
    <n v="43.156817399977633"/>
    <n v="19.73616575760396"/>
    <n v="17.474984418592328"/>
    <n v="80.367967576173925"/>
    <x v="9"/>
  </r>
  <r>
    <n v="1257"/>
    <n v="0.33805175885656424"/>
    <x v="0"/>
    <n v="54.448872254917347"/>
    <n v="25.291658494556838"/>
    <n v="23.451943683174445"/>
    <n v="103.19247443264864"/>
    <x v="6"/>
  </r>
  <r>
    <n v="1258"/>
    <n v="0.93887014156861548"/>
    <x v="1"/>
    <n v="21.561826635926604"/>
    <n v="36.114529861886844"/>
    <n v="19.045631728277616"/>
    <n v="76.721988226091057"/>
    <x v="4"/>
  </r>
  <r>
    <n v="1259"/>
    <n v="5.186586731705678E-2"/>
    <x v="0"/>
    <n v="74.4982607674702"/>
    <n v="44.628614611805808"/>
    <n v="25.075816411713408"/>
    <n v="144.20269179098943"/>
    <x v="0"/>
  </r>
  <r>
    <n v="1260"/>
    <n v="0.22527195197330152"/>
    <x v="0"/>
    <n v="22.906813303307768"/>
    <n v="40.421396013936722"/>
    <n v="19.081904386242062"/>
    <n v="82.410113703486545"/>
    <x v="9"/>
  </r>
  <r>
    <n v="1261"/>
    <n v="0.64080479154184533"/>
    <x v="3"/>
    <n v="72.319988724788601"/>
    <n v="13.000576251221895"/>
    <n v="21.2505967171302"/>
    <n v="106.57116169314071"/>
    <x v="6"/>
  </r>
  <r>
    <n v="1262"/>
    <n v="0.79665176595880005"/>
    <x v="3"/>
    <n v="29.161947722078558"/>
    <n v="104.17366838763516"/>
    <n v="18.918656288027027"/>
    <n v="152.25427239774075"/>
    <x v="16"/>
  </r>
  <r>
    <n v="1263"/>
    <n v="0.98677245322758711"/>
    <x v="2"/>
    <n v="24.106704494709049"/>
    <n v="8.9797688887778531"/>
    <n v="18.644006024356951"/>
    <n v="51.730479407843859"/>
    <x v="5"/>
  </r>
  <r>
    <n v="1264"/>
    <n v="1.9682315696376129E-2"/>
    <x v="0"/>
    <n v="98.799628879495671"/>
    <n v="17.058818550879767"/>
    <n v="21.08218476133834"/>
    <n v="136.94063219171377"/>
    <x v="3"/>
  </r>
  <r>
    <n v="1265"/>
    <n v="0.99182645677356274"/>
    <x v="2"/>
    <n v="29.376284699402895"/>
    <n v="17.685625466635951"/>
    <n v="16.081210615180208"/>
    <n v="63.143120781219054"/>
    <x v="2"/>
  </r>
  <r>
    <n v="1266"/>
    <n v="0.50442798713590709"/>
    <x v="3"/>
    <n v="56.098824034808146"/>
    <n v="32.101755460432841"/>
    <n v="27.896094881982979"/>
    <n v="116.09667437722396"/>
    <x v="8"/>
  </r>
  <r>
    <n v="1267"/>
    <n v="0.14964856462764509"/>
    <x v="0"/>
    <n v="69.123440212833614"/>
    <n v="12.781602493663142"/>
    <n v="21.131503675094898"/>
    <n v="103.03654638159165"/>
    <x v="6"/>
  </r>
  <r>
    <n v="1268"/>
    <n v="0.83267507931494034"/>
    <x v="3"/>
    <n v="42.873457692392968"/>
    <n v="33.75561007730807"/>
    <n v="25.58756062101617"/>
    <n v="102.2166283907172"/>
    <x v="6"/>
  </r>
  <r>
    <n v="1269"/>
    <n v="0.17834228954837394"/>
    <x v="0"/>
    <n v="24.572696396464995"/>
    <n v="31.286250072113884"/>
    <n v="25.587928262116982"/>
    <n v="81.446874730695868"/>
    <x v="9"/>
  </r>
  <r>
    <n v="1270"/>
    <n v="0.1892930258354778"/>
    <x v="0"/>
    <n v="31.742123086739316"/>
    <n v="28.177466962444814"/>
    <n v="16.013905871816359"/>
    <n v="75.933495921000485"/>
    <x v="4"/>
  </r>
  <r>
    <n v="1271"/>
    <n v="0.76216886280465124"/>
    <x v="3"/>
    <n v="54.978589896586143"/>
    <n v="26.074482280208056"/>
    <n v="19.164376524038307"/>
    <n v="100.21744870083251"/>
    <x v="6"/>
  </r>
  <r>
    <n v="1272"/>
    <n v="0.3716743928182964"/>
    <x v="0"/>
    <n v="38.773215178508558"/>
    <n v="23.495385509591472"/>
    <n v="20.612900995997705"/>
    <n v="82.881501684097742"/>
    <x v="9"/>
  </r>
  <r>
    <n v="1273"/>
    <n v="0.42575666117135569"/>
    <x v="0"/>
    <n v="13.266577782968227"/>
    <n v="20.146939278899513"/>
    <n v="22.311382175416199"/>
    <n v="55.724899237283935"/>
    <x v="5"/>
  </r>
  <r>
    <n v="1274"/>
    <n v="0.92214382893113678"/>
    <x v="1"/>
    <n v="44.575178668417607"/>
    <n v="50.478436158272395"/>
    <n v="20.406937299375375"/>
    <n v="115.46055212606537"/>
    <x v="8"/>
  </r>
  <r>
    <n v="1275"/>
    <n v="0.42852164949675386"/>
    <x v="0"/>
    <n v="22.955412377539837"/>
    <n v="15.051923132741688"/>
    <n v="21.162753142577461"/>
    <n v="59.170088652858979"/>
    <x v="5"/>
  </r>
  <r>
    <n v="1276"/>
    <n v="0.60156769971870194"/>
    <x v="3"/>
    <n v="16.219795749740335"/>
    <n v="14.700224829768686"/>
    <n v="16.696516151683038"/>
    <n v="47.616536731192056"/>
    <x v="7"/>
  </r>
  <r>
    <n v="1277"/>
    <n v="0.16329274498532276"/>
    <x v="0"/>
    <n v="54.966626634218677"/>
    <n v="18.787176481372871"/>
    <n v="19.477880210720656"/>
    <n v="93.231683326312208"/>
    <x v="10"/>
  </r>
  <r>
    <n v="1278"/>
    <n v="0.32187566353440566"/>
    <x v="0"/>
    <n v="8.6427845922444195"/>
    <n v="15.036591984535741"/>
    <n v="23.416869049433689"/>
    <n v="47.09624562621385"/>
    <x v="7"/>
  </r>
  <r>
    <n v="1279"/>
    <n v="0.4852300937235926"/>
    <x v="0"/>
    <n v="49.384461433158769"/>
    <n v="5.8710847001769144"/>
    <n v="21.258059585554772"/>
    <n v="76.51360571889046"/>
    <x v="4"/>
  </r>
  <r>
    <n v="1280"/>
    <n v="6.1028916259390997E-2"/>
    <x v="0"/>
    <n v="84.244233716867669"/>
    <n v="35.646905263054855"/>
    <n v="16.818279701845938"/>
    <n v="136.70941868176845"/>
    <x v="3"/>
  </r>
  <r>
    <n v="1281"/>
    <n v="0.73755540695251398"/>
    <x v="3"/>
    <n v="80.52064439986674"/>
    <n v="15.86063688529963"/>
    <n v="19.645306681868959"/>
    <n v="116.02658796703533"/>
    <x v="8"/>
  </r>
  <r>
    <n v="1282"/>
    <n v="0.22637237480482131"/>
    <x v="0"/>
    <n v="9.7123421090804385"/>
    <n v="11.97310481333648"/>
    <n v="17.686629260746646"/>
    <n v="39.372076183163564"/>
    <x v="15"/>
  </r>
  <r>
    <n v="1283"/>
    <n v="0.17064305561686344"/>
    <x v="0"/>
    <n v="13.544261176010286"/>
    <n v="33.734469182085213"/>
    <n v="24.065272518523503"/>
    <n v="71.344002876619001"/>
    <x v="4"/>
  </r>
  <r>
    <n v="1284"/>
    <n v="0.56155637117131763"/>
    <x v="3"/>
    <n v="23.564084130904295"/>
    <n v="14.077867796857994"/>
    <n v="20.153644217330005"/>
    <n v="57.795596145092297"/>
    <x v="5"/>
  </r>
  <r>
    <n v="1285"/>
    <n v="0.20114427997414819"/>
    <x v="0"/>
    <n v="18.589864664124541"/>
    <n v="23.357077545335311"/>
    <n v="18.024197252005994"/>
    <n v="59.971139461465839"/>
    <x v="5"/>
  </r>
  <r>
    <n v="1286"/>
    <n v="0.15745704499148228"/>
    <x v="0"/>
    <n v="8.3913438166093961"/>
    <n v="14.190376474454931"/>
    <n v="26.955203537660715"/>
    <n v="49.536923828725044"/>
    <x v="7"/>
  </r>
  <r>
    <n v="1287"/>
    <n v="0.4531861892689858"/>
    <x v="0"/>
    <n v="111.79842679047387"/>
    <n v="20.772631858302997"/>
    <n v="19.477277498576814"/>
    <n v="152.04833614735369"/>
    <x v="16"/>
  </r>
  <r>
    <n v="1288"/>
    <n v="0.25104539387989622"/>
    <x v="0"/>
    <n v="46.353435651881455"/>
    <n v="9.6171325215559555"/>
    <n v="13.32456470485795"/>
    <n v="69.295132878295362"/>
    <x v="2"/>
  </r>
  <r>
    <n v="1289"/>
    <n v="0.90023845672003466"/>
    <x v="1"/>
    <n v="35.492071573842352"/>
    <n v="23.906173737287084"/>
    <n v="18.101415627309418"/>
    <n v="77.499660938438851"/>
    <x v="4"/>
  </r>
  <r>
    <n v="1290"/>
    <n v="0.56772780322091965"/>
    <x v="3"/>
    <n v="37.931933930686149"/>
    <n v="15.46612725060761"/>
    <n v="15.103147318711184"/>
    <n v="68.501208500004935"/>
    <x v="2"/>
  </r>
  <r>
    <n v="1291"/>
    <n v="0.974220091976852"/>
    <x v="2"/>
    <n v="60.877100493859139"/>
    <n v="19.864269359800804"/>
    <n v="15.819833346008407"/>
    <n v="96.561203199668356"/>
    <x v="10"/>
  </r>
  <r>
    <n v="1292"/>
    <n v="0.99313506212981761"/>
    <x v="2"/>
    <n v="51.840889810886132"/>
    <n v="12.091415616996871"/>
    <n v="16.266259207073183"/>
    <n v="80.198564634956185"/>
    <x v="9"/>
  </r>
  <r>
    <n v="1293"/>
    <n v="0.69142414849106737"/>
    <x v="3"/>
    <n v="75.199052328235084"/>
    <n v="48.733513203547929"/>
    <n v="21.518560451354656"/>
    <n v="145.45112598313767"/>
    <x v="0"/>
  </r>
  <r>
    <n v="1294"/>
    <n v="0.689693728479296"/>
    <x v="3"/>
    <n v="25.577501434312907"/>
    <n v="29.198068429052508"/>
    <n v="21.732325289799249"/>
    <n v="76.507895153164668"/>
    <x v="4"/>
  </r>
  <r>
    <n v="1295"/>
    <n v="0.7829296707973854"/>
    <x v="3"/>
    <n v="10.474465652873448"/>
    <n v="68.674432239016724"/>
    <n v="23.165627747082873"/>
    <n v="102.31452563897304"/>
    <x v="6"/>
  </r>
  <r>
    <n v="1296"/>
    <n v="0.62923753837263718"/>
    <x v="3"/>
    <n v="33.114585529526181"/>
    <n v="53.794106138457714"/>
    <n v="22.895058578778514"/>
    <n v="109.80375024676242"/>
    <x v="6"/>
  </r>
  <r>
    <n v="1297"/>
    <n v="0.22618078187475366"/>
    <x v="0"/>
    <n v="5.061325969083172"/>
    <n v="34.611889851717258"/>
    <n v="22.788561824124674"/>
    <n v="62.461777644925107"/>
    <x v="2"/>
  </r>
  <r>
    <n v="1298"/>
    <n v="7.9543817969973896E-2"/>
    <x v="0"/>
    <n v="36.483626761834074"/>
    <n v="13.069342516703628"/>
    <n v="18.933886754389022"/>
    <n v="68.486856032926724"/>
    <x v="2"/>
  </r>
  <r>
    <n v="1299"/>
    <n v="0.86523102877910774"/>
    <x v="4"/>
    <n v="32.524411145243562"/>
    <n v="21.881145202087069"/>
    <n v="17.142720299545402"/>
    <n v="71.548276646876033"/>
    <x v="4"/>
  </r>
  <r>
    <n v="1300"/>
    <n v="0.98433993847882872"/>
    <x v="2"/>
    <n v="21.884084510747975"/>
    <n v="39.20366363745179"/>
    <n v="17.745870056894404"/>
    <n v="78.833618205094169"/>
    <x v="4"/>
  </r>
  <r>
    <n v="1301"/>
    <n v="0.70670952668499887"/>
    <x v="3"/>
    <n v="35.741615648239438"/>
    <n v="15.058028037872388"/>
    <n v="15.693057511469325"/>
    <n v="66.492701197581155"/>
    <x v="2"/>
  </r>
  <r>
    <n v="1302"/>
    <n v="0.42855853928706811"/>
    <x v="0"/>
    <n v="51.543980113245254"/>
    <n v="28.635218583301246"/>
    <n v="22.934495017713942"/>
    <n v="103.11369371426045"/>
    <x v="6"/>
  </r>
  <r>
    <n v="1303"/>
    <n v="0.52144372000438544"/>
    <x v="3"/>
    <n v="12.710769526085452"/>
    <n v="7.9248520164070841"/>
    <n v="17.114026765747845"/>
    <n v="37.749648308240381"/>
    <x v="15"/>
  </r>
  <r>
    <n v="1304"/>
    <n v="0.7977887322658459"/>
    <x v="3"/>
    <n v="28.142466794859779"/>
    <n v="28.572789789665009"/>
    <n v="31.921198416135219"/>
    <n v="88.636455000660007"/>
    <x v="9"/>
  </r>
  <r>
    <n v="1305"/>
    <n v="0.61383091415839297"/>
    <x v="3"/>
    <n v="10.03542006138859"/>
    <n v="17.399333723475738"/>
    <n v="17.163898839718801"/>
    <n v="44.598652624583124"/>
    <x v="7"/>
  </r>
  <r>
    <n v="1306"/>
    <n v="0.50297050254955067"/>
    <x v="3"/>
    <n v="48.921173332759146"/>
    <n v="41.873675964800121"/>
    <n v="16.923299039805315"/>
    <n v="107.71814833736458"/>
    <x v="6"/>
  </r>
  <r>
    <n v="1307"/>
    <n v="0.9119320764514538"/>
    <x v="1"/>
    <n v="15.755515004109647"/>
    <n v="11.102731630940367"/>
    <n v="18.430075391405193"/>
    <n v="45.288322026455205"/>
    <x v="7"/>
  </r>
  <r>
    <n v="1308"/>
    <n v="0.35574859061782771"/>
    <x v="0"/>
    <n v="144.23593989265788"/>
    <n v="36.475526066645912"/>
    <n v="20.625442507739983"/>
    <n v="201.33690846704377"/>
    <x v="19"/>
  </r>
  <r>
    <n v="1309"/>
    <n v="0.1530823139916424"/>
    <x v="0"/>
    <n v="19.561551784919619"/>
    <n v="20.257402741944738"/>
    <n v="15.894674709963279"/>
    <n v="55.713629236827643"/>
    <x v="5"/>
  </r>
  <r>
    <n v="1310"/>
    <n v="0.95634338929044893"/>
    <x v="1"/>
    <n v="42.820815484103491"/>
    <n v="35.817531334882112"/>
    <n v="16.371102574179098"/>
    <n v="95.009449393164715"/>
    <x v="10"/>
  </r>
  <r>
    <n v="1311"/>
    <n v="0.16987936162753381"/>
    <x v="0"/>
    <n v="16.032773142247692"/>
    <n v="30.036933328033662"/>
    <n v="18.937468975013228"/>
    <n v="65.007175445294578"/>
    <x v="2"/>
  </r>
  <r>
    <n v="1312"/>
    <n v="0.23965647683356317"/>
    <x v="0"/>
    <n v="80.240993577958221"/>
    <n v="10.836601351967948"/>
    <n v="26.558161779511632"/>
    <n v="117.6357567094378"/>
    <x v="8"/>
  </r>
  <r>
    <n v="1313"/>
    <n v="0.58242861456247652"/>
    <x v="3"/>
    <n v="34.347743145446096"/>
    <n v="53.272641079087379"/>
    <n v="15.234580158349795"/>
    <n v="102.85496438288327"/>
    <x v="6"/>
  </r>
  <r>
    <n v="1314"/>
    <n v="0.39499971655563559"/>
    <x v="0"/>
    <n v="28.067169776997648"/>
    <n v="63.817222968846139"/>
    <n v="24.158130744660319"/>
    <n v="116.0425234905041"/>
    <x v="8"/>
  </r>
  <r>
    <n v="1315"/>
    <n v="0.87161671850715972"/>
    <x v="4"/>
    <n v="38.052077377026059"/>
    <n v="11.971693886648699"/>
    <n v="21.083774981706277"/>
    <n v="71.10754624538103"/>
    <x v="4"/>
  </r>
  <r>
    <n v="1316"/>
    <n v="0.7582520110769122"/>
    <x v="3"/>
    <n v="40.357163724692448"/>
    <n v="6.6217656891122525"/>
    <n v="20.927345498855392"/>
    <n v="67.906274912660095"/>
    <x v="2"/>
  </r>
  <r>
    <n v="1317"/>
    <n v="2.5952998874533062E-2"/>
    <x v="0"/>
    <n v="43.231079137367594"/>
    <n v="21.999471575285639"/>
    <n v="21.395458027691554"/>
    <n v="86.626008740344787"/>
    <x v="9"/>
  </r>
  <r>
    <n v="1318"/>
    <n v="0.59761156437501739"/>
    <x v="3"/>
    <n v="11.241747079846691"/>
    <n v="21.3233053888647"/>
    <n v="19.026063352701929"/>
    <n v="51.591115821413325"/>
    <x v="5"/>
  </r>
  <r>
    <n v="1319"/>
    <n v="0.3197113540266866"/>
    <x v="0"/>
    <n v="95.244987515825144"/>
    <n v="24.498453571306644"/>
    <n v="15.626012017429147"/>
    <n v="135.36945310456093"/>
    <x v="3"/>
  </r>
  <r>
    <n v="1320"/>
    <n v="0.99710161034095812"/>
    <x v="2"/>
    <n v="39.914165197604326"/>
    <n v="27.391640534659434"/>
    <n v="17.880283361361755"/>
    <n v="85.186089093625526"/>
    <x v="9"/>
  </r>
  <r>
    <n v="1321"/>
    <n v="0.25893792007842953"/>
    <x v="0"/>
    <n v="156.66901680734924"/>
    <n v="21.232891056154951"/>
    <n v="17.492784186674523"/>
    <n v="195.39469205017872"/>
    <x v="18"/>
  </r>
  <r>
    <n v="1322"/>
    <n v="0.415569074403491"/>
    <x v="0"/>
    <n v="26.723141708445276"/>
    <n v="23.556935604831956"/>
    <n v="21.355065206518457"/>
    <n v="71.635142519795693"/>
    <x v="4"/>
  </r>
  <r>
    <n v="1323"/>
    <n v="2.8664732637584733E-2"/>
    <x v="0"/>
    <n v="12.231637001131963"/>
    <n v="11.841722401644525"/>
    <n v="23.752386474384434"/>
    <n v="47.825745877160927"/>
    <x v="7"/>
  </r>
  <r>
    <n v="1324"/>
    <n v="0.51118196710241914"/>
    <x v="3"/>
    <n v="79.115932236005378"/>
    <n v="39.33950991817494"/>
    <n v="23.51174156525866"/>
    <n v="141.96718371943899"/>
    <x v="0"/>
  </r>
  <r>
    <n v="1325"/>
    <n v="0.6268585970636511"/>
    <x v="3"/>
    <n v="32.678897609808871"/>
    <n v="8.434611445873232"/>
    <n v="22.191959610868416"/>
    <n v="63.305468666550517"/>
    <x v="2"/>
  </r>
  <r>
    <n v="1326"/>
    <n v="0.24733957335221934"/>
    <x v="0"/>
    <n v="20.798790084924626"/>
    <n v="26.196561331148018"/>
    <n v="22.141458961659513"/>
    <n v="69.136810377732161"/>
    <x v="2"/>
  </r>
  <r>
    <n v="1327"/>
    <n v="0.91380515118622108"/>
    <x v="1"/>
    <n v="5.9416356733759459"/>
    <n v="29.12397160081818"/>
    <n v="17.674310121314104"/>
    <n v="52.739917395508229"/>
    <x v="5"/>
  </r>
  <r>
    <n v="1328"/>
    <n v="0.47785465181441922"/>
    <x v="0"/>
    <n v="30.139381436260816"/>
    <n v="22.107992366414994"/>
    <n v="21.634771770482807"/>
    <n v="73.882145573158624"/>
    <x v="4"/>
  </r>
  <r>
    <n v="1329"/>
    <n v="0.65532259664636294"/>
    <x v="3"/>
    <n v="31.516505733611911"/>
    <n v="26.899701889974022"/>
    <n v="27.603395689719388"/>
    <n v="86.019603313305325"/>
    <x v="9"/>
  </r>
  <r>
    <n v="1330"/>
    <n v="0.58267505999321079"/>
    <x v="3"/>
    <n v="5.498298985237458"/>
    <n v="21.445257187190954"/>
    <n v="22.595414754990838"/>
    <n v="49.53897092741925"/>
    <x v="7"/>
  </r>
  <r>
    <n v="1331"/>
    <n v="0.87762557608112679"/>
    <x v="4"/>
    <n v="28.572427192939063"/>
    <n v="51.98654582958136"/>
    <n v="18.834026499054211"/>
    <n v="99.392999521574637"/>
    <x v="10"/>
  </r>
  <r>
    <n v="1332"/>
    <n v="0.27683881436261049"/>
    <x v="0"/>
    <n v="26.340923904158462"/>
    <n v="22.706838613778039"/>
    <n v="26.616936343889133"/>
    <n v="75.664698861825642"/>
    <x v="4"/>
  </r>
  <r>
    <n v="1333"/>
    <n v="0.60959349934148899"/>
    <x v="3"/>
    <n v="188.26215261413171"/>
    <n v="40.780514459513391"/>
    <n v="18.232820768007041"/>
    <n v="247.27548784165214"/>
    <x v="25"/>
  </r>
  <r>
    <n v="1334"/>
    <n v="6.3481487085137345E-2"/>
    <x v="0"/>
    <n v="27.864044907151325"/>
    <n v="55.421851106093804"/>
    <n v="13.067656397175682"/>
    <n v="96.353552410420804"/>
    <x v="10"/>
  </r>
  <r>
    <n v="1335"/>
    <n v="0.89691332669535651"/>
    <x v="4"/>
    <n v="55.58818204846294"/>
    <n v="25.677379988397291"/>
    <n v="18.118136516531699"/>
    <n v="99.383698553391923"/>
    <x v="10"/>
  </r>
  <r>
    <n v="1336"/>
    <n v="0.56910659104883521"/>
    <x v="3"/>
    <n v="6.9800457209130755"/>
    <n v="14.124754050323086"/>
    <n v="18.707259737766194"/>
    <n v="39.812059509002353"/>
    <x v="15"/>
  </r>
  <r>
    <n v="1337"/>
    <n v="0.20982442476970153"/>
    <x v="0"/>
    <n v="26.186689521219876"/>
    <n v="65.10409423657272"/>
    <n v="15.776112773655528"/>
    <n v="107.06689653144812"/>
    <x v="6"/>
  </r>
  <r>
    <n v="1338"/>
    <n v="0.85806751521734148"/>
    <x v="3"/>
    <n v="28.004751939159267"/>
    <n v="12.743971046042686"/>
    <n v="12.629745943010322"/>
    <n v="53.378468928212271"/>
    <x v="5"/>
  </r>
  <r>
    <n v="1339"/>
    <n v="0.83751494568946139"/>
    <x v="3"/>
    <n v="23.760405905206515"/>
    <n v="26.814973228679737"/>
    <n v="19.084098870696774"/>
    <n v="69.659478004583022"/>
    <x v="2"/>
  </r>
  <r>
    <n v="1340"/>
    <n v="0.53598768991040691"/>
    <x v="3"/>
    <n v="35.062061477214741"/>
    <n v="69.331095855477798"/>
    <n v="13.875823269552821"/>
    <n v="118.26898060224536"/>
    <x v="8"/>
  </r>
  <r>
    <n v="1341"/>
    <n v="0.43169633852849887"/>
    <x v="0"/>
    <n v="13.422137125001283"/>
    <n v="39.209302230616416"/>
    <n v="29.712870169896828"/>
    <n v="82.344309525514532"/>
    <x v="9"/>
  </r>
  <r>
    <n v="1342"/>
    <n v="0.32901879070687612"/>
    <x v="0"/>
    <n v="17.585271266685996"/>
    <n v="7.2815178897892281"/>
    <n v="19.049939723859776"/>
    <n v="43.916728880335"/>
    <x v="7"/>
  </r>
  <r>
    <n v="1343"/>
    <n v="0.32280503241918201"/>
    <x v="0"/>
    <n v="28.794600648820083"/>
    <n v="23.695972040257963"/>
    <n v="23.154870523103373"/>
    <n v="75.645443212181419"/>
    <x v="4"/>
  </r>
  <r>
    <n v="1344"/>
    <n v="7.2873262936208327E-2"/>
    <x v="0"/>
    <n v="37.817637496411685"/>
    <n v="55.853254404315692"/>
    <n v="20.210044422398038"/>
    <n v="113.88093632312543"/>
    <x v="8"/>
  </r>
  <r>
    <n v="1345"/>
    <n v="0.32601859468873706"/>
    <x v="0"/>
    <n v="70.680020321380269"/>
    <n v="59.541662247686631"/>
    <n v="15.769386898739462"/>
    <n v="145.99106946780637"/>
    <x v="0"/>
  </r>
  <r>
    <n v="1346"/>
    <n v="0.15574445652117508"/>
    <x v="0"/>
    <n v="58.078107815800493"/>
    <n v="94.81532282046588"/>
    <n v="17.575029286604767"/>
    <n v="170.46845992287115"/>
    <x v="11"/>
  </r>
  <r>
    <n v="1347"/>
    <n v="0.89392999656442484"/>
    <x v="4"/>
    <n v="27.457953602365663"/>
    <n v="46.189307526523343"/>
    <n v="22.51978891490679"/>
    <n v="96.167050043795797"/>
    <x v="10"/>
  </r>
  <r>
    <n v="1348"/>
    <n v="0.983660410647338"/>
    <x v="2"/>
    <n v="15.395114461618814"/>
    <n v="36.670660635917336"/>
    <n v="17.012051960662099"/>
    <n v="69.077827058198238"/>
    <x v="2"/>
  </r>
  <r>
    <n v="1349"/>
    <n v="0.51495874432983701"/>
    <x v="3"/>
    <n v="35.131378692543734"/>
    <n v="24.182820570165752"/>
    <n v="20.75172172223942"/>
    <n v="80.065920984948903"/>
    <x v="9"/>
  </r>
  <r>
    <n v="1350"/>
    <n v="0.74795906151436653"/>
    <x v="3"/>
    <n v="21.116214664232729"/>
    <n v="38.805658736152679"/>
    <n v="22.337311908996629"/>
    <n v="82.259185309382033"/>
    <x v="9"/>
  </r>
  <r>
    <n v="1351"/>
    <n v="0.6735133161038791"/>
    <x v="3"/>
    <n v="35.350536902251633"/>
    <n v="69.947963336692638"/>
    <n v="21.471260281063529"/>
    <n v="126.76976052000779"/>
    <x v="1"/>
  </r>
  <r>
    <n v="1352"/>
    <n v="0.40599909972078052"/>
    <x v="0"/>
    <n v="41.645629246193849"/>
    <n v="25.642893736235564"/>
    <n v="23.344453449307284"/>
    <n v="90.632976431736694"/>
    <x v="10"/>
  </r>
  <r>
    <n v="1353"/>
    <n v="0.2649171830338799"/>
    <x v="0"/>
    <n v="24.684297212238231"/>
    <n v="47.702876116208706"/>
    <n v="20.084766809059953"/>
    <n v="92.471940137506891"/>
    <x v="10"/>
  </r>
  <r>
    <n v="1354"/>
    <n v="0.35565511398780769"/>
    <x v="0"/>
    <n v="39.030907588221837"/>
    <n v="19.702820480250057"/>
    <n v="17.564309714668951"/>
    <n v="76.298037783140842"/>
    <x v="4"/>
  </r>
  <r>
    <n v="1355"/>
    <n v="0.16828622547102257"/>
    <x v="0"/>
    <n v="23.19819796319209"/>
    <n v="30.780174036599711"/>
    <n v="12.955994143017801"/>
    <n v="66.934366142809608"/>
    <x v="2"/>
  </r>
  <r>
    <n v="1356"/>
    <n v="0.93581670092065639"/>
    <x v="1"/>
    <n v="36.629196358728109"/>
    <n v="13.690079520845964"/>
    <n v="18.405298425672875"/>
    <n v="68.724574305246946"/>
    <x v="2"/>
  </r>
  <r>
    <n v="1357"/>
    <n v="0.41865022147165298"/>
    <x v="0"/>
    <n v="14.92273961814848"/>
    <n v="40.40238542166891"/>
    <n v="24.73249158691193"/>
    <n v="80.057616626729327"/>
    <x v="9"/>
  </r>
  <r>
    <n v="1358"/>
    <n v="5.2126682676020386E-2"/>
    <x v="0"/>
    <n v="33.287166554134643"/>
    <n v="28.637828783138719"/>
    <n v="23.951063511283859"/>
    <n v="85.876058848557221"/>
    <x v="9"/>
  </r>
  <r>
    <n v="1359"/>
    <n v="0.75682829950605535"/>
    <x v="3"/>
    <n v="24.342489435692389"/>
    <n v="46.335815266761202"/>
    <n v="17.473107765554797"/>
    <n v="88.151412468008388"/>
    <x v="9"/>
  </r>
  <r>
    <n v="1360"/>
    <n v="0.2111695461826123"/>
    <x v="0"/>
    <n v="18.181813086638183"/>
    <n v="25.005867851278282"/>
    <n v="24.754757479983859"/>
    <n v="67.94243841790032"/>
    <x v="2"/>
  </r>
  <r>
    <n v="1361"/>
    <n v="0.85954091941000099"/>
    <x v="3"/>
    <n v="7.2409068286558727"/>
    <n v="18.431506750261512"/>
    <n v="17.447662059907007"/>
    <n v="43.120075638824389"/>
    <x v="7"/>
  </r>
  <r>
    <n v="1362"/>
    <n v="7.5500854307829046E-2"/>
    <x v="0"/>
    <n v="18.897162098324102"/>
    <n v="47.500973689368564"/>
    <n v="20.317895348595087"/>
    <n v="86.716031136287754"/>
    <x v="9"/>
  </r>
  <r>
    <n v="1363"/>
    <n v="0.77226372278403799"/>
    <x v="3"/>
    <n v="18.870030099322996"/>
    <n v="14.096728866747146"/>
    <n v="19.408973958232504"/>
    <n v="52.375732924302653"/>
    <x v="5"/>
  </r>
  <r>
    <n v="1364"/>
    <n v="0.88021764845884831"/>
    <x v="4"/>
    <n v="36.823625475560263"/>
    <n v="33.791847010615776"/>
    <n v="17.330657727622036"/>
    <n v="87.946130213798071"/>
    <x v="9"/>
  </r>
  <r>
    <n v="1365"/>
    <n v="0.21801832704487634"/>
    <x v="0"/>
    <n v="37.369535080184228"/>
    <n v="13.156880959468344"/>
    <n v="18.315319284686211"/>
    <n v="68.841735324338785"/>
    <x v="2"/>
  </r>
  <r>
    <n v="1366"/>
    <n v="0.25472792912180109"/>
    <x v="0"/>
    <n v="38.286244989654996"/>
    <n v="44.858850630690611"/>
    <n v="16.392782353449675"/>
    <n v="99.53787797379529"/>
    <x v="10"/>
  </r>
  <r>
    <n v="1367"/>
    <n v="0.78665833098954641"/>
    <x v="3"/>
    <n v="66.764596448168234"/>
    <n v="49.369466514703639"/>
    <n v="23.43739390825754"/>
    <n v="139.57145687112941"/>
    <x v="3"/>
  </r>
  <r>
    <n v="1368"/>
    <n v="4.7067152812875213E-3"/>
    <x v="0"/>
    <n v="8.4772753750384169"/>
    <n v="43.518351783837197"/>
    <n v="19.644429172592485"/>
    <n v="71.640056331468102"/>
    <x v="4"/>
  </r>
  <r>
    <n v="1369"/>
    <n v="0.73189795664884449"/>
    <x v="3"/>
    <n v="138.71426990307023"/>
    <n v="24.106368666798129"/>
    <n v="15.619688718569199"/>
    <n v="178.44032728843754"/>
    <x v="11"/>
  </r>
  <r>
    <n v="1370"/>
    <n v="1.6237783898603642E-2"/>
    <x v="0"/>
    <n v="43.569265005214362"/>
    <n v="36.45428600676037"/>
    <n v="17.035334263212718"/>
    <n v="97.05888527518745"/>
    <x v="10"/>
  </r>
  <r>
    <n v="1371"/>
    <n v="0.63032994037390233"/>
    <x v="3"/>
    <n v="30.147476934826066"/>
    <n v="24.06993641347513"/>
    <n v="18.634003830128158"/>
    <n v="72.851417178429358"/>
    <x v="4"/>
  </r>
  <r>
    <n v="1372"/>
    <n v="0.94277344188452272"/>
    <x v="1"/>
    <n v="42.184551842649775"/>
    <n v="34.027668703366793"/>
    <n v="22.423120540644732"/>
    <n v="98.635341086661299"/>
    <x v="10"/>
  </r>
  <r>
    <n v="1373"/>
    <n v="0.44023320527282495"/>
    <x v="0"/>
    <n v="44.763290731536955"/>
    <n v="10.014113350669115"/>
    <n v="20.369957736288757"/>
    <n v="75.147361818494829"/>
    <x v="4"/>
  </r>
  <r>
    <n v="1374"/>
    <n v="0.37932797743512991"/>
    <x v="0"/>
    <n v="26.258590831044383"/>
    <n v="119.07426200864469"/>
    <n v="23.756134840267162"/>
    <n v="169.08898767995623"/>
    <x v="14"/>
  </r>
  <r>
    <n v="1375"/>
    <n v="0.9584472714235388"/>
    <x v="1"/>
    <n v="8.5025997926437089"/>
    <n v="15.331777522325668"/>
    <n v="15.754372846684989"/>
    <n v="39.588750161654367"/>
    <x v="15"/>
  </r>
  <r>
    <n v="1376"/>
    <n v="0.95038391455943938"/>
    <x v="1"/>
    <n v="11.550143609416256"/>
    <n v="16.598393750077022"/>
    <n v="18.305881432126984"/>
    <n v="46.454418791620263"/>
    <x v="7"/>
  </r>
  <r>
    <n v="1377"/>
    <n v="0.83360052693654474"/>
    <x v="3"/>
    <n v="55.895745673102191"/>
    <n v="23.396728073075572"/>
    <n v="19.512503328661222"/>
    <n v="98.804977074838988"/>
    <x v="10"/>
  </r>
  <r>
    <n v="1378"/>
    <n v="0.48871789518414488"/>
    <x v="0"/>
    <n v="54.357213042218326"/>
    <n v="26.107830307825171"/>
    <n v="17.34063431743515"/>
    <n v="97.805677667478648"/>
    <x v="10"/>
  </r>
  <r>
    <n v="1379"/>
    <n v="0.78198977228143829"/>
    <x v="3"/>
    <n v="14.859797257841873"/>
    <n v="281.30586379742243"/>
    <n v="23.590667722354372"/>
    <n v="319.75632877761871"/>
    <x v="26"/>
  </r>
  <r>
    <n v="1380"/>
    <n v="0.8353405655676811"/>
    <x v="3"/>
    <n v="68.56858476804598"/>
    <n v="60.415445954814572"/>
    <n v="15.657027313980917"/>
    <n v="144.64105803684146"/>
    <x v="0"/>
  </r>
  <r>
    <n v="1381"/>
    <n v="0.41859474243636419"/>
    <x v="0"/>
    <n v="44.492395983283764"/>
    <n v="15.553562968841"/>
    <n v="16.59321520271553"/>
    <n v="76.63917415484029"/>
    <x v="4"/>
  </r>
  <r>
    <n v="1382"/>
    <n v="0.1576148409376229"/>
    <x v="0"/>
    <n v="53.327747903195039"/>
    <n v="33.664005032276542"/>
    <n v="15.481059725486322"/>
    <n v="102.4728126609579"/>
    <x v="6"/>
  </r>
  <r>
    <n v="1383"/>
    <n v="0.90566192248044364"/>
    <x v="1"/>
    <n v="10.569793413731235"/>
    <n v="67.249987987366879"/>
    <n v="17.764796156994059"/>
    <n v="95.584577558092178"/>
    <x v="10"/>
  </r>
  <r>
    <n v="1384"/>
    <n v="0.10062458915340122"/>
    <x v="0"/>
    <n v="64.882572133594181"/>
    <n v="29.436454647149148"/>
    <n v="20.654660173776051"/>
    <n v="114.97368695451938"/>
    <x v="8"/>
  </r>
  <r>
    <n v="1385"/>
    <n v="0.31272845957465201"/>
    <x v="0"/>
    <n v="29.386216222691818"/>
    <n v="14.624208870914831"/>
    <n v="19.958429954958067"/>
    <n v="63.96885504856472"/>
    <x v="2"/>
  </r>
  <r>
    <n v="1386"/>
    <n v="0.17186299842656994"/>
    <x v="0"/>
    <n v="88.840351218884607"/>
    <n v="7.7932997197150726"/>
    <n v="19.50382060011383"/>
    <n v="116.13747153871351"/>
    <x v="8"/>
  </r>
  <r>
    <n v="1387"/>
    <n v="0.20877564206267274"/>
    <x v="0"/>
    <n v="35.064882685261864"/>
    <n v="39.388478102398395"/>
    <n v="16.980332382399368"/>
    <n v="91.433693170059627"/>
    <x v="10"/>
  </r>
  <r>
    <n v="1388"/>
    <n v="0.75107718942940116"/>
    <x v="3"/>
    <n v="45.037710693149137"/>
    <n v="80.511985518826421"/>
    <n v="21.510260275225082"/>
    <n v="147.05995648720065"/>
    <x v="0"/>
  </r>
  <r>
    <n v="1389"/>
    <n v="0.72496229277588387"/>
    <x v="3"/>
    <n v="91.067442660427844"/>
    <n v="6.6483738182176513"/>
    <n v="17.523556795174041"/>
    <n v="115.23937327381954"/>
    <x v="8"/>
  </r>
  <r>
    <n v="1390"/>
    <n v="0.94965699049794572"/>
    <x v="1"/>
    <n v="93.811006955869402"/>
    <n v="18.772487444193704"/>
    <n v="22.574996726243853"/>
    <n v="135.15849112630696"/>
    <x v="3"/>
  </r>
  <r>
    <n v="1391"/>
    <n v="0.66736761225872665"/>
    <x v="3"/>
    <n v="41.386021440925916"/>
    <n v="19.671206221033216"/>
    <n v="16.289114863514698"/>
    <n v="77.34634252547383"/>
    <x v="4"/>
  </r>
  <r>
    <n v="1392"/>
    <n v="1.169184136779966E-2"/>
    <x v="0"/>
    <n v="15.148673778311627"/>
    <n v="38.023157543311783"/>
    <n v="21.534361114089577"/>
    <n v="74.706192435712978"/>
    <x v="4"/>
  </r>
  <r>
    <n v="1393"/>
    <n v="0.33026782630901119"/>
    <x v="0"/>
    <n v="49.216047640963289"/>
    <n v="18.843321990229132"/>
    <n v="21.667897786084879"/>
    <n v="89.727267417277304"/>
    <x v="9"/>
  </r>
  <r>
    <n v="1394"/>
    <n v="0.23766477915201922"/>
    <x v="0"/>
    <n v="30.325723150632896"/>
    <n v="52.662604526690565"/>
    <n v="15.713066526474016"/>
    <n v="98.701394203797491"/>
    <x v="10"/>
  </r>
  <r>
    <n v="1395"/>
    <n v="0.40956503893591278"/>
    <x v="0"/>
    <n v="70.803264633459634"/>
    <n v="18.442358855658753"/>
    <n v="23.661039178397772"/>
    <n v="112.90666266751616"/>
    <x v="8"/>
  </r>
  <r>
    <n v="1396"/>
    <n v="8.8829087193463052E-2"/>
    <x v="0"/>
    <n v="25.152178943312531"/>
    <n v="12.120130040149764"/>
    <n v="17.525667976293104"/>
    <n v="54.797976959755403"/>
    <x v="5"/>
  </r>
  <r>
    <n v="1397"/>
    <n v="0.53588034779016458"/>
    <x v="3"/>
    <n v="8.4676392204940161"/>
    <n v="34.269240736842193"/>
    <n v="27.316405594063124"/>
    <n v="70.053285551399327"/>
    <x v="4"/>
  </r>
  <r>
    <n v="1398"/>
    <n v="0.16575711921909508"/>
    <x v="0"/>
    <n v="17.019251370542115"/>
    <n v="18.358963849076243"/>
    <n v="16.733137749087561"/>
    <n v="52.111352968705916"/>
    <x v="5"/>
  </r>
  <r>
    <n v="1399"/>
    <n v="0.65142345932657653"/>
    <x v="3"/>
    <n v="16.453250750289808"/>
    <n v="25.478626750855621"/>
    <n v="27.69731722669674"/>
    <n v="69.629194727842162"/>
    <x v="2"/>
  </r>
  <r>
    <n v="1400"/>
    <n v="0.63363872906315943"/>
    <x v="3"/>
    <n v="31.045737722383464"/>
    <n v="23.660828695715388"/>
    <n v="21.207175319211689"/>
    <n v="75.913741737310545"/>
    <x v="4"/>
  </r>
  <r>
    <n v="1401"/>
    <n v="0.93363001689919611"/>
    <x v="1"/>
    <n v="56.227727147925336"/>
    <n v="43.056159662537929"/>
    <n v="26.894907255793264"/>
    <n v="126.17879406625653"/>
    <x v="1"/>
  </r>
  <r>
    <n v="1402"/>
    <n v="0.30115112573814196"/>
    <x v="0"/>
    <n v="65.753558922063036"/>
    <n v="83.140665813386676"/>
    <n v="22.312657250396878"/>
    <n v="171.20688198584659"/>
    <x v="11"/>
  </r>
  <r>
    <n v="1403"/>
    <n v="0.61623870437266437"/>
    <x v="3"/>
    <n v="30.663112711886896"/>
    <n v="27.799700622940875"/>
    <n v="18.0605054537996"/>
    <n v="76.523318788627364"/>
    <x v="4"/>
  </r>
  <r>
    <n v="1404"/>
    <n v="0.42074637715250685"/>
    <x v="0"/>
    <n v="145.19060604737044"/>
    <n v="30.086724303066472"/>
    <n v="21.134094633283802"/>
    <n v="196.41142498372071"/>
    <x v="18"/>
  </r>
  <r>
    <n v="1405"/>
    <n v="0.38815463180871501"/>
    <x v="0"/>
    <n v="30.312052230586655"/>
    <n v="16.446152304498533"/>
    <n v="25.944278889526935"/>
    <n v="72.702483424612126"/>
    <x v="4"/>
  </r>
  <r>
    <n v="1406"/>
    <n v="0.18336601188648127"/>
    <x v="0"/>
    <n v="15.111464865041802"/>
    <n v="27.058926860509271"/>
    <n v="14.549874930473594"/>
    <n v="56.720266656024663"/>
    <x v="5"/>
  </r>
  <r>
    <n v="1407"/>
    <n v="0.52790199236442004"/>
    <x v="3"/>
    <n v="23.897947054284199"/>
    <n v="20.544046833589942"/>
    <n v="21.33658730245067"/>
    <n v="65.778581190324815"/>
    <x v="2"/>
  </r>
  <r>
    <n v="1408"/>
    <n v="0.67553401312489514"/>
    <x v="3"/>
    <n v="37.708565604329984"/>
    <n v="23.835793324283184"/>
    <n v="20.398929997466595"/>
    <n v="81.943288926079759"/>
    <x v="9"/>
  </r>
  <r>
    <n v="1409"/>
    <n v="0.60486245669644156"/>
    <x v="3"/>
    <n v="14.500020494468648"/>
    <n v="25.342677163872985"/>
    <n v="21.344889282426564"/>
    <n v="61.187586940768199"/>
    <x v="2"/>
  </r>
  <r>
    <n v="1410"/>
    <n v="0.76986054765338074"/>
    <x v="3"/>
    <n v="32.94919655996037"/>
    <n v="17.647134073749537"/>
    <n v="15.709099590276704"/>
    <n v="66.305430223986619"/>
    <x v="2"/>
  </r>
  <r>
    <n v="1411"/>
    <n v="0.49271581855834801"/>
    <x v="0"/>
    <n v="2.1162392265389873"/>
    <n v="44.506145758974455"/>
    <n v="20.917142911773652"/>
    <n v="67.539527897287087"/>
    <x v="2"/>
  </r>
  <r>
    <n v="1412"/>
    <n v="0.32098635762425354"/>
    <x v="0"/>
    <n v="50.889680445088835"/>
    <n v="42.869806362091133"/>
    <n v="21.113126049413093"/>
    <n v="114.87261285659307"/>
    <x v="8"/>
  </r>
  <r>
    <n v="1413"/>
    <n v="0.36456109262245551"/>
    <x v="0"/>
    <n v="87.189080952800765"/>
    <n v="70.46261751422999"/>
    <n v="20.495627846839028"/>
    <n v="178.1473263138698"/>
    <x v="11"/>
  </r>
  <r>
    <n v="1414"/>
    <n v="0.5264806776862212"/>
    <x v="3"/>
    <n v="45.574971373118125"/>
    <n v="24.77132545799039"/>
    <n v="26.387438197386953"/>
    <n v="96.733735028495474"/>
    <x v="10"/>
  </r>
  <r>
    <n v="1415"/>
    <n v="4.5912546167079404E-2"/>
    <x v="0"/>
    <n v="32.715915929575118"/>
    <n v="18.804988712095625"/>
    <n v="19.329937117437069"/>
    <n v="70.850841759107809"/>
    <x v="4"/>
  </r>
  <r>
    <n v="1416"/>
    <n v="0.88626639269673924"/>
    <x v="4"/>
    <n v="12.719998023640105"/>
    <n v="20.098682834312466"/>
    <n v="18.099191171580934"/>
    <n v="50.917872029533505"/>
    <x v="5"/>
  </r>
  <r>
    <n v="1417"/>
    <n v="0.94128095702044701"/>
    <x v="1"/>
    <n v="13.629130888969391"/>
    <n v="13.225477084771587"/>
    <n v="14.223581499128448"/>
    <n v="41.078189472869425"/>
    <x v="7"/>
  </r>
  <r>
    <n v="1418"/>
    <n v="0.84269809610125379"/>
    <x v="3"/>
    <n v="14.632501372904242"/>
    <n v="28.623650207549698"/>
    <n v="19.834128233693647"/>
    <n v="63.090279814147586"/>
    <x v="2"/>
  </r>
  <r>
    <n v="1419"/>
    <n v="0.39838953722464987"/>
    <x v="0"/>
    <n v="64.307158909087192"/>
    <n v="77.691826591984665"/>
    <n v="20.548142372859481"/>
    <n v="162.54712787393132"/>
    <x v="14"/>
  </r>
  <r>
    <n v="1420"/>
    <n v="0.12682787421344444"/>
    <x v="0"/>
    <n v="3.673832575444993"/>
    <n v="29.803202990442873"/>
    <n v="15.68104815660927"/>
    <n v="49.158083722497139"/>
    <x v="7"/>
  </r>
  <r>
    <n v="1421"/>
    <n v="0.36729004806708743"/>
    <x v="0"/>
    <n v="24.235243084983651"/>
    <n v="8.9870998885797153"/>
    <n v="16.003105176133289"/>
    <n v="49.225448149696653"/>
    <x v="7"/>
  </r>
  <r>
    <n v="1422"/>
    <n v="0.95138368730923062"/>
    <x v="1"/>
    <n v="49.843296341279938"/>
    <n v="19.951347037951241"/>
    <n v="16.665112484037021"/>
    <n v="86.4597558632682"/>
    <x v="9"/>
  </r>
  <r>
    <n v="1423"/>
    <n v="5.948265293785937E-2"/>
    <x v="0"/>
    <n v="64.998562213977451"/>
    <n v="33.517717308937762"/>
    <n v="20.198151920551037"/>
    <n v="118.71443144346625"/>
    <x v="8"/>
  </r>
  <r>
    <n v="1424"/>
    <n v="0.71141780739023941"/>
    <x v="3"/>
    <n v="29.849041568185964"/>
    <n v="31.922268453312476"/>
    <n v="27.381781366693069"/>
    <n v="89.153091388191513"/>
    <x v="9"/>
  </r>
  <r>
    <n v="1425"/>
    <n v="0.87236121982958525"/>
    <x v="4"/>
    <n v="30.546695305234408"/>
    <n v="70.330885812986125"/>
    <n v="22.137840977987622"/>
    <n v="123.01542209620816"/>
    <x v="1"/>
  </r>
  <r>
    <n v="1426"/>
    <n v="0.76555676284262886"/>
    <x v="3"/>
    <n v="7.2515752625803573"/>
    <n v="17.462915449718459"/>
    <n v="18.919100886347959"/>
    <n v="43.633591598646774"/>
    <x v="7"/>
  </r>
  <r>
    <n v="1427"/>
    <n v="0.61310655570642336"/>
    <x v="3"/>
    <n v="13.593578688890547"/>
    <n v="33.172517919629719"/>
    <n v="17.134961714619646"/>
    <n v="63.901058323139907"/>
    <x v="2"/>
  </r>
  <r>
    <n v="1428"/>
    <n v="0.29355451501334406"/>
    <x v="0"/>
    <n v="80.95686152355988"/>
    <n v="18.55059741621659"/>
    <n v="17.413642548162599"/>
    <n v="116.92110148793907"/>
    <x v="8"/>
  </r>
  <r>
    <n v="1429"/>
    <n v="0.88110404390780317"/>
    <x v="4"/>
    <n v="48.127481581908185"/>
    <n v="11.098504338331979"/>
    <n v="21.756114049510551"/>
    <n v="80.98209996975072"/>
    <x v="9"/>
  </r>
  <r>
    <n v="1430"/>
    <n v="0.18091422063890383"/>
    <x v="0"/>
    <n v="41.495977832873244"/>
    <n v="49.9279262594575"/>
    <n v="18.174457694750473"/>
    <n v="109.59836178708122"/>
    <x v="6"/>
  </r>
  <r>
    <n v="1431"/>
    <n v="0.45177903425168442"/>
    <x v="0"/>
    <n v="8.9137887935536142"/>
    <n v="142.71696706121472"/>
    <n v="18.671222265626785"/>
    <n v="170.30197812039512"/>
    <x v="11"/>
  </r>
  <r>
    <n v="1432"/>
    <n v="0.18418119061883109"/>
    <x v="0"/>
    <n v="9.9188663735686511"/>
    <n v="51.006460155920522"/>
    <n v="18.014128424535766"/>
    <n v="78.939454954024939"/>
    <x v="4"/>
  </r>
  <r>
    <n v="1433"/>
    <n v="0.19996288721234456"/>
    <x v="0"/>
    <n v="52.579199173948403"/>
    <n v="45.472297655881583"/>
    <n v="16.418961487162097"/>
    <n v="114.47045831699208"/>
    <x v="8"/>
  </r>
  <r>
    <n v="1434"/>
    <n v="0.64988995096649438"/>
    <x v="3"/>
    <n v="94.823507460502469"/>
    <n v="10.193703061647859"/>
    <n v="17.031572877258039"/>
    <n v="122.04878339940836"/>
    <x v="1"/>
  </r>
  <r>
    <n v="1435"/>
    <n v="0.80050455817166799"/>
    <x v="3"/>
    <n v="24.952803199549308"/>
    <n v="27.325195411465234"/>
    <n v="18.884092824926881"/>
    <n v="71.16209143594142"/>
    <x v="4"/>
  </r>
  <r>
    <n v="1436"/>
    <n v="4.0626959909168536E-2"/>
    <x v="0"/>
    <n v="39.488199505985982"/>
    <n v="25.598881967848083"/>
    <n v="14.184720179823115"/>
    <n v="79.271801653657178"/>
    <x v="4"/>
  </r>
  <r>
    <n v="1437"/>
    <n v="0.93313039575763723"/>
    <x v="1"/>
    <n v="33.723402992880359"/>
    <n v="25.668128053397147"/>
    <n v="19.258148428905645"/>
    <n v="78.649679475183149"/>
    <x v="4"/>
  </r>
  <r>
    <n v="1438"/>
    <n v="0.66445305388001685"/>
    <x v="3"/>
    <n v="90.267642158589183"/>
    <n v="99.02806912920542"/>
    <n v="26.830080136093859"/>
    <n v="216.12579142388847"/>
    <x v="13"/>
  </r>
  <r>
    <n v="1439"/>
    <n v="0.96440274613792165"/>
    <x v="2"/>
    <n v="50.982741749547756"/>
    <n v="21.71455254585803"/>
    <n v="17.93556843389868"/>
    <n v="90.632862729304463"/>
    <x v="10"/>
  </r>
  <r>
    <n v="1440"/>
    <n v="0.17882232302699086"/>
    <x v="0"/>
    <n v="9.7191675490802787"/>
    <n v="15.756506764157859"/>
    <n v="22.638264347941675"/>
    <n v="48.113938661179816"/>
    <x v="7"/>
  </r>
  <r>
    <n v="1441"/>
    <n v="0.41967608362470255"/>
    <x v="0"/>
    <n v="11.590666400447807"/>
    <n v="26.39480144820525"/>
    <n v="20.377437740375065"/>
    <n v="58.362905589028124"/>
    <x v="5"/>
  </r>
  <r>
    <n v="1442"/>
    <n v="0.69061087009943556"/>
    <x v="3"/>
    <n v="13.312140520655007"/>
    <n v="14.949036100887726"/>
    <n v="15.682490825537794"/>
    <n v="43.943667447080529"/>
    <x v="7"/>
  </r>
  <r>
    <n v="1443"/>
    <n v="0.53271767803925663"/>
    <x v="3"/>
    <n v="41.374428288197791"/>
    <n v="25.322892364434125"/>
    <n v="16.234646974796199"/>
    <n v="82.931967627428122"/>
    <x v="9"/>
  </r>
  <r>
    <n v="1444"/>
    <n v="0.36794246474720405"/>
    <x v="0"/>
    <n v="31.402892453174591"/>
    <n v="20.767956698545813"/>
    <n v="17.291287793816892"/>
    <n v="69.462136945537296"/>
    <x v="2"/>
  </r>
  <r>
    <n v="1445"/>
    <n v="0.66111948579076218"/>
    <x v="3"/>
    <n v="22.056286772674877"/>
    <n v="12.759971224142742"/>
    <n v="18.181520126220015"/>
    <n v="52.997778123037634"/>
    <x v="5"/>
  </r>
  <r>
    <n v="1446"/>
    <n v="0.69914954144490604"/>
    <x v="3"/>
    <n v="9.7238783407146308"/>
    <n v="31.722897902045396"/>
    <n v="21.630226749090141"/>
    <n v="63.077002991850165"/>
    <x v="2"/>
  </r>
  <r>
    <n v="1447"/>
    <n v="0.88263240002377596"/>
    <x v="4"/>
    <n v="27.886624629678067"/>
    <n v="76.880974139286792"/>
    <n v="17.260986722875632"/>
    <n v="122.02858549184049"/>
    <x v="1"/>
  </r>
  <r>
    <n v="1448"/>
    <n v="0.38537009393439059"/>
    <x v="0"/>
    <n v="17.231015258560532"/>
    <n v="46.666693487695639"/>
    <n v="26.352589759762846"/>
    <n v="90.250298506019021"/>
    <x v="10"/>
  </r>
  <r>
    <n v="1449"/>
    <n v="0.7872034849862668"/>
    <x v="3"/>
    <n v="43.008213803023061"/>
    <n v="22.887437243147442"/>
    <n v="19.153634289858335"/>
    <n v="85.049285336028831"/>
    <x v="9"/>
  </r>
  <r>
    <n v="1450"/>
    <n v="0.44010433529636606"/>
    <x v="0"/>
    <n v="44.666496770950765"/>
    <n v="13.164950455048627"/>
    <n v="18.275367565221629"/>
    <n v="76.106814791221012"/>
    <x v="4"/>
  </r>
  <r>
    <n v="1451"/>
    <n v="0.42247463221032044"/>
    <x v="0"/>
    <n v="11.096801259416825"/>
    <n v="20.557333920588047"/>
    <n v="16.476156990226443"/>
    <n v="48.130292170231314"/>
    <x v="7"/>
  </r>
  <r>
    <n v="1452"/>
    <n v="7.5243516914565989E-2"/>
    <x v="0"/>
    <n v="55.772044069321431"/>
    <n v="15.694762006617896"/>
    <n v="21.711690467377302"/>
    <n v="93.178496543316641"/>
    <x v="10"/>
  </r>
  <r>
    <n v="1453"/>
    <n v="0.65229982784085483"/>
    <x v="3"/>
    <n v="96.441213985817427"/>
    <n v="49.048425929136428"/>
    <n v="19.376524198751699"/>
    <n v="164.86616411370554"/>
    <x v="14"/>
  </r>
  <r>
    <n v="1454"/>
    <n v="0.7471610948471088"/>
    <x v="3"/>
    <n v="5.426808779173661"/>
    <n v="29.103027657757352"/>
    <n v="19.581495707602016"/>
    <n v="54.11133214453303"/>
    <x v="5"/>
  </r>
  <r>
    <n v="1455"/>
    <n v="0.35941759750877211"/>
    <x v="0"/>
    <n v="22.28500018307583"/>
    <n v="30.968556237371455"/>
    <n v="24.700142622724542"/>
    <n v="77.953699043171824"/>
    <x v="4"/>
  </r>
  <r>
    <n v="1456"/>
    <n v="7.4133289947928227E-2"/>
    <x v="0"/>
    <n v="22.60331889427383"/>
    <n v="42.446955878488673"/>
    <n v="25.500543375462403"/>
    <n v="90.550818148224906"/>
    <x v="10"/>
  </r>
  <r>
    <n v="1457"/>
    <n v="0.86738086809663462"/>
    <x v="4"/>
    <n v="22.939383168229948"/>
    <n v="21.000350147652334"/>
    <n v="17.701673663243469"/>
    <n v="61.641406979125748"/>
    <x v="2"/>
  </r>
  <r>
    <n v="1458"/>
    <n v="0.51825977357063802"/>
    <x v="3"/>
    <n v="32.993296611913536"/>
    <n v="25.384143870350503"/>
    <n v="19.397419301666101"/>
    <n v="77.77485978393014"/>
    <x v="4"/>
  </r>
  <r>
    <n v="1459"/>
    <n v="0.2259631580614041"/>
    <x v="0"/>
    <n v="53.703995986050984"/>
    <n v="30.802941190490934"/>
    <n v="22.812200069031672"/>
    <n v="107.3191372455736"/>
    <x v="6"/>
  </r>
  <r>
    <n v="1460"/>
    <n v="0.66542897296036629"/>
    <x v="3"/>
    <n v="22.604280695083617"/>
    <n v="11.576202869031389"/>
    <n v="25.228049694646369"/>
    <n v="59.408533258761381"/>
    <x v="5"/>
  </r>
  <r>
    <n v="1461"/>
    <n v="0.72306658757637932"/>
    <x v="3"/>
    <n v="32.258377274448812"/>
    <n v="15.472507869342461"/>
    <n v="19.198837717537973"/>
    <n v="66.929722861329239"/>
    <x v="2"/>
  </r>
  <r>
    <n v="1462"/>
    <n v="1.8267676977836156E-2"/>
    <x v="0"/>
    <n v="108.33110654568314"/>
    <n v="19.358345440684094"/>
    <n v="18.6717632954966"/>
    <n v="146.36121528186382"/>
    <x v="0"/>
  </r>
  <r>
    <n v="1463"/>
    <n v="0.43883298285132921"/>
    <x v="0"/>
    <n v="73.734254802647811"/>
    <n v="19.990825604675702"/>
    <n v="14.673877458901046"/>
    <n v="108.39895786622456"/>
    <x v="6"/>
  </r>
  <r>
    <n v="1464"/>
    <n v="0.54090599613358925"/>
    <x v="3"/>
    <n v="59.602750047974034"/>
    <n v="11.085239507341564"/>
    <n v="15.546648425036409"/>
    <n v="86.234637980352005"/>
    <x v="9"/>
  </r>
  <r>
    <n v="1465"/>
    <n v="0.18300236560551053"/>
    <x v="0"/>
    <n v="42.554980410119938"/>
    <n v="24.663125830280716"/>
    <n v="25.853848709525348"/>
    <n v="93.07195494992601"/>
    <x v="10"/>
  </r>
  <r>
    <n v="1466"/>
    <n v="0.27360970510311988"/>
    <x v="0"/>
    <n v="18.80792573960316"/>
    <n v="18.051101882878633"/>
    <n v="14.994731296040973"/>
    <n v="51.853758918522765"/>
    <x v="5"/>
  </r>
  <r>
    <n v="1467"/>
    <n v="0.23836906246012413"/>
    <x v="0"/>
    <n v="11.190611340134087"/>
    <n v="18.884663231106408"/>
    <n v="20.003963266343018"/>
    <n v="50.079237837583513"/>
    <x v="5"/>
  </r>
  <r>
    <n v="1468"/>
    <n v="3.8247393985611611E-2"/>
    <x v="0"/>
    <n v="33.450203688865528"/>
    <n v="39.248269141693029"/>
    <n v="30.097069317268648"/>
    <n v="102.79554214782721"/>
    <x v="6"/>
  </r>
  <r>
    <n v="1469"/>
    <n v="0.96566917653149897"/>
    <x v="2"/>
    <n v="31.285694997856119"/>
    <n v="12.710538280229684"/>
    <n v="22.704989932776517"/>
    <n v="66.701223210862324"/>
    <x v="2"/>
  </r>
  <r>
    <n v="1470"/>
    <n v="0.55448701208705997"/>
    <x v="3"/>
    <n v="42.377280599900971"/>
    <n v="26.347646947734031"/>
    <n v="22.872319293484864"/>
    <n v="91.597246841119869"/>
    <x v="10"/>
  </r>
  <r>
    <n v="1471"/>
    <n v="1.4887668537451826E-2"/>
    <x v="0"/>
    <n v="76.153873615694579"/>
    <n v="18.715260256702248"/>
    <n v="21.434256318257834"/>
    <n v="116.30339019065467"/>
    <x v="8"/>
  </r>
  <r>
    <n v="1472"/>
    <n v="0.55983921056069408"/>
    <x v="3"/>
    <n v="26.463857410397313"/>
    <n v="28.801684383599707"/>
    <n v="21.729997304760239"/>
    <n v="76.995539098757263"/>
    <x v="4"/>
  </r>
  <r>
    <n v="1473"/>
    <n v="0.49869266792615896"/>
    <x v="0"/>
    <n v="19.484020989506654"/>
    <n v="9.972111150878467"/>
    <n v="16.21334045332809"/>
    <n v="45.669472593713209"/>
    <x v="7"/>
  </r>
  <r>
    <n v="1474"/>
    <n v="0.472364647814697"/>
    <x v="0"/>
    <n v="49.374300793273378"/>
    <n v="27.436397104140177"/>
    <n v="17.670963617366095"/>
    <n v="94.481661514779645"/>
    <x v="10"/>
  </r>
  <r>
    <n v="1475"/>
    <n v="0.69429047215521733"/>
    <x v="3"/>
    <n v="44.814475109216403"/>
    <n v="20.515013761157213"/>
    <n v="16.669752981833838"/>
    <n v="81.999241852207447"/>
    <x v="9"/>
  </r>
  <r>
    <n v="1476"/>
    <n v="0.32220732445737177"/>
    <x v="0"/>
    <n v="12.092250209308204"/>
    <n v="44.96671078104572"/>
    <n v="13.144362484328365"/>
    <n v="70.203323474682293"/>
    <x v="4"/>
  </r>
  <r>
    <n v="1477"/>
    <n v="0.42437078862677424"/>
    <x v="0"/>
    <n v="41.53599792749047"/>
    <n v="20.230381685686201"/>
    <n v="20.518457957851084"/>
    <n v="82.284837571027751"/>
    <x v="9"/>
  </r>
  <r>
    <n v="1478"/>
    <n v="0.68032177108269332"/>
    <x v="3"/>
    <n v="20.856193685144081"/>
    <n v="35.461130289584737"/>
    <n v="16.085990531843617"/>
    <n v="72.403314506572443"/>
    <x v="4"/>
  </r>
  <r>
    <n v="1479"/>
    <n v="5.1129566147707806E-2"/>
    <x v="0"/>
    <n v="23.891506076849822"/>
    <n v="39.780477498235847"/>
    <n v="30.270389956979194"/>
    <n v="93.942373532064863"/>
    <x v="10"/>
  </r>
  <r>
    <n v="1480"/>
    <n v="0.10553991608740787"/>
    <x v="0"/>
    <n v="12.990728845932534"/>
    <n v="28.008572557630607"/>
    <n v="21.583568900733315"/>
    <n v="62.582870304296449"/>
    <x v="2"/>
  </r>
  <r>
    <n v="1481"/>
    <n v="0.57446160115586875"/>
    <x v="3"/>
    <n v="33.38032586875012"/>
    <n v="27.471729367256088"/>
    <n v="18.055636439439148"/>
    <n v="78.907691675445363"/>
    <x v="4"/>
  </r>
  <r>
    <n v="1482"/>
    <n v="0.63894718688606611"/>
    <x v="3"/>
    <n v="60.912572713472379"/>
    <n v="41.395186169703486"/>
    <n v="19.750944743161561"/>
    <n v="122.05870362633743"/>
    <x v="1"/>
  </r>
  <r>
    <n v="1483"/>
    <n v="0.81406246242541536"/>
    <x v="3"/>
    <n v="26.391212522760608"/>
    <n v="40.470142473718887"/>
    <n v="22.680068512853111"/>
    <n v="89.541423509332603"/>
    <x v="9"/>
  </r>
  <r>
    <n v="1484"/>
    <n v="7.9939720198096587E-2"/>
    <x v="0"/>
    <n v="134.02321895106093"/>
    <n v="22.405350824188819"/>
    <n v="16.866490573242842"/>
    <n v="173.2950603484926"/>
    <x v="11"/>
  </r>
  <r>
    <n v="1485"/>
    <n v="6.8151653837945303E-2"/>
    <x v="0"/>
    <n v="90.633423030937436"/>
    <n v="33.264810543446821"/>
    <n v="21.674618913523275"/>
    <n v="145.57285248790754"/>
    <x v="0"/>
  </r>
  <r>
    <n v="1486"/>
    <n v="0.14154501967887456"/>
    <x v="0"/>
    <n v="30.20111812612619"/>
    <n v="20.92568614558197"/>
    <n v="21.979034722436896"/>
    <n v="73.10583899414506"/>
    <x v="4"/>
  </r>
  <r>
    <n v="1487"/>
    <n v="0.63472660415224047"/>
    <x v="3"/>
    <n v="29.680859316043666"/>
    <n v="23.932964778823923"/>
    <n v="20.669912872317809"/>
    <n v="74.283736967185405"/>
    <x v="4"/>
  </r>
  <r>
    <n v="1488"/>
    <n v="0.91017701989060074"/>
    <x v="1"/>
    <n v="40.166716556462333"/>
    <n v="40.629793646999666"/>
    <n v="16.465454235747302"/>
    <n v="97.261964439209294"/>
    <x v="10"/>
  </r>
  <r>
    <n v="1489"/>
    <n v="0.51578300956541545"/>
    <x v="3"/>
    <n v="26.552744952465449"/>
    <n v="11.99325494840997"/>
    <n v="14.675591397617703"/>
    <n v="53.221591298493117"/>
    <x v="5"/>
  </r>
  <r>
    <n v="1490"/>
    <n v="0.52697200342537698"/>
    <x v="3"/>
    <n v="33.200264648644726"/>
    <n v="15.05947243739117"/>
    <n v="18.464415470851694"/>
    <n v="66.724152556887589"/>
    <x v="2"/>
  </r>
  <r>
    <n v="1491"/>
    <n v="0.76288881519621965"/>
    <x v="3"/>
    <n v="3.5362161440530606"/>
    <n v="47.587914560138707"/>
    <n v="18.832041817593616"/>
    <n v="69.95617252178539"/>
    <x v="2"/>
  </r>
  <r>
    <n v="1492"/>
    <n v="0.56845182867197963"/>
    <x v="3"/>
    <n v="8.6087325575519369"/>
    <n v="22.291862724722304"/>
    <n v="18.3992986092649"/>
    <n v="49.299893891539142"/>
    <x v="7"/>
  </r>
  <r>
    <n v="1493"/>
    <n v="0.53517601962419581"/>
    <x v="3"/>
    <n v="107.82377656685651"/>
    <n v="51.743223131036309"/>
    <n v="15.494888105995233"/>
    <n v="175.06188780388806"/>
    <x v="11"/>
  </r>
  <r>
    <n v="1494"/>
    <n v="0.84480307313613712"/>
    <x v="3"/>
    <n v="51.06834578928153"/>
    <n v="46.61112902164551"/>
    <n v="16.394352810191375"/>
    <n v="114.07382762111843"/>
    <x v="8"/>
  </r>
  <r>
    <n v="1495"/>
    <n v="0.80274656858509752"/>
    <x v="3"/>
    <n v="29.826822760705081"/>
    <n v="18.048920623684737"/>
    <n v="18.684285827224169"/>
    <n v="66.560029211613994"/>
    <x v="2"/>
  </r>
  <r>
    <n v="1496"/>
    <n v="0.82670254858426562"/>
    <x v="3"/>
    <n v="14.88508813433295"/>
    <n v="11.614026618260537"/>
    <n v="19.73047196533151"/>
    <n v="46.229586717924995"/>
    <x v="7"/>
  </r>
  <r>
    <n v="1497"/>
    <n v="0.74461471631563791"/>
    <x v="3"/>
    <n v="110.4910198534381"/>
    <n v="20.24673637623928"/>
    <n v="15.326811606793918"/>
    <n v="146.0645678364713"/>
    <x v="0"/>
  </r>
  <r>
    <n v="1498"/>
    <n v="0.76470930620293653"/>
    <x v="3"/>
    <n v="22.651340630970857"/>
    <n v="48.528137727810382"/>
    <n v="13.969926200389803"/>
    <n v="85.149404559171046"/>
    <x v="9"/>
  </r>
  <r>
    <n v="1499"/>
    <n v="0.52475817551459136"/>
    <x v="3"/>
    <n v="9.6850307082669946"/>
    <n v="24.279648352693496"/>
    <n v="22.019111701423036"/>
    <n v="55.983790762383528"/>
    <x v="5"/>
  </r>
  <r>
    <n v="1500"/>
    <n v="5.9533874381596519E-3"/>
    <x v="0"/>
    <n v="28.998643951644034"/>
    <n v="49.432315330272573"/>
    <n v="14.142291711554641"/>
    <n v="92.573250993471248"/>
    <x v="10"/>
  </r>
  <r>
    <n v="1501"/>
    <n v="0.42657976888396287"/>
    <x v="0"/>
    <n v="88.540630861136236"/>
    <n v="18.222828329981727"/>
    <n v="19.859783869937139"/>
    <n v="126.62324306105509"/>
    <x v="1"/>
  </r>
  <r>
    <n v="1502"/>
    <n v="0.61582751658076129"/>
    <x v="3"/>
    <n v="25.344562401472444"/>
    <n v="14.974541889645634"/>
    <n v="26.255214819930718"/>
    <n v="66.574319111048794"/>
    <x v="2"/>
  </r>
  <r>
    <n v="1503"/>
    <n v="0.76356488989121096"/>
    <x v="3"/>
    <n v="4.2422637072971598"/>
    <n v="54.693085555567606"/>
    <n v="25.110072501978014"/>
    <n v="84.045421764842786"/>
    <x v="9"/>
  </r>
  <r>
    <n v="1504"/>
    <n v="0.80694756679680435"/>
    <x v="3"/>
    <n v="48.788670061606844"/>
    <n v="24.10104445319304"/>
    <n v="21.897096260156808"/>
    <n v="94.786810774956706"/>
    <x v="10"/>
  </r>
  <r>
    <n v="1505"/>
    <n v="0.28512719608420822"/>
    <x v="0"/>
    <n v="37.922436598844143"/>
    <n v="31.358197250182329"/>
    <n v="15.715241178238593"/>
    <n v="84.995875027265072"/>
    <x v="9"/>
  </r>
  <r>
    <n v="1506"/>
    <n v="0.89213088673003849"/>
    <x v="4"/>
    <n v="42.410580548922702"/>
    <n v="32.035799328171699"/>
    <n v="15.987848752517182"/>
    <n v="90.434228629611582"/>
    <x v="10"/>
  </r>
  <r>
    <n v="1507"/>
    <n v="0.58675864995403759"/>
    <x v="3"/>
    <n v="34.595219593380385"/>
    <n v="13.029217670448599"/>
    <n v="18.504745503097578"/>
    <n v="66.129182766926561"/>
    <x v="2"/>
  </r>
  <r>
    <n v="1508"/>
    <n v="0.15741940229884277"/>
    <x v="0"/>
    <n v="38.151364149025596"/>
    <n v="20.866120114887821"/>
    <n v="21.825210594303606"/>
    <n v="80.842694858217016"/>
    <x v="9"/>
  </r>
  <r>
    <n v="1509"/>
    <n v="0.23420208131821607"/>
    <x v="0"/>
    <n v="111.55142371341974"/>
    <n v="26.172241672964159"/>
    <n v="19.585210760072655"/>
    <n v="157.30887614645656"/>
    <x v="16"/>
  </r>
  <r>
    <n v="1510"/>
    <n v="8.381925514980415E-2"/>
    <x v="0"/>
    <n v="11.990983174103057"/>
    <n v="34.155092491161483"/>
    <n v="17.068175810089251"/>
    <n v="63.214251475353791"/>
    <x v="2"/>
  </r>
  <r>
    <n v="1511"/>
    <n v="0.22078385825589653"/>
    <x v="0"/>
    <n v="14.226231696235958"/>
    <n v="30.831379150623029"/>
    <n v="19.328915775129076"/>
    <n v="64.386526621988054"/>
    <x v="2"/>
  </r>
  <r>
    <n v="1512"/>
    <n v="0.52294305056098123"/>
    <x v="3"/>
    <n v="82.208492931165807"/>
    <n v="16.145533256944681"/>
    <n v="22.185827936882959"/>
    <n v="120.53985412499344"/>
    <x v="1"/>
  </r>
  <r>
    <n v="1513"/>
    <n v="0.56063038732300796"/>
    <x v="3"/>
    <n v="7.6122454116411804"/>
    <n v="58.539861587256262"/>
    <n v="20.49709069395297"/>
    <n v="86.649197692850407"/>
    <x v="9"/>
  </r>
  <r>
    <n v="1514"/>
    <n v="0.51243298518747127"/>
    <x v="3"/>
    <n v="28.920567517712207"/>
    <n v="12.892928950850427"/>
    <n v="25.18671336289983"/>
    <n v="67.000209831462456"/>
    <x v="2"/>
  </r>
  <r>
    <n v="1515"/>
    <n v="4.9938286558590117E-2"/>
    <x v="0"/>
    <n v="91.197350944301519"/>
    <n v="37.279578902472899"/>
    <n v="23.722386863779654"/>
    <n v="152.19931671055409"/>
    <x v="16"/>
  </r>
  <r>
    <n v="1516"/>
    <n v="0.76255590588244282"/>
    <x v="3"/>
    <n v="40.232367810367414"/>
    <n v="19.080280631028302"/>
    <n v="23.357835528234325"/>
    <n v="82.670483969630041"/>
    <x v="9"/>
  </r>
  <r>
    <n v="1517"/>
    <n v="0.90140170354396132"/>
    <x v="1"/>
    <n v="47.039955096081023"/>
    <n v="16.111528979054345"/>
    <n v="22.068154424404153"/>
    <n v="85.219638499539528"/>
    <x v="9"/>
  </r>
  <r>
    <n v="1518"/>
    <n v="0.6305277417150883"/>
    <x v="3"/>
    <n v="20.248631684479363"/>
    <n v="36.170989253124567"/>
    <n v="20.147607194606675"/>
    <n v="76.567228132210602"/>
    <x v="4"/>
  </r>
  <r>
    <n v="1519"/>
    <n v="0.7417709955616606"/>
    <x v="3"/>
    <n v="26.721573821867871"/>
    <n v="45.906019237503649"/>
    <n v="24.813202216291522"/>
    <n v="97.440795275663049"/>
    <x v="10"/>
  </r>
  <r>
    <n v="1520"/>
    <n v="0.13359365208790752"/>
    <x v="0"/>
    <n v="19.079656648986408"/>
    <n v="21.064690634231752"/>
    <n v="14.277233165204395"/>
    <n v="54.421580448422553"/>
    <x v="5"/>
  </r>
  <r>
    <n v="1521"/>
    <n v="2.7417162952139584E-2"/>
    <x v="0"/>
    <n v="166.10994919624773"/>
    <n v="31.67683477092131"/>
    <n v="19.908568257316471"/>
    <n v="217.6953522244855"/>
    <x v="13"/>
  </r>
  <r>
    <n v="1522"/>
    <n v="0.90007558189192094"/>
    <x v="1"/>
    <n v="46.092026683619132"/>
    <n v="23.83950124826351"/>
    <n v="18.228344734730065"/>
    <n v="88.159872666612699"/>
    <x v="9"/>
  </r>
  <r>
    <n v="1523"/>
    <n v="0.93430457055864136"/>
    <x v="1"/>
    <n v="15.436261575942295"/>
    <n v="31.729799050654517"/>
    <n v="12.302645872118955"/>
    <n v="59.468706498715761"/>
    <x v="5"/>
  </r>
  <r>
    <n v="1524"/>
    <n v="0.92862129650426173"/>
    <x v="1"/>
    <n v="44.12197803740581"/>
    <n v="15.729399338885502"/>
    <n v="19.380731624051023"/>
    <n v="79.232109000342334"/>
    <x v="4"/>
  </r>
  <r>
    <n v="1525"/>
    <n v="0.70493750069424055"/>
    <x v="3"/>
    <n v="27.37562569094198"/>
    <n v="15.605948563025498"/>
    <n v="23.296138987252967"/>
    <n v="66.277713241220454"/>
    <x v="2"/>
  </r>
  <r>
    <n v="1526"/>
    <n v="0.14421379246846133"/>
    <x v="0"/>
    <n v="38.143326799497245"/>
    <n v="36.511756437226573"/>
    <n v="20.250004924571567"/>
    <n v="94.905088161295382"/>
    <x v="10"/>
  </r>
  <r>
    <n v="1527"/>
    <n v="0.38354109084858889"/>
    <x v="0"/>
    <n v="25.768556791738053"/>
    <n v="23.444584328430224"/>
    <n v="20.954628854256068"/>
    <n v="70.167769974424345"/>
    <x v="4"/>
  </r>
  <r>
    <n v="1528"/>
    <n v="0.45757285639686507"/>
    <x v="0"/>
    <n v="54.444196760985534"/>
    <n v="12.275087637006243"/>
    <n v="16.191341403259869"/>
    <n v="82.910625801251641"/>
    <x v="9"/>
  </r>
  <r>
    <n v="1529"/>
    <n v="0.3796710893191656"/>
    <x v="0"/>
    <n v="13.901113244896262"/>
    <n v="12.247352404505239"/>
    <n v="17.720766010341492"/>
    <n v="43.869231659742994"/>
    <x v="7"/>
  </r>
  <r>
    <n v="1530"/>
    <n v="0.97840389364069846"/>
    <x v="2"/>
    <n v="72.43387154989199"/>
    <n v="17.93311838793878"/>
    <n v="23.699851963740855"/>
    <n v="114.06684190157162"/>
    <x v="8"/>
  </r>
  <r>
    <n v="1531"/>
    <n v="6.1301260469870833E-2"/>
    <x v="0"/>
    <n v="34.449665106397482"/>
    <n v="58.75306741796188"/>
    <n v="13.968514259287103"/>
    <n v="107.17124678364647"/>
    <x v="6"/>
  </r>
  <r>
    <n v="1532"/>
    <n v="0.68071773271100688"/>
    <x v="3"/>
    <n v="11.315519188794358"/>
    <n v="16.855053368396415"/>
    <n v="18.749692059572521"/>
    <n v="46.920264616763291"/>
    <x v="7"/>
  </r>
  <r>
    <n v="1533"/>
    <n v="0.29135642653145533"/>
    <x v="0"/>
    <n v="66.471453904368317"/>
    <n v="29.60648631620473"/>
    <n v="20.919082610921389"/>
    <n v="116.99702283149445"/>
    <x v="8"/>
  </r>
  <r>
    <n v="1534"/>
    <n v="0.15804184168934721"/>
    <x v="0"/>
    <n v="24.170785427940913"/>
    <n v="31.58490487680594"/>
    <n v="14.774568366391964"/>
    <n v="70.53025867113881"/>
    <x v="4"/>
  </r>
  <r>
    <n v="1535"/>
    <n v="0.24285134853835766"/>
    <x v="0"/>
    <n v="18.269690924140942"/>
    <n v="49.689161530844864"/>
    <n v="19.860710518077436"/>
    <n v="87.819562973063242"/>
    <x v="9"/>
  </r>
  <r>
    <n v="1536"/>
    <n v="0.16029950855680186"/>
    <x v="0"/>
    <n v="25.000936912790817"/>
    <n v="18.617413808053762"/>
    <n v="17.185304102121577"/>
    <n v="60.803654822966152"/>
    <x v="2"/>
  </r>
  <r>
    <n v="1537"/>
    <n v="8.7831876707469947E-2"/>
    <x v="0"/>
    <n v="27.781333443489352"/>
    <n v="29.110522753443437"/>
    <n v="15.456547328196482"/>
    <n v="72.348403525129271"/>
    <x v="4"/>
  </r>
  <r>
    <n v="1538"/>
    <n v="8.9616318192685007E-2"/>
    <x v="0"/>
    <n v="28.795929751457056"/>
    <n v="17.494506426945602"/>
    <n v="24.83480553510735"/>
    <n v="71.125241713510007"/>
    <x v="4"/>
  </r>
  <r>
    <n v="1539"/>
    <n v="0.46704577795679481"/>
    <x v="0"/>
    <n v="36.558596588419874"/>
    <n v="24.278106441321899"/>
    <n v="17.24806857791695"/>
    <n v="78.084771607658723"/>
    <x v="4"/>
  </r>
  <r>
    <n v="1540"/>
    <n v="3.536537130404549E-2"/>
    <x v="0"/>
    <n v="46.111278549966947"/>
    <n v="19.422617596442677"/>
    <n v="26.830594483621454"/>
    <n v="92.364490630031085"/>
    <x v="10"/>
  </r>
  <r>
    <n v="1541"/>
    <n v="0.66500367650326653"/>
    <x v="3"/>
    <n v="20.181005531676316"/>
    <n v="31.450041979612514"/>
    <n v="14.023463805736668"/>
    <n v="65.654511317025495"/>
    <x v="2"/>
  </r>
  <r>
    <n v="1542"/>
    <n v="0.59263019640104464"/>
    <x v="3"/>
    <n v="58.985567113514534"/>
    <n v="25.402276321654764"/>
    <n v="20.083067672668307"/>
    <n v="104.47091110783761"/>
    <x v="6"/>
  </r>
  <r>
    <n v="1543"/>
    <n v="2.9864545977348667E-2"/>
    <x v="0"/>
    <n v="41.341024641241255"/>
    <n v="19.848170829887028"/>
    <n v="21.603545980154639"/>
    <n v="82.792741451282922"/>
    <x v="9"/>
  </r>
  <r>
    <n v="1544"/>
    <n v="0.68290902359378336"/>
    <x v="3"/>
    <n v="52.457867881448479"/>
    <n v="32.826103457324869"/>
    <n v="18.822277994691955"/>
    <n v="104.1062493334653"/>
    <x v="6"/>
  </r>
  <r>
    <n v="1545"/>
    <n v="0.47378742790746775"/>
    <x v="0"/>
    <n v="74.339164339184705"/>
    <n v="24.298978026064461"/>
    <n v="12.121099265512925"/>
    <n v="110.75924163076209"/>
    <x v="8"/>
  </r>
  <r>
    <n v="1546"/>
    <n v="0.76856801961074495"/>
    <x v="3"/>
    <n v="13.005835125651934"/>
    <n v="35.695230687063642"/>
    <n v="24.852709159873935"/>
    <n v="73.553774972589508"/>
    <x v="4"/>
  </r>
  <r>
    <n v="1547"/>
    <n v="0.67262754637354261"/>
    <x v="3"/>
    <n v="38.011811286428781"/>
    <n v="47.134320666035855"/>
    <n v="26.475824608701153"/>
    <n v="111.62195656116577"/>
    <x v="8"/>
  </r>
  <r>
    <n v="1548"/>
    <n v="0.30211814331853881"/>
    <x v="0"/>
    <n v="36.349164544094791"/>
    <n v="80.864418026941721"/>
    <n v="21.707044412555881"/>
    <n v="138.9206269835924"/>
    <x v="3"/>
  </r>
  <r>
    <n v="1549"/>
    <n v="0.48473522965200533"/>
    <x v="0"/>
    <n v="26.523293389618644"/>
    <n v="9.7498601437487746"/>
    <n v="21.046750683348673"/>
    <n v="57.319904216716097"/>
    <x v="5"/>
  </r>
  <r>
    <n v="1550"/>
    <n v="0.17859431936383841"/>
    <x v="0"/>
    <n v="22.763914799068079"/>
    <n v="28.643678606697453"/>
    <n v="15.998349163880931"/>
    <n v="67.40594256964647"/>
    <x v="2"/>
  </r>
  <r>
    <n v="1551"/>
    <n v="0.83747646884320126"/>
    <x v="3"/>
    <n v="108.30299890982705"/>
    <n v="18.408734835385882"/>
    <n v="14.6351291901784"/>
    <n v="141.34686293539133"/>
    <x v="0"/>
  </r>
  <r>
    <n v="1552"/>
    <n v="0.2884487862726608"/>
    <x v="0"/>
    <n v="20.160078589233613"/>
    <n v="11.572010626070073"/>
    <n v="21.707248103751276"/>
    <n v="53.439337319054964"/>
    <x v="5"/>
  </r>
  <r>
    <n v="1553"/>
    <n v="0.25139048922449436"/>
    <x v="0"/>
    <n v="204.34917754678594"/>
    <n v="32.996319474935277"/>
    <n v="18.40417953347395"/>
    <n v="255.74967655519515"/>
    <x v="20"/>
  </r>
  <r>
    <n v="1554"/>
    <n v="0.25853346242775666"/>
    <x v="0"/>
    <n v="24.213559123328256"/>
    <n v="80.965809501343642"/>
    <n v="24.630049327301894"/>
    <n v="129.80941795197378"/>
    <x v="1"/>
  </r>
  <r>
    <n v="1555"/>
    <n v="0.71387582855079479"/>
    <x v="3"/>
    <n v="16.562730394439551"/>
    <n v="15.384916719402156"/>
    <n v="24.858786862903898"/>
    <n v="56.806433976745609"/>
    <x v="5"/>
  </r>
  <r>
    <n v="1556"/>
    <n v="0.79447627491500916"/>
    <x v="3"/>
    <n v="68.93044915082686"/>
    <n v="12.441363643504063"/>
    <n v="19.949857220016526"/>
    <n v="101.32167001434745"/>
    <x v="6"/>
  </r>
  <r>
    <n v="1557"/>
    <n v="0.32506188485809862"/>
    <x v="0"/>
    <n v="25.418450055471183"/>
    <n v="22.69834898787758"/>
    <n v="20.610255859449207"/>
    <n v="68.727054902797974"/>
    <x v="2"/>
  </r>
  <r>
    <n v="1558"/>
    <n v="0.66127161623329045"/>
    <x v="3"/>
    <n v="12.680786993082091"/>
    <n v="14.16011035630261"/>
    <n v="29.479392437140032"/>
    <n v="56.320289786524732"/>
    <x v="5"/>
  </r>
  <r>
    <n v="1559"/>
    <n v="0.41115365410237081"/>
    <x v="0"/>
    <n v="12.839997598225819"/>
    <n v="102.57509152220433"/>
    <n v="14.549991631150231"/>
    <n v="129.96508075158039"/>
    <x v="1"/>
  </r>
  <r>
    <n v="1560"/>
    <n v="1.8803839676339362E-2"/>
    <x v="0"/>
    <n v="16.410270195389252"/>
    <n v="26.442439772460926"/>
    <n v="22.512720481408579"/>
    <n v="65.365430449258753"/>
    <x v="2"/>
  </r>
  <r>
    <n v="1561"/>
    <n v="0.6533819633504534"/>
    <x v="3"/>
    <n v="29.212455319514465"/>
    <n v="48.798743647596403"/>
    <n v="19.897054181410038"/>
    <n v="97.908253148520913"/>
    <x v="10"/>
  </r>
  <r>
    <n v="1562"/>
    <n v="0.31227924850671196"/>
    <x v="0"/>
    <n v="57.502568263334553"/>
    <n v="16.983209626197496"/>
    <n v="20.938700926872261"/>
    <n v="95.424478816404303"/>
    <x v="10"/>
  </r>
  <r>
    <n v="1563"/>
    <n v="0.13258370409689502"/>
    <x v="0"/>
    <n v="21.240924305299405"/>
    <n v="15.672261117741032"/>
    <n v="14.751436243093311"/>
    <n v="51.664621666133748"/>
    <x v="5"/>
  </r>
  <r>
    <n v="1564"/>
    <n v="0.3155053129605262"/>
    <x v="0"/>
    <n v="32.523569553801984"/>
    <n v="26.188819826622606"/>
    <n v="22.750180266981378"/>
    <n v="81.462569647405971"/>
    <x v="9"/>
  </r>
  <r>
    <n v="1565"/>
    <n v="0.26035997913184383"/>
    <x v="0"/>
    <n v="50.642961318265179"/>
    <n v="13.578114122501963"/>
    <n v="20.927273173636273"/>
    <n v="85.148348614403403"/>
    <x v="9"/>
  </r>
  <r>
    <n v="1566"/>
    <n v="3.2980206143694235E-2"/>
    <x v="0"/>
    <n v="3.9715297677343924"/>
    <n v="23.133844887418849"/>
    <n v="16.629806929285351"/>
    <n v="43.735181584438592"/>
    <x v="7"/>
  </r>
  <r>
    <n v="1567"/>
    <n v="0.68097363292055257"/>
    <x v="3"/>
    <n v="14.344622267004727"/>
    <n v="47.86110207950837"/>
    <n v="17.750921273066577"/>
    <n v="79.956645619579675"/>
    <x v="4"/>
  </r>
  <r>
    <n v="1568"/>
    <n v="0.74474612004596219"/>
    <x v="3"/>
    <n v="15.120022422428553"/>
    <n v="12.442291034397956"/>
    <n v="19.295463290770023"/>
    <n v="46.857776747596532"/>
    <x v="7"/>
  </r>
  <r>
    <n v="1569"/>
    <n v="0.63875011075625321"/>
    <x v="3"/>
    <n v="16.525323996072164"/>
    <n v="36.867398148947295"/>
    <n v="23.434124148146154"/>
    <n v="76.826846293165616"/>
    <x v="4"/>
  </r>
  <r>
    <n v="1570"/>
    <n v="0.12440130120219028"/>
    <x v="0"/>
    <n v="37.845604015510986"/>
    <n v="7.9615171463988528"/>
    <n v="27.687016678771123"/>
    <n v="73.494137840680963"/>
    <x v="4"/>
  </r>
  <r>
    <n v="1571"/>
    <n v="0.36139192356459349"/>
    <x v="0"/>
    <n v="30.363765381670206"/>
    <n v="25.196463594734659"/>
    <n v="16.755126829261862"/>
    <n v="72.315355805666726"/>
    <x v="4"/>
  </r>
  <r>
    <n v="1572"/>
    <n v="0.4327192470666088"/>
    <x v="0"/>
    <n v="68.165091010557603"/>
    <n v="22.41854705310401"/>
    <n v="19.711853840121805"/>
    <n v="110.29549190378341"/>
    <x v="8"/>
  </r>
  <r>
    <n v="1573"/>
    <n v="0.63787377738005013"/>
    <x v="3"/>
    <n v="15.029079084617228"/>
    <n v="30.385900403390856"/>
    <n v="22.90114208897069"/>
    <n v="68.316121576978773"/>
    <x v="2"/>
  </r>
  <r>
    <n v="1574"/>
    <n v="0.81686527256994357"/>
    <x v="3"/>
    <n v="67.971264765227346"/>
    <n v="11.310210903528764"/>
    <n v="16.870673714766706"/>
    <n v="96.152149383522826"/>
    <x v="10"/>
  </r>
  <r>
    <n v="1575"/>
    <n v="0.83449463365145893"/>
    <x v="3"/>
    <n v="30.89035143236784"/>
    <n v="20.374521466045145"/>
    <n v="21.644261924037057"/>
    <n v="72.909134822450042"/>
    <x v="4"/>
  </r>
  <r>
    <n v="1576"/>
    <n v="0.56369407562216123"/>
    <x v="3"/>
    <n v="75.436828108695082"/>
    <n v="15.281324356607689"/>
    <n v="24.280699045219702"/>
    <n v="114.99885151052247"/>
    <x v="8"/>
  </r>
  <r>
    <n v="1577"/>
    <n v="0.97434332529905654"/>
    <x v="2"/>
    <n v="28.823294367318127"/>
    <n v="7.4282724757534089"/>
    <n v="20.867844218166372"/>
    <n v="57.119411061237912"/>
    <x v="5"/>
  </r>
  <r>
    <n v="1578"/>
    <n v="0.91962654795443022"/>
    <x v="1"/>
    <n v="62.867096587441019"/>
    <n v="38.437233428001093"/>
    <n v="19.977040192874338"/>
    <n v="121.28137020831645"/>
    <x v="1"/>
  </r>
  <r>
    <n v="1579"/>
    <n v="0.28225307066415906"/>
    <x v="0"/>
    <n v="34.387648349991842"/>
    <n v="13.481586268704746"/>
    <n v="27.537229236969878"/>
    <n v="75.406463855666459"/>
    <x v="4"/>
  </r>
  <r>
    <n v="1580"/>
    <n v="0.83672707473366037"/>
    <x v="3"/>
    <n v="18.30119200424857"/>
    <n v="35.008942210284538"/>
    <n v="15.96487536808988"/>
    <n v="69.275009582622985"/>
    <x v="2"/>
  </r>
  <r>
    <n v="1581"/>
    <n v="0.99494313911753973"/>
    <x v="2"/>
    <n v="75.571826426008201"/>
    <n v="42.158844220018814"/>
    <n v="17.024249277587014"/>
    <n v="134.75491992361404"/>
    <x v="3"/>
  </r>
  <r>
    <n v="1582"/>
    <n v="0.10881104326052748"/>
    <x v="0"/>
    <n v="28.131812105699165"/>
    <n v="38.220614015914798"/>
    <n v="17.219680627655318"/>
    <n v="83.572106749269281"/>
    <x v="9"/>
  </r>
  <r>
    <n v="1583"/>
    <n v="0.33792880878897202"/>
    <x v="0"/>
    <n v="28.347297354362205"/>
    <n v="17.754504841018029"/>
    <n v="23.514801900119011"/>
    <n v="69.616604095499241"/>
    <x v="2"/>
  </r>
  <r>
    <n v="1584"/>
    <n v="0.87343089947139618"/>
    <x v="4"/>
    <n v="175.85932307812874"/>
    <n v="14.064926677578493"/>
    <n v="18.0762832487937"/>
    <n v="208.00053300450094"/>
    <x v="19"/>
  </r>
  <r>
    <n v="1585"/>
    <n v="0.28475867424226764"/>
    <x v="0"/>
    <n v="40.727440484416462"/>
    <n v="29.308421441972278"/>
    <n v="17.137092999227839"/>
    <n v="87.17295492561658"/>
    <x v="9"/>
  </r>
  <r>
    <n v="1586"/>
    <n v="0.40086272574416049"/>
    <x v="0"/>
    <n v="34.42986355246645"/>
    <n v="57.394744273355101"/>
    <n v="18.417012796571257"/>
    <n v="110.2416206223928"/>
    <x v="8"/>
  </r>
  <r>
    <n v="1587"/>
    <n v="0.3396268266044119"/>
    <x v="0"/>
    <n v="83.442022785154492"/>
    <n v="19.023730633013422"/>
    <n v="23.565388878969447"/>
    <n v="126.03114229713735"/>
    <x v="1"/>
  </r>
  <r>
    <n v="1588"/>
    <n v="0.89152908579012169"/>
    <x v="4"/>
    <n v="24.320546264219185"/>
    <n v="19.70654329525771"/>
    <n v="18.942549204130934"/>
    <n v="62.969638763607826"/>
    <x v="2"/>
  </r>
  <r>
    <n v="1589"/>
    <n v="0.4852657512480868"/>
    <x v="0"/>
    <n v="113.40839545990067"/>
    <n v="16.945394390357304"/>
    <n v="18.126125366393449"/>
    <n v="148.47991521665142"/>
    <x v="0"/>
  </r>
  <r>
    <n v="1590"/>
    <n v="0.19936528165943912"/>
    <x v="0"/>
    <n v="8.1569113232602835"/>
    <n v="23.33030925634888"/>
    <n v="18.968416061529709"/>
    <n v="50.455636641138874"/>
    <x v="5"/>
  </r>
  <r>
    <n v="1591"/>
    <n v="0.38642303513139875"/>
    <x v="0"/>
    <n v="41.106553823453581"/>
    <n v="22.702730586248347"/>
    <n v="16.127694113316206"/>
    <n v="79.936978523018141"/>
    <x v="4"/>
  </r>
  <r>
    <n v="1592"/>
    <n v="0.66782452269508885"/>
    <x v="3"/>
    <n v="24.939837954652464"/>
    <n v="40.117382607297408"/>
    <n v="21.259668992823844"/>
    <n v="86.316889554773724"/>
    <x v="9"/>
  </r>
  <r>
    <n v="1593"/>
    <n v="0.99517156377805494"/>
    <x v="2"/>
    <n v="15.758959150044742"/>
    <n v="41.514025865483106"/>
    <n v="20.123904028356517"/>
    <n v="77.396889043884372"/>
    <x v="4"/>
  </r>
  <r>
    <n v="1594"/>
    <n v="0.48274366518594469"/>
    <x v="0"/>
    <n v="11.931315658842289"/>
    <n v="21.001177256031422"/>
    <n v="14.448320333467313"/>
    <n v="47.380813248341028"/>
    <x v="7"/>
  </r>
  <r>
    <n v="1595"/>
    <n v="2.0167097090579733E-2"/>
    <x v="0"/>
    <n v="49.559554114296382"/>
    <n v="23.371443305217092"/>
    <n v="21.061400695290917"/>
    <n v="93.992398114804388"/>
    <x v="10"/>
  </r>
  <r>
    <n v="1596"/>
    <n v="0.90794255370263199"/>
    <x v="1"/>
    <n v="41.491413044276797"/>
    <n v="28.830205276966424"/>
    <n v="17.708622692418565"/>
    <n v="88.030241013661794"/>
    <x v="9"/>
  </r>
  <r>
    <n v="1597"/>
    <n v="0.59931938983728306"/>
    <x v="3"/>
    <n v="32.625972139775989"/>
    <n v="38.214869714344225"/>
    <n v="21.50143985890081"/>
    <n v="92.342281713021023"/>
    <x v="10"/>
  </r>
  <r>
    <n v="1598"/>
    <n v="0.95876830975276306"/>
    <x v="1"/>
    <n v="18.112780062498793"/>
    <n v="61.718758380128996"/>
    <n v="24.230866831844917"/>
    <n v="104.06240527447271"/>
    <x v="6"/>
  </r>
  <r>
    <n v="1599"/>
    <n v="0.65415579512495869"/>
    <x v="3"/>
    <n v="19.569110283070259"/>
    <n v="39.909851333124855"/>
    <n v="16.501522434265166"/>
    <n v="75.980484050460277"/>
    <x v="4"/>
  </r>
  <r>
    <n v="1600"/>
    <n v="0.28166885707306344"/>
    <x v="0"/>
    <n v="4.1340749610446679"/>
    <n v="33.935048233788848"/>
    <n v="16.736893486570541"/>
    <n v="54.80601668140406"/>
    <x v="5"/>
  </r>
  <r>
    <n v="1601"/>
    <n v="0.40722504217345046"/>
    <x v="0"/>
    <n v="10.04882317826692"/>
    <n v="26.694136426349676"/>
    <n v="15.743814654028846"/>
    <n v="52.48677425864544"/>
    <x v="5"/>
  </r>
  <r>
    <n v="1602"/>
    <n v="0.78805672987663844"/>
    <x v="3"/>
    <n v="24.375285365549182"/>
    <n v="22.565776385624375"/>
    <n v="19.863121598894622"/>
    <n v="66.804183350068172"/>
    <x v="2"/>
  </r>
  <r>
    <n v="1603"/>
    <n v="0.66700021805956555"/>
    <x v="3"/>
    <n v="30.348800600828589"/>
    <n v="25.1580492945461"/>
    <n v="26.59252413206459"/>
    <n v="82.099374027439268"/>
    <x v="9"/>
  </r>
  <r>
    <n v="1604"/>
    <n v="0.43304230435596569"/>
    <x v="0"/>
    <n v="18.865320380195325"/>
    <n v="23.29267532203189"/>
    <n v="25.324552028934075"/>
    <n v="67.48254773116129"/>
    <x v="2"/>
  </r>
  <r>
    <n v="1605"/>
    <n v="0.66501411261714216"/>
    <x v="3"/>
    <n v="45.917467337535427"/>
    <n v="65.187726691019151"/>
    <n v="20.053202877350206"/>
    <n v="131.15839690590479"/>
    <x v="3"/>
  </r>
  <r>
    <n v="1606"/>
    <n v="0.13160883736566009"/>
    <x v="0"/>
    <n v="31.584389511400524"/>
    <n v="27.475826351469099"/>
    <n v="21.931645215087624"/>
    <n v="80.991861077957253"/>
    <x v="9"/>
  </r>
  <r>
    <n v="1607"/>
    <n v="0.88430264792861268"/>
    <x v="4"/>
    <n v="33.23984259713729"/>
    <n v="21.594154170804991"/>
    <n v="21.710196976975922"/>
    <n v="76.544193744918203"/>
    <x v="4"/>
  </r>
  <r>
    <n v="1608"/>
    <n v="0.80091688933293059"/>
    <x v="3"/>
    <n v="16.749813863495504"/>
    <n v="23.020332258528988"/>
    <n v="13.999600597439651"/>
    <n v="53.769746719464145"/>
    <x v="5"/>
  </r>
  <r>
    <n v="1609"/>
    <n v="0.13733230230553084"/>
    <x v="0"/>
    <n v="13.382528307208791"/>
    <n v="17.745552826675812"/>
    <n v="17.28901806810093"/>
    <n v="48.417099201985536"/>
    <x v="7"/>
  </r>
  <r>
    <n v="1610"/>
    <n v="0.34968256759698912"/>
    <x v="0"/>
    <n v="14.336243524687569"/>
    <n v="21.619973818717288"/>
    <n v="10.396938833910664"/>
    <n v="46.353156177315526"/>
    <x v="7"/>
  </r>
  <r>
    <n v="1611"/>
    <n v="0.42379586904351785"/>
    <x v="0"/>
    <n v="23.440738991526281"/>
    <n v="29.591144564045909"/>
    <n v="18.592856180699584"/>
    <n v="71.624739736271778"/>
    <x v="4"/>
  </r>
  <r>
    <n v="1612"/>
    <n v="0.32769035915555011"/>
    <x v="0"/>
    <n v="98.164273091825379"/>
    <n v="90.237880917462419"/>
    <n v="22.865510801878894"/>
    <n v="211.2676648111667"/>
    <x v="13"/>
  </r>
  <r>
    <n v="1613"/>
    <n v="0.11659735704908758"/>
    <x v="0"/>
    <n v="35.375076745646162"/>
    <n v="36.842269279686164"/>
    <n v="15.463456315416762"/>
    <n v="87.680802340749082"/>
    <x v="9"/>
  </r>
  <r>
    <n v="1614"/>
    <n v="0.74698546825825751"/>
    <x v="3"/>
    <n v="24.436999577791141"/>
    <n v="32.598855014194363"/>
    <n v="23.715643147871127"/>
    <n v="80.751497739856632"/>
    <x v="9"/>
  </r>
  <r>
    <n v="1615"/>
    <n v="0.89475956325452499"/>
    <x v="4"/>
    <n v="4.8293687192313284"/>
    <n v="23.689820511811426"/>
    <n v="23.498339572239495"/>
    <n v="52.017528803282246"/>
    <x v="5"/>
  </r>
  <r>
    <n v="1616"/>
    <n v="0.84377010183574219"/>
    <x v="3"/>
    <n v="51.128101319263045"/>
    <n v="26.442895706725221"/>
    <n v="21.405740954044511"/>
    <n v="98.976737980032766"/>
    <x v="10"/>
  </r>
  <r>
    <n v="1617"/>
    <n v="0.64750014648855359"/>
    <x v="3"/>
    <n v="41.109625798361272"/>
    <n v="33.695838836856062"/>
    <n v="22.40817648695251"/>
    <n v="97.213641122169847"/>
    <x v="10"/>
  </r>
  <r>
    <n v="1618"/>
    <n v="0.81057463296543875"/>
    <x v="3"/>
    <n v="10.990739844728846"/>
    <n v="31.267358145045431"/>
    <n v="26.250920996313329"/>
    <n v="68.509018986087611"/>
    <x v="2"/>
  </r>
  <r>
    <n v="1619"/>
    <n v="6.7853295103489364E-2"/>
    <x v="0"/>
    <n v="44.647555522702191"/>
    <n v="31.361142154577244"/>
    <n v="14.319761546311298"/>
    <n v="90.328459223590727"/>
    <x v="10"/>
  </r>
  <r>
    <n v="1620"/>
    <n v="0.91443137649704787"/>
    <x v="1"/>
    <n v="16.94497915456839"/>
    <n v="68.896656493288759"/>
    <n v="20.916185407816315"/>
    <n v="106.75782105567346"/>
    <x v="6"/>
  </r>
  <r>
    <n v="1621"/>
    <n v="0.20177551673281746"/>
    <x v="0"/>
    <n v="58.149464568859642"/>
    <n v="51.444263436139806"/>
    <n v="23.404050942346505"/>
    <n v="132.99777894734595"/>
    <x v="3"/>
  </r>
  <r>
    <n v="1622"/>
    <n v="0.61081793951320229"/>
    <x v="3"/>
    <n v="53.248412140254445"/>
    <n v="51.065954242680554"/>
    <n v="26.240326078012775"/>
    <n v="130.55469246094776"/>
    <x v="3"/>
  </r>
  <r>
    <n v="1623"/>
    <n v="0.99076432055183927"/>
    <x v="2"/>
    <n v="15.486468826484975"/>
    <n v="24.491122556559262"/>
    <n v="23.678094727871269"/>
    <n v="63.655686110915504"/>
    <x v="2"/>
  </r>
  <r>
    <n v="1624"/>
    <n v="0.65796696839795488"/>
    <x v="3"/>
    <n v="13.209589898222156"/>
    <n v="12.214797821248261"/>
    <n v="21.59999907965064"/>
    <n v="47.024386799121061"/>
    <x v="7"/>
  </r>
  <r>
    <n v="1625"/>
    <n v="0.95107735480149103"/>
    <x v="1"/>
    <n v="30.650965879429158"/>
    <n v="41.62703418219381"/>
    <n v="21.626448085806604"/>
    <n v="93.904448147429576"/>
    <x v="10"/>
  </r>
  <r>
    <n v="1626"/>
    <n v="0.50507831902145617"/>
    <x v="3"/>
    <n v="24.057089372462318"/>
    <n v="18.611272902636749"/>
    <n v="16.05629372041864"/>
    <n v="58.724655995517708"/>
    <x v="5"/>
  </r>
  <r>
    <n v="1627"/>
    <n v="0.97142237249183161"/>
    <x v="2"/>
    <n v="174.5877922212118"/>
    <n v="35.169500260895148"/>
    <n v="21.091670264922946"/>
    <n v="230.8489627470299"/>
    <x v="22"/>
  </r>
  <r>
    <n v="1628"/>
    <n v="0.62579793022992936"/>
    <x v="3"/>
    <n v="11.029678153204671"/>
    <n v="59.028024460507979"/>
    <n v="24.649315702033924"/>
    <n v="94.707018315746581"/>
    <x v="10"/>
  </r>
  <r>
    <n v="1629"/>
    <n v="0.31943317435066854"/>
    <x v="0"/>
    <n v="10.216168943641293"/>
    <n v="11.298959328350175"/>
    <n v="22.791326756929752"/>
    <n v="44.306455028921221"/>
    <x v="7"/>
  </r>
  <r>
    <n v="1630"/>
    <n v="0.58757391124917979"/>
    <x v="3"/>
    <n v="8.9519093456500762"/>
    <n v="46.52244580917116"/>
    <n v="23.928907538147239"/>
    <n v="79.403262692968482"/>
    <x v="4"/>
  </r>
  <r>
    <n v="1631"/>
    <n v="2.1273663977909196E-2"/>
    <x v="0"/>
    <n v="56.599392437126795"/>
    <n v="17.879203514964676"/>
    <n v="21.858863834694613"/>
    <n v="96.337459786786084"/>
    <x v="10"/>
  </r>
  <r>
    <n v="1632"/>
    <n v="2.7847863057825384E-2"/>
    <x v="0"/>
    <n v="26.439745319850086"/>
    <n v="18.537750944331894"/>
    <n v="20.132829576170185"/>
    <n v="65.110325840352161"/>
    <x v="2"/>
  </r>
  <r>
    <n v="1633"/>
    <n v="0.39173747118838675"/>
    <x v="0"/>
    <n v="32.140079319295936"/>
    <n v="33.731485941099024"/>
    <n v="17.168830163458328"/>
    <n v="83.040395423853283"/>
    <x v="9"/>
  </r>
  <r>
    <n v="1634"/>
    <n v="1.2597127020303134E-2"/>
    <x v="0"/>
    <n v="53.396320394504663"/>
    <n v="23.861425179456962"/>
    <n v="15.71287369377373"/>
    <n v="92.970619267735358"/>
    <x v="10"/>
  </r>
  <r>
    <n v="1635"/>
    <n v="0.25463674244311174"/>
    <x v="0"/>
    <n v="10.053210833696729"/>
    <n v="24.469305460357294"/>
    <n v="20.004817392314806"/>
    <n v="54.527333686368827"/>
    <x v="5"/>
  </r>
  <r>
    <n v="1636"/>
    <n v="0.70976655462162563"/>
    <x v="3"/>
    <n v="38.836810301059707"/>
    <n v="27.145171562027738"/>
    <n v="14.685688109680374"/>
    <n v="80.667669972767811"/>
    <x v="9"/>
  </r>
  <r>
    <n v="1637"/>
    <n v="0.98461499986469592"/>
    <x v="2"/>
    <n v="26.416782005318964"/>
    <n v="11.499184661357305"/>
    <n v="23.149596637504168"/>
    <n v="61.065563304180436"/>
    <x v="2"/>
  </r>
  <r>
    <n v="1638"/>
    <n v="0.66750571380985457"/>
    <x v="3"/>
    <n v="85.948313620563596"/>
    <n v="16.195624811546782"/>
    <n v="14.493834428065325"/>
    <n v="116.6377728601757"/>
    <x v="8"/>
  </r>
  <r>
    <n v="1639"/>
    <n v="0.63568027531049365"/>
    <x v="3"/>
    <n v="25.664914772969958"/>
    <n v="23.182508101384201"/>
    <n v="10.914308121344291"/>
    <n v="59.76173099569845"/>
    <x v="5"/>
  </r>
  <r>
    <n v="1640"/>
    <n v="0.80066496760098993"/>
    <x v="3"/>
    <n v="8.8979801835694339"/>
    <n v="30.776044716084769"/>
    <n v="21.190923531974363"/>
    <n v="60.864948431628562"/>
    <x v="2"/>
  </r>
  <r>
    <n v="1641"/>
    <n v="0.66262907440673091"/>
    <x v="3"/>
    <n v="96.378850519661739"/>
    <n v="20.198468121258045"/>
    <n v="26.829761395492344"/>
    <n v="143.40708003641214"/>
    <x v="0"/>
  </r>
  <r>
    <n v="1642"/>
    <n v="0.81255996832861577"/>
    <x v="3"/>
    <n v="51.880167096288304"/>
    <n v="29.969946170337"/>
    <n v="22.375142909226788"/>
    <n v="104.22525617585208"/>
    <x v="6"/>
  </r>
  <r>
    <n v="1643"/>
    <n v="0.46740752718842027"/>
    <x v="0"/>
    <n v="24.883293158710504"/>
    <n v="20.071213830848819"/>
    <n v="18.679584508986693"/>
    <n v="63.634091498546013"/>
    <x v="2"/>
  </r>
  <r>
    <n v="1644"/>
    <n v="0.74633834697325308"/>
    <x v="3"/>
    <n v="18.668262939451882"/>
    <n v="43.017299504454719"/>
    <n v="19.555656749735537"/>
    <n v="81.241219193642138"/>
    <x v="9"/>
  </r>
  <r>
    <n v="1645"/>
    <n v="0.14014228921861149"/>
    <x v="0"/>
    <n v="26.93089437453018"/>
    <n v="15.113210634384844"/>
    <n v="21.461782502332834"/>
    <n v="63.505887511247863"/>
    <x v="2"/>
  </r>
  <r>
    <n v="1646"/>
    <n v="0.81289644161679486"/>
    <x v="3"/>
    <n v="32.558020674846041"/>
    <n v="72.839953303952939"/>
    <n v="22.742676309256922"/>
    <n v="128.14065028805589"/>
    <x v="1"/>
  </r>
  <r>
    <n v="1647"/>
    <n v="0.92232554989187021"/>
    <x v="1"/>
    <n v="91.646167134468001"/>
    <n v="14.808908235983324"/>
    <n v="25.009961591144442"/>
    <n v="131.46503696159576"/>
    <x v="3"/>
  </r>
  <r>
    <n v="1648"/>
    <n v="0.47896885739398798"/>
    <x v="0"/>
    <n v="33.757944968577476"/>
    <n v="24.500183456019613"/>
    <n v="24.45090887708389"/>
    <n v="82.709037301680979"/>
    <x v="9"/>
  </r>
  <r>
    <n v="1649"/>
    <n v="0.8483219703673528"/>
    <x v="3"/>
    <n v="36.774670735297988"/>
    <n v="20.538923011622085"/>
    <n v="20.164328263378284"/>
    <n v="77.477922010298357"/>
    <x v="4"/>
  </r>
  <r>
    <n v="1650"/>
    <n v="4.5351079619189716E-2"/>
    <x v="0"/>
    <n v="33.151913891218321"/>
    <n v="23.230283792868953"/>
    <n v="11.431959773634658"/>
    <n v="67.814157457721933"/>
    <x v="2"/>
  </r>
  <r>
    <n v="1651"/>
    <n v="0.72302563627251482"/>
    <x v="3"/>
    <n v="27.236271477239548"/>
    <n v="16.271677170340194"/>
    <n v="24.810440080074649"/>
    <n v="68.318388727654394"/>
    <x v="2"/>
  </r>
  <r>
    <n v="1652"/>
    <n v="0.35394394213806812"/>
    <x v="0"/>
    <n v="91.843785998178419"/>
    <n v="14.351537882604239"/>
    <n v="22.634181861150875"/>
    <n v="128.82950574193353"/>
    <x v="1"/>
  </r>
  <r>
    <n v="1653"/>
    <n v="0.55457868260965859"/>
    <x v="3"/>
    <n v="7.5274560042454954"/>
    <n v="20.475250713206322"/>
    <n v="17.121834983608796"/>
    <n v="45.124541701060608"/>
    <x v="7"/>
  </r>
  <r>
    <n v="1654"/>
    <n v="0.78495898260057073"/>
    <x v="3"/>
    <n v="4.7278709079798027"/>
    <n v="28.310610973030101"/>
    <n v="12.763414166003015"/>
    <n v="45.801896047012917"/>
    <x v="7"/>
  </r>
  <r>
    <n v="1655"/>
    <n v="0.8245755859015873"/>
    <x v="3"/>
    <n v="17.131530568482138"/>
    <n v="44.976862550883553"/>
    <n v="19.12817303840842"/>
    <n v="81.236566157774107"/>
    <x v="9"/>
  </r>
  <r>
    <n v="1656"/>
    <n v="0.63533727907558146"/>
    <x v="3"/>
    <n v="15.0756010935545"/>
    <n v="15.841348939147373"/>
    <n v="20.692061671575939"/>
    <n v="51.609011704277812"/>
    <x v="5"/>
  </r>
  <r>
    <n v="1657"/>
    <n v="0.46771316488954418"/>
    <x v="0"/>
    <n v="22.792509938191568"/>
    <n v="37.703622381000372"/>
    <n v="17.795863291480629"/>
    <n v="78.291995610672572"/>
    <x v="4"/>
  </r>
  <r>
    <n v="1658"/>
    <n v="0.43511043761729873"/>
    <x v="0"/>
    <n v="52.719388157949332"/>
    <n v="66.887955598763227"/>
    <n v="22.20326276918545"/>
    <n v="141.81060652589801"/>
    <x v="0"/>
  </r>
  <r>
    <n v="1659"/>
    <n v="0.81563657947549939"/>
    <x v="3"/>
    <n v="54.706495789883789"/>
    <n v="18.663887827395129"/>
    <n v="22.151859978344838"/>
    <n v="95.522243595623763"/>
    <x v="10"/>
  </r>
  <r>
    <n v="1660"/>
    <n v="0.83578525562019323"/>
    <x v="3"/>
    <n v="23.458781605364663"/>
    <n v="17.991500204772674"/>
    <n v="18.373846646955695"/>
    <n v="59.824128457093039"/>
    <x v="5"/>
  </r>
  <r>
    <n v="1661"/>
    <n v="0.48243882773558611"/>
    <x v="0"/>
    <n v="47.061729640734505"/>
    <n v="32.190499361010865"/>
    <n v="23.945805903308486"/>
    <n v="103.19803490505386"/>
    <x v="6"/>
  </r>
  <r>
    <n v="1662"/>
    <n v="0.79593263929771041"/>
    <x v="3"/>
    <n v="26.059588204046328"/>
    <n v="30.542565530227705"/>
    <n v="18.011851288505635"/>
    <n v="74.614005022779665"/>
    <x v="4"/>
  </r>
  <r>
    <n v="1663"/>
    <n v="0.5335875207492693"/>
    <x v="3"/>
    <n v="8.5682946158729028"/>
    <n v="57.025200899410919"/>
    <n v="15.12001383048926"/>
    <n v="80.713509345773076"/>
    <x v="9"/>
  </r>
  <r>
    <n v="1664"/>
    <n v="0.18237766952129597"/>
    <x v="0"/>
    <n v="18.026442238838971"/>
    <n v="26.120274637793461"/>
    <n v="18.454624954853966"/>
    <n v="62.601341831486394"/>
    <x v="2"/>
  </r>
  <r>
    <n v="1665"/>
    <n v="0.6607021549091685"/>
    <x v="3"/>
    <n v="3.71969311595632"/>
    <n v="24.742184771096255"/>
    <n v="22.483661316924547"/>
    <n v="50.94553920397712"/>
    <x v="5"/>
  </r>
  <r>
    <n v="1666"/>
    <n v="0.68171971355911321"/>
    <x v="3"/>
    <n v="11.003527679971171"/>
    <n v="25.776916538426679"/>
    <n v="21.005944285447065"/>
    <n v="57.786388503844911"/>
    <x v="5"/>
  </r>
  <r>
    <n v="1667"/>
    <n v="0.94625456286712384"/>
    <x v="1"/>
    <n v="23.505427875108154"/>
    <n v="29.29029567319758"/>
    <n v="21.199902671890733"/>
    <n v="73.995626220196471"/>
    <x v="4"/>
  </r>
  <r>
    <n v="1668"/>
    <n v="0.68381920226846604"/>
    <x v="3"/>
    <n v="12.604906029826957"/>
    <n v="42.81959723593247"/>
    <n v="25.672902085533838"/>
    <n v="81.097405351293261"/>
    <x v="9"/>
  </r>
  <r>
    <n v="1669"/>
    <n v="0.365933050482672"/>
    <x v="0"/>
    <n v="46.321559819426049"/>
    <n v="20.394871302568188"/>
    <n v="19.919627881084075"/>
    <n v="86.636059003078316"/>
    <x v="9"/>
  </r>
  <r>
    <n v="1670"/>
    <n v="0.54373182792697738"/>
    <x v="3"/>
    <n v="35.328347555671044"/>
    <n v="37.758403105438653"/>
    <n v="15.641778391574917"/>
    <n v="88.728529052684621"/>
    <x v="9"/>
  </r>
  <r>
    <n v="1671"/>
    <n v="0.88625402163908484"/>
    <x v="4"/>
    <n v="27.078427567439153"/>
    <n v="25.931740202880686"/>
    <n v="23.179541725818602"/>
    <n v="76.189709496138448"/>
    <x v="4"/>
  </r>
  <r>
    <n v="1672"/>
    <n v="0.71554041684275482"/>
    <x v="3"/>
    <n v="118.83293336769269"/>
    <n v="33.726960678988483"/>
    <n v="16.877719600880212"/>
    <n v="169.43761364756136"/>
    <x v="14"/>
  </r>
  <r>
    <n v="1673"/>
    <n v="0.22472804615115971"/>
    <x v="0"/>
    <n v="52.175756310204157"/>
    <n v="19.443114927644448"/>
    <n v="26.742347493941903"/>
    <n v="98.361218731790515"/>
    <x v="10"/>
  </r>
  <r>
    <n v="1674"/>
    <n v="0.76825481213201685"/>
    <x v="3"/>
    <n v="16.813386869277814"/>
    <n v="26.740290423591013"/>
    <n v="24.341045598733441"/>
    <n v="67.894722891602271"/>
    <x v="2"/>
  </r>
  <r>
    <n v="1675"/>
    <n v="0.68518826417408096"/>
    <x v="3"/>
    <n v="13.786362071045653"/>
    <n v="22.853363605816266"/>
    <n v="16.571238149703717"/>
    <n v="53.210963826565639"/>
    <x v="5"/>
  </r>
  <r>
    <n v="1676"/>
    <n v="0.42699345518026821"/>
    <x v="0"/>
    <n v="68.033401645911724"/>
    <n v="15.371629570595545"/>
    <n v="19.2968779553009"/>
    <n v="102.70190917180817"/>
    <x v="6"/>
  </r>
  <r>
    <n v="1677"/>
    <n v="0.26475401233524598"/>
    <x v="0"/>
    <n v="62.436809306337864"/>
    <n v="28.789020849586329"/>
    <n v="19.775981280842053"/>
    <n v="111.00181143676625"/>
    <x v="8"/>
  </r>
  <r>
    <n v="1678"/>
    <n v="0.40388020325360685"/>
    <x v="0"/>
    <n v="85.410427722344892"/>
    <n v="21.259046378690542"/>
    <n v="18.106911936688959"/>
    <n v="124.77638603772439"/>
    <x v="1"/>
  </r>
  <r>
    <n v="1679"/>
    <n v="0.89143668965170098"/>
    <x v="4"/>
    <n v="128.35799830519051"/>
    <n v="53.958987762485627"/>
    <n v="19.886529907952671"/>
    <n v="202.20351597562882"/>
    <x v="19"/>
  </r>
  <r>
    <n v="1680"/>
    <n v="0.60711830924516552"/>
    <x v="3"/>
    <n v="29.667474219310485"/>
    <n v="20.039768707469808"/>
    <n v="15.614573225435061"/>
    <n v="65.321816152215362"/>
    <x v="2"/>
  </r>
  <r>
    <n v="1681"/>
    <n v="0.31777104480293006"/>
    <x v="0"/>
    <n v="6.5350843103133478"/>
    <n v="25.759365475335414"/>
    <n v="27.517229755282731"/>
    <n v="59.811679540931493"/>
    <x v="5"/>
  </r>
  <r>
    <n v="1682"/>
    <n v="0.59089230342863452"/>
    <x v="3"/>
    <n v="36.331571829186338"/>
    <n v="18.557021226488192"/>
    <n v="24.337171378710924"/>
    <n v="79.225764434385454"/>
    <x v="4"/>
  </r>
  <r>
    <n v="1683"/>
    <n v="0.52969334172202109"/>
    <x v="3"/>
    <n v="49.127603633886757"/>
    <n v="20.556484806805656"/>
    <n v="13.692055116856883"/>
    <n v="83.376143557549298"/>
    <x v="9"/>
  </r>
  <r>
    <n v="1684"/>
    <n v="0.49523556837706884"/>
    <x v="0"/>
    <n v="14.756134151120431"/>
    <n v="21.346408242943937"/>
    <n v="15.502037270849414"/>
    <n v="51.604579664913786"/>
    <x v="5"/>
  </r>
  <r>
    <n v="1685"/>
    <n v="0.97325074674953749"/>
    <x v="2"/>
    <n v="35.034589990724868"/>
    <n v="23.220820679181482"/>
    <n v="17.49337942371432"/>
    <n v="75.74879009362067"/>
    <x v="4"/>
  </r>
  <r>
    <n v="1686"/>
    <n v="0.87047864871267577"/>
    <x v="4"/>
    <n v="29.188326255797794"/>
    <n v="28.051747172325697"/>
    <n v="17.58921156255839"/>
    <n v="74.829284990681884"/>
    <x v="4"/>
  </r>
  <r>
    <n v="1687"/>
    <n v="0.53614928532782158"/>
    <x v="3"/>
    <n v="28.004775961411326"/>
    <n v="26.118463109275012"/>
    <n v="20.576219405744364"/>
    <n v="74.699458476430706"/>
    <x v="4"/>
  </r>
  <r>
    <n v="1688"/>
    <n v="4.8035941828723394E-2"/>
    <x v="0"/>
    <n v="68.716601547946169"/>
    <n v="21.913717531364814"/>
    <n v="17.203221300033309"/>
    <n v="107.83354037934429"/>
    <x v="6"/>
  </r>
  <r>
    <n v="1689"/>
    <n v="0.17818227758551086"/>
    <x v="0"/>
    <n v="3.7854976179359703"/>
    <n v="21.712904603502803"/>
    <n v="16.848947561819198"/>
    <n v="42.347349783257968"/>
    <x v="7"/>
  </r>
  <r>
    <n v="1690"/>
    <n v="0.71019771105585627"/>
    <x v="3"/>
    <n v="16.629048029374982"/>
    <n v="21.857459689596492"/>
    <n v="18.420864996693094"/>
    <n v="56.907372715664565"/>
    <x v="5"/>
  </r>
  <r>
    <n v="1691"/>
    <n v="0.55339613618714789"/>
    <x v="3"/>
    <n v="24.850904999835137"/>
    <n v="8.866396269204472"/>
    <n v="28.537828644994615"/>
    <n v="62.255129914034228"/>
    <x v="2"/>
  </r>
  <r>
    <n v="1692"/>
    <n v="0.15861074948585796"/>
    <x v="0"/>
    <n v="17.914776773170139"/>
    <n v="35.599989331147071"/>
    <n v="15.520882943856391"/>
    <n v="69.035649048173596"/>
    <x v="2"/>
  </r>
  <r>
    <n v="1693"/>
    <n v="0.74974579878392178"/>
    <x v="3"/>
    <n v="32.160669201219797"/>
    <n v="27.932848158520624"/>
    <n v="23.746051360917509"/>
    <n v="83.839568720657923"/>
    <x v="9"/>
  </r>
  <r>
    <n v="1694"/>
    <n v="0.93840235966229246"/>
    <x v="1"/>
    <n v="32.474819170119076"/>
    <n v="25.153508112786209"/>
    <n v="19.010267866966597"/>
    <n v="76.63859514987189"/>
    <x v="4"/>
  </r>
  <r>
    <n v="1695"/>
    <n v="0.95062496476150948"/>
    <x v="1"/>
    <n v="44.133169287637259"/>
    <n v="36.524830407724821"/>
    <n v="19.126650712153964"/>
    <n v="99.78465040751604"/>
    <x v="10"/>
  </r>
  <r>
    <n v="1696"/>
    <n v="0.1915789562948168"/>
    <x v="0"/>
    <n v="13.139110962138712"/>
    <n v="14.673841583744803"/>
    <n v="17.959089163782519"/>
    <n v="45.772041709666034"/>
    <x v="7"/>
  </r>
  <r>
    <n v="1697"/>
    <n v="0.48707130765223028"/>
    <x v="0"/>
    <n v="35.717716311836611"/>
    <n v="81.549724159275556"/>
    <n v="24.772586362611509"/>
    <n v="142.04002683372369"/>
    <x v="0"/>
  </r>
  <r>
    <n v="1698"/>
    <n v="0.43597763747495744"/>
    <x v="0"/>
    <n v="42.302510335110654"/>
    <n v="41.139344907067077"/>
    <n v="17.367095753304582"/>
    <n v="100.80895099548231"/>
    <x v="6"/>
  </r>
  <r>
    <n v="1699"/>
    <n v="0.99966915751711283"/>
    <x v="2"/>
    <n v="16.81160364151236"/>
    <n v="6.1549919684291252"/>
    <n v="19.540736301996965"/>
    <n v="42.507331911938451"/>
    <x v="7"/>
  </r>
  <r>
    <n v="1700"/>
    <n v="0.10890365946319736"/>
    <x v="0"/>
    <n v="73.536321160483027"/>
    <n v="27.242411742227098"/>
    <n v="22.060574974513464"/>
    <n v="122.83930787722358"/>
    <x v="1"/>
  </r>
  <r>
    <n v="1701"/>
    <n v="0.85367325400497374"/>
    <x v="3"/>
    <n v="60.959939594984931"/>
    <n v="9.3996502448963088"/>
    <n v="19.084755188340967"/>
    <n v="89.444345028222202"/>
    <x v="9"/>
  </r>
  <r>
    <n v="1702"/>
    <n v="0.45357068882478702"/>
    <x v="0"/>
    <n v="12.717522687027305"/>
    <n v="25.255683921774065"/>
    <n v="21.990012310946515"/>
    <n v="59.963218919747888"/>
    <x v="5"/>
  </r>
  <r>
    <n v="1703"/>
    <n v="1.9499696416871215E-2"/>
    <x v="0"/>
    <n v="35.781123187691513"/>
    <n v="6.0076365251797448"/>
    <n v="24.183333010881771"/>
    <n v="65.972092723753022"/>
    <x v="2"/>
  </r>
  <r>
    <n v="1704"/>
    <n v="0.23089457672320379"/>
    <x v="0"/>
    <n v="114.18612609510738"/>
    <n v="32.068508514372056"/>
    <n v="21.751048456830503"/>
    <n v="168.00568306630993"/>
    <x v="14"/>
  </r>
  <r>
    <n v="1705"/>
    <n v="5.5139111646970052E-2"/>
    <x v="0"/>
    <n v="14.495802922610165"/>
    <n v="28.784290178434539"/>
    <n v="23.386027274869409"/>
    <n v="66.666120375914119"/>
    <x v="2"/>
  </r>
  <r>
    <n v="1706"/>
    <n v="0.40289788333737075"/>
    <x v="0"/>
    <n v="34.944106623802249"/>
    <n v="64.337311509939951"/>
    <n v="20.38237332092277"/>
    <n v="119.66379145466496"/>
    <x v="8"/>
  </r>
  <r>
    <n v="1707"/>
    <n v="2.1966703001746746E-2"/>
    <x v="0"/>
    <n v="23.743091223316963"/>
    <n v="55.031258124331778"/>
    <n v="18.367135331534069"/>
    <n v="97.14148467918281"/>
    <x v="10"/>
  </r>
  <r>
    <n v="1708"/>
    <n v="0.41776101469115368"/>
    <x v="0"/>
    <n v="49.842390435751156"/>
    <n v="52.14931861078734"/>
    <n v="19.422519073749232"/>
    <n v="121.41422812028772"/>
    <x v="1"/>
  </r>
  <r>
    <n v="1709"/>
    <n v="0.29018401121657789"/>
    <x v="0"/>
    <n v="30.579131294179589"/>
    <n v="16.905411819843586"/>
    <n v="17.179801216788448"/>
    <n v="64.664344330811616"/>
    <x v="2"/>
  </r>
  <r>
    <n v="1710"/>
    <n v="0.19088483936797818"/>
    <x v="0"/>
    <n v="51.456967581539708"/>
    <n v="26.918057579339813"/>
    <n v="17.965088638686073"/>
    <n v="96.340113799565586"/>
    <x v="10"/>
  </r>
  <r>
    <n v="1711"/>
    <n v="0.2517176706258466"/>
    <x v="0"/>
    <n v="19.400945508412278"/>
    <n v="53.638751393148731"/>
    <n v="23.194501487139743"/>
    <n v="96.234198388700747"/>
    <x v="10"/>
  </r>
  <r>
    <n v="1712"/>
    <n v="0.43324753340417432"/>
    <x v="0"/>
    <n v="23.460651801850243"/>
    <n v="92.669973072370979"/>
    <n v="22.505194573033862"/>
    <n v="138.63581944725507"/>
    <x v="3"/>
  </r>
  <r>
    <n v="1713"/>
    <n v="0.43205612770460644"/>
    <x v="0"/>
    <n v="21.316763158979207"/>
    <n v="26.963072080084785"/>
    <n v="16.64618643588507"/>
    <n v="64.926021674949055"/>
    <x v="2"/>
  </r>
  <r>
    <n v="1714"/>
    <n v="0.1627099502897561"/>
    <x v="0"/>
    <n v="54.205655483855594"/>
    <n v="36.41457679806809"/>
    <n v="19.398648814776937"/>
    <n v="110.01888109670061"/>
    <x v="8"/>
  </r>
  <r>
    <n v="1715"/>
    <n v="0.7369981926529704"/>
    <x v="3"/>
    <n v="99.897790896096112"/>
    <n v="11.950864437677907"/>
    <n v="16.301690910753408"/>
    <n v="128.15034624452744"/>
    <x v="1"/>
  </r>
  <r>
    <n v="1716"/>
    <n v="0.75546359470073621"/>
    <x v="3"/>
    <n v="12.662966440667791"/>
    <n v="18.567656429714628"/>
    <n v="23.745098189286473"/>
    <n v="54.975721059668892"/>
    <x v="5"/>
  </r>
  <r>
    <n v="1717"/>
    <n v="0.81060409367801267"/>
    <x v="3"/>
    <n v="93.783238115126167"/>
    <n v="45.01505515469691"/>
    <n v="19.852447886778005"/>
    <n v="158.6507411566011"/>
    <x v="16"/>
  </r>
  <r>
    <n v="1718"/>
    <n v="0.61861216385573392"/>
    <x v="3"/>
    <n v="28.369157570949881"/>
    <n v="12.195488799260673"/>
    <n v="21.945944239241253"/>
    <n v="62.51059060945181"/>
    <x v="2"/>
  </r>
  <r>
    <n v="1719"/>
    <n v="0.89980780649037007"/>
    <x v="4"/>
    <n v="25.277329428150377"/>
    <n v="18.502281344973827"/>
    <n v="21.778481459976494"/>
    <n v="65.558092233100695"/>
    <x v="2"/>
  </r>
  <r>
    <n v="1720"/>
    <n v="9.4465149676671079E-2"/>
    <x v="0"/>
    <n v="64.237456515810422"/>
    <n v="27.48362808336973"/>
    <n v="18.010891448886465"/>
    <n v="109.73197604806663"/>
    <x v="6"/>
  </r>
  <r>
    <n v="1721"/>
    <n v="3.9553462819045482E-2"/>
    <x v="0"/>
    <n v="27.16364546155533"/>
    <n v="37.321090797278586"/>
    <n v="17.609286113843247"/>
    <n v="82.094022372677159"/>
    <x v="9"/>
  </r>
  <r>
    <n v="1722"/>
    <n v="0.59067274442490569"/>
    <x v="3"/>
    <n v="77.317186392683723"/>
    <n v="39.988534979997837"/>
    <n v="17.6789227243688"/>
    <n v="134.98464409705036"/>
    <x v="3"/>
  </r>
  <r>
    <n v="1723"/>
    <n v="0.8933108977763986"/>
    <x v="4"/>
    <n v="5.4428283123791781"/>
    <n v="19.416062779917819"/>
    <n v="28.816017339697225"/>
    <n v="53.674908431994226"/>
    <x v="5"/>
  </r>
  <r>
    <n v="1724"/>
    <n v="0.30584597802845415"/>
    <x v="0"/>
    <n v="15.550241212945357"/>
    <n v="35.473187681885946"/>
    <n v="15.369700297481213"/>
    <n v="66.393129192312514"/>
    <x v="2"/>
  </r>
  <r>
    <n v="1725"/>
    <n v="0.65904281725760128"/>
    <x v="3"/>
    <n v="48.206781362503477"/>
    <n v="21.400167265180052"/>
    <n v="22.909807707537748"/>
    <n v="92.516756335221274"/>
    <x v="10"/>
  </r>
  <r>
    <n v="1726"/>
    <n v="0.41222181226432197"/>
    <x v="0"/>
    <n v="104.0470655313876"/>
    <n v="14.423103974129161"/>
    <n v="23.345495666060156"/>
    <n v="141.81566517157691"/>
    <x v="0"/>
  </r>
  <r>
    <n v="1727"/>
    <n v="0.62368479737522342"/>
    <x v="3"/>
    <n v="32.841058985942681"/>
    <n v="36.762184195718753"/>
    <n v="20.334503781981756"/>
    <n v="89.937746963643193"/>
    <x v="9"/>
  </r>
  <r>
    <n v="1728"/>
    <n v="0.84087501409793086"/>
    <x v="3"/>
    <n v="46.38966777649658"/>
    <n v="14.17494512271931"/>
    <n v="25.144439878632518"/>
    <n v="85.709052777848399"/>
    <x v="9"/>
  </r>
  <r>
    <n v="1729"/>
    <n v="8.3300574852347098E-2"/>
    <x v="0"/>
    <n v="29.544628805097247"/>
    <n v="40.371406256587498"/>
    <n v="21.47509340525766"/>
    <n v="91.391128466942405"/>
    <x v="10"/>
  </r>
  <r>
    <n v="1730"/>
    <n v="3.3694489996036525E-2"/>
    <x v="0"/>
    <n v="26.740483200977387"/>
    <n v="25.366153362082027"/>
    <n v="20.940583364749781"/>
    <n v="73.047219927809195"/>
    <x v="4"/>
  </r>
  <r>
    <n v="1731"/>
    <n v="0.34175540291287876"/>
    <x v="0"/>
    <n v="12.705395644508938"/>
    <n v="29.13657660677659"/>
    <n v="17.990438664793796"/>
    <n v="59.832410916079326"/>
    <x v="5"/>
  </r>
  <r>
    <n v="1732"/>
    <n v="0.19484180901809878"/>
    <x v="0"/>
    <n v="24.59591565843753"/>
    <n v="34.620987462066722"/>
    <n v="18.521766292114005"/>
    <n v="77.738669412618265"/>
    <x v="4"/>
  </r>
  <r>
    <n v="1733"/>
    <n v="0.4286313749206947"/>
    <x v="0"/>
    <n v="10.539599081114918"/>
    <n v="67.004900880823456"/>
    <n v="15.118375378763281"/>
    <n v="92.662875340701646"/>
    <x v="10"/>
  </r>
  <r>
    <n v="1734"/>
    <n v="0.30068779524759326"/>
    <x v="0"/>
    <n v="26.084763611067761"/>
    <n v="25.520718088274865"/>
    <n v="22.986754797729084"/>
    <n v="74.59223649707171"/>
    <x v="4"/>
  </r>
  <r>
    <n v="1735"/>
    <n v="0.25472841258630974"/>
    <x v="0"/>
    <n v="60.840539674101279"/>
    <n v="24.759531664452659"/>
    <n v="18.846634281319773"/>
    <n v="104.44670561987371"/>
    <x v="6"/>
  </r>
  <r>
    <n v="1736"/>
    <n v="0.49135210982150102"/>
    <x v="0"/>
    <n v="27.093583819858743"/>
    <n v="49.874948610247863"/>
    <n v="19.882246081601693"/>
    <n v="96.850778511708299"/>
    <x v="10"/>
  </r>
  <r>
    <n v="1737"/>
    <n v="0.30168737835604387"/>
    <x v="0"/>
    <n v="28.74943466451111"/>
    <n v="14.108815713315282"/>
    <n v="14.15908123318127"/>
    <n v="57.017331611007663"/>
    <x v="5"/>
  </r>
  <r>
    <n v="1738"/>
    <n v="0.32914693463890576"/>
    <x v="0"/>
    <n v="11.253154797556652"/>
    <n v="27.611581693589507"/>
    <n v="21.076645000313846"/>
    <n v="59.941381491460007"/>
    <x v="5"/>
  </r>
  <r>
    <n v="1739"/>
    <n v="0.69747175516635396"/>
    <x v="3"/>
    <n v="10.766180220045266"/>
    <n v="48.891440199313941"/>
    <n v="16.072546505582988"/>
    <n v="75.730166924942196"/>
    <x v="4"/>
  </r>
  <r>
    <n v="1740"/>
    <n v="0.30921287360909122"/>
    <x v="0"/>
    <n v="24.806868035894517"/>
    <n v="50.935016307068004"/>
    <n v="16.642552766475866"/>
    <n v="92.38443710943838"/>
    <x v="10"/>
  </r>
  <r>
    <n v="1741"/>
    <n v="0.56863363323502558"/>
    <x v="3"/>
    <n v="9.6386153942079407"/>
    <n v="18.632842801690082"/>
    <n v="16.666250790918976"/>
    <n v="44.937708986817"/>
    <x v="7"/>
  </r>
  <r>
    <n v="1742"/>
    <n v="0.90287240363163468"/>
    <x v="1"/>
    <n v="33.611270186033849"/>
    <n v="33.190556175110089"/>
    <n v="26.47810098925321"/>
    <n v="93.279927350397145"/>
    <x v="10"/>
  </r>
  <r>
    <n v="1743"/>
    <n v="0.40687058627610795"/>
    <x v="0"/>
    <n v="8.6771932594720838"/>
    <n v="51.982917943440491"/>
    <n v="21.928603377758115"/>
    <n v="82.588714580670683"/>
    <x v="9"/>
  </r>
  <r>
    <n v="1744"/>
    <n v="0.63851263101282152"/>
    <x v="3"/>
    <n v="48.954026694257642"/>
    <n v="26.430570771489148"/>
    <n v="22.096632055897658"/>
    <n v="97.481229521644451"/>
    <x v="10"/>
  </r>
  <r>
    <n v="1745"/>
    <n v="0.93105542353115822"/>
    <x v="1"/>
    <n v="83.093208801325474"/>
    <n v="26.147689778098979"/>
    <n v="20.045474881797563"/>
    <n v="129.28637346122201"/>
    <x v="1"/>
  </r>
  <r>
    <n v="1746"/>
    <n v="0.56189393198650106"/>
    <x v="3"/>
    <n v="25.805622676901532"/>
    <n v="28.742367496088686"/>
    <n v="19.913039993689512"/>
    <n v="74.461030166679734"/>
    <x v="4"/>
  </r>
  <r>
    <n v="1747"/>
    <n v="0.93610294541692673"/>
    <x v="1"/>
    <n v="6.9444831299514727"/>
    <n v="25.670994893302698"/>
    <n v="31.098728338980276"/>
    <n v="63.714206362234449"/>
    <x v="2"/>
  </r>
  <r>
    <n v="1748"/>
    <n v="0.88291397899923341"/>
    <x v="4"/>
    <n v="31.077141363608071"/>
    <n v="19.431113847164013"/>
    <n v="18.668319396079738"/>
    <n v="69.17657460685183"/>
    <x v="2"/>
  </r>
  <r>
    <n v="1749"/>
    <n v="0.12212737200151624"/>
    <x v="0"/>
    <n v="118.00070016931745"/>
    <n v="38.931607775632557"/>
    <n v="15.587138268907172"/>
    <n v="172.51944621385721"/>
    <x v="11"/>
  </r>
  <r>
    <n v="1750"/>
    <n v="0.28283788505018559"/>
    <x v="0"/>
    <n v="40.292873256772012"/>
    <n v="25.080344565539974"/>
    <n v="15.783488353820259"/>
    <n v="81.156706176132246"/>
    <x v="9"/>
  </r>
  <r>
    <n v="1751"/>
    <n v="0.91895819796105405"/>
    <x v="1"/>
    <n v="89.252483760494485"/>
    <n v="41.297572825798241"/>
    <n v="23.138998930335479"/>
    <n v="153.6890555166282"/>
    <x v="16"/>
  </r>
  <r>
    <n v="1752"/>
    <n v="0.11352710734321048"/>
    <x v="0"/>
    <n v="44.944499577787262"/>
    <n v="25.912839314057518"/>
    <n v="22.648373575221473"/>
    <n v="93.505712467066246"/>
    <x v="10"/>
  </r>
  <r>
    <n v="1753"/>
    <n v="0.89685093276025252"/>
    <x v="4"/>
    <n v="30.87840326509297"/>
    <n v="39.405849002042366"/>
    <n v="18.078928898259349"/>
    <n v="88.363181165394693"/>
    <x v="9"/>
  </r>
  <r>
    <n v="1754"/>
    <n v="0.20350645198638728"/>
    <x v="0"/>
    <n v="10.407829193641275"/>
    <n v="12.567458767256065"/>
    <n v="21.937953939366604"/>
    <n v="44.913241900263941"/>
    <x v="7"/>
  </r>
  <r>
    <n v="1755"/>
    <n v="0.62048678966809689"/>
    <x v="3"/>
    <n v="8.2539875199250865"/>
    <n v="43.683223252957212"/>
    <n v="20.307609126025127"/>
    <n v="72.244819898907423"/>
    <x v="4"/>
  </r>
  <r>
    <n v="1756"/>
    <n v="0.20497226626693654"/>
    <x v="0"/>
    <n v="25.685635692941048"/>
    <n v="14.188918702532398"/>
    <n v="17.868192078625611"/>
    <n v="57.742746474099057"/>
    <x v="5"/>
  </r>
  <r>
    <n v="1757"/>
    <n v="0.54295502796263972"/>
    <x v="3"/>
    <n v="33.227750270661566"/>
    <n v="25.414953119812939"/>
    <n v="19.708322993312848"/>
    <n v="78.351026383787357"/>
    <x v="4"/>
  </r>
  <r>
    <n v="1758"/>
    <n v="0.41351030263129185"/>
    <x v="0"/>
    <n v="33.074080476579965"/>
    <n v="33.556266367429778"/>
    <n v="21.380741644675656"/>
    <n v="88.011088488685402"/>
    <x v="9"/>
  </r>
  <r>
    <n v="1759"/>
    <n v="0.2508181181395529"/>
    <x v="0"/>
    <n v="11.09537978488898"/>
    <n v="49.18447326132015"/>
    <n v="22.84277482058182"/>
    <n v="83.12262786679095"/>
    <x v="9"/>
  </r>
  <r>
    <n v="1760"/>
    <n v="0.53854474997246404"/>
    <x v="3"/>
    <n v="157.68157086825536"/>
    <n v="77.502637907216226"/>
    <n v="22.303965083595536"/>
    <n v="257.4881738590671"/>
    <x v="20"/>
  </r>
  <r>
    <n v="1761"/>
    <n v="0.31819483210136634"/>
    <x v="0"/>
    <n v="13.389159523865168"/>
    <n v="53.769117050364166"/>
    <n v="21.469193855882789"/>
    <n v="88.627470430112126"/>
    <x v="9"/>
  </r>
  <r>
    <n v="1762"/>
    <n v="0.3480542176874496"/>
    <x v="0"/>
    <n v="13.155762012169486"/>
    <n v="11.144031164270434"/>
    <n v="24.088223512737805"/>
    <n v="48.388016689177725"/>
    <x v="7"/>
  </r>
  <r>
    <n v="1763"/>
    <n v="0.93831255572260697"/>
    <x v="1"/>
    <n v="8.4672358114054465"/>
    <n v="22.291876400247123"/>
    <n v="18.995561836741803"/>
    <n v="49.754674048394378"/>
    <x v="7"/>
  </r>
  <r>
    <n v="1764"/>
    <n v="0.90042778776986887"/>
    <x v="1"/>
    <n v="37.939774183426266"/>
    <n v="40.796135701782305"/>
    <n v="17.770826118434787"/>
    <n v="96.506736003643354"/>
    <x v="10"/>
  </r>
  <r>
    <n v="1765"/>
    <n v="0.42627117374909396"/>
    <x v="0"/>
    <n v="21.681733951971086"/>
    <n v="9.5216654766300337"/>
    <n v="16.000063150628641"/>
    <n v="47.203462579229765"/>
    <x v="7"/>
  </r>
  <r>
    <n v="1766"/>
    <n v="0.88614570644556268"/>
    <x v="4"/>
    <n v="15.563290913882033"/>
    <n v="12.374780333674808"/>
    <n v="18.926067817488352"/>
    <n v="46.864139065045194"/>
    <x v="7"/>
  </r>
  <r>
    <n v="1767"/>
    <n v="0.15923025427410153"/>
    <x v="0"/>
    <n v="14.040035643186968"/>
    <n v="35.101296895927049"/>
    <n v="16.556828016985115"/>
    <n v="65.69816055609914"/>
    <x v="2"/>
  </r>
  <r>
    <n v="1768"/>
    <n v="0.9767130579646327"/>
    <x v="2"/>
    <n v="57.742423514437711"/>
    <n v="29.46651588105069"/>
    <n v="19.126107690114523"/>
    <n v="106.33504708560292"/>
    <x v="6"/>
  </r>
  <r>
    <n v="1769"/>
    <n v="0.12065144718422194"/>
    <x v="0"/>
    <n v="35.333562655646531"/>
    <n v="27.787953656517509"/>
    <n v="23.489497539177254"/>
    <n v="86.611013851341298"/>
    <x v="9"/>
  </r>
  <r>
    <n v="1770"/>
    <n v="0.22274059565265325"/>
    <x v="0"/>
    <n v="88.305272593621183"/>
    <n v="41.926292127259849"/>
    <n v="16.807438219630328"/>
    <n v="147.03900294051135"/>
    <x v="0"/>
  </r>
  <r>
    <n v="1771"/>
    <n v="0.37599991400463983"/>
    <x v="0"/>
    <n v="20.852185581460262"/>
    <n v="29.184105723829276"/>
    <n v="19.523436481364385"/>
    <n v="69.559727786653923"/>
    <x v="2"/>
  </r>
  <r>
    <n v="1772"/>
    <n v="0.67618536770297066"/>
    <x v="3"/>
    <n v="44.700679310203647"/>
    <n v="35.323264581175664"/>
    <n v="17.679859950966225"/>
    <n v="97.703803842345536"/>
    <x v="10"/>
  </r>
  <r>
    <n v="1773"/>
    <n v="0.14237473639017673"/>
    <x v="0"/>
    <n v="33.500299030411085"/>
    <n v="37.924087845201406"/>
    <n v="19.332588130598094"/>
    <n v="90.756975006210595"/>
    <x v="10"/>
  </r>
  <r>
    <n v="1774"/>
    <n v="0.81366394571907574"/>
    <x v="3"/>
    <n v="12.928533170883643"/>
    <n v="17.682974681590967"/>
    <n v="18.906717237064392"/>
    <n v="49.518225089539001"/>
    <x v="7"/>
  </r>
  <r>
    <n v="1775"/>
    <n v="0.22928500837991861"/>
    <x v="0"/>
    <n v="21.053011613108779"/>
    <n v="7.9385488560383672"/>
    <n v="18.197572260002708"/>
    <n v="47.189132729149854"/>
    <x v="7"/>
  </r>
  <r>
    <n v="1776"/>
    <n v="0.32114619155870294"/>
    <x v="0"/>
    <n v="59.979971655279805"/>
    <n v="37.924688918655796"/>
    <n v="19.790904317592318"/>
    <n v="117.69556489152792"/>
    <x v="8"/>
  </r>
  <r>
    <n v="1777"/>
    <n v="0.8343219874508202"/>
    <x v="3"/>
    <n v="18.379247564029516"/>
    <n v="10.594623723550818"/>
    <n v="16.726263275908071"/>
    <n v="45.700134563488405"/>
    <x v="7"/>
  </r>
  <r>
    <n v="1778"/>
    <n v="0.64107592495956955"/>
    <x v="3"/>
    <n v="54.60695879934628"/>
    <n v="40.105565518395139"/>
    <n v="21.437987147423193"/>
    <n v="116.15051146516461"/>
    <x v="8"/>
  </r>
  <r>
    <n v="1779"/>
    <n v="0.64584740693836096"/>
    <x v="3"/>
    <n v="47.176117191292157"/>
    <n v="27.031460673814362"/>
    <n v="19.347953177481187"/>
    <n v="93.555531042587702"/>
    <x v="10"/>
  </r>
  <r>
    <n v="1780"/>
    <n v="0.19550037727549652"/>
    <x v="0"/>
    <n v="46.882403298393889"/>
    <n v="77.015730535051276"/>
    <n v="16.736481576308702"/>
    <n v="140.63461540975388"/>
    <x v="0"/>
  </r>
  <r>
    <n v="1781"/>
    <n v="0.4578163256351403"/>
    <x v="0"/>
    <n v="11.087872525893392"/>
    <n v="22.504851495547324"/>
    <n v="15.962247374392325"/>
    <n v="49.554971395833043"/>
    <x v="7"/>
  </r>
  <r>
    <n v="1782"/>
    <n v="0.88527627170131706"/>
    <x v="4"/>
    <n v="33.602140254303293"/>
    <n v="105.71418333122844"/>
    <n v="21.811342110954286"/>
    <n v="161.12766569648602"/>
    <x v="14"/>
  </r>
  <r>
    <n v="1783"/>
    <n v="0.66532670077796985"/>
    <x v="3"/>
    <n v="28.583286078397315"/>
    <n v="11.808783100356372"/>
    <n v="19.552411101823484"/>
    <n v="59.944480280577167"/>
    <x v="5"/>
  </r>
  <r>
    <n v="1784"/>
    <n v="0.8179789477520556"/>
    <x v="3"/>
    <n v="39.128826351575576"/>
    <n v="31.957416885747101"/>
    <n v="26.067008172837522"/>
    <n v="97.153251410160195"/>
    <x v="10"/>
  </r>
  <r>
    <n v="1785"/>
    <n v="0.20620275820710032"/>
    <x v="0"/>
    <n v="16.694170942611038"/>
    <n v="41.551700394933796"/>
    <n v="18.34324076079595"/>
    <n v="76.589112098340792"/>
    <x v="4"/>
  </r>
  <r>
    <n v="1786"/>
    <n v="0.29274483470170454"/>
    <x v="0"/>
    <n v="81.284399447309312"/>
    <n v="16.08740277066088"/>
    <n v="19.534089755679279"/>
    <n v="116.90589197364946"/>
    <x v="8"/>
  </r>
  <r>
    <n v="1787"/>
    <n v="0.77412252404064241"/>
    <x v="3"/>
    <n v="33.062728413193"/>
    <n v="28.086735934582418"/>
    <n v="24.526532708279948"/>
    <n v="85.675997056055365"/>
    <x v="9"/>
  </r>
  <r>
    <n v="1788"/>
    <n v="0.38191768794651737"/>
    <x v="0"/>
    <n v="27.306070054493265"/>
    <n v="80.688675585952183"/>
    <n v="15.760872304631915"/>
    <n v="123.75561794507736"/>
    <x v="1"/>
  </r>
  <r>
    <n v="1789"/>
    <n v="2.3135040116452066E-2"/>
    <x v="0"/>
    <n v="68.603778129032079"/>
    <n v="16.232150732103936"/>
    <n v="21.138031875890491"/>
    <n v="105.9739607370265"/>
    <x v="6"/>
  </r>
  <r>
    <n v="1790"/>
    <n v="0.41956380535305893"/>
    <x v="0"/>
    <n v="40.045641847091808"/>
    <n v="39.620429783516755"/>
    <n v="19.249573549488069"/>
    <n v="98.915645180096647"/>
    <x v="10"/>
  </r>
  <r>
    <n v="1791"/>
    <n v="0.12485242320102041"/>
    <x v="0"/>
    <n v="62.014319120666137"/>
    <n v="29.816606739680022"/>
    <n v="25.993893281064139"/>
    <n v="117.8248191414103"/>
    <x v="8"/>
  </r>
  <r>
    <n v="1792"/>
    <n v="5.5010500645767846E-2"/>
    <x v="0"/>
    <n v="160.70588504875258"/>
    <n v="62.26016962880108"/>
    <n v="24.833980749679945"/>
    <n v="247.80003542723358"/>
    <x v="25"/>
  </r>
  <r>
    <n v="1793"/>
    <n v="0.94903937200811439"/>
    <x v="1"/>
    <n v="22.134017731107203"/>
    <n v="13.35438303311412"/>
    <n v="23.562153823571922"/>
    <n v="59.050554587793243"/>
    <x v="5"/>
  </r>
  <r>
    <n v="1794"/>
    <n v="0.69075477145430797"/>
    <x v="3"/>
    <n v="35.099407621076566"/>
    <n v="26.486317463074815"/>
    <n v="22.607495770134157"/>
    <n v="84.193220854285528"/>
    <x v="9"/>
  </r>
  <r>
    <n v="1795"/>
    <n v="6.3274098202191653E-2"/>
    <x v="0"/>
    <n v="33.103087299063148"/>
    <n v="24.508244148728348"/>
    <n v="19.885595806870761"/>
    <n v="77.496927254662268"/>
    <x v="4"/>
  </r>
  <r>
    <n v="1796"/>
    <n v="0.32002182649369493"/>
    <x v="0"/>
    <n v="19.96542927121509"/>
    <n v="23.494079092425842"/>
    <n v="17.856397570893744"/>
    <n v="61.315905934534683"/>
    <x v="2"/>
  </r>
  <r>
    <n v="1797"/>
    <n v="0.51580426552800862"/>
    <x v="3"/>
    <n v="12.126305882629042"/>
    <n v="28.540149442527344"/>
    <n v="29.774342739233209"/>
    <n v="70.440798064389597"/>
    <x v="4"/>
  </r>
  <r>
    <n v="1798"/>
    <n v="0.57973500852012871"/>
    <x v="3"/>
    <n v="20.460586108649455"/>
    <n v="51.713226778852125"/>
    <n v="21.970765393896162"/>
    <n v="94.144578281397742"/>
    <x v="10"/>
  </r>
  <r>
    <n v="1799"/>
    <n v="0.66199720835977505"/>
    <x v="3"/>
    <n v="22.431927953308168"/>
    <n v="75.612083996604838"/>
    <n v="17.806251747163888"/>
    <n v="115.85026369707688"/>
    <x v="8"/>
  </r>
  <r>
    <n v="1800"/>
    <n v="0.58295382819094843"/>
    <x v="3"/>
    <n v="20.225710531860127"/>
    <n v="24.6051342142507"/>
    <n v="25.213944937266941"/>
    <n v="70.044789683377772"/>
    <x v="4"/>
  </r>
  <r>
    <n v="1801"/>
    <n v="1.1511365486611913E-2"/>
    <x v="0"/>
    <n v="66.362542256313986"/>
    <n v="32.09463666046836"/>
    <n v="16.367424856234969"/>
    <n v="114.82460377301732"/>
    <x v="8"/>
  </r>
  <r>
    <n v="1802"/>
    <n v="0.77099911162642221"/>
    <x v="3"/>
    <n v="35.759168125128497"/>
    <n v="16.203155215327889"/>
    <n v="22.078300209694799"/>
    <n v="74.040623550151182"/>
    <x v="4"/>
  </r>
  <r>
    <n v="1803"/>
    <n v="0.85611644960934719"/>
    <x v="3"/>
    <n v="18.974525378094143"/>
    <n v="23.165638383717411"/>
    <n v="17.794009137927663"/>
    <n v="59.93417289973921"/>
    <x v="5"/>
  </r>
  <r>
    <n v="1804"/>
    <n v="0.30673279126518882"/>
    <x v="0"/>
    <n v="19.237912235899916"/>
    <n v="23.365749817060163"/>
    <n v="23.362475713415492"/>
    <n v="65.966137766375567"/>
    <x v="2"/>
  </r>
  <r>
    <n v="1805"/>
    <n v="0.73181676036057042"/>
    <x v="3"/>
    <n v="27.216191343609676"/>
    <n v="31.91077353372776"/>
    <n v="27.611192818039939"/>
    <n v="86.738157695377367"/>
    <x v="9"/>
  </r>
  <r>
    <n v="1806"/>
    <n v="0.87507382564952896"/>
    <x v="4"/>
    <n v="13.272272566634211"/>
    <n v="11.22341722599359"/>
    <n v="19.081346784242871"/>
    <n v="43.577036576870668"/>
    <x v="7"/>
  </r>
  <r>
    <n v="1807"/>
    <n v="0.78596685723660908"/>
    <x v="3"/>
    <n v="8.1740110724844293"/>
    <n v="23.186938546241876"/>
    <n v="16.970736247539016"/>
    <n v="48.331685866265317"/>
    <x v="7"/>
  </r>
  <r>
    <n v="1808"/>
    <n v="0.34997106602124006"/>
    <x v="0"/>
    <n v="11.40013693323802"/>
    <n v="14.502726265537317"/>
    <n v="15.910570176235801"/>
    <n v="41.813433375011137"/>
    <x v="7"/>
  </r>
  <r>
    <n v="1809"/>
    <n v="0.95733977040179108"/>
    <x v="1"/>
    <n v="54.247057958420214"/>
    <n v="31.275713195167473"/>
    <n v="23.229952714902467"/>
    <n v="108.75272386849015"/>
    <x v="6"/>
  </r>
  <r>
    <n v="1810"/>
    <n v="0.31310748323727078"/>
    <x v="0"/>
    <n v="21.451524353819284"/>
    <n v="18.725269819110444"/>
    <n v="20.145294530013228"/>
    <n v="60.322088702942963"/>
    <x v="2"/>
  </r>
  <r>
    <n v="1811"/>
    <n v="0.76658130886617126"/>
    <x v="3"/>
    <n v="30.729847205922947"/>
    <n v="21.551845350753982"/>
    <n v="18.269497318816374"/>
    <n v="70.551189875493307"/>
    <x v="4"/>
  </r>
  <r>
    <n v="1812"/>
    <n v="4.7096084228001711E-2"/>
    <x v="0"/>
    <n v="30.337844786287924"/>
    <n v="13.629838038193645"/>
    <n v="24.795049853968766"/>
    <n v="68.762732678450334"/>
    <x v="2"/>
  </r>
  <r>
    <n v="1813"/>
    <n v="0.7366236935184477"/>
    <x v="3"/>
    <n v="18.413546646521624"/>
    <n v="63.780856424693404"/>
    <n v="19.974351656658431"/>
    <n v="102.16875472787345"/>
    <x v="6"/>
  </r>
  <r>
    <n v="1814"/>
    <n v="1.481309103715478E-2"/>
    <x v="0"/>
    <n v="14.145894937614553"/>
    <n v="18.366791281596416"/>
    <n v="19.824082589831569"/>
    <n v="52.336768809042539"/>
    <x v="5"/>
  </r>
  <r>
    <n v="1815"/>
    <n v="0.84630858584098412"/>
    <x v="3"/>
    <n v="34.912470730826008"/>
    <n v="32.428103405152612"/>
    <n v="22.231415614121623"/>
    <n v="89.571989750100244"/>
    <x v="9"/>
  </r>
  <r>
    <n v="1816"/>
    <n v="1.948413273130678E-2"/>
    <x v="0"/>
    <n v="69.209065615101707"/>
    <n v="15.623548205667555"/>
    <n v="29.229064091275543"/>
    <n v="114.06167791204481"/>
    <x v="8"/>
  </r>
  <r>
    <n v="1817"/>
    <n v="3.8600936164026933E-2"/>
    <x v="0"/>
    <n v="29.968716702098217"/>
    <n v="38.338657339963973"/>
    <n v="17.452888451614637"/>
    <n v="85.760262493676834"/>
    <x v="9"/>
  </r>
  <r>
    <n v="1818"/>
    <n v="0.35653151561576502"/>
    <x v="0"/>
    <n v="37.925140963838757"/>
    <n v="31.244863894180835"/>
    <n v="17.778249340599455"/>
    <n v="86.948254198619054"/>
    <x v="9"/>
  </r>
  <r>
    <n v="1819"/>
    <n v="0.37476297726814889"/>
    <x v="0"/>
    <n v="10.7398605297956"/>
    <n v="8.0228634617883365"/>
    <n v="19.145138661588177"/>
    <n v="37.907862653172117"/>
    <x v="15"/>
  </r>
  <r>
    <n v="1820"/>
    <n v="0.9948358911056705"/>
    <x v="2"/>
    <n v="28.912150657495356"/>
    <n v="12.732810329465091"/>
    <n v="18.093415786621801"/>
    <n v="59.738376773582246"/>
    <x v="5"/>
  </r>
  <r>
    <n v="1821"/>
    <n v="0.64227434015245299"/>
    <x v="3"/>
    <n v="25.227995792147276"/>
    <n v="32.716757889952689"/>
    <n v="17.81531958465451"/>
    <n v="75.760073266754475"/>
    <x v="4"/>
  </r>
  <r>
    <n v="1822"/>
    <n v="0.5499525845433656"/>
    <x v="3"/>
    <n v="22.028107254096899"/>
    <n v="16.61924383119845"/>
    <n v="28.50524913649533"/>
    <n v="67.152600221790678"/>
    <x v="2"/>
  </r>
  <r>
    <n v="1823"/>
    <n v="0.31671599218832014"/>
    <x v="0"/>
    <n v="24.232404293158122"/>
    <n v="35.918220461710327"/>
    <n v="16.767753696080714"/>
    <n v="76.918378450949163"/>
    <x v="4"/>
  </r>
  <r>
    <n v="1824"/>
    <n v="0.56156080416925958"/>
    <x v="3"/>
    <n v="11.445079442771071"/>
    <n v="25.655318774461048"/>
    <n v="17.278082461602445"/>
    <n v="54.378480678834563"/>
    <x v="5"/>
  </r>
  <r>
    <n v="1825"/>
    <n v="0.41487012697401282"/>
    <x v="0"/>
    <n v="13.49427609341063"/>
    <n v="32.482467278554665"/>
    <n v="19.590402059485779"/>
    <n v="65.567145431451081"/>
    <x v="2"/>
  </r>
  <r>
    <n v="1826"/>
    <n v="0.78589109067614116"/>
    <x v="3"/>
    <n v="23.460961227995245"/>
    <n v="48.443237961021353"/>
    <n v="18.489694615355464"/>
    <n v="90.393893804372055"/>
    <x v="10"/>
  </r>
  <r>
    <n v="1827"/>
    <n v="0.39211957769984462"/>
    <x v="0"/>
    <n v="22.844909636803393"/>
    <n v="16.961977369772949"/>
    <n v="28.026971626431468"/>
    <n v="67.833858633007821"/>
    <x v="2"/>
  </r>
  <r>
    <n v="1828"/>
    <n v="0.10046476529639781"/>
    <x v="0"/>
    <n v="185.9364477897204"/>
    <n v="26.07646793746466"/>
    <n v="16.883980936930495"/>
    <n v="228.89689666411556"/>
    <x v="21"/>
  </r>
  <r>
    <n v="1829"/>
    <n v="0.21384382199828655"/>
    <x v="0"/>
    <n v="26.340915987006852"/>
    <n v="53.303434495203803"/>
    <n v="21.392490832685798"/>
    <n v="101.03684131489645"/>
    <x v="6"/>
  </r>
  <r>
    <n v="1830"/>
    <n v="0.35309954367060825"/>
    <x v="0"/>
    <n v="18.057894796194084"/>
    <n v="30.328421738553601"/>
    <n v="18.948239432010574"/>
    <n v="67.334555966758259"/>
    <x v="2"/>
  </r>
  <r>
    <n v="1831"/>
    <n v="0.28841876698866009"/>
    <x v="0"/>
    <n v="22.178629707542438"/>
    <n v="45.260693168966071"/>
    <n v="19.451244333319234"/>
    <n v="86.890567209827751"/>
    <x v="9"/>
  </r>
  <r>
    <n v="1832"/>
    <n v="0.53353111857005986"/>
    <x v="3"/>
    <n v="24.537251524396346"/>
    <n v="28.808789446358539"/>
    <n v="21.661180087471855"/>
    <n v="75.007221058226747"/>
    <x v="4"/>
  </r>
  <r>
    <n v="1833"/>
    <n v="0.99612583456027659"/>
    <x v="2"/>
    <n v="69.349788917104121"/>
    <n v="15.573561730111443"/>
    <n v="14.636305187304385"/>
    <n v="99.559655834519944"/>
    <x v="10"/>
  </r>
  <r>
    <n v="1834"/>
    <n v="0.41000032944470699"/>
    <x v="0"/>
    <n v="22.847743925184492"/>
    <n v="32.118402091636845"/>
    <n v="19.242878269421208"/>
    <n v="74.209024286242553"/>
    <x v="4"/>
  </r>
  <r>
    <n v="1835"/>
    <n v="0.85965362003722168"/>
    <x v="3"/>
    <n v="20.071096722861586"/>
    <n v="31.927817635970179"/>
    <n v="18.466274289462298"/>
    <n v="70.46518864829406"/>
    <x v="4"/>
  </r>
  <r>
    <n v="1836"/>
    <n v="0.97188932746351286"/>
    <x v="2"/>
    <n v="14.488658865110638"/>
    <n v="88.71177689775638"/>
    <n v="14.177014104819269"/>
    <n v="117.37744986768628"/>
    <x v="8"/>
  </r>
  <r>
    <n v="1837"/>
    <n v="0.8058552387445943"/>
    <x v="3"/>
    <n v="42.770508324937111"/>
    <n v="12.390754521426128"/>
    <n v="21.944569758851426"/>
    <n v="77.105832605214673"/>
    <x v="4"/>
  </r>
  <r>
    <n v="1838"/>
    <n v="0.66261288423174647"/>
    <x v="3"/>
    <n v="63.864901833955024"/>
    <n v="36.946344881807164"/>
    <n v="26.540436776917701"/>
    <n v="127.3516834926799"/>
    <x v="1"/>
  </r>
  <r>
    <n v="1839"/>
    <n v="0.44341170763453785"/>
    <x v="0"/>
    <n v="24.765057371312196"/>
    <n v="31.461001499030342"/>
    <n v="22.275030352266807"/>
    <n v="78.501089222609352"/>
    <x v="4"/>
  </r>
  <r>
    <n v="1840"/>
    <n v="0.56444113157494957"/>
    <x v="3"/>
    <n v="61.641139359461512"/>
    <n v="41.379733955453922"/>
    <n v="25.482460425905149"/>
    <n v="128.50333374082058"/>
    <x v="1"/>
  </r>
  <r>
    <n v="1841"/>
    <n v="0.99417132621886772"/>
    <x v="2"/>
    <n v="19.488941299481485"/>
    <n v="26.832423617528793"/>
    <n v="20.902844541017622"/>
    <n v="67.2242094580279"/>
    <x v="2"/>
  </r>
  <r>
    <n v="1842"/>
    <n v="0.86527513885214702"/>
    <x v="4"/>
    <n v="19.989921647905291"/>
    <n v="44.436018179782842"/>
    <n v="26.161842783641447"/>
    <n v="90.587782611329573"/>
    <x v="10"/>
  </r>
  <r>
    <n v="1843"/>
    <n v="4.7919440902759569E-2"/>
    <x v="0"/>
    <n v="55.527033984705675"/>
    <n v="33.147243906531983"/>
    <n v="23.421558853629094"/>
    <n v="112.09583674486676"/>
    <x v="8"/>
  </r>
  <r>
    <n v="1844"/>
    <n v="0.49954790312800823"/>
    <x v="0"/>
    <n v="129.74365914600443"/>
    <n v="56.190040816809137"/>
    <n v="21.503489828222005"/>
    <n v="207.43718979103556"/>
    <x v="19"/>
  </r>
  <r>
    <n v="1845"/>
    <n v="0.2422956387955616"/>
    <x v="0"/>
    <n v="120.02296622058384"/>
    <n v="19.080036020372781"/>
    <n v="26.738067311315582"/>
    <n v="165.84106955227219"/>
    <x v="14"/>
  </r>
  <r>
    <n v="1846"/>
    <n v="0.3282639306337769"/>
    <x v="0"/>
    <n v="31.540083447895483"/>
    <n v="34.107143875592037"/>
    <n v="22.873563105794013"/>
    <n v="88.520790429281533"/>
    <x v="9"/>
  </r>
  <r>
    <n v="1847"/>
    <n v="0.67885187656530188"/>
    <x v="3"/>
    <n v="55.057262045439195"/>
    <n v="17.470255136357995"/>
    <n v="19.38796128328309"/>
    <n v="91.915478465080284"/>
    <x v="10"/>
  </r>
  <r>
    <n v="1848"/>
    <n v="0.75281309319645984"/>
    <x v="3"/>
    <n v="22.989773693415028"/>
    <n v="39.745920494492317"/>
    <n v="21.375626598461086"/>
    <n v="84.111320786368424"/>
    <x v="9"/>
  </r>
  <r>
    <n v="1849"/>
    <n v="0.11246537283167046"/>
    <x v="0"/>
    <n v="21.311600831407524"/>
    <n v="6.9841960620061769"/>
    <n v="21.05689073116552"/>
    <n v="49.352687624579218"/>
    <x v="7"/>
  </r>
  <r>
    <n v="1850"/>
    <n v="0.60542350838233916"/>
    <x v="3"/>
    <n v="19.493858444762743"/>
    <n v="16.815742970799132"/>
    <n v="20.671172731311469"/>
    <n v="56.980774146873344"/>
    <x v="5"/>
  </r>
  <r>
    <n v="1851"/>
    <n v="0.34554289179763531"/>
    <x v="0"/>
    <n v="43.754312535809696"/>
    <n v="49.745665694640984"/>
    <n v="26.731527822184976"/>
    <n v="120.23150605263565"/>
    <x v="1"/>
  </r>
  <r>
    <n v="1852"/>
    <n v="0.61587804695879655"/>
    <x v="3"/>
    <n v="8.2380909972578849"/>
    <n v="32.867570451032606"/>
    <n v="18.93623066326353"/>
    <n v="60.04189211155402"/>
    <x v="2"/>
  </r>
  <r>
    <n v="1853"/>
    <n v="0.28219293515793775"/>
    <x v="0"/>
    <n v="10.779674259045091"/>
    <n v="57.472697952549559"/>
    <n v="20.677603925258168"/>
    <n v="88.929976136852815"/>
    <x v="9"/>
  </r>
  <r>
    <n v="1854"/>
    <n v="0.4386716169663013"/>
    <x v="0"/>
    <n v="69.51923370528651"/>
    <n v="24.211301338076026"/>
    <n v="20.535119569091464"/>
    <n v="114.265654612454"/>
    <x v="8"/>
  </r>
  <r>
    <n v="1855"/>
    <n v="0.63970552162888572"/>
    <x v="3"/>
    <n v="45.811069293466389"/>
    <n v="25.068433910550471"/>
    <n v="18.673086988354392"/>
    <n v="89.552590192371241"/>
    <x v="9"/>
  </r>
  <r>
    <n v="1856"/>
    <n v="0.51668543472507622"/>
    <x v="3"/>
    <n v="6.5898002756248859"/>
    <n v="21.887882654806898"/>
    <n v="21.468446882689594"/>
    <n v="49.946129813121374"/>
    <x v="7"/>
  </r>
  <r>
    <n v="1857"/>
    <n v="0.86190949255416804"/>
    <x v="4"/>
    <n v="8.1135147424084888"/>
    <n v="18.21336989936777"/>
    <n v="32.431356392721554"/>
    <n v="58.758241034497814"/>
    <x v="5"/>
  </r>
  <r>
    <n v="1858"/>
    <n v="9.4833722384852548E-2"/>
    <x v="0"/>
    <n v="52.024068213310457"/>
    <n v="71.155143623133924"/>
    <n v="14.015864164990678"/>
    <n v="137.19507600143507"/>
    <x v="3"/>
  </r>
  <r>
    <n v="1859"/>
    <n v="0.9428738042244591"/>
    <x v="1"/>
    <n v="73.618163722601992"/>
    <n v="42.535911099328629"/>
    <n v="19.353938666704089"/>
    <n v="135.5080134886347"/>
    <x v="3"/>
  </r>
  <r>
    <n v="1860"/>
    <n v="0.26243334574044075"/>
    <x v="0"/>
    <n v="41.606274162009292"/>
    <n v="26.847607327113028"/>
    <n v="15.800058741941674"/>
    <n v="84.253940231063993"/>
    <x v="9"/>
  </r>
  <r>
    <n v="1861"/>
    <n v="9.3364309028968973E-2"/>
    <x v="0"/>
    <n v="9.3088534185182734"/>
    <n v="27.4978346096905"/>
    <n v="22.842933788973482"/>
    <n v="59.649621817182258"/>
    <x v="5"/>
  </r>
  <r>
    <n v="1862"/>
    <n v="0.34248969871548041"/>
    <x v="0"/>
    <n v="65.888148018863191"/>
    <n v="23.340086501550797"/>
    <n v="18.924782938457245"/>
    <n v="108.15301745887123"/>
    <x v="6"/>
  </r>
  <r>
    <n v="1863"/>
    <n v="0.885619929161789"/>
    <x v="4"/>
    <n v="14.689683532029035"/>
    <n v="29.325136226297243"/>
    <n v="16.024260829091723"/>
    <n v="60.039080587417999"/>
    <x v="2"/>
  </r>
  <r>
    <n v="1864"/>
    <n v="0.74934488944506428"/>
    <x v="3"/>
    <n v="36.773265637671308"/>
    <n v="19.234477107380112"/>
    <n v="20.662263727378559"/>
    <n v="76.670006472429975"/>
    <x v="4"/>
  </r>
  <r>
    <n v="1865"/>
    <n v="0.70660627374119001"/>
    <x v="3"/>
    <n v="14.632126176838963"/>
    <n v="39.84543288607145"/>
    <n v="16.856411690170912"/>
    <n v="71.333970753081331"/>
    <x v="4"/>
  </r>
  <r>
    <n v="1866"/>
    <n v="0.48742441298805306"/>
    <x v="0"/>
    <n v="19.777256088755657"/>
    <n v="21.938419400953379"/>
    <n v="14.97210603782608"/>
    <n v="56.687781527535115"/>
    <x v="5"/>
  </r>
  <r>
    <n v="1867"/>
    <n v="0.67066671924985644"/>
    <x v="3"/>
    <n v="17.796174938608754"/>
    <n v="28.735603964570775"/>
    <n v="20.60595053512715"/>
    <n v="67.137729438306678"/>
    <x v="2"/>
  </r>
  <r>
    <n v="1868"/>
    <n v="0.83637773023009898"/>
    <x v="3"/>
    <n v="45.772158436252681"/>
    <n v="13.800210931057226"/>
    <n v="27.535388285580172"/>
    <n v="87.107757652890072"/>
    <x v="9"/>
  </r>
  <r>
    <n v="1869"/>
    <n v="0.55489504701924497"/>
    <x v="3"/>
    <n v="10.117442613792852"/>
    <n v="51.757317775388081"/>
    <n v="14.568239777228596"/>
    <n v="76.443000166409533"/>
    <x v="4"/>
  </r>
  <r>
    <n v="1870"/>
    <n v="0.95450464885500363"/>
    <x v="1"/>
    <n v="15.162616631866484"/>
    <n v="20.79823131514598"/>
    <n v="20.066366329413739"/>
    <n v="56.027214276426207"/>
    <x v="5"/>
  </r>
  <r>
    <n v="1871"/>
    <n v="0.8377870063594095"/>
    <x v="3"/>
    <n v="56.31293265247583"/>
    <n v="12.015125163445573"/>
    <n v="19.903342165109802"/>
    <n v="88.231399981031203"/>
    <x v="9"/>
  </r>
  <r>
    <n v="1872"/>
    <n v="0.51686702439275445"/>
    <x v="3"/>
    <n v="145.20156754835"/>
    <n v="16.042670943995468"/>
    <n v="21.552173501052518"/>
    <n v="182.79641199339798"/>
    <x v="17"/>
  </r>
  <r>
    <n v="1873"/>
    <n v="0.79401766559347609"/>
    <x v="3"/>
    <n v="53.557809429445911"/>
    <n v="36.455409086235555"/>
    <n v="19.940571668641972"/>
    <n v="109.95379018432345"/>
    <x v="6"/>
  </r>
  <r>
    <n v="1874"/>
    <n v="0.13196401658004275"/>
    <x v="0"/>
    <n v="63.299547175553357"/>
    <n v="72.193877783107425"/>
    <n v="18.453450645214748"/>
    <n v="153.94687560387555"/>
    <x v="16"/>
  </r>
  <r>
    <n v="1875"/>
    <n v="0.26886746066084366"/>
    <x v="0"/>
    <n v="26.805661498229416"/>
    <n v="23.384984702537718"/>
    <n v="13.590799125015598"/>
    <n v="63.781445325782734"/>
    <x v="2"/>
  </r>
  <r>
    <n v="1876"/>
    <n v="0.55731602368212874"/>
    <x v="3"/>
    <n v="22.539300283906506"/>
    <n v="21.166502124290794"/>
    <n v="21.066479867451768"/>
    <n v="64.772282275649076"/>
    <x v="2"/>
  </r>
  <r>
    <n v="1877"/>
    <n v="0.69913394340041324"/>
    <x v="3"/>
    <n v="34.478813831274813"/>
    <n v="47.202382950586568"/>
    <n v="18.915957150199226"/>
    <n v="100.59715393206062"/>
    <x v="6"/>
  </r>
  <r>
    <n v="1878"/>
    <n v="1.7268114407271051E-2"/>
    <x v="0"/>
    <n v="12.308719565392172"/>
    <n v="24.900799773773436"/>
    <n v="14.489145724866853"/>
    <n v="51.698665064032461"/>
    <x v="5"/>
  </r>
  <r>
    <n v="1879"/>
    <n v="0.96535944395770168"/>
    <x v="2"/>
    <n v="35.238140786372476"/>
    <n v="27.928863448109887"/>
    <n v="16.208318429809164"/>
    <n v="79.375322664291531"/>
    <x v="4"/>
  </r>
  <r>
    <n v="1880"/>
    <n v="0.74803780268928766"/>
    <x v="3"/>
    <n v="56.061429588722049"/>
    <n v="23.803659244925541"/>
    <n v="23.236563364332639"/>
    <n v="103.10165219798023"/>
    <x v="6"/>
  </r>
  <r>
    <n v="1881"/>
    <n v="0.44305763484130156"/>
    <x v="0"/>
    <n v="15.657713423846111"/>
    <n v="34.626477100511572"/>
    <n v="22.54153986450974"/>
    <n v="72.825730388867427"/>
    <x v="4"/>
  </r>
  <r>
    <n v="1882"/>
    <n v="0.7686948765780085"/>
    <x v="3"/>
    <n v="27.566457882509148"/>
    <n v="20.782016629139232"/>
    <n v="17.898646992662918"/>
    <n v="66.247121504311295"/>
    <x v="2"/>
  </r>
  <r>
    <n v="1883"/>
    <n v="0.53573941901658162"/>
    <x v="3"/>
    <n v="75.497857978295187"/>
    <n v="7.0797372554736464"/>
    <n v="18.432344137993823"/>
    <n v="101.00993937176266"/>
    <x v="6"/>
  </r>
  <r>
    <n v="1884"/>
    <n v="0.68839454609987594"/>
    <x v="3"/>
    <n v="62.354101616404506"/>
    <n v="15.004047384175959"/>
    <n v="17.125761679877318"/>
    <n v="94.483910680457782"/>
    <x v="10"/>
  </r>
  <r>
    <n v="1885"/>
    <n v="0.93831206561878833"/>
    <x v="1"/>
    <n v="13.957833884191496"/>
    <n v="19.699411074943029"/>
    <n v="16.734106033563325"/>
    <n v="50.391350992697852"/>
    <x v="5"/>
  </r>
  <r>
    <n v="1886"/>
    <n v="0.23357484474919354"/>
    <x v="0"/>
    <n v="38.353720321534134"/>
    <n v="72.85686033410542"/>
    <n v="19.923019904652111"/>
    <n v="131.13360056029165"/>
    <x v="3"/>
  </r>
  <r>
    <n v="1887"/>
    <n v="0.61260130417826553"/>
    <x v="3"/>
    <n v="33.905388797921447"/>
    <n v="28.205677533922195"/>
    <n v="16.724851250365017"/>
    <n v="78.835917582208666"/>
    <x v="4"/>
  </r>
  <r>
    <n v="1888"/>
    <n v="0.53056028921070231"/>
    <x v="3"/>
    <n v="9.3842660767133239"/>
    <n v="23.266859852287734"/>
    <n v="21.52950314286468"/>
    <n v="54.180629071865738"/>
    <x v="5"/>
  </r>
  <r>
    <n v="1889"/>
    <n v="0.54820381558314457"/>
    <x v="3"/>
    <n v="32.497229435408045"/>
    <n v="108.61309186666684"/>
    <n v="17.540683243910095"/>
    <n v="158.65100454598496"/>
    <x v="16"/>
  </r>
  <r>
    <n v="1890"/>
    <n v="0.66424302980971528"/>
    <x v="3"/>
    <n v="4.8072804000805913"/>
    <n v="9.4254273721719866"/>
    <n v="23.116018213966971"/>
    <n v="37.348725986219549"/>
    <x v="15"/>
  </r>
  <r>
    <n v="1891"/>
    <n v="0.44218920471574386"/>
    <x v="0"/>
    <n v="64.537690963023152"/>
    <n v="32.321327785950672"/>
    <n v="18.014527505936552"/>
    <n v="114.87354625491038"/>
    <x v="8"/>
  </r>
  <r>
    <n v="1892"/>
    <n v="0.80836679257025301"/>
    <x v="3"/>
    <n v="27.405483681149175"/>
    <n v="45.095637332104786"/>
    <n v="26.868295710346608"/>
    <n v="99.36941672360058"/>
    <x v="10"/>
  </r>
  <r>
    <n v="1893"/>
    <n v="0.45362542421562546"/>
    <x v="0"/>
    <n v="11.469261502412005"/>
    <n v="41.147930520379241"/>
    <n v="14.112141951000222"/>
    <n v="66.729333973791469"/>
    <x v="2"/>
  </r>
  <r>
    <n v="1894"/>
    <n v="0.23954739933998648"/>
    <x v="0"/>
    <n v="15.387794676192106"/>
    <n v="48.879239907909579"/>
    <n v="18.806558214289964"/>
    <n v="83.073592798391644"/>
    <x v="9"/>
  </r>
  <r>
    <n v="1895"/>
    <n v="0.86354170986844625"/>
    <x v="4"/>
    <n v="22.631492230140278"/>
    <n v="29.274584779363195"/>
    <n v="13.396484804612607"/>
    <n v="65.302561814116089"/>
    <x v="2"/>
  </r>
  <r>
    <n v="1896"/>
    <n v="0.51847673871772515"/>
    <x v="3"/>
    <n v="19.599710099020637"/>
    <n v="56.437991450993259"/>
    <n v="18.548577159057373"/>
    <n v="94.586278709071266"/>
    <x v="10"/>
  </r>
  <r>
    <n v="1897"/>
    <n v="0.44079613861168576"/>
    <x v="0"/>
    <n v="27.166591830339904"/>
    <n v="34.227057481332146"/>
    <n v="15.683505128587893"/>
    <n v="77.077154440259946"/>
    <x v="4"/>
  </r>
  <r>
    <n v="1898"/>
    <n v="0.84074007507854531"/>
    <x v="3"/>
    <n v="9.1351941160524035"/>
    <n v="13.309887583174142"/>
    <n v="15.867313486417393"/>
    <n v="38.312395185643936"/>
    <x v="15"/>
  </r>
  <r>
    <n v="1899"/>
    <n v="0.22646277504549617"/>
    <x v="0"/>
    <n v="44.084932968145118"/>
    <n v="51.923542903797248"/>
    <n v="24.023120999520419"/>
    <n v="120.03159687146278"/>
    <x v="1"/>
  </r>
  <r>
    <n v="1900"/>
    <n v="0.638310395314719"/>
    <x v="3"/>
    <n v="19.310669563467709"/>
    <n v="13.78548118060248"/>
    <n v="22.670543596414987"/>
    <n v="55.766694340485174"/>
    <x v="5"/>
  </r>
  <r>
    <n v="1901"/>
    <n v="0.47116868010959623"/>
    <x v="0"/>
    <n v="31.287103050598834"/>
    <n v="43.387796583015962"/>
    <n v="27.111106082592325"/>
    <n v="101.78600571620713"/>
    <x v="6"/>
  </r>
  <r>
    <n v="1902"/>
    <n v="0.8483717637191418"/>
    <x v="3"/>
    <n v="6.8688971784425492"/>
    <n v="34.218778724600988"/>
    <n v="19.640814410100628"/>
    <n v="60.728490313144164"/>
    <x v="2"/>
  </r>
  <r>
    <n v="1903"/>
    <n v="0.93603148323326313"/>
    <x v="1"/>
    <n v="109.05817026245894"/>
    <n v="14.458148093475213"/>
    <n v="26.347617238542526"/>
    <n v="149.86393559447669"/>
    <x v="0"/>
  </r>
  <r>
    <n v="1904"/>
    <n v="0.56989718972615888"/>
    <x v="3"/>
    <n v="31.007667738619457"/>
    <n v="28.340995234595788"/>
    <n v="20.015320099354476"/>
    <n v="79.36398307256971"/>
    <x v="4"/>
  </r>
  <r>
    <n v="1905"/>
    <n v="0.15112944169442344"/>
    <x v="0"/>
    <n v="21.04576052675851"/>
    <n v="32.015893146507764"/>
    <n v="18.692690167315899"/>
    <n v="71.75434384058218"/>
    <x v="4"/>
  </r>
  <r>
    <n v="1906"/>
    <n v="5.643442662868714E-2"/>
    <x v="0"/>
    <n v="58.206932170457264"/>
    <n v="21.836052329278552"/>
    <n v="17.518228301866788"/>
    <n v="97.561212801602593"/>
    <x v="10"/>
  </r>
  <r>
    <n v="1907"/>
    <n v="0.17978288165154344"/>
    <x v="0"/>
    <n v="58.709051032460522"/>
    <n v="66.948912001647372"/>
    <n v="23.349472912239879"/>
    <n v="149.00743594634778"/>
    <x v="0"/>
  </r>
  <r>
    <n v="1908"/>
    <n v="0.19129318309988097"/>
    <x v="0"/>
    <n v="21.311656108702245"/>
    <n v="34.950044482887421"/>
    <n v="22.645314882333764"/>
    <n v="78.907015473923423"/>
    <x v="4"/>
  </r>
  <r>
    <n v="1909"/>
    <n v="4.5683849577211944E-2"/>
    <x v="0"/>
    <n v="74.899772800029112"/>
    <n v="22.051132567400433"/>
    <n v="19.068818325118137"/>
    <n v="116.01972369254767"/>
    <x v="8"/>
  </r>
  <r>
    <n v="1910"/>
    <n v="0.93380466978193366"/>
    <x v="1"/>
    <n v="9.5092072746276806"/>
    <n v="36.784769080049749"/>
    <n v="14.612798181376045"/>
    <n v="60.906774536053469"/>
    <x v="2"/>
  </r>
  <r>
    <n v="1911"/>
    <n v="0.82875147532489046"/>
    <x v="3"/>
    <n v="30.203256236170422"/>
    <n v="50.672329851100962"/>
    <n v="20.84133657870013"/>
    <n v="101.71692266597151"/>
    <x v="6"/>
  </r>
  <r>
    <n v="1912"/>
    <n v="0.25205901430592881"/>
    <x v="0"/>
    <n v="31.060783559647163"/>
    <n v="23.783731219797883"/>
    <n v="15.077787197697601"/>
    <n v="69.922301977142652"/>
    <x v="2"/>
  </r>
  <r>
    <n v="1913"/>
    <n v="0.46985406795336448"/>
    <x v="0"/>
    <n v="21.454973212105795"/>
    <n v="19.924734923837235"/>
    <n v="19.379586462721154"/>
    <n v="60.759294598664184"/>
    <x v="2"/>
  </r>
  <r>
    <n v="1914"/>
    <n v="0.97642356888133452"/>
    <x v="2"/>
    <n v="38.053267063570772"/>
    <n v="32.087633601360388"/>
    <n v="25.565733281844654"/>
    <n v="95.706633946775824"/>
    <x v="10"/>
  </r>
  <r>
    <n v="1915"/>
    <n v="0.29868570349579393"/>
    <x v="0"/>
    <n v="43.142051516624171"/>
    <n v="19.428842355691078"/>
    <n v="20.63747471970726"/>
    <n v="83.208368592022509"/>
    <x v="9"/>
  </r>
  <r>
    <n v="1916"/>
    <n v="0.40497717916147014"/>
    <x v="0"/>
    <n v="19.883930537363817"/>
    <n v="19.406847499267975"/>
    <n v="19.781930629195301"/>
    <n v="59.072708665827093"/>
    <x v="5"/>
  </r>
  <r>
    <n v="1917"/>
    <n v="5.4998243878061404E-2"/>
    <x v="0"/>
    <n v="44.844029379752442"/>
    <n v="21.138921784722061"/>
    <n v="25.331347558801085"/>
    <n v="91.314298723275584"/>
    <x v="10"/>
  </r>
  <r>
    <n v="1918"/>
    <n v="0.60983891636773402"/>
    <x v="3"/>
    <n v="8.8130922094106516"/>
    <n v="23.393562039035327"/>
    <n v="20.259337625502269"/>
    <n v="52.465991873948248"/>
    <x v="5"/>
  </r>
  <r>
    <n v="1919"/>
    <n v="0.38208241226847972"/>
    <x v="0"/>
    <n v="44.268671058595906"/>
    <n v="12.286289015557855"/>
    <n v="15.937757504869982"/>
    <n v="72.492717579023747"/>
    <x v="4"/>
  </r>
  <r>
    <n v="1920"/>
    <n v="0.70230074104023943"/>
    <x v="3"/>
    <n v="9.7719691347951585"/>
    <n v="17.673224651516417"/>
    <n v="24.265972089976117"/>
    <n v="51.711165876287694"/>
    <x v="5"/>
  </r>
  <r>
    <n v="1921"/>
    <n v="0.61979571753227392"/>
    <x v="3"/>
    <n v="12.153756244918396"/>
    <n v="35.527616374507453"/>
    <n v="23.33541229529656"/>
    <n v="71.016784914722408"/>
    <x v="4"/>
  </r>
  <r>
    <n v="1922"/>
    <n v="0.85468493308006555"/>
    <x v="3"/>
    <n v="16.191563098383746"/>
    <n v="42.244813685998459"/>
    <n v="20.723088617528887"/>
    <n v="79.159465401911092"/>
    <x v="4"/>
  </r>
  <r>
    <n v="1923"/>
    <n v="0.23292375279743271"/>
    <x v="0"/>
    <n v="5.8984961917139307"/>
    <n v="16.636213215134187"/>
    <n v="14.322924882582761"/>
    <n v="36.857634289430877"/>
    <x v="15"/>
  </r>
  <r>
    <n v="1924"/>
    <n v="0.22500488897683413"/>
    <x v="0"/>
    <n v="23.558997518936355"/>
    <n v="20.723482763609642"/>
    <n v="16.42242452450246"/>
    <n v="60.704904807048457"/>
    <x v="2"/>
  </r>
  <r>
    <n v="1925"/>
    <n v="0.59638586594646226"/>
    <x v="3"/>
    <n v="31.825391916986579"/>
    <n v="25.407127328236079"/>
    <n v="14.394762952678969"/>
    <n v="71.627282197901636"/>
    <x v="4"/>
  </r>
  <r>
    <n v="1926"/>
    <n v="6.5739712098711434E-2"/>
    <x v="0"/>
    <n v="11.836549455420974"/>
    <n v="28.068536479619514"/>
    <n v="17.055505689958927"/>
    <n v="56.960591624999417"/>
    <x v="5"/>
  </r>
  <r>
    <n v="1927"/>
    <n v="0.52721954028514861"/>
    <x v="3"/>
    <n v="22.125799984245727"/>
    <n v="67.092391986155803"/>
    <n v="17.592001541547376"/>
    <n v="106.81019351194891"/>
    <x v="6"/>
  </r>
  <r>
    <n v="1928"/>
    <n v="0.95008711949336144"/>
    <x v="1"/>
    <n v="25.946040210588311"/>
    <n v="19.813250276224952"/>
    <n v="24.147126404155941"/>
    <n v="69.906416890969211"/>
    <x v="2"/>
  </r>
  <r>
    <n v="1929"/>
    <n v="0.97770741061425714"/>
    <x v="2"/>
    <n v="27.145944666444034"/>
    <n v="22.492403049999925"/>
    <n v="15.377329025363595"/>
    <n v="65.015676741807553"/>
    <x v="2"/>
  </r>
  <r>
    <n v="1930"/>
    <n v="0.81386793642988475"/>
    <x v="3"/>
    <n v="63.260208448675471"/>
    <n v="44.095149612473193"/>
    <n v="17.627043383173838"/>
    <n v="124.98240144432251"/>
    <x v="1"/>
  </r>
  <r>
    <n v="1931"/>
    <n v="0.27870863413390357"/>
    <x v="0"/>
    <n v="100.80727192867228"/>
    <n v="73.746780046652901"/>
    <n v="27.664886742204651"/>
    <n v="202.21893871752985"/>
    <x v="19"/>
  </r>
  <r>
    <n v="1932"/>
    <n v="1.4109562729363923E-2"/>
    <x v="0"/>
    <n v="44.577285804403488"/>
    <n v="10.793870813858639"/>
    <n v="20.060562800707409"/>
    <n v="75.431719418969536"/>
    <x v="4"/>
  </r>
  <r>
    <n v="1933"/>
    <n v="0.28360817543087835"/>
    <x v="0"/>
    <n v="32.318120500248078"/>
    <n v="15.981975457770048"/>
    <n v="17.262973211321579"/>
    <n v="65.563069169339713"/>
    <x v="2"/>
  </r>
  <r>
    <n v="1934"/>
    <n v="0.11719036819568762"/>
    <x v="0"/>
    <n v="58.20789573883593"/>
    <n v="51.129123520894908"/>
    <n v="19.965152821353087"/>
    <n v="129.30217208108394"/>
    <x v="1"/>
  </r>
  <r>
    <n v="1935"/>
    <n v="0.89676856681132633"/>
    <x v="4"/>
    <n v="173.75404202496682"/>
    <n v="44.398028416915558"/>
    <n v="19.584237114097274"/>
    <n v="237.73630755597966"/>
    <x v="22"/>
  </r>
  <r>
    <n v="1936"/>
    <n v="0.21488039907057155"/>
    <x v="0"/>
    <n v="33.476368553628255"/>
    <n v="14.568325902904485"/>
    <n v="20.512356432296389"/>
    <n v="68.557050888829124"/>
    <x v="2"/>
  </r>
  <r>
    <n v="1937"/>
    <n v="0.16290459612816299"/>
    <x v="0"/>
    <n v="20.025467984121288"/>
    <n v="26.423415356057454"/>
    <n v="14.488590549233379"/>
    <n v="60.937473889412118"/>
    <x v="2"/>
  </r>
  <r>
    <n v="1938"/>
    <n v="0.12268981407748381"/>
    <x v="0"/>
    <n v="47.011831098436865"/>
    <n v="38.731060263675367"/>
    <n v="20.804594863221737"/>
    <n v="106.54748622533397"/>
    <x v="6"/>
  </r>
  <r>
    <n v="1939"/>
    <n v="0.55425369617441467"/>
    <x v="3"/>
    <n v="38.841494013547297"/>
    <n v="28.219474241000693"/>
    <n v="16.795793335487069"/>
    <n v="83.856761590035063"/>
    <x v="9"/>
  </r>
  <r>
    <n v="1940"/>
    <n v="0.24314497319737949"/>
    <x v="0"/>
    <n v="11.325852406289505"/>
    <n v="25.247318249931816"/>
    <n v="20.916360801602199"/>
    <n v="57.489531457823517"/>
    <x v="5"/>
  </r>
  <r>
    <n v="1941"/>
    <n v="0.56447885009185028"/>
    <x v="3"/>
    <n v="18.812407528025123"/>
    <n v="56.451878682840679"/>
    <n v="32.978620391375436"/>
    <n v="108.24290660224125"/>
    <x v="6"/>
  </r>
  <r>
    <n v="1942"/>
    <n v="0.71953902358237665"/>
    <x v="3"/>
    <n v="29.931706483280045"/>
    <n v="10.7692260936624"/>
    <n v="22.129525426921195"/>
    <n v="62.83045800386364"/>
    <x v="2"/>
  </r>
  <r>
    <n v="1943"/>
    <n v="6.2661114809657747E-2"/>
    <x v="0"/>
    <n v="8.1803444764057449"/>
    <n v="17.285667034004188"/>
    <n v="25.484232855969758"/>
    <n v="50.950244366379692"/>
    <x v="5"/>
  </r>
  <r>
    <n v="1944"/>
    <n v="0.36785402393961686"/>
    <x v="0"/>
    <n v="41.584212294047283"/>
    <n v="21.928824444622503"/>
    <n v="16.335389616024329"/>
    <n v="79.848426354694112"/>
    <x v="4"/>
  </r>
  <r>
    <n v="1945"/>
    <n v="0.61296996441727947"/>
    <x v="3"/>
    <n v="47.156421751871093"/>
    <n v="54.33487005582424"/>
    <n v="15.146778569806902"/>
    <n v="116.63807037750223"/>
    <x v="8"/>
  </r>
  <r>
    <n v="1946"/>
    <n v="0.91973378684577456"/>
    <x v="1"/>
    <n v="32.864426086036538"/>
    <n v="39.33049363633652"/>
    <n v="23.257223782945186"/>
    <n v="95.452143505318247"/>
    <x v="10"/>
  </r>
  <r>
    <n v="1947"/>
    <n v="0.89219243895628053"/>
    <x v="4"/>
    <n v="35.22741271237529"/>
    <n v="47.861570364733474"/>
    <n v="20.572811059263366"/>
    <n v="103.66179413637212"/>
    <x v="6"/>
  </r>
  <r>
    <n v="1948"/>
    <n v="0.44562228857141883"/>
    <x v="0"/>
    <n v="25.246568905014097"/>
    <n v="26.074746246685077"/>
    <n v="23.292244837362951"/>
    <n v="74.613559989062125"/>
    <x v="4"/>
  </r>
  <r>
    <n v="1949"/>
    <n v="0.14990567567456836"/>
    <x v="0"/>
    <n v="34.126456311589934"/>
    <n v="75.147668585808688"/>
    <n v="14.206173533140982"/>
    <n v="123.48029843053961"/>
    <x v="1"/>
  </r>
  <r>
    <n v="1950"/>
    <n v="0.19639210693893683"/>
    <x v="0"/>
    <n v="44.428580883312975"/>
    <n v="10.654709150591664"/>
    <n v="18.869132504130526"/>
    <n v="73.952422538035165"/>
    <x v="4"/>
  </r>
  <r>
    <n v="1951"/>
    <n v="7.8299278776120529E-3"/>
    <x v="0"/>
    <n v="11.884050041349164"/>
    <n v="16.320687440074536"/>
    <n v="18.462958600973309"/>
    <n v="46.667696082397008"/>
    <x v="7"/>
  </r>
  <r>
    <n v="1952"/>
    <n v="0.13257335946493842"/>
    <x v="0"/>
    <n v="51.471489917615976"/>
    <n v="24.705313629982165"/>
    <n v="18.235487397293031"/>
    <n v="94.412290944891168"/>
    <x v="10"/>
  </r>
  <r>
    <n v="1953"/>
    <n v="0.32831938001671557"/>
    <x v="0"/>
    <n v="44.272768109661115"/>
    <n v="29.307163316664024"/>
    <n v="18.08030829365158"/>
    <n v="91.66023971997673"/>
    <x v="10"/>
  </r>
  <r>
    <n v="1954"/>
    <n v="0.17429007957281006"/>
    <x v="0"/>
    <n v="11.033202820543394"/>
    <n v="31.567084602165011"/>
    <n v="23.283528354046847"/>
    <n v="65.883815776755256"/>
    <x v="2"/>
  </r>
  <r>
    <n v="1955"/>
    <n v="0.46850627779671183"/>
    <x v="0"/>
    <n v="26.038225735108863"/>
    <n v="31.381113793165433"/>
    <n v="17.69500523575854"/>
    <n v="75.114344764032836"/>
    <x v="4"/>
  </r>
  <r>
    <n v="1956"/>
    <n v="0.59853701094523215"/>
    <x v="3"/>
    <n v="13.004793315339279"/>
    <n v="25.063580167952992"/>
    <n v="19.007747905916641"/>
    <n v="57.076121389208907"/>
    <x v="5"/>
  </r>
  <r>
    <n v="1957"/>
    <n v="0.16724718946484662"/>
    <x v="0"/>
    <n v="13.175771795139699"/>
    <n v="25.137555692584954"/>
    <n v="14.237752156694409"/>
    <n v="52.551079644419062"/>
    <x v="5"/>
  </r>
  <r>
    <n v="1958"/>
    <n v="1.037216202856972E-2"/>
    <x v="0"/>
    <n v="26.743034438297133"/>
    <n v="28.370315064829274"/>
    <n v="23.321185517218563"/>
    <n v="78.434535020344967"/>
    <x v="4"/>
  </r>
  <r>
    <n v="1959"/>
    <n v="0.47844064293311261"/>
    <x v="0"/>
    <n v="16.596660763116795"/>
    <n v="15.249680218063171"/>
    <n v="15.358333421636663"/>
    <n v="47.204674402816629"/>
    <x v="7"/>
  </r>
  <r>
    <n v="1960"/>
    <n v="0.77564601119446752"/>
    <x v="3"/>
    <n v="52.445457601939232"/>
    <n v="21.183604821234123"/>
    <n v="18.758600724371796"/>
    <n v="92.38766314754514"/>
    <x v="10"/>
  </r>
  <r>
    <n v="1961"/>
    <n v="0.93140634986159565"/>
    <x v="1"/>
    <n v="11.7553350509989"/>
    <n v="19.599483700884292"/>
    <n v="17.49253083401835"/>
    <n v="48.84734958590154"/>
    <x v="7"/>
  </r>
  <r>
    <n v="1962"/>
    <n v="0.4159468670174834"/>
    <x v="0"/>
    <n v="28.307454157970124"/>
    <n v="33.66177770593297"/>
    <n v="20.235305002528676"/>
    <n v="82.204536866431766"/>
    <x v="9"/>
  </r>
  <r>
    <n v="1963"/>
    <n v="0.39838848241201053"/>
    <x v="0"/>
    <n v="49.289611254703985"/>
    <n v="12.210593807801915"/>
    <n v="17.000396514738885"/>
    <n v="78.50060157724478"/>
    <x v="4"/>
  </r>
  <r>
    <n v="1964"/>
    <n v="0.11190003734945086"/>
    <x v="0"/>
    <n v="34.823997106263654"/>
    <n v="15.166803491354294"/>
    <n v="16.1261160395606"/>
    <n v="66.116916637178548"/>
    <x v="2"/>
  </r>
  <r>
    <n v="1965"/>
    <n v="0.73566911158013115"/>
    <x v="3"/>
    <n v="53.17260305138894"/>
    <n v="25.34052825665739"/>
    <n v="19.146786754859288"/>
    <n v="97.659918062905618"/>
    <x v="10"/>
  </r>
  <r>
    <n v="1966"/>
    <n v="0.47669001992187865"/>
    <x v="0"/>
    <n v="33.171810098499584"/>
    <n v="31.205585914907541"/>
    <n v="14.374603869699206"/>
    <n v="78.751999883106322"/>
    <x v="4"/>
  </r>
  <r>
    <n v="1967"/>
    <n v="0.46587300101649898"/>
    <x v="0"/>
    <n v="19.324697608556512"/>
    <n v="18.688446428846238"/>
    <n v="13.331936198350951"/>
    <n v="51.345080235753706"/>
    <x v="5"/>
  </r>
  <r>
    <n v="1968"/>
    <n v="0.53226519430683539"/>
    <x v="3"/>
    <n v="82.383867593632218"/>
    <n v="14.022652065474666"/>
    <n v="22.684659136483312"/>
    <n v="119.0911787955902"/>
    <x v="8"/>
  </r>
  <r>
    <n v="1969"/>
    <n v="0.27274214326050394"/>
    <x v="0"/>
    <n v="7.1427613842750741"/>
    <n v="14.315218130037678"/>
    <n v="22.323263635402704"/>
    <n v="43.781243149715458"/>
    <x v="7"/>
  </r>
  <r>
    <n v="1970"/>
    <n v="0.90812094943989952"/>
    <x v="1"/>
    <n v="18.744551210024497"/>
    <n v="31.824701545007265"/>
    <n v="22.171010230098751"/>
    <n v="72.740262985130514"/>
    <x v="4"/>
  </r>
  <r>
    <n v="1971"/>
    <n v="0.16273797654736899"/>
    <x v="0"/>
    <n v="24.459582418550095"/>
    <n v="36.836954677724705"/>
    <n v="20.518655559734583"/>
    <n v="81.815192656009387"/>
    <x v="9"/>
  </r>
  <r>
    <n v="1972"/>
    <n v="0.48819773269672129"/>
    <x v="0"/>
    <n v="77.910628400010012"/>
    <n v="52.497632487564857"/>
    <n v="19.41365063631234"/>
    <n v="149.8219115238872"/>
    <x v="0"/>
  </r>
  <r>
    <n v="1973"/>
    <n v="0.32555580251082927"/>
    <x v="0"/>
    <n v="64.808445386635995"/>
    <n v="41.119578546596443"/>
    <n v="28.701216957105583"/>
    <n v="134.62924089033802"/>
    <x v="3"/>
  </r>
  <r>
    <n v="1974"/>
    <n v="0.70321000344452589"/>
    <x v="3"/>
    <n v="37.002914784653008"/>
    <n v="12.314605889516216"/>
    <n v="23.394697963041402"/>
    <n v="72.712218637210626"/>
    <x v="4"/>
  </r>
  <r>
    <n v="1975"/>
    <n v="0.13755963869507182"/>
    <x v="0"/>
    <n v="16.374270559278653"/>
    <n v="35.696418086185169"/>
    <n v="24.813432049682838"/>
    <n v="76.884120695146663"/>
    <x v="4"/>
  </r>
  <r>
    <n v="1976"/>
    <n v="0.75525703601093674"/>
    <x v="3"/>
    <n v="38.285243362648984"/>
    <n v="21.379275538774518"/>
    <n v="18.927611072237216"/>
    <n v="78.592129973660718"/>
    <x v="4"/>
  </r>
  <r>
    <n v="1977"/>
    <n v="0.15029465974434497"/>
    <x v="0"/>
    <n v="20.953263410204386"/>
    <n v="36.700620022868968"/>
    <n v="16.876415056184282"/>
    <n v="74.530298489257632"/>
    <x v="4"/>
  </r>
  <r>
    <n v="1978"/>
    <n v="0.61313254307960408"/>
    <x v="3"/>
    <n v="38.474597703059942"/>
    <n v="30.930884915200927"/>
    <n v="18.152776123551156"/>
    <n v="87.558258741812011"/>
    <x v="9"/>
  </r>
  <r>
    <n v="1979"/>
    <n v="0.94790231052502993"/>
    <x v="1"/>
    <n v="48.880927986039254"/>
    <n v="31.331518514898541"/>
    <n v="22.125831935125586"/>
    <n v="102.33827843606339"/>
    <x v="6"/>
  </r>
  <r>
    <n v="1980"/>
    <n v="8.3273183564690378E-2"/>
    <x v="0"/>
    <n v="170.88933861005623"/>
    <n v="49.920584967030265"/>
    <n v="20.13953548383288"/>
    <n v="240.94945906091937"/>
    <x v="25"/>
  </r>
  <r>
    <n v="1981"/>
    <n v="0.95474962908312333"/>
    <x v="1"/>
    <n v="28.961598911611407"/>
    <n v="22.414286120690203"/>
    <n v="18.869187188638072"/>
    <n v="70.245072220939676"/>
    <x v="4"/>
  </r>
  <r>
    <n v="1982"/>
    <n v="0.72352441412766111"/>
    <x v="3"/>
    <n v="109.91166527027193"/>
    <n v="23.586745524502881"/>
    <n v="20.804918408916222"/>
    <n v="154.30332920369102"/>
    <x v="16"/>
  </r>
  <r>
    <n v="1983"/>
    <n v="0.23136667995748805"/>
    <x v="0"/>
    <n v="33.948078538690069"/>
    <n v="33.187988046635553"/>
    <n v="17.757854089277"/>
    <n v="84.893920674602626"/>
    <x v="9"/>
  </r>
  <r>
    <n v="1984"/>
    <n v="0.50618846766952452"/>
    <x v="3"/>
    <n v="12.787523940692518"/>
    <n v="18.497583473966344"/>
    <n v="18.282308387699462"/>
    <n v="49.567415802358326"/>
    <x v="7"/>
  </r>
  <r>
    <n v="1985"/>
    <n v="3.2428997809412108E-2"/>
    <x v="0"/>
    <n v="22.59052222815507"/>
    <n v="16.074420088408417"/>
    <n v="23.183490654710653"/>
    <n v="61.848432971274136"/>
    <x v="2"/>
  </r>
  <r>
    <n v="1986"/>
    <n v="0.38167500535700483"/>
    <x v="0"/>
    <n v="8.5358947495956805"/>
    <n v="32.047342223545087"/>
    <n v="18.195645232295785"/>
    <n v="58.77888220543656"/>
    <x v="5"/>
  </r>
  <r>
    <n v="1987"/>
    <n v="0.50334192684389401"/>
    <x v="3"/>
    <n v="94.730122627690648"/>
    <n v="21.96253273363514"/>
    <n v="15.986277961798502"/>
    <n v="132.67893332312428"/>
    <x v="3"/>
  </r>
  <r>
    <n v="1988"/>
    <n v="0.57256511909103192"/>
    <x v="3"/>
    <n v="33.828588382446654"/>
    <n v="18.049876351603903"/>
    <n v="27.918902297405957"/>
    <n v="79.797367031456503"/>
    <x v="4"/>
  </r>
  <r>
    <n v="1989"/>
    <n v="0.1538648415018945"/>
    <x v="0"/>
    <n v="23.923933375582742"/>
    <n v="14.246546392439583"/>
    <n v="19.964297917512745"/>
    <n v="58.13477768553507"/>
    <x v="5"/>
  </r>
  <r>
    <n v="1990"/>
    <n v="0.34327105965478522"/>
    <x v="0"/>
    <n v="18.647800259387374"/>
    <n v="31.561464618917686"/>
    <n v="15.398546668696861"/>
    <n v="65.60781154700193"/>
    <x v="2"/>
  </r>
  <r>
    <n v="1991"/>
    <n v="0.40484243319887647"/>
    <x v="0"/>
    <n v="26.198539325449858"/>
    <n v="31.196524268882207"/>
    <n v="18.227136143218953"/>
    <n v="75.622199737551014"/>
    <x v="4"/>
  </r>
  <r>
    <n v="1992"/>
    <n v="0.79019248849578883"/>
    <x v="3"/>
    <n v="54.313221431271877"/>
    <n v="8.6179805615143454"/>
    <n v="23.671357279117334"/>
    <n v="86.602559271903559"/>
    <x v="9"/>
  </r>
  <r>
    <n v="1993"/>
    <n v="0.97511778751050548"/>
    <x v="2"/>
    <n v="8.0988174558044133"/>
    <n v="24.111664380393226"/>
    <n v="18.898294490906981"/>
    <n v="51.108776327104621"/>
    <x v="5"/>
  </r>
  <r>
    <n v="1994"/>
    <n v="0.62399732124765206"/>
    <x v="3"/>
    <n v="16.389728137345191"/>
    <n v="10.821319676737268"/>
    <n v="26.570799670606473"/>
    <n v="53.781847484688932"/>
    <x v="5"/>
  </r>
  <r>
    <n v="1995"/>
    <n v="0.66993721622280133"/>
    <x v="3"/>
    <n v="7.9415698003441939"/>
    <n v="67.22960121773022"/>
    <n v="25.302557683385398"/>
    <n v="100.47372870145982"/>
    <x v="6"/>
  </r>
  <r>
    <n v="1996"/>
    <n v="0.70683306811096736"/>
    <x v="3"/>
    <n v="71.604920032696043"/>
    <n v="71.493165060110456"/>
    <n v="20.923108734799023"/>
    <n v="164.02119382760554"/>
    <x v="14"/>
  </r>
  <r>
    <n v="1997"/>
    <n v="0.68807650307438517"/>
    <x v="3"/>
    <n v="18.255768250125307"/>
    <n v="28.127796072451194"/>
    <n v="19.952270049523168"/>
    <n v="66.335834372099669"/>
    <x v="2"/>
  </r>
  <r>
    <n v="1998"/>
    <n v="0.50823452807317293"/>
    <x v="3"/>
    <n v="94.622031070798556"/>
    <n v="32.044247470930344"/>
    <n v="26.520117121499958"/>
    <n v="153.18639566322886"/>
    <x v="16"/>
  </r>
  <r>
    <n v="1999"/>
    <n v="0.64180044556901827"/>
    <x v="3"/>
    <n v="8.374336100521715"/>
    <n v="23.837497150381417"/>
    <n v="13.556922216863978"/>
    <n v="45.768755467767107"/>
    <x v="7"/>
  </r>
  <r>
    <n v="2000"/>
    <n v="0.31767579317457539"/>
    <x v="0"/>
    <n v="42.154406803785946"/>
    <n v="26.85685742912483"/>
    <n v="19.468576107240704"/>
    <n v="88.479840340151483"/>
    <x v="9"/>
  </r>
  <r>
    <n v="2001"/>
    <n v="0.89239534441099122"/>
    <x v="4"/>
    <n v="46.655783406767632"/>
    <n v="36.789135075044612"/>
    <n v="15.210888965945422"/>
    <n v="98.655807447757667"/>
    <x v="10"/>
  </r>
  <r>
    <n v="2002"/>
    <n v="0.49841877412825708"/>
    <x v="0"/>
    <n v="10.443709873265814"/>
    <n v="35.656850005541543"/>
    <n v="18.817842801961376"/>
    <n v="64.918402680768736"/>
    <x v="2"/>
  </r>
  <r>
    <n v="2003"/>
    <n v="0.5881336533367183"/>
    <x v="3"/>
    <n v="29.236546562731284"/>
    <n v="25.25805965531363"/>
    <n v="25.456937201278155"/>
    <n v="79.951543419323073"/>
    <x v="4"/>
  </r>
  <r>
    <n v="2004"/>
    <n v="0.18862262447902867"/>
    <x v="0"/>
    <n v="34.467820059926069"/>
    <n v="21.220970819925601"/>
    <n v="15.631112141512968"/>
    <n v="71.319903021364638"/>
    <x v="4"/>
  </r>
  <r>
    <n v="2005"/>
    <n v="0.32109803873761122"/>
    <x v="0"/>
    <n v="7.7619393403555685"/>
    <n v="33.058143605922766"/>
    <n v="17.287613545493059"/>
    <n v="58.107696491771392"/>
    <x v="5"/>
  </r>
  <r>
    <n v="2006"/>
    <n v="6.2870320930884183E-2"/>
    <x v="0"/>
    <n v="26.273914213936202"/>
    <n v="73.829079173464336"/>
    <n v="28.809550981005213"/>
    <n v="128.91254436840575"/>
    <x v="1"/>
  </r>
  <r>
    <n v="2007"/>
    <n v="0.61518273961847747"/>
    <x v="3"/>
    <n v="21.56324234042949"/>
    <n v="19.19270388668096"/>
    <n v="19.323853709437806"/>
    <n v="60.079799936548255"/>
    <x v="2"/>
  </r>
  <r>
    <n v="2008"/>
    <n v="0.71934498074193742"/>
    <x v="3"/>
    <n v="94.789217781474775"/>
    <n v="10.422932047683632"/>
    <n v="21.383573757596213"/>
    <n v="126.59572358675462"/>
    <x v="1"/>
  </r>
  <r>
    <n v="2009"/>
    <n v="0.52564234266632159"/>
    <x v="3"/>
    <n v="19.965393176877711"/>
    <n v="43.163778118076102"/>
    <n v="16.12503443755277"/>
    <n v="79.254205732506591"/>
    <x v="4"/>
  </r>
  <r>
    <n v="2010"/>
    <n v="0.14739764100049613"/>
    <x v="0"/>
    <n v="30.141304919460378"/>
    <n v="16.954143188850473"/>
    <n v="20.557321741940818"/>
    <n v="67.652769850251673"/>
    <x v="2"/>
  </r>
  <r>
    <n v="2011"/>
    <n v="0.58009730246336422"/>
    <x v="3"/>
    <n v="23.055936861344303"/>
    <n v="18.578259732371414"/>
    <n v="15.762545196439699"/>
    <n v="57.396741790155417"/>
    <x v="5"/>
  </r>
  <r>
    <n v="2012"/>
    <n v="0.28457306164896656"/>
    <x v="0"/>
    <n v="99.977695427839265"/>
    <n v="16.999448649168347"/>
    <n v="18.957433859835849"/>
    <n v="135.93457793684345"/>
    <x v="3"/>
  </r>
  <r>
    <n v="2013"/>
    <n v="0.39572972740031198"/>
    <x v="0"/>
    <n v="47.806108327844612"/>
    <n v="13.893646065887886"/>
    <n v="18.069796602803841"/>
    <n v="79.769550996536339"/>
    <x v="4"/>
  </r>
  <r>
    <n v="2014"/>
    <n v="0.74902298224376518"/>
    <x v="3"/>
    <n v="76.614491180792285"/>
    <n v="33.523670754747428"/>
    <n v="16.423021295347446"/>
    <n v="126.56118323088717"/>
    <x v="1"/>
  </r>
  <r>
    <n v="2015"/>
    <n v="0.19772460742554721"/>
    <x v="0"/>
    <n v="16.626322545452943"/>
    <n v="15.543308208612782"/>
    <n v="14.142295488819347"/>
    <n v="46.311926242885065"/>
    <x v="7"/>
  </r>
  <r>
    <n v="2016"/>
    <n v="0.69206754104115165"/>
    <x v="3"/>
    <n v="21.231785921124214"/>
    <n v="10.002670743381127"/>
    <n v="22.676453176830421"/>
    <n v="53.910909841335766"/>
    <x v="5"/>
  </r>
  <r>
    <n v="2017"/>
    <n v="0.78104337865522389"/>
    <x v="3"/>
    <n v="15.889861880548059"/>
    <n v="42.553207645720704"/>
    <n v="17.287789882308502"/>
    <n v="75.73085940857726"/>
    <x v="4"/>
  </r>
  <r>
    <n v="2018"/>
    <n v="0.14002112217081952"/>
    <x v="0"/>
    <n v="40.922281668819195"/>
    <n v="29.559288506897072"/>
    <n v="18.706225342600757"/>
    <n v="89.187795518317031"/>
    <x v="9"/>
  </r>
  <r>
    <n v="2019"/>
    <n v="1.360319765871576E-2"/>
    <x v="0"/>
    <n v="11.443084760817024"/>
    <n v="19.244518109345126"/>
    <n v="19.294451116552111"/>
    <n v="49.982053986714263"/>
    <x v="7"/>
  </r>
  <r>
    <n v="2020"/>
    <n v="0.59548101170430678"/>
    <x v="3"/>
    <n v="18.731089878531556"/>
    <n v="16.519767357588737"/>
    <n v="17.381519648045725"/>
    <n v="52.632376884166021"/>
    <x v="5"/>
  </r>
  <r>
    <n v="2021"/>
    <n v="3.51953676935024E-3"/>
    <x v="0"/>
    <n v="64.979715181621771"/>
    <n v="16.972781356465198"/>
    <n v="12.848805377824249"/>
    <n v="94.80130191591121"/>
    <x v="10"/>
  </r>
  <r>
    <n v="2022"/>
    <n v="1.2088824792099606E-2"/>
    <x v="0"/>
    <n v="45.358461715303861"/>
    <n v="21.28396827419007"/>
    <n v="23.993591909384072"/>
    <n v="90.636021898877999"/>
    <x v="10"/>
  </r>
  <r>
    <n v="2023"/>
    <n v="1.3944420732361462E-2"/>
    <x v="0"/>
    <n v="22.866737169336069"/>
    <n v="13.039666898527845"/>
    <n v="13.583932054376938"/>
    <n v="49.490336122240855"/>
    <x v="7"/>
  </r>
  <r>
    <n v="2024"/>
    <n v="0.22161467609716812"/>
    <x v="0"/>
    <n v="7.0328703990774741"/>
    <n v="26.442929517772022"/>
    <n v="16.45891960817508"/>
    <n v="49.934719525024576"/>
    <x v="7"/>
  </r>
  <r>
    <n v="2025"/>
    <n v="0.63925365949050472"/>
    <x v="3"/>
    <n v="28.691148473638176"/>
    <n v="13.314397194163796"/>
    <n v="11.692624275146143"/>
    <n v="53.698169942948113"/>
    <x v="5"/>
  </r>
  <r>
    <n v="2026"/>
    <n v="0.46653692902757915"/>
    <x v="0"/>
    <n v="38.189805730119517"/>
    <n v="72.842550822141163"/>
    <n v="15.916328598044171"/>
    <n v="126.94868515030485"/>
    <x v="1"/>
  </r>
  <r>
    <n v="2027"/>
    <n v="0.6686953268533955"/>
    <x v="3"/>
    <n v="30.048491921870109"/>
    <n v="39.563542426582885"/>
    <n v="19.162332291066107"/>
    <n v="88.774366639519101"/>
    <x v="9"/>
  </r>
  <r>
    <n v="2028"/>
    <n v="0.33626382148585698"/>
    <x v="0"/>
    <n v="29.925436045512345"/>
    <n v="17.400163368730894"/>
    <n v="20.850284523868606"/>
    <n v="68.175883938111852"/>
    <x v="2"/>
  </r>
  <r>
    <n v="2029"/>
    <n v="0.44515162331815639"/>
    <x v="0"/>
    <n v="145.38929389040629"/>
    <n v="33.120279372593487"/>
    <n v="14.167857386438898"/>
    <n v="192.67743064943866"/>
    <x v="18"/>
  </r>
  <r>
    <n v="2030"/>
    <n v="0.80567689851324342"/>
    <x v="3"/>
    <n v="119.46668243365191"/>
    <n v="59.890366248059735"/>
    <n v="26.040524306951088"/>
    <n v="205.39757298866274"/>
    <x v="19"/>
  </r>
  <r>
    <n v="2031"/>
    <n v="0.60251523341194024"/>
    <x v="3"/>
    <n v="6.6121249101142361"/>
    <n v="20.672381088948779"/>
    <n v="12.408718148788429"/>
    <n v="39.693224147851446"/>
    <x v="15"/>
  </r>
  <r>
    <n v="2032"/>
    <n v="0.26498835941460352"/>
    <x v="0"/>
    <n v="78.0667049929624"/>
    <n v="27.171497204307244"/>
    <n v="18.193235672876021"/>
    <n v="123.43143787014566"/>
    <x v="1"/>
  </r>
  <r>
    <n v="2033"/>
    <n v="0.82794928442109483"/>
    <x v="3"/>
    <n v="75.447208126188656"/>
    <n v="28.384449038034397"/>
    <n v="21.624670848228746"/>
    <n v="125.45632801245181"/>
    <x v="1"/>
  </r>
  <r>
    <n v="2034"/>
    <n v="0.66284505739868194"/>
    <x v="3"/>
    <n v="38.003859229892683"/>
    <n v="24.156448895046335"/>
    <n v="24.464902504238459"/>
    <n v="86.625210629177474"/>
    <x v="9"/>
  </r>
  <r>
    <n v="2035"/>
    <n v="0.63035028336730936"/>
    <x v="3"/>
    <n v="47.981046336566983"/>
    <n v="12.166254454557304"/>
    <n v="17.491815527412765"/>
    <n v="77.639116318537049"/>
    <x v="4"/>
  </r>
  <r>
    <n v="2036"/>
    <n v="9.4222965412827042E-2"/>
    <x v="0"/>
    <n v="34.076868936831048"/>
    <n v="16.982401833920708"/>
    <n v="17.17076789755183"/>
    <n v="68.230038668303578"/>
    <x v="2"/>
  </r>
  <r>
    <n v="2037"/>
    <n v="0.52668064348640875"/>
    <x v="3"/>
    <n v="19.588439790320702"/>
    <n v="17.325646710290776"/>
    <n v="27.672613522368231"/>
    <n v="64.586700022979699"/>
    <x v="2"/>
  </r>
  <r>
    <n v="2038"/>
    <n v="0.4822608550803843"/>
    <x v="0"/>
    <n v="25.946207753718529"/>
    <n v="59.510474027646765"/>
    <n v="17.40643837038936"/>
    <n v="102.86312015175466"/>
    <x v="6"/>
  </r>
  <r>
    <n v="2039"/>
    <n v="0.69491237964332842"/>
    <x v="3"/>
    <n v="17.207209725604027"/>
    <n v="51.234102407239533"/>
    <n v="18.454162447116104"/>
    <n v="86.895474579959668"/>
    <x v="9"/>
  </r>
  <r>
    <n v="2040"/>
    <n v="0.31657421350474269"/>
    <x v="0"/>
    <n v="40.538446857460059"/>
    <n v="11.17653969325054"/>
    <n v="19.04968494861447"/>
    <n v="70.764671499325061"/>
    <x v="4"/>
  </r>
  <r>
    <n v="2041"/>
    <n v="0.79158755359836674"/>
    <x v="3"/>
    <n v="49.656944180951612"/>
    <n v="31.597252816283039"/>
    <n v="14.588450808320152"/>
    <n v="95.842647805554805"/>
    <x v="10"/>
  </r>
  <r>
    <n v="2042"/>
    <n v="0.60097080542362524"/>
    <x v="3"/>
    <n v="24.336871077419804"/>
    <n v="34.988090506189096"/>
    <n v="19.070092094668734"/>
    <n v="78.395053678277634"/>
    <x v="4"/>
  </r>
  <r>
    <n v="2043"/>
    <n v="0.47897103314247458"/>
    <x v="0"/>
    <n v="24.231418068474767"/>
    <n v="36.820147062466191"/>
    <n v="21.332566073254796"/>
    <n v="82.384131204195754"/>
    <x v="9"/>
  </r>
  <r>
    <n v="2044"/>
    <n v="0.28976532298793689"/>
    <x v="0"/>
    <n v="9.3785513391026321"/>
    <n v="42.088517847579652"/>
    <n v="22.128678313148217"/>
    <n v="73.595747499830495"/>
    <x v="4"/>
  </r>
  <r>
    <n v="2045"/>
    <n v="1.0957000068884448E-2"/>
    <x v="0"/>
    <n v="18.474934257096116"/>
    <n v="20.657626825832324"/>
    <n v="21.668345724892703"/>
    <n v="60.800906807821143"/>
    <x v="2"/>
  </r>
  <r>
    <n v="2046"/>
    <n v="8.5232880017674817E-2"/>
    <x v="0"/>
    <n v="22.614972531135965"/>
    <n v="39.853709766724783"/>
    <n v="21.644386192001285"/>
    <n v="84.11306848986203"/>
    <x v="9"/>
  </r>
  <r>
    <n v="2047"/>
    <n v="3.838058265959654E-2"/>
    <x v="0"/>
    <n v="24.763838178461878"/>
    <n v="24.755953402276283"/>
    <n v="23.101418306711718"/>
    <n v="72.621209887449879"/>
    <x v="4"/>
  </r>
  <r>
    <n v="2048"/>
    <n v="7.0209087686214255E-2"/>
    <x v="0"/>
    <n v="58.567590524172843"/>
    <n v="27.685360804219638"/>
    <n v="14.817472317705674"/>
    <n v="101.07042364609816"/>
    <x v="6"/>
  </r>
  <r>
    <n v="2049"/>
    <n v="0.85019325337599017"/>
    <x v="3"/>
    <n v="131.98082098456894"/>
    <n v="12.654594171046035"/>
    <n v="16.06109889334936"/>
    <n v="160.69651404896433"/>
    <x v="14"/>
  </r>
  <r>
    <n v="2050"/>
    <n v="7.0344924374623918E-2"/>
    <x v="0"/>
    <n v="44.983483785963131"/>
    <n v="41.298864290201458"/>
    <n v="26.175434790722107"/>
    <n v="112.4577828668867"/>
    <x v="8"/>
  </r>
  <r>
    <n v="2051"/>
    <n v="0.66719029989286427"/>
    <x v="3"/>
    <n v="54.613760549900796"/>
    <n v="34.230008678784209"/>
    <n v="18.8673044618834"/>
    <n v="107.71107369056841"/>
    <x v="6"/>
  </r>
  <r>
    <n v="2052"/>
    <n v="0.60261622305681983"/>
    <x v="3"/>
    <n v="78.891396005388415"/>
    <n v="31.212656663757659"/>
    <n v="30.791675387279426"/>
    <n v="140.8957280564255"/>
    <x v="0"/>
  </r>
  <r>
    <n v="2053"/>
    <n v="0.67205820213740131"/>
    <x v="3"/>
    <n v="14.894474625038072"/>
    <n v="41.445214494333683"/>
    <n v="26.462854003382621"/>
    <n v="82.802543122754372"/>
    <x v="9"/>
  </r>
  <r>
    <n v="2054"/>
    <n v="0.58446946271420364"/>
    <x v="3"/>
    <n v="49.294479787959197"/>
    <n v="14.663221972171161"/>
    <n v="20.066004480481965"/>
    <n v="84.023706240612327"/>
    <x v="9"/>
  </r>
  <r>
    <n v="2055"/>
    <n v="0.72278218344147893"/>
    <x v="3"/>
    <n v="28.975922745067233"/>
    <n v="19.027772880076242"/>
    <n v="21.080121636890215"/>
    <n v="69.083817262033691"/>
    <x v="2"/>
  </r>
  <r>
    <n v="2056"/>
    <n v="0.87878349205213191"/>
    <x v="4"/>
    <n v="23.180601497935513"/>
    <n v="18.882979656934126"/>
    <n v="17.999968465215204"/>
    <n v="60.063549620084842"/>
    <x v="2"/>
  </r>
  <r>
    <n v="2057"/>
    <n v="0.65006173470808992"/>
    <x v="3"/>
    <n v="23.602141751898259"/>
    <n v="25.282751276518642"/>
    <n v="18.153502262133575"/>
    <n v="67.038395290550469"/>
    <x v="2"/>
  </r>
  <r>
    <n v="2058"/>
    <n v="0.37032730634027389"/>
    <x v="0"/>
    <n v="68.241395847742837"/>
    <n v="42.44794737333789"/>
    <n v="19.868224412079677"/>
    <n v="130.5575676331604"/>
    <x v="3"/>
  </r>
  <r>
    <n v="2059"/>
    <n v="0.38628465385550159"/>
    <x v="0"/>
    <n v="48.453628741313096"/>
    <n v="31.513496534952065"/>
    <n v="21.945703171868555"/>
    <n v="101.91282844813372"/>
    <x v="6"/>
  </r>
  <r>
    <n v="2060"/>
    <n v="0.74120970323865654"/>
    <x v="3"/>
    <n v="7.7802681133992007"/>
    <n v="35.996206064237285"/>
    <n v="24.00660754529482"/>
    <n v="67.783081722931314"/>
    <x v="2"/>
  </r>
  <r>
    <n v="2061"/>
    <n v="0.67743824702200073"/>
    <x v="3"/>
    <n v="12.425137291969786"/>
    <n v="6.5713104940502811"/>
    <n v="19.342186985424807"/>
    <n v="38.338634771444873"/>
    <x v="15"/>
  </r>
  <r>
    <n v="2062"/>
    <n v="0.41103650609423104"/>
    <x v="0"/>
    <n v="16.40135039957304"/>
    <n v="41.370668386693488"/>
    <n v="19.134734362095273"/>
    <n v="76.906753148361801"/>
    <x v="4"/>
  </r>
  <r>
    <n v="2063"/>
    <n v="0.4884568809791725"/>
    <x v="0"/>
    <n v="39.906977627136257"/>
    <n v="28.537473779113462"/>
    <n v="27.871148588338912"/>
    <n v="96.315599994588638"/>
    <x v="10"/>
  </r>
  <r>
    <n v="2064"/>
    <n v="0.73271605732135014"/>
    <x v="3"/>
    <n v="57.421534876809041"/>
    <n v="23.595913413846421"/>
    <n v="20.075164253290929"/>
    <n v="101.09261254394639"/>
    <x v="6"/>
  </r>
  <r>
    <n v="2065"/>
    <n v="0.95375196016631281"/>
    <x v="1"/>
    <n v="46.816930119582857"/>
    <n v="74.553983645575073"/>
    <n v="20.988469960459607"/>
    <n v="142.35938372561753"/>
    <x v="0"/>
  </r>
  <r>
    <n v="2066"/>
    <n v="0.89734608473727495"/>
    <x v="4"/>
    <n v="12.563147896863065"/>
    <n v="20.852438011326608"/>
    <n v="20.259805129511737"/>
    <n v="53.675391037701402"/>
    <x v="5"/>
  </r>
  <r>
    <n v="2067"/>
    <n v="0.59745881288831371"/>
    <x v="3"/>
    <n v="14.67677433736274"/>
    <n v="16.548444931138754"/>
    <n v="16.194952882167371"/>
    <n v="47.420172150668861"/>
    <x v="7"/>
  </r>
  <r>
    <n v="2068"/>
    <n v="6.5148838172881418E-2"/>
    <x v="0"/>
    <n v="16.740409008405123"/>
    <n v="10.211945618471669"/>
    <n v="17.30407588209173"/>
    <n v="44.256430508968521"/>
    <x v="7"/>
  </r>
  <r>
    <n v="2069"/>
    <n v="0.45293852290281178"/>
    <x v="0"/>
    <n v="13.208728987611083"/>
    <n v="23.082986340380447"/>
    <n v="28.989762411778393"/>
    <n v="65.281477739769926"/>
    <x v="2"/>
  </r>
  <r>
    <n v="2070"/>
    <n v="0.98377694078010891"/>
    <x v="2"/>
    <n v="30.725634113774777"/>
    <n v="10.835355986098984"/>
    <n v="17.746078432159184"/>
    <n v="59.307068532032943"/>
    <x v="5"/>
  </r>
  <r>
    <n v="2071"/>
    <n v="0.67090061005847901"/>
    <x v="3"/>
    <n v="49.051212726860236"/>
    <n v="42.412715219041097"/>
    <n v="14.204556623195151"/>
    <n v="105.66848456909648"/>
    <x v="6"/>
  </r>
  <r>
    <n v="2072"/>
    <n v="0.80071464691760574"/>
    <x v="3"/>
    <n v="96.192259271771704"/>
    <n v="89.886551533551668"/>
    <n v="19.402414049396878"/>
    <n v="205.48122485472024"/>
    <x v="19"/>
  </r>
  <r>
    <n v="2073"/>
    <n v="0.37037441059853304"/>
    <x v="0"/>
    <n v="30.361175975667638"/>
    <n v="27.908945511648096"/>
    <n v="20.416362627940082"/>
    <n v="78.686484115255809"/>
    <x v="4"/>
  </r>
  <r>
    <n v="2074"/>
    <n v="0.31492285778099827"/>
    <x v="0"/>
    <n v="27.180704769709532"/>
    <n v="13.282161537551371"/>
    <n v="17.26116858531412"/>
    <n v="57.72403489257502"/>
    <x v="5"/>
  </r>
  <r>
    <n v="2075"/>
    <n v="9.0280732428085764E-2"/>
    <x v="0"/>
    <n v="30.271301394096941"/>
    <n v="37.853938166586552"/>
    <n v="22.958440592327346"/>
    <n v="91.083680153010846"/>
    <x v="10"/>
  </r>
  <r>
    <n v="2076"/>
    <n v="0.5605432477258947"/>
    <x v="3"/>
    <n v="26.570601061964666"/>
    <n v="27.857582863966098"/>
    <n v="23.712564027505643"/>
    <n v="78.140747953436403"/>
    <x v="4"/>
  </r>
  <r>
    <n v="2077"/>
    <n v="0.3626543646961079"/>
    <x v="0"/>
    <n v="23.012100537793263"/>
    <n v="21.97262257382727"/>
    <n v="15.592361849232153"/>
    <n v="60.577084960852687"/>
    <x v="2"/>
  </r>
  <r>
    <n v="2078"/>
    <n v="0.32812425802715905"/>
    <x v="0"/>
    <n v="8.7723758547515818"/>
    <n v="15.337279845686293"/>
    <n v="18.573009076450798"/>
    <n v="42.682664776888672"/>
    <x v="7"/>
  </r>
  <r>
    <n v="2079"/>
    <n v="0.36482606430132603"/>
    <x v="0"/>
    <n v="13.361794340869272"/>
    <n v="8.618984845394742"/>
    <n v="23.724545571116408"/>
    <n v="45.705324757380424"/>
    <x v="7"/>
  </r>
  <r>
    <n v="2080"/>
    <n v="0.7412968342883387"/>
    <x v="3"/>
    <n v="19.294207657579335"/>
    <n v="14.476422475269912"/>
    <n v="20.917583557825758"/>
    <n v="54.688213690675006"/>
    <x v="5"/>
  </r>
  <r>
    <n v="2081"/>
    <n v="0.3090468488072311"/>
    <x v="0"/>
    <n v="5.1821883028271127"/>
    <n v="35.233036174153874"/>
    <n v="22.926327130274796"/>
    <n v="63.341551607255781"/>
    <x v="2"/>
  </r>
  <r>
    <n v="2082"/>
    <n v="0.80296341911733793"/>
    <x v="3"/>
    <n v="41.030633336015633"/>
    <n v="20.520362191399418"/>
    <n v="15.545711839428666"/>
    <n v="77.096707366843717"/>
    <x v="4"/>
  </r>
  <r>
    <n v="2083"/>
    <n v="0.22355268557894914"/>
    <x v="0"/>
    <n v="28.362033323038492"/>
    <n v="31.779336887618022"/>
    <n v="26.484569548923957"/>
    <n v="86.625939759580476"/>
    <x v="9"/>
  </r>
  <r>
    <n v="2084"/>
    <n v="0.22471144413565058"/>
    <x v="0"/>
    <n v="26.871578240320869"/>
    <n v="21.504195375703169"/>
    <n v="22.877468969409506"/>
    <n v="71.25324258543354"/>
    <x v="4"/>
  </r>
  <r>
    <n v="2085"/>
    <n v="0.73439857351900439"/>
    <x v="3"/>
    <n v="20.788732289023574"/>
    <n v="23.116769714025324"/>
    <n v="21.190560771896376"/>
    <n v="65.096062774945267"/>
    <x v="2"/>
  </r>
  <r>
    <n v="2086"/>
    <n v="0.32218859983197234"/>
    <x v="0"/>
    <n v="15.709662802906051"/>
    <n v="18.04635215930146"/>
    <n v="18.28505812046016"/>
    <n v="52.041073082667666"/>
    <x v="5"/>
  </r>
  <r>
    <n v="2087"/>
    <n v="2.3031679957775886E-2"/>
    <x v="0"/>
    <n v="18.002543387654569"/>
    <n v="59.080558973354286"/>
    <n v="19.741968627429696"/>
    <n v="96.825070988438554"/>
    <x v="10"/>
  </r>
  <r>
    <n v="2088"/>
    <n v="0.89820519202943638"/>
    <x v="4"/>
    <n v="28.305313359985455"/>
    <n v="28.12151016573339"/>
    <n v="17.886669814890261"/>
    <n v="74.313493340609114"/>
    <x v="4"/>
  </r>
  <r>
    <n v="2089"/>
    <n v="0.23225518059821237"/>
    <x v="0"/>
    <n v="8.6414344144569508"/>
    <n v="22.478709347377475"/>
    <n v="15.816952444483029"/>
    <n v="46.937096206317456"/>
    <x v="7"/>
  </r>
  <r>
    <n v="2090"/>
    <n v="0.25372180458281235"/>
    <x v="0"/>
    <n v="41.544116894929665"/>
    <n v="23.803937974678988"/>
    <n v="22.346071493298485"/>
    <n v="87.694126362907141"/>
    <x v="9"/>
  </r>
  <r>
    <n v="2091"/>
    <n v="0.27761801470152381"/>
    <x v="0"/>
    <n v="25.233571013529108"/>
    <n v="31.681644967481247"/>
    <n v="21.150045637907322"/>
    <n v="78.065261618917674"/>
    <x v="4"/>
  </r>
  <r>
    <n v="2092"/>
    <n v="1.4306817067932354E-2"/>
    <x v="0"/>
    <n v="22.085206726944776"/>
    <n v="26.729355911511362"/>
    <n v="18.08535031643779"/>
    <n v="66.899912954893921"/>
    <x v="2"/>
  </r>
  <r>
    <n v="2093"/>
    <n v="0.85616685141090298"/>
    <x v="3"/>
    <n v="11.081228848868594"/>
    <n v="43.379016100170325"/>
    <n v="13.759145161066956"/>
    <n v="68.219390110105877"/>
    <x v="2"/>
  </r>
  <r>
    <n v="2094"/>
    <n v="0.71139256608583112"/>
    <x v="3"/>
    <n v="31.4039335939129"/>
    <n v="27.824691623551903"/>
    <n v="23.564883472445644"/>
    <n v="82.793508689910453"/>
    <x v="9"/>
  </r>
  <r>
    <n v="2095"/>
    <n v="0.69261901578632834"/>
    <x v="3"/>
    <n v="21.914135937135466"/>
    <n v="13.219193753318367"/>
    <n v="14.829940002830671"/>
    <n v="49.963269693284502"/>
    <x v="7"/>
  </r>
  <r>
    <n v="2096"/>
    <n v="0.41193312337157117"/>
    <x v="0"/>
    <n v="39.741994204592942"/>
    <n v="13.81912857841264"/>
    <n v="18.599997467866096"/>
    <n v="72.161120250871676"/>
    <x v="4"/>
  </r>
  <r>
    <n v="2097"/>
    <n v="0.96633938660614416"/>
    <x v="2"/>
    <n v="33.149738474683204"/>
    <n v="7.5812162164999926"/>
    <n v="15.835004263574751"/>
    <n v="56.565958954757953"/>
    <x v="5"/>
  </r>
  <r>
    <n v="2098"/>
    <n v="0.3909175496805688"/>
    <x v="0"/>
    <n v="25.47054233890589"/>
    <n v="24.303381609196322"/>
    <n v="15.985799050194091"/>
    <n v="65.759722998296297"/>
    <x v="2"/>
  </r>
  <r>
    <n v="2099"/>
    <n v="0.32991804942418101"/>
    <x v="0"/>
    <n v="39.936906568910508"/>
    <n v="9.6348725119735619"/>
    <n v="18.583270348132835"/>
    <n v="68.155049429016913"/>
    <x v="2"/>
  </r>
  <r>
    <n v="2100"/>
    <n v="0.60275249112770302"/>
    <x v="3"/>
    <n v="21.705183246407113"/>
    <n v="51.70698101934871"/>
    <n v="17.717431299775015"/>
    <n v="91.129595565530835"/>
    <x v="10"/>
  </r>
  <r>
    <n v="2101"/>
    <n v="0.43138268376372413"/>
    <x v="0"/>
    <n v="25.244825003709291"/>
    <n v="16.979798920621235"/>
    <n v="20.172590121895702"/>
    <n v="62.397214046226232"/>
    <x v="2"/>
  </r>
  <r>
    <n v="2102"/>
    <n v="0.44132856078305838"/>
    <x v="0"/>
    <n v="15.621594312376429"/>
    <n v="37.446675059246004"/>
    <n v="19.604036577481612"/>
    <n v="72.672305949104043"/>
    <x v="4"/>
  </r>
  <r>
    <n v="2103"/>
    <n v="0.50213897687321807"/>
    <x v="3"/>
    <n v="11.602809259978596"/>
    <n v="21.448291389892901"/>
    <n v="17.236466093209717"/>
    <n v="50.287566743081214"/>
    <x v="5"/>
  </r>
  <r>
    <n v="2104"/>
    <n v="0.35960552645668964"/>
    <x v="0"/>
    <n v="51.251317333763815"/>
    <n v="60.718374419140282"/>
    <n v="15.777078507897574"/>
    <n v="127.74677026080167"/>
    <x v="1"/>
  </r>
  <r>
    <n v="2105"/>
    <n v="0.35411142622780833"/>
    <x v="0"/>
    <n v="32.732917245075583"/>
    <n v="25.143481278081016"/>
    <n v="19.164116870492606"/>
    <n v="77.040515393649201"/>
    <x v="4"/>
  </r>
  <r>
    <n v="2106"/>
    <n v="0.776050286429253"/>
    <x v="3"/>
    <n v="24.703280151425712"/>
    <n v="22.506567490129608"/>
    <n v="18.298111750505939"/>
    <n v="65.507959392061252"/>
    <x v="2"/>
  </r>
  <r>
    <n v="2107"/>
    <n v="0.17571662651629505"/>
    <x v="0"/>
    <n v="33.223695755170404"/>
    <n v="14.22990231881114"/>
    <n v="25.417618574258725"/>
    <n v="72.871216648240278"/>
    <x v="4"/>
  </r>
  <r>
    <n v="2108"/>
    <n v="0.35663615807834836"/>
    <x v="0"/>
    <n v="43.123559645534527"/>
    <n v="21.180238059754576"/>
    <n v="17.347299471683051"/>
    <n v="81.651097176972144"/>
    <x v="9"/>
  </r>
  <r>
    <n v="2109"/>
    <n v="0.9224858761771858"/>
    <x v="1"/>
    <n v="26.619860906492249"/>
    <n v="108.11558656278895"/>
    <n v="18.844329136492604"/>
    <n v="153.57977660577382"/>
    <x v="16"/>
  </r>
  <r>
    <n v="2110"/>
    <n v="0.25340582006392298"/>
    <x v="0"/>
    <n v="23.193771245775423"/>
    <n v="6.2339831271010704"/>
    <n v="13.825558278437681"/>
    <n v="43.253312651314175"/>
    <x v="7"/>
  </r>
  <r>
    <n v="2111"/>
    <n v="0.78542426682827382"/>
    <x v="3"/>
    <n v="98.469732455727495"/>
    <n v="25.816278665425607"/>
    <n v="23.728249869869074"/>
    <n v="148.01426099102218"/>
    <x v="0"/>
  </r>
  <r>
    <n v="2112"/>
    <n v="0.50651001178648836"/>
    <x v="3"/>
    <n v="40.438237581509618"/>
    <n v="25.654357921727566"/>
    <n v="19.603020147927925"/>
    <n v="85.695615651165113"/>
    <x v="9"/>
  </r>
  <r>
    <n v="2113"/>
    <n v="0.13876028584608124"/>
    <x v="0"/>
    <n v="32.609871527678685"/>
    <n v="68.350632399940366"/>
    <n v="13.790837149330223"/>
    <n v="114.75134107694927"/>
    <x v="8"/>
  </r>
  <r>
    <n v="2114"/>
    <n v="0.39830420213472728"/>
    <x v="0"/>
    <n v="61.730661039544259"/>
    <n v="14.532695687249401"/>
    <n v="21.535393418722116"/>
    <n v="97.798750145515783"/>
    <x v="10"/>
  </r>
  <r>
    <n v="2115"/>
    <n v="0.47820214879623102"/>
    <x v="0"/>
    <n v="30.924605799612536"/>
    <n v="48.228882257021525"/>
    <n v="23.29619846961457"/>
    <n v="102.44968652624863"/>
    <x v="6"/>
  </r>
  <r>
    <n v="2116"/>
    <n v="0.89516547454611584"/>
    <x v="4"/>
    <n v="37.090132092791819"/>
    <n v="16.678740753257774"/>
    <n v="23.294282115273308"/>
    <n v="77.063154961322894"/>
    <x v="4"/>
  </r>
  <r>
    <n v="2117"/>
    <n v="0.54137284514889938"/>
    <x v="3"/>
    <n v="41.4194944094154"/>
    <n v="23.774172558357108"/>
    <n v="19.750209769123273"/>
    <n v="84.943876736895788"/>
    <x v="9"/>
  </r>
  <r>
    <n v="2118"/>
    <n v="0.21938509911438553"/>
    <x v="0"/>
    <n v="52.356758791676214"/>
    <n v="55.188548624037445"/>
    <n v="18.177284469675854"/>
    <n v="125.72259188538952"/>
    <x v="1"/>
  </r>
  <r>
    <n v="2119"/>
    <n v="0.9262423918483661"/>
    <x v="1"/>
    <n v="36.498440431533794"/>
    <n v="24.075125222387801"/>
    <n v="15.527558536032604"/>
    <n v="76.101124189954191"/>
    <x v="4"/>
  </r>
  <r>
    <n v="2120"/>
    <n v="0.74771865176828212"/>
    <x v="3"/>
    <n v="31.344528742111905"/>
    <n v="19.498367528225305"/>
    <n v="14.663224283492028"/>
    <n v="65.506120553829234"/>
    <x v="2"/>
  </r>
  <r>
    <n v="2121"/>
    <n v="0.25983874885716773"/>
    <x v="0"/>
    <n v="18.56549191382717"/>
    <n v="26.514895863525535"/>
    <n v="18.567665919611805"/>
    <n v="63.64805369696451"/>
    <x v="2"/>
  </r>
  <r>
    <n v="2122"/>
    <n v="0.61573895603802542"/>
    <x v="3"/>
    <n v="27.035172590946186"/>
    <n v="43.865492241940451"/>
    <n v="25.276565931238022"/>
    <n v="96.177230764124658"/>
    <x v="10"/>
  </r>
  <r>
    <n v="2123"/>
    <n v="0.38354238771148341"/>
    <x v="0"/>
    <n v="16.299509205437175"/>
    <n v="24.539238920480617"/>
    <n v="16.380693185769118"/>
    <n v="57.219441311686907"/>
    <x v="5"/>
  </r>
  <r>
    <n v="2124"/>
    <n v="0.62704306972341495"/>
    <x v="3"/>
    <n v="30.442024211233448"/>
    <n v="16.104975517777302"/>
    <n v="21.525069567284255"/>
    <n v="68.072069296295012"/>
    <x v="2"/>
  </r>
  <r>
    <n v="2125"/>
    <n v="0.6844185735371735"/>
    <x v="3"/>
    <n v="11.833597641156084"/>
    <n v="30.031770097722365"/>
    <n v="18.631149516141392"/>
    <n v="60.496517255019839"/>
    <x v="2"/>
  </r>
  <r>
    <n v="2126"/>
    <n v="0.80900977119718243"/>
    <x v="3"/>
    <n v="67.792928741084438"/>
    <n v="16.86486907079594"/>
    <n v="21.439497741563333"/>
    <n v="106.09729555344371"/>
    <x v="6"/>
  </r>
  <r>
    <n v="2127"/>
    <n v="0.96219835390078345"/>
    <x v="2"/>
    <n v="34.192373189641486"/>
    <n v="25.923224295969646"/>
    <n v="23.201626894392181"/>
    <n v="83.31722438000331"/>
    <x v="9"/>
  </r>
  <r>
    <n v="2128"/>
    <n v="0.82899443176919041"/>
    <x v="3"/>
    <n v="33.10485616528053"/>
    <n v="20.728294368624535"/>
    <n v="23.166315232386594"/>
    <n v="76.999465766291664"/>
    <x v="4"/>
  </r>
  <r>
    <n v="2129"/>
    <n v="0.21391233886513294"/>
    <x v="0"/>
    <n v="10.829814922757105"/>
    <n v="31.61551537755555"/>
    <n v="16.255596211089891"/>
    <n v="58.700926511402542"/>
    <x v="5"/>
  </r>
  <r>
    <n v="2130"/>
    <n v="0.25191752083462937"/>
    <x v="0"/>
    <n v="14.556524010830097"/>
    <n v="38.133818781891371"/>
    <n v="19.707040747510661"/>
    <n v="72.397383540232127"/>
    <x v="4"/>
  </r>
  <r>
    <n v="2131"/>
    <n v="0.68714922421323199"/>
    <x v="3"/>
    <n v="45.489676665233048"/>
    <n v="27.453983456720444"/>
    <n v="17.454527371056788"/>
    <n v="90.398187493010269"/>
    <x v="10"/>
  </r>
  <r>
    <n v="2132"/>
    <n v="0.2677134067596405"/>
    <x v="0"/>
    <n v="70.304636032301104"/>
    <n v="10.388759294993964"/>
    <n v="16.912996851158173"/>
    <n v="97.606392178453234"/>
    <x v="10"/>
  </r>
  <r>
    <n v="2133"/>
    <n v="0.73154004192905842"/>
    <x v="3"/>
    <n v="23.223607419930115"/>
    <n v="8.4642624194543075"/>
    <n v="21.223822413782425"/>
    <n v="52.911692253166848"/>
    <x v="5"/>
  </r>
  <r>
    <n v="2134"/>
    <n v="0.83852813798694603"/>
    <x v="3"/>
    <n v="53.094367094592791"/>
    <n v="21.037483573390958"/>
    <n v="14.830804133310505"/>
    <n v="88.962654801294249"/>
    <x v="9"/>
  </r>
  <r>
    <n v="2135"/>
    <n v="0.59150579720170748"/>
    <x v="3"/>
    <n v="21.685297990939908"/>
    <n v="27.763296597999759"/>
    <n v="20.30478376209884"/>
    <n v="69.753378351038506"/>
    <x v="2"/>
  </r>
  <r>
    <n v="2136"/>
    <n v="0.75981228488183061"/>
    <x v="3"/>
    <n v="38.266822657095169"/>
    <n v="45.780420519433655"/>
    <n v="19.35220230573832"/>
    <n v="103.39944548226714"/>
    <x v="6"/>
  </r>
  <r>
    <n v="2137"/>
    <n v="0.89735578611355515"/>
    <x v="4"/>
    <n v="56.494985687650249"/>
    <n v="13.577983260833671"/>
    <n v="17.947993815349047"/>
    <n v="88.020962763832969"/>
    <x v="9"/>
  </r>
  <r>
    <n v="2138"/>
    <n v="0.57280135954700429"/>
    <x v="3"/>
    <n v="15.703933485652536"/>
    <n v="25.654827902206709"/>
    <n v="23.024098328214457"/>
    <n v="64.38285971607371"/>
    <x v="2"/>
  </r>
  <r>
    <n v="2139"/>
    <n v="0.53735711698132371"/>
    <x v="3"/>
    <n v="7.3864169575522221"/>
    <n v="39.594032332553525"/>
    <n v="14.470217559139945"/>
    <n v="61.450666849245692"/>
    <x v="2"/>
  </r>
  <r>
    <n v="2140"/>
    <n v="3.0927186222626135E-2"/>
    <x v="0"/>
    <n v="91.61817805661785"/>
    <n v="54.585092754797287"/>
    <n v="15.522397487739731"/>
    <n v="161.72566829915488"/>
    <x v="14"/>
  </r>
  <r>
    <n v="2141"/>
    <n v="0.97461457354695158"/>
    <x v="2"/>
    <n v="26.658422537911331"/>
    <n v="45.530311558852553"/>
    <n v="15.388039950270892"/>
    <n v="87.576774047034775"/>
    <x v="9"/>
  </r>
  <r>
    <n v="2142"/>
    <n v="0.62048685806746773"/>
    <x v="3"/>
    <n v="41.528528252740564"/>
    <n v="56.15137906767562"/>
    <n v="16.084009368596028"/>
    <n v="113.76391668901222"/>
    <x v="8"/>
  </r>
  <r>
    <n v="2143"/>
    <n v="0.28332788205195081"/>
    <x v="0"/>
    <n v="13.157167373451044"/>
    <n v="19.00134781596056"/>
    <n v="18.570994816454998"/>
    <n v="50.729510005866601"/>
    <x v="5"/>
  </r>
  <r>
    <n v="2144"/>
    <n v="6.2128580795095645E-2"/>
    <x v="0"/>
    <n v="60.559333761475543"/>
    <n v="10.014566070813746"/>
    <n v="18.708113064375702"/>
    <n v="89.28201289666498"/>
    <x v="9"/>
  </r>
  <r>
    <n v="2145"/>
    <n v="0.38649085846700582"/>
    <x v="0"/>
    <n v="34.003679556835756"/>
    <n v="21.277915084544659"/>
    <n v="17.962219730174329"/>
    <n v="73.243814371554748"/>
    <x v="4"/>
  </r>
  <r>
    <n v="2146"/>
    <n v="5.8352736397446647E-2"/>
    <x v="0"/>
    <n v="37.775277479197044"/>
    <n v="30.77125093320852"/>
    <n v="29.334199848444491"/>
    <n v="97.880728260850049"/>
    <x v="10"/>
  </r>
  <r>
    <n v="2147"/>
    <n v="0.51416554751024524"/>
    <x v="3"/>
    <n v="41.640553908126996"/>
    <n v="15.153559967958188"/>
    <n v="19.908619300024846"/>
    <n v="76.70273317611003"/>
    <x v="4"/>
  </r>
  <r>
    <n v="2148"/>
    <n v="0.40339540758431847"/>
    <x v="0"/>
    <n v="20.791280610825211"/>
    <n v="63.329989857563021"/>
    <n v="22.5485899847145"/>
    <n v="106.66986045310273"/>
    <x v="6"/>
  </r>
  <r>
    <n v="2149"/>
    <n v="0.12011503201446072"/>
    <x v="0"/>
    <n v="11.584609031541353"/>
    <n v="31.663470405257453"/>
    <n v="13.677704870954432"/>
    <n v="56.925784307753233"/>
    <x v="5"/>
  </r>
  <r>
    <n v="2150"/>
    <n v="0.79104496505013033"/>
    <x v="3"/>
    <n v="59.606002484818561"/>
    <n v="47.981130533519547"/>
    <n v="28.590742095853315"/>
    <n v="136.17787511419141"/>
    <x v="3"/>
  </r>
  <r>
    <n v="2151"/>
    <n v="0.16609949797029888"/>
    <x v="0"/>
    <n v="48.931749586914528"/>
    <n v="41.246808861997643"/>
    <n v="21.112430404841408"/>
    <n v="111.29098885375357"/>
    <x v="8"/>
  </r>
  <r>
    <n v="2152"/>
    <n v="0.86511382553727634"/>
    <x v="4"/>
    <n v="30.932415603548861"/>
    <n v="25.918856507434427"/>
    <n v="17.410756115620199"/>
    <n v="74.262028226603491"/>
    <x v="4"/>
  </r>
  <r>
    <n v="2153"/>
    <n v="0.40723003033062311"/>
    <x v="0"/>
    <n v="12.900901361584246"/>
    <n v="31.76994680419784"/>
    <n v="14.129947737306786"/>
    <n v="58.800795903088876"/>
    <x v="5"/>
  </r>
  <r>
    <n v="2154"/>
    <n v="0.69664762333814589"/>
    <x v="3"/>
    <n v="38.311374825847338"/>
    <n v="14.430259341954788"/>
    <n v="19.367149476737644"/>
    <n v="72.10878364453977"/>
    <x v="4"/>
  </r>
  <r>
    <n v="2155"/>
    <n v="0.98070529936060624"/>
    <x v="2"/>
    <n v="163.88600683385104"/>
    <n v="101.47802223156835"/>
    <n v="21.83285596329435"/>
    <n v="287.19688502871372"/>
    <x v="23"/>
  </r>
  <r>
    <n v="2156"/>
    <n v="1.9425912093214981E-3"/>
    <x v="0"/>
    <n v="18.083856019626985"/>
    <n v="29.107534703603257"/>
    <n v="30.229990311527473"/>
    <n v="77.421381034757715"/>
    <x v="4"/>
  </r>
  <r>
    <n v="2157"/>
    <n v="0.74772058077433168"/>
    <x v="3"/>
    <n v="21.904349061647395"/>
    <n v="36.805586629773359"/>
    <n v="20.143790419682844"/>
    <n v="78.853726111103597"/>
    <x v="4"/>
  </r>
  <r>
    <n v="2158"/>
    <n v="2.0974075336517961E-2"/>
    <x v="0"/>
    <n v="15.475954142938981"/>
    <n v="23.274814311075513"/>
    <n v="18.523204458015574"/>
    <n v="57.273972912030061"/>
    <x v="5"/>
  </r>
  <r>
    <n v="2159"/>
    <n v="0.26162407912766916"/>
    <x v="0"/>
    <n v="17.810829668776389"/>
    <n v="21.564553391047319"/>
    <n v="21.425677858049085"/>
    <n v="60.801060917872789"/>
    <x v="2"/>
  </r>
  <r>
    <n v="2160"/>
    <n v="0.36253744984319558"/>
    <x v="0"/>
    <n v="18.988887919110667"/>
    <n v="22.025258175401472"/>
    <n v="14.575636719500938"/>
    <n v="55.589782814013077"/>
    <x v="5"/>
  </r>
  <r>
    <n v="2161"/>
    <n v="0.74482577509377601"/>
    <x v="3"/>
    <n v="34.690795720778794"/>
    <n v="46.040691442761108"/>
    <n v="18.262616253515269"/>
    <n v="98.994103417055157"/>
    <x v="10"/>
  </r>
  <r>
    <n v="2162"/>
    <n v="0.23501110057923769"/>
    <x v="0"/>
    <n v="22.119311769842334"/>
    <n v="17.765037479247191"/>
    <n v="31.303122405992962"/>
    <n v="71.18747165508249"/>
    <x v="4"/>
  </r>
  <r>
    <n v="2163"/>
    <n v="0.33211339748173974"/>
    <x v="0"/>
    <n v="31.922038557546124"/>
    <n v="24.743089134148772"/>
    <n v="17.113359557601271"/>
    <n v="73.778487249296163"/>
    <x v="4"/>
  </r>
  <r>
    <n v="2164"/>
    <n v="0.46590125709829489"/>
    <x v="0"/>
    <n v="37.991575687086673"/>
    <n v="10.834767256973139"/>
    <n v="16.519881299002144"/>
    <n v="65.346224243061954"/>
    <x v="2"/>
  </r>
  <r>
    <n v="2165"/>
    <n v="0.38938758662209993"/>
    <x v="0"/>
    <n v="7.5448600384724953"/>
    <n v="16.961447933190033"/>
    <n v="22.531112458410863"/>
    <n v="47.037420430073396"/>
    <x v="7"/>
  </r>
  <r>
    <n v="2166"/>
    <n v="7.320513398338091E-2"/>
    <x v="0"/>
    <n v="17.103153538279269"/>
    <n v="41.21135777458376"/>
    <n v="19.664649441694351"/>
    <n v="77.979160754557384"/>
    <x v="4"/>
  </r>
  <r>
    <n v="2167"/>
    <n v="0.89529229061003135"/>
    <x v="4"/>
    <n v="78.274458535547808"/>
    <n v="42.085119914208832"/>
    <n v="17.942782925635186"/>
    <n v="138.30236137539183"/>
    <x v="3"/>
  </r>
  <r>
    <n v="2168"/>
    <n v="0.95631430517821781"/>
    <x v="1"/>
    <n v="12.948954086848627"/>
    <n v="23.2481388252193"/>
    <n v="13.510673720516053"/>
    <n v="49.707766632583983"/>
    <x v="7"/>
  </r>
  <r>
    <n v="2169"/>
    <n v="0.1846915161454461"/>
    <x v="0"/>
    <n v="78.340052079163513"/>
    <n v="18.389059959966342"/>
    <n v="22.104571463932437"/>
    <n v="118.8336835030623"/>
    <x v="8"/>
  </r>
  <r>
    <n v="2170"/>
    <n v="0.21533177662543979"/>
    <x v="0"/>
    <n v="20.751971368400763"/>
    <n v="74.264072980922222"/>
    <n v="21.5420394478049"/>
    <n v="116.55808379712788"/>
    <x v="8"/>
  </r>
  <r>
    <n v="2171"/>
    <n v="4.1398257082981171E-2"/>
    <x v="0"/>
    <n v="22.58816854971009"/>
    <n v="40.972376557637695"/>
    <n v="17.941348365966817"/>
    <n v="81.501893473314595"/>
    <x v="9"/>
  </r>
  <r>
    <n v="2172"/>
    <n v="0.31334787359899863"/>
    <x v="0"/>
    <n v="33.110238855173996"/>
    <n v="40.327209050886829"/>
    <n v="23.666243040247615"/>
    <n v="97.103690946308433"/>
    <x v="10"/>
  </r>
  <r>
    <n v="2173"/>
    <n v="0.48676320079254731"/>
    <x v="0"/>
    <n v="44.071333216433935"/>
    <n v="34.929157433828017"/>
    <n v="23.091334928010998"/>
    <n v="102.09182557827295"/>
    <x v="6"/>
  </r>
  <r>
    <n v="2174"/>
    <n v="0.9381595083797053"/>
    <x v="1"/>
    <n v="86.003652371826149"/>
    <n v="18.569912825574985"/>
    <n v="20.713449654340227"/>
    <n v="125.28701485174136"/>
    <x v="1"/>
  </r>
  <r>
    <n v="2175"/>
    <n v="0.9616459787503413"/>
    <x v="2"/>
    <n v="11.886367297273976"/>
    <n v="59.714301144110678"/>
    <n v="16.879013968692355"/>
    <n v="88.479682410077004"/>
    <x v="9"/>
  </r>
  <r>
    <n v="2176"/>
    <n v="0.59471247532225613"/>
    <x v="3"/>
    <n v="11.403266755438292"/>
    <n v="25.251790486709734"/>
    <n v="21.014898895030257"/>
    <n v="57.669956137178282"/>
    <x v="5"/>
  </r>
  <r>
    <n v="2177"/>
    <n v="0.59371666624605623"/>
    <x v="3"/>
    <n v="14.00034993199206"/>
    <n v="15.243875578878308"/>
    <n v="16.253474995822177"/>
    <n v="45.497700506692546"/>
    <x v="7"/>
  </r>
  <r>
    <n v="2178"/>
    <n v="0.85564379485098885"/>
    <x v="3"/>
    <n v="43.776616228672815"/>
    <n v="35.383116268759558"/>
    <n v="31.344283616130824"/>
    <n v="110.5040161135632"/>
    <x v="8"/>
  </r>
  <r>
    <n v="2179"/>
    <n v="0.40786380071548811"/>
    <x v="0"/>
    <n v="8.4217154736236868"/>
    <n v="12.904111443267551"/>
    <n v="22.276143691005114"/>
    <n v="43.601970607896348"/>
    <x v="7"/>
  </r>
  <r>
    <n v="2180"/>
    <n v="0.11585249605892622"/>
    <x v="0"/>
    <n v="36.379065100485832"/>
    <n v="21.189254799547161"/>
    <n v="23.796410001517913"/>
    <n v="81.364729901550902"/>
    <x v="9"/>
  </r>
  <r>
    <n v="2181"/>
    <n v="0.21650717584858226"/>
    <x v="0"/>
    <n v="27.178321788079863"/>
    <n v="13.012276441707352"/>
    <n v="26.704939945465465"/>
    <n v="66.895538175252682"/>
    <x v="2"/>
  </r>
  <r>
    <n v="2182"/>
    <n v="0.44822128539804296"/>
    <x v="0"/>
    <n v="30.914676324125445"/>
    <n v="32.708396671366401"/>
    <n v="14.265654591107513"/>
    <n v="77.888727586599359"/>
    <x v="4"/>
  </r>
  <r>
    <n v="2183"/>
    <n v="0.65309333542355419"/>
    <x v="3"/>
    <n v="18.08233148343869"/>
    <n v="26.604254203794671"/>
    <n v="18.07332801950572"/>
    <n v="62.759913706739084"/>
    <x v="2"/>
  </r>
  <r>
    <n v="2184"/>
    <n v="0.3317135671162037"/>
    <x v="0"/>
    <n v="8.1003633771861203"/>
    <n v="21.26906298189715"/>
    <n v="18.537028489551048"/>
    <n v="47.906454848634318"/>
    <x v="7"/>
  </r>
  <r>
    <n v="2185"/>
    <n v="1.0446529075697208E-2"/>
    <x v="0"/>
    <n v="4.2474382790206446"/>
    <n v="44.584130460047639"/>
    <n v="14.095785983832087"/>
    <n v="62.927354722900368"/>
    <x v="2"/>
  </r>
  <r>
    <n v="2186"/>
    <n v="0.92734514324704242"/>
    <x v="1"/>
    <n v="35.894357187873204"/>
    <n v="35.012153776900774"/>
    <n v="27.921478782170531"/>
    <n v="98.827989746944525"/>
    <x v="10"/>
  </r>
  <r>
    <n v="2187"/>
    <n v="0.66351864540465555"/>
    <x v="3"/>
    <n v="24.73372440419972"/>
    <n v="44.782855064062133"/>
    <n v="17.860517541982937"/>
    <n v="87.377097010244796"/>
    <x v="9"/>
  </r>
  <r>
    <n v="2188"/>
    <n v="0.15145681481902651"/>
    <x v="0"/>
    <n v="29.626753949193283"/>
    <n v="19.056600972228814"/>
    <n v="18.048573773476338"/>
    <n v="66.731928694898428"/>
    <x v="2"/>
  </r>
  <r>
    <n v="2189"/>
    <n v="0.45259262556534841"/>
    <x v="0"/>
    <n v="18.160942516965147"/>
    <n v="23.303331409525835"/>
    <n v="16.828244941209181"/>
    <n v="58.292518867700167"/>
    <x v="5"/>
  </r>
  <r>
    <n v="2190"/>
    <n v="0.75407884305067852"/>
    <x v="3"/>
    <n v="24.281963214454713"/>
    <n v="10.424319307439212"/>
    <n v="24.019475005504894"/>
    <n v="58.725757527398819"/>
    <x v="5"/>
  </r>
  <r>
    <n v="2191"/>
    <n v="0.38007577613359578"/>
    <x v="0"/>
    <n v="41.425159459604266"/>
    <n v="34.175223554885115"/>
    <n v="20.743337381771333"/>
    <n v="96.343720396260721"/>
    <x v="10"/>
  </r>
  <r>
    <n v="2192"/>
    <n v="0.69219689869838785"/>
    <x v="3"/>
    <n v="41.006497304905011"/>
    <n v="35.43847415579512"/>
    <n v="24.066024902545454"/>
    <n v="100.51099636324558"/>
    <x v="6"/>
  </r>
  <r>
    <n v="2193"/>
    <n v="0.2126058764059745"/>
    <x v="0"/>
    <n v="37.449295126298104"/>
    <n v="20.770240356740636"/>
    <n v="16.186874276448407"/>
    <n v="74.406409759487147"/>
    <x v="4"/>
  </r>
  <r>
    <n v="2194"/>
    <n v="0.22311655163102684"/>
    <x v="0"/>
    <n v="43.65937669652174"/>
    <n v="43.408483091079056"/>
    <n v="17.372479794332286"/>
    <n v="104.44033958193307"/>
    <x v="6"/>
  </r>
  <r>
    <n v="2195"/>
    <n v="0.3940972357520629"/>
    <x v="0"/>
    <n v="111.3610128670056"/>
    <n v="39.714925118134055"/>
    <n v="28.350080060112454"/>
    <n v="179.42601804525211"/>
    <x v="11"/>
  </r>
  <r>
    <n v="2196"/>
    <n v="0.31189211092330882"/>
    <x v="0"/>
    <n v="11.954982961089623"/>
    <n v="34.171201047956266"/>
    <n v="22.457283548990318"/>
    <n v="68.583467558036205"/>
    <x v="2"/>
  </r>
  <r>
    <n v="2197"/>
    <n v="0.54588242431520151"/>
    <x v="3"/>
    <n v="23.648784311153964"/>
    <n v="28.424132226619221"/>
    <n v="13.23681960509289"/>
    <n v="65.309736142866072"/>
    <x v="2"/>
  </r>
  <r>
    <n v="2198"/>
    <n v="0.27240355768641689"/>
    <x v="0"/>
    <n v="12.726713133742965"/>
    <n v="54.955670792571524"/>
    <n v="14.012289166137247"/>
    <n v="81.694673092451737"/>
    <x v="9"/>
  </r>
  <r>
    <n v="2199"/>
    <n v="0.29177606952629265"/>
    <x v="0"/>
    <n v="72.616871514584176"/>
    <n v="12.034283893491299"/>
    <n v="22.968016638323867"/>
    <n v="107.61917204639934"/>
    <x v="6"/>
  </r>
  <r>
    <n v="2200"/>
    <n v="4.4670425197396946E-2"/>
    <x v="0"/>
    <n v="76.754564367546664"/>
    <n v="28.38136480830558"/>
    <n v="15.672231872451691"/>
    <n v="120.80816104830393"/>
    <x v="1"/>
  </r>
  <r>
    <n v="2201"/>
    <n v="0.10715038551232736"/>
    <x v="0"/>
    <n v="50.618233564197901"/>
    <n v="24.662664291307287"/>
    <n v="13.989918436546656"/>
    <n v="89.270816292051848"/>
    <x v="9"/>
  </r>
  <r>
    <n v="2202"/>
    <n v="0.89566506535281554"/>
    <x v="4"/>
    <n v="74.625828606695876"/>
    <n v="23.156227935308713"/>
    <n v="15.327073034718232"/>
    <n v="113.10912957672284"/>
    <x v="8"/>
  </r>
  <r>
    <n v="2203"/>
    <n v="0.65585970904216817"/>
    <x v="3"/>
    <n v="45.086682558705924"/>
    <n v="9.7745479113590825"/>
    <n v="25.592683444432502"/>
    <n v="80.453913914497519"/>
    <x v="9"/>
  </r>
  <r>
    <n v="2204"/>
    <n v="0.68624752230087305"/>
    <x v="3"/>
    <n v="68.127386804906095"/>
    <n v="22.235200545602453"/>
    <n v="27.941533027848347"/>
    <n v="118.3041203783569"/>
    <x v="8"/>
  </r>
  <r>
    <n v="2205"/>
    <n v="7.6034549456489686E-2"/>
    <x v="0"/>
    <n v="66.492529267563043"/>
    <n v="40.819816595623131"/>
    <n v="20.247783478985315"/>
    <n v="127.56012934217149"/>
    <x v="1"/>
  </r>
  <r>
    <n v="2206"/>
    <n v="0.29457909769790436"/>
    <x v="0"/>
    <n v="65.07529946513732"/>
    <n v="13.365164736534268"/>
    <n v="16.374423575213463"/>
    <n v="94.814887776885058"/>
    <x v="10"/>
  </r>
  <r>
    <n v="2207"/>
    <n v="0.74852607628095946"/>
    <x v="3"/>
    <n v="30.190075974990791"/>
    <n v="15.426099604813515"/>
    <n v="20.390667131190739"/>
    <n v="66.006842710995045"/>
    <x v="2"/>
  </r>
  <r>
    <n v="2208"/>
    <n v="7.1600257911308529E-2"/>
    <x v="0"/>
    <n v="24.496607127152117"/>
    <n v="20.174829238917681"/>
    <n v="18.955126723002277"/>
    <n v="63.626563089072079"/>
    <x v="2"/>
  </r>
  <r>
    <n v="2209"/>
    <n v="0.84687836452310317"/>
    <x v="3"/>
    <n v="102.62315917486649"/>
    <n v="11.535944901903846"/>
    <n v="12.506762435432698"/>
    <n v="126.66586651220302"/>
    <x v="1"/>
  </r>
  <r>
    <n v="2210"/>
    <n v="0.4560839208974885"/>
    <x v="0"/>
    <n v="38.434660798961559"/>
    <n v="51.397622908170135"/>
    <n v="14.330693498082534"/>
    <n v="104.16297720521423"/>
    <x v="6"/>
  </r>
  <r>
    <n v="2211"/>
    <n v="4.5832915227152826E-2"/>
    <x v="0"/>
    <n v="13.549512553332162"/>
    <n v="12.714603380659002"/>
    <n v="18.444478468876863"/>
    <n v="44.70859440286803"/>
    <x v="7"/>
  </r>
  <r>
    <n v="2212"/>
    <n v="0.59137385279125643"/>
    <x v="3"/>
    <n v="45.849065292146626"/>
    <n v="12.441484082068067"/>
    <n v="19.470421947181514"/>
    <n v="77.760971321396198"/>
    <x v="4"/>
  </r>
  <r>
    <n v="2213"/>
    <n v="0.23065219573471618"/>
    <x v="0"/>
    <n v="4.5672394457353622"/>
    <n v="17.414551451825773"/>
    <n v="25.414406443357606"/>
    <n v="47.396197340918739"/>
    <x v="7"/>
  </r>
  <r>
    <n v="2214"/>
    <n v="0.85237727756382664"/>
    <x v="3"/>
    <n v="33.852981034490362"/>
    <n v="39.01632649219782"/>
    <n v="23.512391353209036"/>
    <n v="96.381698879897215"/>
    <x v="10"/>
  </r>
  <r>
    <n v="2215"/>
    <n v="0.4326828258303006"/>
    <x v="0"/>
    <n v="76.613268253542785"/>
    <n v="17.665599722294548"/>
    <n v="24.0691183432229"/>
    <n v="118.34798631906023"/>
    <x v="8"/>
  </r>
  <r>
    <n v="2216"/>
    <n v="0.69939085489944453"/>
    <x v="3"/>
    <n v="14.122471269062977"/>
    <n v="20.762647086951734"/>
    <n v="18.324475352242729"/>
    <n v="53.209593708257444"/>
    <x v="5"/>
  </r>
  <r>
    <n v="2217"/>
    <n v="0.20233608918552826"/>
    <x v="0"/>
    <n v="51.182341475268039"/>
    <n v="15.510647522709338"/>
    <n v="18.936173467419167"/>
    <n v="85.629162465396547"/>
    <x v="9"/>
  </r>
  <r>
    <n v="2218"/>
    <n v="0.36208203479400136"/>
    <x v="0"/>
    <n v="57.381732488353428"/>
    <n v="31.24446960103916"/>
    <n v="13.402715491122018"/>
    <n v="102.02891758051462"/>
    <x v="6"/>
  </r>
  <r>
    <n v="2219"/>
    <n v="0.86771456482653275"/>
    <x v="4"/>
    <n v="33.111616456736868"/>
    <n v="25.212200487114902"/>
    <n v="18.453460008541427"/>
    <n v="76.777276952393194"/>
    <x v="4"/>
  </r>
  <r>
    <n v="2220"/>
    <n v="0.55535309754783746"/>
    <x v="3"/>
    <n v="34.213493307623999"/>
    <n v="27.363820743042062"/>
    <n v="18.990639620777451"/>
    <n v="80.567953671443519"/>
    <x v="9"/>
  </r>
  <r>
    <n v="2221"/>
    <n v="0.70149588599696411"/>
    <x v="3"/>
    <n v="54.180012347634481"/>
    <n v="45.337894324366388"/>
    <n v="16.763486450292692"/>
    <n v="116.28139312229355"/>
    <x v="8"/>
  </r>
  <r>
    <n v="2222"/>
    <n v="0.49134986935247349"/>
    <x v="0"/>
    <n v="35.000982151569993"/>
    <n v="7.2654180220546669"/>
    <n v="13.789465833070295"/>
    <n v="56.055866006694956"/>
    <x v="5"/>
  </r>
  <r>
    <n v="2223"/>
    <n v="0.61593443946599591"/>
    <x v="3"/>
    <n v="20.182710901278671"/>
    <n v="21.87137013214447"/>
    <n v="20.771965626346397"/>
    <n v="62.826046659769545"/>
    <x v="2"/>
  </r>
  <r>
    <n v="2224"/>
    <n v="0.93516121145451647"/>
    <x v="1"/>
    <n v="28.98726505115615"/>
    <n v="28.808096693396468"/>
    <n v="20.232623500425262"/>
    <n v="78.027985244977884"/>
    <x v="4"/>
  </r>
  <r>
    <n v="2225"/>
    <n v="0.20403300234521027"/>
    <x v="0"/>
    <n v="39.533164040770075"/>
    <n v="32.121090757348675"/>
    <n v="22.118085886130018"/>
    <n v="93.772340684248775"/>
    <x v="10"/>
  </r>
  <r>
    <n v="2226"/>
    <n v="0.10332172786578331"/>
    <x v="0"/>
    <n v="30.754402716607562"/>
    <n v="36.551335132557533"/>
    <n v="24.388942839635806"/>
    <n v="91.694680688800901"/>
    <x v="10"/>
  </r>
  <r>
    <n v="2227"/>
    <n v="0.5089194117439837"/>
    <x v="3"/>
    <n v="19.1629168199748"/>
    <n v="19.819315246568031"/>
    <n v="23.183656002667629"/>
    <n v="62.165888069210467"/>
    <x v="2"/>
  </r>
  <r>
    <n v="2228"/>
    <n v="0.51551260155005274"/>
    <x v="3"/>
    <n v="60.594595707583593"/>
    <n v="36.928809743635114"/>
    <n v="21.74415636283436"/>
    <n v="119.26756181405307"/>
    <x v="8"/>
  </r>
  <r>
    <n v="2229"/>
    <n v="0.85785380477710604"/>
    <x v="3"/>
    <n v="46.026451153942496"/>
    <n v="30.429979072803935"/>
    <n v="24.849463607369671"/>
    <n v="101.30589383411611"/>
    <x v="6"/>
  </r>
  <r>
    <n v="2230"/>
    <n v="0.80177565947930851"/>
    <x v="3"/>
    <n v="16.501985366443353"/>
    <n v="17.771990535504969"/>
    <n v="21.112910411220639"/>
    <n v="55.386886313168958"/>
    <x v="5"/>
  </r>
  <r>
    <n v="2231"/>
    <n v="0.51571164232071443"/>
    <x v="3"/>
    <n v="45.333581345420605"/>
    <n v="98.090414276060244"/>
    <n v="22.562188791983498"/>
    <n v="165.98618441346434"/>
    <x v="14"/>
  </r>
  <r>
    <n v="2232"/>
    <n v="0.59683657078517049"/>
    <x v="3"/>
    <n v="30.941867676620873"/>
    <n v="34.594078015365312"/>
    <n v="22.952600064378938"/>
    <n v="88.488545756365127"/>
    <x v="9"/>
  </r>
  <r>
    <n v="2233"/>
    <n v="0.2433390991003429"/>
    <x v="0"/>
    <n v="31.121448506857273"/>
    <n v="32.329950117375645"/>
    <n v="18.011406543751907"/>
    <n v="81.462805167984826"/>
    <x v="9"/>
  </r>
  <r>
    <n v="2234"/>
    <n v="0.44710573125370856"/>
    <x v="0"/>
    <n v="12.066429398811337"/>
    <n v="26.908202970252546"/>
    <n v="16.867526789527293"/>
    <n v="55.842159158591173"/>
    <x v="5"/>
  </r>
  <r>
    <n v="2235"/>
    <n v="0.86660858194413892"/>
    <x v="4"/>
    <n v="90.2437914560915"/>
    <n v="35.429037483893367"/>
    <n v="14.303764207411454"/>
    <n v="139.97659314739633"/>
    <x v="3"/>
  </r>
  <r>
    <n v="2236"/>
    <n v="0.26550380279100905"/>
    <x v="0"/>
    <n v="13.036711562964886"/>
    <n v="13.87958984404384"/>
    <n v="18.321266769832615"/>
    <n v="45.237568176841336"/>
    <x v="7"/>
  </r>
  <r>
    <n v="2237"/>
    <n v="0.50250717746505547"/>
    <x v="3"/>
    <n v="65.995014673485954"/>
    <n v="18.794984864937462"/>
    <n v="24.443302374574522"/>
    <n v="109.23330191299794"/>
    <x v="6"/>
  </r>
  <r>
    <n v="2238"/>
    <n v="0.71051124095492868"/>
    <x v="3"/>
    <n v="26.506146500685585"/>
    <n v="48.26364145498566"/>
    <n v="19.376496475721794"/>
    <n v="94.146284431393042"/>
    <x v="10"/>
  </r>
  <r>
    <n v="2239"/>
    <n v="0.68135828474768678"/>
    <x v="3"/>
    <n v="37.947847416179265"/>
    <n v="100.80048048052919"/>
    <n v="24.094665026021893"/>
    <n v="162.84299292273033"/>
    <x v="14"/>
  </r>
  <r>
    <n v="2240"/>
    <n v="0.35341120343883536"/>
    <x v="0"/>
    <n v="30.830608865256565"/>
    <n v="18.79112687326883"/>
    <n v="14.848371724555436"/>
    <n v="64.470107463080836"/>
    <x v="2"/>
  </r>
  <r>
    <n v="2241"/>
    <n v="0.17127084412691496"/>
    <x v="0"/>
    <n v="57.490431800275893"/>
    <n v="61.177531920846619"/>
    <n v="25.073288167648261"/>
    <n v="143.74125188877076"/>
    <x v="0"/>
  </r>
  <r>
    <n v="2242"/>
    <n v="0.21920149698254643"/>
    <x v="0"/>
    <n v="35.69162270042689"/>
    <n v="36.529695633147568"/>
    <n v="17.558556482241197"/>
    <n v="89.77987481581566"/>
    <x v="9"/>
  </r>
  <r>
    <n v="2243"/>
    <n v="0.49539498170822294"/>
    <x v="0"/>
    <n v="42.976589760888267"/>
    <n v="42.29709248060086"/>
    <n v="25.628733633003012"/>
    <n v="110.90241587449214"/>
    <x v="8"/>
  </r>
  <r>
    <n v="2244"/>
    <n v="0.15821086228646386"/>
    <x v="0"/>
    <n v="62.671259857397999"/>
    <n v="14.893281151010715"/>
    <n v="17.054948287515469"/>
    <n v="94.619489295924183"/>
    <x v="10"/>
  </r>
  <r>
    <n v="2245"/>
    <n v="0.94172680029674893"/>
    <x v="1"/>
    <n v="12.640951040560932"/>
    <n v="11.607661974202486"/>
    <n v="26.497433315024189"/>
    <n v="50.746046329787603"/>
    <x v="5"/>
  </r>
  <r>
    <n v="2246"/>
    <n v="0.73524410188374112"/>
    <x v="3"/>
    <n v="31.035441942283995"/>
    <n v="28.601165856191578"/>
    <n v="18.697521533347082"/>
    <n v="78.334129331822652"/>
    <x v="4"/>
  </r>
  <r>
    <n v="2247"/>
    <n v="0.30228454344453737"/>
    <x v="0"/>
    <n v="20.477462054890214"/>
    <n v="32.786656455096576"/>
    <n v="19.353870382666543"/>
    <n v="72.617988892653329"/>
    <x v="4"/>
  </r>
  <r>
    <n v="2248"/>
    <n v="0.11270248489675894"/>
    <x v="0"/>
    <n v="42.164745065645967"/>
    <n v="18.302240198365286"/>
    <n v="19.736821452451117"/>
    <n v="80.203806716462367"/>
    <x v="9"/>
  </r>
  <r>
    <n v="2249"/>
    <n v="0.27210132291930189"/>
    <x v="0"/>
    <n v="10.550505376007761"/>
    <n v="33.693472329545287"/>
    <n v="15.747619773852126"/>
    <n v="59.991597479405172"/>
    <x v="5"/>
  </r>
  <r>
    <n v="2250"/>
    <n v="0.42558257012424006"/>
    <x v="0"/>
    <n v="98.154325503464747"/>
    <n v="31.911310781700109"/>
    <n v="17.883609110591554"/>
    <n v="147.94924539575641"/>
    <x v="0"/>
  </r>
  <r>
    <n v="2251"/>
    <n v="0.40997663118868211"/>
    <x v="0"/>
    <n v="29.113091932682288"/>
    <n v="17.219685736122354"/>
    <n v="15.235077053477148"/>
    <n v="61.567854722281787"/>
    <x v="2"/>
  </r>
  <r>
    <n v="2252"/>
    <n v="0.8494863900215659"/>
    <x v="3"/>
    <n v="11.427866265319336"/>
    <n v="9.3917836125890837"/>
    <n v="22.372250547040625"/>
    <n v="43.19190042494904"/>
    <x v="7"/>
  </r>
  <r>
    <n v="2253"/>
    <n v="9.2185241958188668E-2"/>
    <x v="0"/>
    <n v="62.664440606463657"/>
    <n v="70.174394827078928"/>
    <n v="13.030444802913202"/>
    <n v="145.86928023645578"/>
    <x v="0"/>
  </r>
  <r>
    <n v="2254"/>
    <n v="0.65470060636367533"/>
    <x v="3"/>
    <n v="23.999813156482571"/>
    <n v="35.943029874701125"/>
    <n v="21.50342030805465"/>
    <n v="81.446263339238357"/>
    <x v="9"/>
  </r>
  <r>
    <n v="2255"/>
    <n v="0.9166308672892175"/>
    <x v="1"/>
    <n v="58.945589954543145"/>
    <n v="27.611568077828338"/>
    <n v="21.146783373184498"/>
    <n v="107.70394140555598"/>
    <x v="6"/>
  </r>
  <r>
    <n v="2256"/>
    <n v="0.16151229515227328"/>
    <x v="0"/>
    <n v="18.485605022019101"/>
    <n v="27.974865160233485"/>
    <n v="17.257721215846139"/>
    <n v="63.718191398098725"/>
    <x v="2"/>
  </r>
  <r>
    <n v="2257"/>
    <n v="0.55575985506633829"/>
    <x v="3"/>
    <n v="31.325718600044357"/>
    <n v="27.088855507553539"/>
    <n v="21.328428217506172"/>
    <n v="79.743002325104072"/>
    <x v="4"/>
  </r>
  <r>
    <n v="2258"/>
    <n v="0.72840088802124237"/>
    <x v="3"/>
    <n v="65.804510811945178"/>
    <n v="21.96370401414767"/>
    <n v="18.465516983327603"/>
    <n v="106.23373180942045"/>
    <x v="6"/>
  </r>
  <r>
    <n v="2259"/>
    <n v="0.32938829183154938"/>
    <x v="0"/>
    <n v="54.146739299153886"/>
    <n v="16.473033306682535"/>
    <n v="20.596475240652119"/>
    <n v="91.216247846488528"/>
    <x v="10"/>
  </r>
  <r>
    <n v="2260"/>
    <n v="0.15471287088808916"/>
    <x v="0"/>
    <n v="15.856507102499354"/>
    <n v="41.755639995794823"/>
    <n v="19.663054541922058"/>
    <n v="77.275201640216238"/>
    <x v="4"/>
  </r>
  <r>
    <n v="2261"/>
    <n v="1.3321384820001669E-2"/>
    <x v="0"/>
    <n v="19.325386789709345"/>
    <n v="26.487450411770283"/>
    <n v="21.90801809463057"/>
    <n v="67.720855296110187"/>
    <x v="2"/>
  </r>
  <r>
    <n v="2262"/>
    <n v="7.1023982931088137E-2"/>
    <x v="0"/>
    <n v="10.126337571440907"/>
    <n v="13.629677014040462"/>
    <n v="20.941696256255213"/>
    <n v="44.69771084173658"/>
    <x v="7"/>
  </r>
  <r>
    <n v="2263"/>
    <n v="0.3210500438417585"/>
    <x v="0"/>
    <n v="33.755557001772637"/>
    <n v="72.503313786377007"/>
    <n v="19.00448243150317"/>
    <n v="125.2633532196528"/>
    <x v="1"/>
  </r>
  <r>
    <n v="2264"/>
    <n v="0.8600818289909099"/>
    <x v="4"/>
    <n v="43.347893964035038"/>
    <n v="10.550473154415057"/>
    <n v="20.536889423929807"/>
    <n v="74.435256542379904"/>
    <x v="4"/>
  </r>
  <r>
    <n v="2265"/>
    <n v="0.73707230280345104"/>
    <x v="3"/>
    <n v="18.815667406432524"/>
    <n v="16.045679343173937"/>
    <n v="15.833864301646695"/>
    <n v="50.695211051253153"/>
    <x v="5"/>
  </r>
  <r>
    <n v="2266"/>
    <n v="0.15166064501244747"/>
    <x v="0"/>
    <n v="53.336552310510214"/>
    <n v="43.831615022085387"/>
    <n v="17.641022229197556"/>
    <n v="114.80918956179316"/>
    <x v="8"/>
  </r>
  <r>
    <n v="2267"/>
    <n v="0.10389640069431061"/>
    <x v="0"/>
    <n v="63.43790143460803"/>
    <n v="15.760847146232548"/>
    <n v="15.493913264153505"/>
    <n v="94.692661844994078"/>
    <x v="10"/>
  </r>
  <r>
    <n v="2268"/>
    <n v="0.45612413933851603"/>
    <x v="0"/>
    <n v="37.847110734593251"/>
    <n v="15.04065152573162"/>
    <n v="20.198129556367423"/>
    <n v="73.085891816692296"/>
    <x v="4"/>
  </r>
  <r>
    <n v="2269"/>
    <n v="0.84776743163452439"/>
    <x v="3"/>
    <n v="20.867531647557435"/>
    <n v="27.306205512822256"/>
    <n v="28.342904237499923"/>
    <n v="76.51664139787961"/>
    <x v="4"/>
  </r>
  <r>
    <n v="2270"/>
    <n v="0.5138550923495947"/>
    <x v="3"/>
    <n v="60.67771960834073"/>
    <n v="21.437670106603413"/>
    <n v="16.057945775149715"/>
    <n v="98.173335490093862"/>
    <x v="10"/>
  </r>
  <r>
    <n v="2271"/>
    <n v="0.4919151704991932"/>
    <x v="0"/>
    <n v="9.0427508685720142"/>
    <n v="55.183295393639042"/>
    <n v="21.878853198343258"/>
    <n v="86.104899460554321"/>
    <x v="9"/>
  </r>
  <r>
    <n v="2272"/>
    <n v="0.38059233063278564"/>
    <x v="0"/>
    <n v="32.521301136889562"/>
    <n v="30.006935860903695"/>
    <n v="29.422310080350901"/>
    <n v="91.950547078144155"/>
    <x v="10"/>
  </r>
  <r>
    <n v="2273"/>
    <n v="0.31589454833562414"/>
    <x v="0"/>
    <n v="20.526896893324182"/>
    <n v="20.736853620062384"/>
    <n v="19.965094498796422"/>
    <n v="61.228845012182987"/>
    <x v="2"/>
  </r>
  <r>
    <n v="2274"/>
    <n v="0.54405683427161611"/>
    <x v="3"/>
    <n v="15.522367219074274"/>
    <n v="35.412425514199008"/>
    <n v="18.888297671317833"/>
    <n v="69.823090404591113"/>
    <x v="2"/>
  </r>
  <r>
    <n v="2275"/>
    <n v="0.86787364492770191"/>
    <x v="4"/>
    <n v="51.426183057703739"/>
    <n v="39.090154486106805"/>
    <n v="15.56838084266739"/>
    <n v="106.08471838647795"/>
    <x v="6"/>
  </r>
  <r>
    <n v="2276"/>
    <n v="0.7860781233753027"/>
    <x v="3"/>
    <n v="180.34978320396326"/>
    <n v="31.766076324289529"/>
    <n v="18.977361879349324"/>
    <n v="231.0932214076021"/>
    <x v="22"/>
  </r>
  <r>
    <n v="2277"/>
    <n v="0.51917211982141143"/>
    <x v="3"/>
    <n v="35.944546790433314"/>
    <n v="15.769688011246734"/>
    <n v="21.260828541217062"/>
    <n v="72.975063342897116"/>
    <x v="4"/>
  </r>
  <r>
    <n v="2278"/>
    <n v="0.56898422132192117"/>
    <x v="3"/>
    <n v="9.3880279988129889"/>
    <n v="27.847860167656595"/>
    <n v="29.634084669035495"/>
    <n v="66.869972835505081"/>
    <x v="2"/>
  </r>
  <r>
    <n v="2279"/>
    <n v="0.38271860907944044"/>
    <x v="0"/>
    <n v="9.9484129167057187"/>
    <n v="25.163802591706762"/>
    <n v="15.6050686976624"/>
    <n v="50.717284206074879"/>
    <x v="5"/>
  </r>
  <r>
    <n v="2280"/>
    <n v="0.98683425443243622"/>
    <x v="2"/>
    <n v="44.483629586021657"/>
    <n v="18.169841780323825"/>
    <n v="23.325162233240981"/>
    <n v="85.978633599586459"/>
    <x v="9"/>
  </r>
  <r>
    <n v="2281"/>
    <n v="0.98758164080274247"/>
    <x v="2"/>
    <n v="38.951057795440718"/>
    <n v="29.590164320331294"/>
    <n v="23.060048163761202"/>
    <n v="91.601270279533225"/>
    <x v="10"/>
  </r>
  <r>
    <n v="2282"/>
    <n v="0.5398209946533401"/>
    <x v="3"/>
    <n v="34.550823180303766"/>
    <n v="32.418337567316989"/>
    <n v="25.549219004787432"/>
    <n v="92.51837975240818"/>
    <x v="10"/>
  </r>
  <r>
    <n v="2283"/>
    <n v="3.0277986181341143E-2"/>
    <x v="0"/>
    <n v="13.619278686828119"/>
    <n v="25.329174177325033"/>
    <n v="13.846811658333603"/>
    <n v="52.795264522486761"/>
    <x v="5"/>
  </r>
  <r>
    <n v="2284"/>
    <n v="0.87922378741891138"/>
    <x v="4"/>
    <n v="10.979368710573175"/>
    <n v="13.215087974601071"/>
    <n v="36.411235872896249"/>
    <n v="60.605692558070494"/>
    <x v="2"/>
  </r>
  <r>
    <n v="2285"/>
    <n v="0.18004992422201871"/>
    <x v="0"/>
    <n v="18.92433509208643"/>
    <n v="38.595693852699682"/>
    <n v="22.445072465441868"/>
    <n v="79.965101410227987"/>
    <x v="4"/>
  </r>
  <r>
    <n v="2286"/>
    <n v="0.51610120350434818"/>
    <x v="3"/>
    <n v="92.928747108771603"/>
    <n v="53.908943688070217"/>
    <n v="22.418044471121728"/>
    <n v="169.25573526796356"/>
    <x v="14"/>
  </r>
  <r>
    <n v="2287"/>
    <n v="0.26032719496399637"/>
    <x v="0"/>
    <n v="25.945682207888595"/>
    <n v="23.527904228408563"/>
    <n v="22.05349782266217"/>
    <n v="71.52708425895932"/>
    <x v="4"/>
  </r>
  <r>
    <n v="2288"/>
    <n v="0.84200652655807029"/>
    <x v="3"/>
    <n v="7.0384105555557808"/>
    <n v="34.955085407852579"/>
    <n v="19.836112747148167"/>
    <n v="61.829608710556528"/>
    <x v="2"/>
  </r>
  <r>
    <n v="2289"/>
    <n v="0.71534406278147045"/>
    <x v="3"/>
    <n v="280.04444378727186"/>
    <n v="27.607433150546974"/>
    <n v="20.832216269067672"/>
    <n v="328.48409320688648"/>
    <x v="27"/>
  </r>
  <r>
    <n v="2290"/>
    <n v="0.6260049796677416"/>
    <x v="3"/>
    <n v="22.18526954580598"/>
    <n v="27.778168393814227"/>
    <n v="18.244534616422889"/>
    <n v="68.207972556043103"/>
    <x v="2"/>
  </r>
  <r>
    <n v="2291"/>
    <n v="0.83215966589539825"/>
    <x v="3"/>
    <n v="46.965597073987176"/>
    <n v="34.736222964729791"/>
    <n v="21.594505321771887"/>
    <n v="103.29632536048885"/>
    <x v="6"/>
  </r>
  <r>
    <n v="2292"/>
    <n v="0.74880065015728103"/>
    <x v="3"/>
    <n v="16.852177518915493"/>
    <n v="18.861928495926275"/>
    <n v="18.1749833017968"/>
    <n v="53.889089316638568"/>
    <x v="5"/>
  </r>
  <r>
    <n v="2293"/>
    <n v="0.80941736979965595"/>
    <x v="3"/>
    <n v="21.545279061819237"/>
    <n v="42.596651916985728"/>
    <n v="31.891659834484816"/>
    <n v="96.033590813289777"/>
    <x v="10"/>
  </r>
  <r>
    <n v="2294"/>
    <n v="0.83233687089996256"/>
    <x v="3"/>
    <n v="8.7509172261486494"/>
    <n v="52.902674908719639"/>
    <n v="16.233450935100212"/>
    <n v="77.887043069968499"/>
    <x v="4"/>
  </r>
  <r>
    <n v="2295"/>
    <n v="0.52649479993991888"/>
    <x v="3"/>
    <n v="24.03071174557509"/>
    <n v="21.883012220226874"/>
    <n v="18.850376844046551"/>
    <n v="64.764100809848514"/>
    <x v="2"/>
  </r>
  <r>
    <n v="2296"/>
    <n v="0.82031581890688887"/>
    <x v="3"/>
    <n v="11.341950534702036"/>
    <n v="29.395372126593095"/>
    <n v="23.602117597495198"/>
    <n v="64.339440258790333"/>
    <x v="2"/>
  </r>
  <r>
    <n v="2297"/>
    <n v="0.25319164430062968"/>
    <x v="0"/>
    <n v="49.806172968461901"/>
    <n v="24.230288122393848"/>
    <n v="22.225862037120827"/>
    <n v="96.262323127976572"/>
    <x v="10"/>
  </r>
  <r>
    <n v="2298"/>
    <n v="0.58347716567658825"/>
    <x v="3"/>
    <n v="75.446978615418942"/>
    <n v="28.463164406804502"/>
    <n v="14.855239021251537"/>
    <n v="118.76538204347499"/>
    <x v="8"/>
  </r>
  <r>
    <n v="2299"/>
    <n v="5.6453245383615736E-2"/>
    <x v="0"/>
    <n v="22.139795214637523"/>
    <n v="20.575435621717634"/>
    <n v="19.678195516288568"/>
    <n v="62.393426352643729"/>
    <x v="2"/>
  </r>
  <r>
    <n v="2300"/>
    <n v="2.6590216109795395E-2"/>
    <x v="0"/>
    <n v="98.052073959249327"/>
    <n v="25.225502215174497"/>
    <n v="19.078996223750742"/>
    <n v="142.35657239817456"/>
    <x v="0"/>
  </r>
  <r>
    <n v="2301"/>
    <n v="0.15545795831076625"/>
    <x v="0"/>
    <n v="85.193814362180092"/>
    <n v="31.374370224452203"/>
    <n v="25.491391066618306"/>
    <n v="142.05957565325059"/>
    <x v="0"/>
  </r>
  <r>
    <n v="2302"/>
    <n v="0.45762203973626836"/>
    <x v="0"/>
    <n v="25.704595226131964"/>
    <n v="18.252726728509906"/>
    <n v="19.747172974704839"/>
    <n v="63.704494929346708"/>
    <x v="2"/>
  </r>
  <r>
    <n v="2303"/>
    <n v="0.96356855698163357"/>
    <x v="2"/>
    <n v="9.0150923478328675"/>
    <n v="18.396068293893514"/>
    <n v="17.075664516726359"/>
    <n v="44.486825158452746"/>
    <x v="7"/>
  </r>
  <r>
    <n v="2304"/>
    <n v="0.77765619578041689"/>
    <x v="3"/>
    <n v="49.838587572008244"/>
    <n v="20.470372364068872"/>
    <n v="18.324756548912603"/>
    <n v="88.633716484989719"/>
    <x v="9"/>
  </r>
  <r>
    <n v="2305"/>
    <n v="0.6044364274260231"/>
    <x v="3"/>
    <n v="15.231057267098405"/>
    <n v="8.2423350926207384"/>
    <n v="18.778240234301435"/>
    <n v="42.251632594020577"/>
    <x v="7"/>
  </r>
  <r>
    <n v="2306"/>
    <n v="0.74900884153420155"/>
    <x v="3"/>
    <n v="33.066453244592722"/>
    <n v="18.044839621219293"/>
    <n v="19.26880581072567"/>
    <n v="70.380098676537685"/>
    <x v="4"/>
  </r>
  <r>
    <n v="2307"/>
    <n v="0.63038354633469906"/>
    <x v="3"/>
    <n v="72.937161509195604"/>
    <n v="24.843427648585145"/>
    <n v="21.954512743133442"/>
    <n v="119.7351019009142"/>
    <x v="8"/>
  </r>
  <r>
    <n v="2308"/>
    <n v="0.19638237924689073"/>
    <x v="0"/>
    <n v="13.178976902828179"/>
    <n v="30.548047585008511"/>
    <n v="17.911288703431538"/>
    <n v="61.638313191268225"/>
    <x v="2"/>
  </r>
  <r>
    <n v="2309"/>
    <n v="0.46155204427680563"/>
    <x v="0"/>
    <n v="29.435664374531449"/>
    <n v="28.590760874031254"/>
    <n v="15.169612764828297"/>
    <n v="73.196038013391004"/>
    <x v="4"/>
  </r>
  <r>
    <n v="2310"/>
    <n v="0.96998649275378568"/>
    <x v="2"/>
    <n v="24.303375456595113"/>
    <n v="9.22131405748876"/>
    <n v="19.670179463344752"/>
    <n v="53.194868977428627"/>
    <x v="5"/>
  </r>
  <r>
    <n v="2311"/>
    <n v="0.24775983459408712"/>
    <x v="0"/>
    <n v="22.804511680591954"/>
    <n v="62.703654087551612"/>
    <n v="22.315671902295879"/>
    <n v="107.82383767043945"/>
    <x v="6"/>
  </r>
  <r>
    <n v="2312"/>
    <n v="9.85753372277407E-2"/>
    <x v="0"/>
    <n v="60.47335874417427"/>
    <n v="29.992738443706163"/>
    <n v="23.306899857106892"/>
    <n v="113.77299704498733"/>
    <x v="8"/>
  </r>
  <r>
    <n v="2313"/>
    <n v="0.55933034866311027"/>
    <x v="3"/>
    <n v="62.636002602419261"/>
    <n v="21.880249043138804"/>
    <n v="18.004942169771656"/>
    <n v="102.52119381532972"/>
    <x v="6"/>
  </r>
  <r>
    <n v="2314"/>
    <n v="0.32308075507378542"/>
    <x v="0"/>
    <n v="25.421752208270558"/>
    <n v="19.229719932994609"/>
    <n v="21.213882028600207"/>
    <n v="65.86535416986537"/>
    <x v="2"/>
  </r>
  <r>
    <n v="2315"/>
    <n v="0.37130874763603727"/>
    <x v="0"/>
    <n v="74.591013909144223"/>
    <n v="35.237203809076398"/>
    <n v="21.198919929038926"/>
    <n v="131.02713764725956"/>
    <x v="3"/>
  </r>
  <r>
    <n v="2316"/>
    <n v="0.49424924959871985"/>
    <x v="0"/>
    <n v="24.001609185451095"/>
    <n v="27.118685022749077"/>
    <n v="27.809592224887997"/>
    <n v="78.929886433088171"/>
    <x v="4"/>
  </r>
  <r>
    <n v="2317"/>
    <n v="0.14963862723031296"/>
    <x v="0"/>
    <n v="32.374969574403067"/>
    <n v="40.430660364409476"/>
    <n v="18.564961642614961"/>
    <n v="91.370591581427504"/>
    <x v="10"/>
  </r>
  <r>
    <n v="2318"/>
    <n v="0.48139269243041083"/>
    <x v="0"/>
    <n v="18.680318157026349"/>
    <n v="19.030457814052895"/>
    <n v="19.167062936209582"/>
    <n v="56.877838907288826"/>
    <x v="5"/>
  </r>
  <r>
    <n v="2319"/>
    <n v="0.9800710961552942"/>
    <x v="2"/>
    <n v="233.00321190903944"/>
    <n v="16.554144255846918"/>
    <n v="18.096210122716474"/>
    <n v="267.65356628760281"/>
    <x v="28"/>
  </r>
  <r>
    <n v="2320"/>
    <n v="0.5200770555254508"/>
    <x v="3"/>
    <n v="33.712789579077302"/>
    <n v="25.548142495710245"/>
    <n v="20.176436822929336"/>
    <n v="79.43736889771688"/>
    <x v="4"/>
  </r>
  <r>
    <n v="2321"/>
    <n v="0.98639289217066539"/>
    <x v="2"/>
    <n v="13.677101836653428"/>
    <n v="28.631404275158012"/>
    <n v="21.970035049743327"/>
    <n v="64.27854116155477"/>
    <x v="2"/>
  </r>
  <r>
    <n v="2322"/>
    <n v="0.48711742605469766"/>
    <x v="0"/>
    <n v="6.5827462801793235"/>
    <n v="21.066659208431876"/>
    <n v="17.560323617098543"/>
    <n v="45.209729105709741"/>
    <x v="7"/>
  </r>
  <r>
    <n v="2323"/>
    <n v="0.16067846863211965"/>
    <x v="0"/>
    <n v="13.765430588148746"/>
    <n v="15.333464374302631"/>
    <n v="26.19528159229354"/>
    <n v="55.294176554744915"/>
    <x v="5"/>
  </r>
  <r>
    <n v="2324"/>
    <n v="0.89785826460567009"/>
    <x v="4"/>
    <n v="31.394088013632551"/>
    <n v="58.743103922600639"/>
    <n v="15.889875462969977"/>
    <n v="106.02706739920318"/>
    <x v="6"/>
  </r>
  <r>
    <n v="2325"/>
    <n v="0.2189051369893158"/>
    <x v="0"/>
    <n v="29.33004335363049"/>
    <n v="12.816764051834408"/>
    <n v="21.446116535581595"/>
    <n v="63.592923941046493"/>
    <x v="2"/>
  </r>
  <r>
    <n v="2326"/>
    <n v="0.16851035849984541"/>
    <x v="0"/>
    <n v="18.148049852430688"/>
    <n v="22.990057945010154"/>
    <n v="17.94896209459846"/>
    <n v="59.087069892039295"/>
    <x v="5"/>
  </r>
  <r>
    <n v="2327"/>
    <n v="0.1073330671560121"/>
    <x v="0"/>
    <n v="132.68978846180548"/>
    <n v="21.396448816014139"/>
    <n v="20.147076197310501"/>
    <n v="174.2333134751301"/>
    <x v="11"/>
  </r>
  <r>
    <n v="2328"/>
    <n v="0.51535808894906077"/>
    <x v="3"/>
    <n v="49.373688315152911"/>
    <n v="12.820713306004166"/>
    <n v="23.294891597261188"/>
    <n v="85.489293218418268"/>
    <x v="9"/>
  </r>
  <r>
    <n v="2329"/>
    <n v="0.55671011956034733"/>
    <x v="3"/>
    <n v="98.362644060752871"/>
    <n v="30.189458568815009"/>
    <n v="21.03243048561583"/>
    <n v="149.58453311518372"/>
    <x v="0"/>
  </r>
  <r>
    <n v="2330"/>
    <n v="0.78450056960788972"/>
    <x v="3"/>
    <n v="33.776535608339756"/>
    <n v="24.664406021519149"/>
    <n v="19.754331973497532"/>
    <n v="78.195273603356441"/>
    <x v="4"/>
  </r>
  <r>
    <n v="2331"/>
    <n v="0.5820256261124751"/>
    <x v="3"/>
    <n v="45.786233498841966"/>
    <n v="15.672428322020471"/>
    <n v="17.769474517429572"/>
    <n v="79.228136338292018"/>
    <x v="4"/>
  </r>
  <r>
    <n v="2332"/>
    <n v="0.30335918827951325"/>
    <x v="0"/>
    <n v="35.327696806994695"/>
    <n v="22.204812303194707"/>
    <n v="20.255882716723384"/>
    <n v="77.788391826912786"/>
    <x v="4"/>
  </r>
  <r>
    <n v="2333"/>
    <n v="0.1979772176561283"/>
    <x v="0"/>
    <n v="26.377712500511919"/>
    <n v="36.317225160178154"/>
    <n v="23.722432299467517"/>
    <n v="86.417369960157586"/>
    <x v="9"/>
  </r>
  <r>
    <n v="2334"/>
    <n v="0.92599901033232757"/>
    <x v="1"/>
    <n v="60.121371745472999"/>
    <n v="16.661026745856169"/>
    <n v="23.621773687847078"/>
    <n v="100.40417217917624"/>
    <x v="6"/>
  </r>
  <r>
    <n v="2335"/>
    <n v="0.57921886701712966"/>
    <x v="3"/>
    <n v="46.66596910183668"/>
    <n v="65.701562633409679"/>
    <n v="20.316872632908296"/>
    <n v="132.68440436815465"/>
    <x v="3"/>
  </r>
  <r>
    <n v="2336"/>
    <n v="0.98759335679597149"/>
    <x v="2"/>
    <n v="36.247510103107309"/>
    <n v="30.954742828215991"/>
    <n v="22.559022674574869"/>
    <n v="89.761275605898163"/>
    <x v="9"/>
  </r>
  <r>
    <n v="2337"/>
    <n v="2.8962810733402788E-3"/>
    <x v="0"/>
    <n v="10.004572921931342"/>
    <n v="14.37820038296074"/>
    <n v="19.709132485584878"/>
    <n v="44.091905790476957"/>
    <x v="7"/>
  </r>
  <r>
    <n v="2338"/>
    <n v="0.93003240901608841"/>
    <x v="1"/>
    <n v="43.867550101223131"/>
    <n v="29.204972067949168"/>
    <n v="17.182889514937834"/>
    <n v="90.255411684110129"/>
    <x v="10"/>
  </r>
  <r>
    <n v="2339"/>
    <n v="0.17423114511122217"/>
    <x v="0"/>
    <n v="76.012773796714313"/>
    <n v="26.528401831954824"/>
    <n v="17.683912330972866"/>
    <n v="120.225087959642"/>
    <x v="1"/>
  </r>
  <r>
    <n v="2340"/>
    <n v="0.61574065317406335"/>
    <x v="3"/>
    <n v="19.876393047199503"/>
    <n v="16.891222688314311"/>
    <n v="17.19531196023329"/>
    <n v="53.962927695747105"/>
    <x v="5"/>
  </r>
  <r>
    <n v="2341"/>
    <n v="0.99852361630664843"/>
    <x v="2"/>
    <n v="43.226452024293003"/>
    <n v="22.584504735765798"/>
    <n v="20.490813419709717"/>
    <n v="86.301770179768511"/>
    <x v="9"/>
  </r>
  <r>
    <n v="2342"/>
    <n v="0.11638725859984644"/>
    <x v="0"/>
    <n v="90.427992108098366"/>
    <n v="21.002609346507747"/>
    <n v="20.563038198261893"/>
    <n v="131.99363965286801"/>
    <x v="3"/>
  </r>
  <r>
    <n v="2343"/>
    <n v="0.6011097143147256"/>
    <x v="3"/>
    <n v="21.744155367042552"/>
    <n v="31.296506392609338"/>
    <n v="16.345925329603169"/>
    <n v="69.386587089255059"/>
    <x v="2"/>
  </r>
  <r>
    <n v="2344"/>
    <n v="5.4316782146855869E-2"/>
    <x v="0"/>
    <n v="17.96546830814717"/>
    <n v="18.931416493728513"/>
    <n v="17.191045722400702"/>
    <n v="54.087930524276388"/>
    <x v="5"/>
  </r>
  <r>
    <n v="2345"/>
    <n v="0.46339310830767966"/>
    <x v="0"/>
    <n v="12.098632497051415"/>
    <n v="47.170855114781062"/>
    <n v="10.525124222280281"/>
    <n v="69.794611834112757"/>
    <x v="2"/>
  </r>
  <r>
    <n v="2346"/>
    <n v="0.19511432862960076"/>
    <x v="0"/>
    <n v="8.411848261945325"/>
    <n v="34.644946518644211"/>
    <n v="19.314919748575711"/>
    <n v="62.371714529165246"/>
    <x v="2"/>
  </r>
  <r>
    <n v="2347"/>
    <n v="0.32050854873127055"/>
    <x v="0"/>
    <n v="48.612502497133555"/>
    <n v="29.54248526708966"/>
    <n v="15.758452721860415"/>
    <n v="93.91344048608363"/>
    <x v="10"/>
  </r>
  <r>
    <n v="2348"/>
    <n v="0.51986002603214398"/>
    <x v="3"/>
    <n v="93.731951619303288"/>
    <n v="36.528970290953509"/>
    <n v="18.258074208398845"/>
    <n v="148.51899611865565"/>
    <x v="0"/>
  </r>
  <r>
    <n v="2349"/>
    <n v="0.76789460189204872"/>
    <x v="3"/>
    <n v="60.695690916641297"/>
    <n v="19.456930646452754"/>
    <n v="12.707985887898946"/>
    <n v="92.860607450992987"/>
    <x v="10"/>
  </r>
  <r>
    <n v="2350"/>
    <n v="0.59620300991437514"/>
    <x v="3"/>
    <n v="48.77531003943654"/>
    <n v="17.256792302345996"/>
    <n v="19.694732901958414"/>
    <n v="85.72683524374095"/>
    <x v="9"/>
  </r>
  <r>
    <n v="2351"/>
    <n v="0.79758590588923861"/>
    <x v="3"/>
    <n v="30.41610999020936"/>
    <n v="14.063592548019617"/>
    <n v="18.771017704025166"/>
    <n v="63.250720242254147"/>
    <x v="2"/>
  </r>
  <r>
    <n v="2352"/>
    <n v="0.23668014560949835"/>
    <x v="0"/>
    <n v="28.05233391011609"/>
    <n v="21.029958721671022"/>
    <n v="20.170155469228657"/>
    <n v="69.252448101015773"/>
    <x v="2"/>
  </r>
  <r>
    <n v="2353"/>
    <n v="0.65868028577257598"/>
    <x v="3"/>
    <n v="29.628005558024565"/>
    <n v="22.660313190651706"/>
    <n v="16.971472188039201"/>
    <n v="69.259790936715476"/>
    <x v="2"/>
  </r>
  <r>
    <n v="2354"/>
    <n v="0.20657736181322728"/>
    <x v="0"/>
    <n v="62.093071629861932"/>
    <n v="52.39161415899391"/>
    <n v="17.982804448754241"/>
    <n v="132.46749023761009"/>
    <x v="3"/>
  </r>
  <r>
    <n v="2355"/>
    <n v="0.19502397037376995"/>
    <x v="0"/>
    <n v="11.765675302216023"/>
    <n v="47.346586621700624"/>
    <n v="25.38876262875781"/>
    <n v="84.501024552674465"/>
    <x v="9"/>
  </r>
  <r>
    <n v="2356"/>
    <n v="0.88656435749281937"/>
    <x v="4"/>
    <n v="79.042768875698769"/>
    <n v="51.318554576402896"/>
    <n v="26.166973040916858"/>
    <n v="156.5282964930185"/>
    <x v="16"/>
  </r>
  <r>
    <n v="2357"/>
    <n v="0.18539327593918498"/>
    <x v="0"/>
    <n v="15.675892701387033"/>
    <n v="15.190620183011012"/>
    <n v="19.606910166843168"/>
    <n v="50.473423051241213"/>
    <x v="5"/>
  </r>
  <r>
    <n v="2358"/>
    <n v="0.21581291774460665"/>
    <x v="0"/>
    <n v="40.674789536271192"/>
    <n v="31.586061664916528"/>
    <n v="25.18180704642273"/>
    <n v="97.442658247610453"/>
    <x v="10"/>
  </r>
  <r>
    <n v="2359"/>
    <n v="0.79727808575971559"/>
    <x v="3"/>
    <n v="27.118953539495202"/>
    <n v="11.244202810840735"/>
    <n v="21.158329616105629"/>
    <n v="59.52148596644156"/>
    <x v="5"/>
  </r>
  <r>
    <n v="2360"/>
    <n v="0.48391247231766554"/>
    <x v="0"/>
    <n v="52.505360404251434"/>
    <n v="36.466138123047635"/>
    <n v="19.671526221004314"/>
    <n v="108.64302474830339"/>
    <x v="6"/>
  </r>
  <r>
    <n v="2361"/>
    <n v="0.97744541911556881"/>
    <x v="2"/>
    <n v="20.054905359426403"/>
    <n v="35.699537434775102"/>
    <n v="18.472865171413286"/>
    <n v="74.227307965614798"/>
    <x v="4"/>
  </r>
  <r>
    <n v="2362"/>
    <n v="0.52862651779279801"/>
    <x v="3"/>
    <n v="25.585687770641222"/>
    <n v="7.8037307061550782"/>
    <n v="16.14238915048762"/>
    <n v="49.531807627283925"/>
    <x v="7"/>
  </r>
  <r>
    <n v="2363"/>
    <n v="0.69838858064484777"/>
    <x v="3"/>
    <n v="41.474461039280953"/>
    <n v="16.563627412643495"/>
    <n v="16.388601209795777"/>
    <n v="74.426689661720232"/>
    <x v="4"/>
  </r>
  <r>
    <n v="2364"/>
    <n v="0.46298783551686284"/>
    <x v="0"/>
    <n v="17.844375673479487"/>
    <n v="47.424311701717571"/>
    <n v="23.99511564408915"/>
    <n v="89.263803019286215"/>
    <x v="9"/>
  </r>
  <r>
    <n v="2365"/>
    <n v="0.79458412845134385"/>
    <x v="3"/>
    <n v="35.505811119370449"/>
    <n v="40.120592053918983"/>
    <n v="21.85156961500179"/>
    <n v="97.477972788291225"/>
    <x v="10"/>
  </r>
  <r>
    <n v="2366"/>
    <n v="0.81654390942138633"/>
    <x v="3"/>
    <n v="43.478174159747468"/>
    <n v="12.620872421548842"/>
    <n v="24.650317009209576"/>
    <n v="80.74936359050588"/>
    <x v="9"/>
  </r>
  <r>
    <n v="2367"/>
    <n v="0.10732340011554575"/>
    <x v="0"/>
    <n v="37.487328104186943"/>
    <n v="23.37867364692956"/>
    <n v="17.521178594769111"/>
    <n v="78.387180345885611"/>
    <x v="4"/>
  </r>
  <r>
    <n v="2368"/>
    <n v="0.1089615585914373"/>
    <x v="0"/>
    <n v="16.841546823523924"/>
    <n v="32.563864840085351"/>
    <n v="20.355881149946409"/>
    <n v="69.761292813555684"/>
    <x v="2"/>
  </r>
  <r>
    <n v="2369"/>
    <n v="0.35187332918227143"/>
    <x v="0"/>
    <n v="55.013764496007539"/>
    <n v="44.838289419142988"/>
    <n v="18.594021316321697"/>
    <n v="118.44607523147222"/>
    <x v="8"/>
  </r>
  <r>
    <n v="2370"/>
    <n v="0.13802873491052792"/>
    <x v="0"/>
    <n v="52.158999504054357"/>
    <n v="52.532427382258298"/>
    <n v="17.178017640597609"/>
    <n v="121.86944452691026"/>
    <x v="1"/>
  </r>
  <r>
    <n v="2371"/>
    <n v="0.69095487700115843"/>
    <x v="3"/>
    <n v="24.475059958704229"/>
    <n v="28.684405767799529"/>
    <n v="14.568852559796966"/>
    <n v="67.72831828630072"/>
    <x v="2"/>
  </r>
  <r>
    <n v="2372"/>
    <n v="0.70457494147076316"/>
    <x v="3"/>
    <n v="18.81305096538026"/>
    <n v="16.896615808414744"/>
    <n v="16.956442108036473"/>
    <n v="52.666108881831477"/>
    <x v="5"/>
  </r>
  <r>
    <n v="2373"/>
    <n v="0.51230601151914079"/>
    <x v="3"/>
    <n v="24.949862889766369"/>
    <n v="48.471501517006928"/>
    <n v="26.874997627066467"/>
    <n v="100.29636203383976"/>
    <x v="6"/>
  </r>
  <r>
    <n v="2374"/>
    <n v="0.80143476588302009"/>
    <x v="3"/>
    <n v="46.728189144100682"/>
    <n v="24.928149474409068"/>
    <n v="16.947855237060125"/>
    <n v="88.604193855569875"/>
    <x v="9"/>
  </r>
  <r>
    <n v="2375"/>
    <n v="0.44212150894009172"/>
    <x v="0"/>
    <n v="57.673755024018917"/>
    <n v="70.094870011373786"/>
    <n v="21.666625593133197"/>
    <n v="149.43525062852589"/>
    <x v="0"/>
  </r>
  <r>
    <n v="2376"/>
    <n v="0.32040947924654595"/>
    <x v="0"/>
    <n v="7.6385108646029698"/>
    <n v="39.375048564113698"/>
    <n v="18.693608962220605"/>
    <n v="65.707168390937269"/>
    <x v="2"/>
  </r>
  <r>
    <n v="2377"/>
    <n v="0.70084736574872386"/>
    <x v="3"/>
    <n v="29.82610981822344"/>
    <n v="67.132515503661722"/>
    <n v="18.979425986625678"/>
    <n v="115.93805130851084"/>
    <x v="8"/>
  </r>
  <r>
    <n v="2378"/>
    <n v="0.62855908719238851"/>
    <x v="3"/>
    <n v="14.207342603364307"/>
    <n v="38.799877642920762"/>
    <n v="17.010221220408678"/>
    <n v="70.017441466693754"/>
    <x v="4"/>
  </r>
  <r>
    <n v="2379"/>
    <n v="0.98785973075867572"/>
    <x v="2"/>
    <n v="28.131142779692325"/>
    <n v="23.747368921643581"/>
    <n v="14.120060836852065"/>
    <n v="65.998572538187972"/>
    <x v="2"/>
  </r>
  <r>
    <n v="2380"/>
    <n v="0.48482296187437679"/>
    <x v="0"/>
    <n v="29.683251446673509"/>
    <n v="12.851356871388051"/>
    <n v="22.796651443855929"/>
    <n v="65.331259761917494"/>
    <x v="2"/>
  </r>
  <r>
    <n v="2381"/>
    <n v="0.46172326320793966"/>
    <x v="0"/>
    <n v="89.240387308081395"/>
    <n v="51.357498871556487"/>
    <n v="19.389987396670659"/>
    <n v="159.98787357630854"/>
    <x v="16"/>
  </r>
  <r>
    <n v="2382"/>
    <n v="0.66124510210289422"/>
    <x v="3"/>
    <n v="29.992929369326792"/>
    <n v="17.12480254536241"/>
    <n v="21.261798191882168"/>
    <n v="68.379530106571366"/>
    <x v="2"/>
  </r>
  <r>
    <n v="2383"/>
    <n v="0.98384862763563985"/>
    <x v="2"/>
    <n v="9.1866306389051289"/>
    <n v="44.415941647414094"/>
    <n v="22.543789680266482"/>
    <n v="76.146361966585701"/>
    <x v="4"/>
  </r>
  <r>
    <n v="2384"/>
    <n v="0.33679933581443644"/>
    <x v="0"/>
    <n v="33.57604616415562"/>
    <n v="35.168652249344781"/>
    <n v="22.882509427744825"/>
    <n v="91.627207841245223"/>
    <x v="10"/>
  </r>
  <r>
    <n v="2385"/>
    <n v="0.32647956093313368"/>
    <x v="0"/>
    <n v="20.825885919849128"/>
    <n v="29.646766207012977"/>
    <n v="17.090620601886638"/>
    <n v="67.563272728748743"/>
    <x v="2"/>
  </r>
  <r>
    <n v="2386"/>
    <n v="0.50577639854919676"/>
    <x v="3"/>
    <n v="29.970257739612787"/>
    <n v="30.387083655920904"/>
    <n v="19.18553882223733"/>
    <n v="79.542880217771028"/>
    <x v="4"/>
  </r>
  <r>
    <n v="2387"/>
    <n v="0.63800010523391382"/>
    <x v="3"/>
    <n v="41.246194730986275"/>
    <n v="26.723834646723379"/>
    <n v="19.534600395472676"/>
    <n v="87.50462977318233"/>
    <x v="9"/>
  </r>
  <r>
    <n v="2388"/>
    <n v="0.48307059687942167"/>
    <x v="0"/>
    <n v="65.756500340103074"/>
    <n v="38.547421325925811"/>
    <n v="25.155694511870415"/>
    <n v="129.45961617789931"/>
    <x v="1"/>
  </r>
  <r>
    <n v="2389"/>
    <n v="0.44150495845959514"/>
    <x v="0"/>
    <n v="22.68440834045294"/>
    <n v="15.25566145761246"/>
    <n v="17.511099930790184"/>
    <n v="55.451169728855589"/>
    <x v="5"/>
  </r>
  <r>
    <n v="2390"/>
    <n v="0.13448737387880083"/>
    <x v="0"/>
    <n v="19.040999318242456"/>
    <n v="15.008825561876284"/>
    <n v="20.943413412407587"/>
    <n v="54.993238292526328"/>
    <x v="5"/>
  </r>
  <r>
    <n v="2391"/>
    <n v="0.37517341778504576"/>
    <x v="0"/>
    <n v="21.21626700015722"/>
    <n v="47.107752510364534"/>
    <n v="21.036124026877751"/>
    <n v="89.360143537399495"/>
    <x v="9"/>
  </r>
  <r>
    <n v="2392"/>
    <n v="6.8050858046557638E-2"/>
    <x v="0"/>
    <n v="39.022339643768888"/>
    <n v="20.068658708909759"/>
    <n v="15.176054789033243"/>
    <n v="74.267053141711884"/>
    <x v="4"/>
  </r>
  <r>
    <n v="2393"/>
    <n v="0.84966774136973888"/>
    <x v="3"/>
    <n v="70.106670057504886"/>
    <n v="23.129395567916177"/>
    <n v="18.644503637043087"/>
    <n v="111.88056926246415"/>
    <x v="8"/>
  </r>
  <r>
    <n v="2394"/>
    <n v="1.2356734369707523E-2"/>
    <x v="0"/>
    <n v="20.645355398176438"/>
    <n v="28.170067668182295"/>
    <n v="23.274830107047407"/>
    <n v="72.09025317340614"/>
    <x v="4"/>
  </r>
  <r>
    <n v="2395"/>
    <n v="0.83191335766560548"/>
    <x v="3"/>
    <n v="44.672005010300019"/>
    <n v="26.583568064847103"/>
    <n v="18.874120252662738"/>
    <n v="90.129693327809861"/>
    <x v="10"/>
  </r>
  <r>
    <n v="2396"/>
    <n v="0.9832567145017107"/>
    <x v="2"/>
    <n v="79.27528911364449"/>
    <n v="26.955951830624624"/>
    <n v="18.565562727835808"/>
    <n v="124.79680367210493"/>
    <x v="1"/>
  </r>
  <r>
    <n v="2397"/>
    <n v="0.65961407742811673"/>
    <x v="3"/>
    <n v="60.201651147584599"/>
    <n v="112.39048219284811"/>
    <n v="18.610613871956332"/>
    <n v="191.20274721238906"/>
    <x v="18"/>
  </r>
  <r>
    <n v="2398"/>
    <n v="0.92679472820536357"/>
    <x v="1"/>
    <n v="23.966833591502652"/>
    <n v="23.94673278681471"/>
    <n v="16.470667406648186"/>
    <n v="64.384233784965545"/>
    <x v="2"/>
  </r>
  <r>
    <n v="2399"/>
    <n v="0.30698380056977304"/>
    <x v="0"/>
    <n v="20.607579216892024"/>
    <n v="28.822129680687194"/>
    <n v="28.60186653831984"/>
    <n v="78.031575435899057"/>
    <x v="4"/>
  </r>
  <r>
    <n v="2400"/>
    <n v="0.87540591224887554"/>
    <x v="4"/>
    <n v="41.068096203949857"/>
    <n v="38.219442217834299"/>
    <n v="27.834528064693405"/>
    <n v="107.12206648647755"/>
    <x v="6"/>
  </r>
  <r>
    <n v="2401"/>
    <n v="0.33997936246716776"/>
    <x v="0"/>
    <n v="17.140891223179469"/>
    <n v="56.30063460479191"/>
    <n v="17.149024562413786"/>
    <n v="90.590550390385161"/>
    <x v="10"/>
  </r>
  <r>
    <n v="2402"/>
    <n v="0.76722911055238263"/>
    <x v="3"/>
    <n v="37.418545078805856"/>
    <n v="19.183248492006253"/>
    <n v="21.189210024752043"/>
    <n v="77.791003595564149"/>
    <x v="4"/>
  </r>
  <r>
    <n v="2403"/>
    <n v="2.7955061325717567E-2"/>
    <x v="0"/>
    <n v="10.296528220023923"/>
    <n v="19.314551290668557"/>
    <n v="19.873160219404838"/>
    <n v="49.484239730097315"/>
    <x v="7"/>
  </r>
  <r>
    <n v="2404"/>
    <n v="2.8393420451716223E-2"/>
    <x v="0"/>
    <n v="61.745334175668617"/>
    <n v="13.935133641756089"/>
    <n v="15.859755571063236"/>
    <n v="91.540223388487931"/>
    <x v="10"/>
  </r>
  <r>
    <n v="2405"/>
    <n v="0.81827137710687237"/>
    <x v="3"/>
    <n v="7.9379384254769434"/>
    <n v="6.7509896828029792"/>
    <n v="27.690312479748851"/>
    <n v="42.379240588028772"/>
    <x v="7"/>
  </r>
  <r>
    <n v="2406"/>
    <n v="0.43661890596055286"/>
    <x v="0"/>
    <n v="45.641066077517294"/>
    <n v="12.1635026138164"/>
    <n v="24.552512041223178"/>
    <n v="82.357080732556867"/>
    <x v="9"/>
  </r>
  <r>
    <n v="2407"/>
    <n v="0.31891641929427605"/>
    <x v="0"/>
    <n v="58.587874493571853"/>
    <n v="27.197729530752966"/>
    <n v="16.782526093985744"/>
    <n v="102.56813011831056"/>
    <x v="6"/>
  </r>
  <r>
    <n v="2408"/>
    <n v="0.47401279515620298"/>
    <x v="0"/>
    <n v="33.812803561018363"/>
    <n v="6.7704380369610471"/>
    <n v="17.450789081352429"/>
    <n v="58.034030679331835"/>
    <x v="5"/>
  </r>
  <r>
    <n v="2409"/>
    <n v="0.32573100310584846"/>
    <x v="0"/>
    <n v="84.397024932699722"/>
    <n v="39.409034282557244"/>
    <n v="14.627808755503846"/>
    <n v="138.43386797076082"/>
    <x v="3"/>
  </r>
  <r>
    <n v="2410"/>
    <n v="0.51469378116101849"/>
    <x v="3"/>
    <n v="14.791153373116392"/>
    <n v="35.889848153807066"/>
    <n v="20.033189778109353"/>
    <n v="70.714191305032813"/>
    <x v="4"/>
  </r>
  <r>
    <n v="2411"/>
    <n v="0.69412110092696266"/>
    <x v="3"/>
    <n v="32.923083298897289"/>
    <n v="35.329346638824468"/>
    <n v="17.509173621906331"/>
    <n v="85.761603559628085"/>
    <x v="9"/>
  </r>
  <r>
    <n v="2412"/>
    <n v="0.68780989805143633"/>
    <x v="3"/>
    <n v="42.514909752037866"/>
    <n v="33.302743400321944"/>
    <n v="22.421475925502293"/>
    <n v="98.239129077862103"/>
    <x v="10"/>
  </r>
  <r>
    <n v="2413"/>
    <n v="0.74024683352866882"/>
    <x v="3"/>
    <n v="21.47869516941012"/>
    <n v="21.141594099535013"/>
    <n v="21.188602063911389"/>
    <n v="63.808891332856518"/>
    <x v="2"/>
  </r>
  <r>
    <n v="2414"/>
    <n v="0.74623921021254414"/>
    <x v="3"/>
    <n v="94.226934431074369"/>
    <n v="21.969456882376448"/>
    <n v="16.682017808970375"/>
    <n v="132.8784091224212"/>
    <x v="3"/>
  </r>
  <r>
    <n v="2415"/>
    <n v="0.11704498779710948"/>
    <x v="0"/>
    <n v="46.177358249808172"/>
    <n v="27.131883629727689"/>
    <n v="19.273602154953508"/>
    <n v="92.582844034489369"/>
    <x v="10"/>
  </r>
  <r>
    <n v="2416"/>
    <n v="0.29625000030649007"/>
    <x v="0"/>
    <n v="35.566277702093629"/>
    <n v="20.159216522488254"/>
    <n v="21.263538164846512"/>
    <n v="76.989032389428388"/>
    <x v="4"/>
  </r>
  <r>
    <n v="2417"/>
    <n v="0.90605261721213204"/>
    <x v="1"/>
    <n v="17.875166657828295"/>
    <n v="14.036282774559147"/>
    <n v="18.612092201035004"/>
    <n v="50.523541633422447"/>
    <x v="5"/>
  </r>
  <r>
    <n v="2418"/>
    <n v="0.68712623011646723"/>
    <x v="3"/>
    <n v="48.328451484839647"/>
    <n v="20.651029978454751"/>
    <n v="18.943924901991853"/>
    <n v="87.923406365286255"/>
    <x v="9"/>
  </r>
  <r>
    <n v="2419"/>
    <n v="0.54841324536176028"/>
    <x v="3"/>
    <n v="26.537419774447617"/>
    <n v="12.399930779582576"/>
    <n v="16.702731773652104"/>
    <n v="55.640082327682293"/>
    <x v="5"/>
  </r>
  <r>
    <n v="2420"/>
    <n v="0.20287636541520582"/>
    <x v="0"/>
    <n v="49.343581286640251"/>
    <n v="52.038893158315943"/>
    <n v="17.110810049676896"/>
    <n v="118.49328449463309"/>
    <x v="8"/>
  </r>
  <r>
    <n v="2421"/>
    <n v="0.24191753181279496"/>
    <x v="0"/>
    <n v="71.511027496756029"/>
    <n v="25.918795095778851"/>
    <n v="18.27936399257424"/>
    <n v="115.70918658510911"/>
    <x v="8"/>
  </r>
  <r>
    <n v="2422"/>
    <n v="0.25087084901923973"/>
    <x v="0"/>
    <n v="112.20017063210825"/>
    <n v="16.617435846489975"/>
    <n v="20.826048320989212"/>
    <n v="149.64365479958744"/>
    <x v="0"/>
  </r>
  <r>
    <n v="2423"/>
    <n v="0.36678418179582462"/>
    <x v="0"/>
    <n v="13.743023245546837"/>
    <n v="52.356461705247739"/>
    <n v="21.139813735201542"/>
    <n v="87.239298685996118"/>
    <x v="9"/>
  </r>
  <r>
    <n v="2424"/>
    <n v="0.63843458504375727"/>
    <x v="3"/>
    <n v="37.00511116654647"/>
    <n v="47.044586384342502"/>
    <n v="18.813614495226698"/>
    <n v="102.86331204611567"/>
    <x v="6"/>
  </r>
  <r>
    <n v="2425"/>
    <n v="0.21870045640778735"/>
    <x v="0"/>
    <n v="22.864682163060387"/>
    <n v="15.719104450691216"/>
    <n v="16.274929670613218"/>
    <n v="54.858716284364817"/>
    <x v="5"/>
  </r>
  <r>
    <n v="2426"/>
    <n v="0.94840602006924646"/>
    <x v="1"/>
    <n v="34.234590226502142"/>
    <n v="26.726673452036852"/>
    <n v="23.752133001782489"/>
    <n v="84.713396680321495"/>
    <x v="9"/>
  </r>
  <r>
    <n v="2427"/>
    <n v="0.50413447066650452"/>
    <x v="3"/>
    <n v="25.900219777767433"/>
    <n v="59.759384315644361"/>
    <n v="20.437671139729542"/>
    <n v="106.09727523314133"/>
    <x v="6"/>
  </r>
  <r>
    <n v="2428"/>
    <n v="0.53144359252513929"/>
    <x v="3"/>
    <n v="24.250278116916938"/>
    <n v="20.441237321865881"/>
    <n v="20.163579520705543"/>
    <n v="64.855094959488355"/>
    <x v="2"/>
  </r>
  <r>
    <n v="2429"/>
    <n v="0.25722641820597436"/>
    <x v="0"/>
    <n v="18.221304650022024"/>
    <n v="35.149803147926605"/>
    <n v="20.570011245483194"/>
    <n v="73.941119043431826"/>
    <x v="4"/>
  </r>
  <r>
    <n v="2430"/>
    <n v="0.74504431274022664"/>
    <x v="3"/>
    <n v="18.780097113986557"/>
    <n v="60.310949803365347"/>
    <n v="19.423355998455008"/>
    <n v="98.514402915806912"/>
    <x v="10"/>
  </r>
  <r>
    <n v="2431"/>
    <n v="0.65608546031237447"/>
    <x v="3"/>
    <n v="26.50933868201319"/>
    <n v="18.660044614755186"/>
    <n v="14.988043773060562"/>
    <n v="60.157427069828934"/>
    <x v="2"/>
  </r>
  <r>
    <n v="2432"/>
    <n v="0.59993557205986381"/>
    <x v="3"/>
    <n v="65.277211888645439"/>
    <n v="17.274267037765895"/>
    <n v="26.574455444794218"/>
    <n v="109.12593437120555"/>
    <x v="6"/>
  </r>
  <r>
    <n v="2433"/>
    <n v="0.40259134608301783"/>
    <x v="0"/>
    <n v="25.78375009857545"/>
    <n v="25.645544460524302"/>
    <n v="15.997923634657026"/>
    <n v="67.427218193756772"/>
    <x v="2"/>
  </r>
  <r>
    <n v="2434"/>
    <n v="0.24177488420035442"/>
    <x v="0"/>
    <n v="17.409366555143645"/>
    <n v="25.422925619297931"/>
    <n v="23.878874772685982"/>
    <n v="66.711166947127566"/>
    <x v="2"/>
  </r>
  <r>
    <n v="2435"/>
    <n v="0.57842941324342112"/>
    <x v="3"/>
    <n v="23.173654638207985"/>
    <n v="69.112264962399891"/>
    <n v="18.559295307255113"/>
    <n v="110.845214907863"/>
    <x v="8"/>
  </r>
  <r>
    <n v="2436"/>
    <n v="0.88649400241147436"/>
    <x v="4"/>
    <n v="30.878242520332616"/>
    <n v="32.45587724575558"/>
    <n v="21.130398203403598"/>
    <n v="84.464517969491794"/>
    <x v="9"/>
  </r>
  <r>
    <n v="2437"/>
    <n v="0.23964540151766678"/>
    <x v="0"/>
    <n v="67.987261381321872"/>
    <n v="75.084708219890317"/>
    <n v="20.397860993560254"/>
    <n v="163.46983059477242"/>
    <x v="14"/>
  </r>
  <r>
    <n v="2438"/>
    <n v="7.6326035312957896E-2"/>
    <x v="0"/>
    <n v="99.42187520120666"/>
    <n v="12.246025733834093"/>
    <n v="17.734299844294579"/>
    <n v="129.40220077933532"/>
    <x v="1"/>
  </r>
  <r>
    <n v="2439"/>
    <n v="0.6870870449498091"/>
    <x v="3"/>
    <n v="35.520732734838354"/>
    <n v="33.234385995473531"/>
    <n v="29.821257640686365"/>
    <n v="98.576376370998261"/>
    <x v="10"/>
  </r>
  <r>
    <n v="2440"/>
    <n v="0.61607111230647094"/>
    <x v="3"/>
    <n v="47.612322324112554"/>
    <n v="26.641639801737647"/>
    <n v="21.193997715174884"/>
    <n v="95.447959841025082"/>
    <x v="10"/>
  </r>
  <r>
    <n v="2441"/>
    <n v="0.47891454127748934"/>
    <x v="0"/>
    <n v="35.889050809233588"/>
    <n v="27.660120999898485"/>
    <n v="18.413566554276976"/>
    <n v="81.962738363409045"/>
    <x v="9"/>
  </r>
  <r>
    <n v="2442"/>
    <n v="0.86582089215535007"/>
    <x v="4"/>
    <n v="13.454737372143569"/>
    <n v="22.627428739811407"/>
    <n v="37.39895859401021"/>
    <n v="73.481124705965186"/>
    <x v="4"/>
  </r>
  <r>
    <n v="2443"/>
    <n v="0.4905549049836494"/>
    <x v="0"/>
    <n v="48.827292455077242"/>
    <n v="26.391061593484725"/>
    <n v="18.756453599096229"/>
    <n v="93.974807647658196"/>
    <x v="10"/>
  </r>
  <r>
    <n v="2444"/>
    <n v="0.88539115202474505"/>
    <x v="4"/>
    <n v="91.967434369921492"/>
    <n v="20.289913698972164"/>
    <n v="17.499400867744548"/>
    <n v="129.75674893663822"/>
    <x v="1"/>
  </r>
  <r>
    <n v="2445"/>
    <n v="0.14215961957047152"/>
    <x v="0"/>
    <n v="20.144633484078035"/>
    <n v="13.25632716360926"/>
    <n v="13.405752383589522"/>
    <n v="46.806713031276821"/>
    <x v="7"/>
  </r>
  <r>
    <n v="2446"/>
    <n v="0.40073321546523699"/>
    <x v="0"/>
    <n v="17.738021694710255"/>
    <n v="29.836590008079728"/>
    <n v="25.492339526471401"/>
    <n v="73.066951229261377"/>
    <x v="4"/>
  </r>
  <r>
    <n v="2447"/>
    <n v="0.47564526463203816"/>
    <x v="0"/>
    <n v="8.1249776475557063"/>
    <n v="20.282300169458292"/>
    <n v="26.594262563347392"/>
    <n v="55.001540380361391"/>
    <x v="5"/>
  </r>
  <r>
    <n v="2448"/>
    <n v="0.42598688424530462"/>
    <x v="0"/>
    <n v="67.203793211686431"/>
    <n v="45.319937470195541"/>
    <n v="19.327631709871426"/>
    <n v="131.85136239175341"/>
    <x v="3"/>
  </r>
  <r>
    <n v="2449"/>
    <n v="0.69569534993635307"/>
    <x v="3"/>
    <n v="11.222548660344803"/>
    <n v="11.052559122014822"/>
    <n v="18.93262129390833"/>
    <n v="41.207729076267952"/>
    <x v="7"/>
  </r>
  <r>
    <n v="2450"/>
    <n v="0.33808344672460644"/>
    <x v="0"/>
    <n v="57.600994634398056"/>
    <n v="12.386433043045848"/>
    <n v="18.892336185169885"/>
    <n v="88.879763862613785"/>
    <x v="9"/>
  </r>
  <r>
    <n v="2451"/>
    <n v="0.72552048767851174"/>
    <x v="3"/>
    <n v="48.300761711024251"/>
    <n v="10.452667802678215"/>
    <n v="15.804440643764039"/>
    <n v="74.55787015746651"/>
    <x v="4"/>
  </r>
  <r>
    <n v="2452"/>
    <n v="0.92750711658692808"/>
    <x v="1"/>
    <n v="13.941727674707154"/>
    <n v="41.642160249916316"/>
    <n v="20.321258078660776"/>
    <n v="75.905146003284244"/>
    <x v="4"/>
  </r>
  <r>
    <n v="2453"/>
    <n v="0.10110112380921243"/>
    <x v="0"/>
    <n v="43.072544225056049"/>
    <n v="83.232150854979636"/>
    <n v="19.035053591076295"/>
    <n v="145.33974867111198"/>
    <x v="0"/>
  </r>
  <r>
    <n v="2454"/>
    <n v="0.52606136823397054"/>
    <x v="3"/>
    <n v="14.919939960580756"/>
    <n v="28.066071142505503"/>
    <n v="22.36757193610708"/>
    <n v="65.353583039193339"/>
    <x v="2"/>
  </r>
  <r>
    <n v="2455"/>
    <n v="0.86422651845306175"/>
    <x v="4"/>
    <n v="24.068380231098146"/>
    <n v="14.529645179839754"/>
    <n v="22.781612194460056"/>
    <n v="61.37963760539796"/>
    <x v="2"/>
  </r>
  <r>
    <n v="2456"/>
    <n v="4.1416265358929949E-2"/>
    <x v="0"/>
    <n v="51.378674308640853"/>
    <n v="29.116206326226258"/>
    <n v="17.436851037849603"/>
    <n v="97.931731672716722"/>
    <x v="10"/>
  </r>
  <r>
    <n v="2457"/>
    <n v="0.84564500021200939"/>
    <x v="3"/>
    <n v="13.576506016717865"/>
    <n v="17.711221020441297"/>
    <n v="16.245583554804455"/>
    <n v="47.533310591963613"/>
    <x v="7"/>
  </r>
  <r>
    <n v="2458"/>
    <n v="0.18211823324807896"/>
    <x v="0"/>
    <n v="104.37868795045851"/>
    <n v="85.298938287295655"/>
    <n v="19.42336034968746"/>
    <n v="209.10098658744164"/>
    <x v="19"/>
  </r>
  <r>
    <n v="2459"/>
    <n v="0.33480206989453376"/>
    <x v="0"/>
    <n v="16.94350966768901"/>
    <n v="43.435048090063979"/>
    <n v="18.896140910404242"/>
    <n v="79.274698668157228"/>
    <x v="4"/>
  </r>
  <r>
    <n v="2460"/>
    <n v="0.84519775828920851"/>
    <x v="3"/>
    <n v="29.975229809809012"/>
    <n v="39.171958499923996"/>
    <n v="14.838148733010659"/>
    <n v="83.985337042743666"/>
    <x v="9"/>
  </r>
  <r>
    <n v="2461"/>
    <n v="0.1238058083630873"/>
    <x v="0"/>
    <n v="12.406077616714274"/>
    <n v="15.360320138013449"/>
    <n v="20.721568245452811"/>
    <n v="48.487966000180535"/>
    <x v="7"/>
  </r>
  <r>
    <n v="2462"/>
    <n v="0.88692362145775927"/>
    <x v="4"/>
    <n v="24.239231147487381"/>
    <n v="40.746150302604612"/>
    <n v="17.842342175638979"/>
    <n v="82.827723625730968"/>
    <x v="9"/>
  </r>
  <r>
    <n v="2463"/>
    <n v="0.69960726865207945"/>
    <x v="3"/>
    <n v="60.029965002455874"/>
    <n v="14.609214813624527"/>
    <n v="16.073844625623764"/>
    <n v="90.713024441704164"/>
    <x v="10"/>
  </r>
  <r>
    <n v="2464"/>
    <n v="0.98362977423369646"/>
    <x v="2"/>
    <n v="42.751349471636793"/>
    <n v="18.731897233180067"/>
    <n v="17.420541698070295"/>
    <n v="78.903788402887159"/>
    <x v="4"/>
  </r>
  <r>
    <n v="2465"/>
    <n v="6.8446703757711447E-2"/>
    <x v="0"/>
    <n v="65.880891688732788"/>
    <n v="18.188695615414957"/>
    <n v="19.931893843917713"/>
    <n v="104.00148114806547"/>
    <x v="6"/>
  </r>
  <r>
    <n v="2466"/>
    <n v="0.45836607655333994"/>
    <x v="0"/>
    <n v="17.743402819433111"/>
    <n v="37.852845211502355"/>
    <n v="26.098975088369393"/>
    <n v="81.69522311930487"/>
    <x v="9"/>
  </r>
  <r>
    <n v="2467"/>
    <n v="1.8903122728766597E-2"/>
    <x v="0"/>
    <n v="41.982436396587595"/>
    <n v="25.638658981368035"/>
    <n v="11.998246061308052"/>
    <n v="79.619341439263678"/>
    <x v="4"/>
  </r>
  <r>
    <n v="2468"/>
    <n v="8.1305883855934069E-2"/>
    <x v="0"/>
    <n v="22.98620940815303"/>
    <n v="42.022561087366789"/>
    <n v="17.996630565653742"/>
    <n v="83.005401061173572"/>
    <x v="9"/>
  </r>
  <r>
    <n v="2469"/>
    <n v="0.93523225372346663"/>
    <x v="1"/>
    <n v="41.420878941853339"/>
    <n v="23.656500817504263"/>
    <n v="14.49317514610866"/>
    <n v="79.570554905466253"/>
    <x v="4"/>
  </r>
  <r>
    <n v="2470"/>
    <n v="0.83198274076450718"/>
    <x v="3"/>
    <n v="15.13375465437888"/>
    <n v="24.921916099533341"/>
    <n v="18.057589555952077"/>
    <n v="58.113260309864302"/>
    <x v="5"/>
  </r>
  <r>
    <n v="2471"/>
    <n v="0.97055352857262356"/>
    <x v="2"/>
    <n v="34.919404696588551"/>
    <n v="46.952698044869578"/>
    <n v="19.705625840391214"/>
    <n v="101.57772858184933"/>
    <x v="6"/>
  </r>
  <r>
    <n v="2472"/>
    <n v="0.92607316787393135"/>
    <x v="1"/>
    <n v="59.123583360764918"/>
    <n v="19.412835617803701"/>
    <n v="16.584803122616488"/>
    <n v="95.121222101185111"/>
    <x v="10"/>
  </r>
  <r>
    <n v="2473"/>
    <n v="4.4456921177666864E-3"/>
    <x v="0"/>
    <n v="21.93693205042506"/>
    <n v="12.59229775783859"/>
    <n v="18.559528756580296"/>
    <n v="53.088758564843943"/>
    <x v="5"/>
  </r>
  <r>
    <n v="2474"/>
    <n v="0.83528563310249859"/>
    <x v="3"/>
    <n v="110.57059148205147"/>
    <n v="39.73624453166552"/>
    <n v="18.611489402037787"/>
    <n v="168.91832541575477"/>
    <x v="14"/>
  </r>
  <r>
    <n v="2475"/>
    <n v="0.42559552204086082"/>
    <x v="0"/>
    <n v="8.9431719469802164"/>
    <n v="9.6266800776993904"/>
    <n v="19.666797357592689"/>
    <n v="38.23664938227229"/>
    <x v="15"/>
  </r>
  <r>
    <n v="2476"/>
    <n v="0.78743349543528862"/>
    <x v="3"/>
    <n v="13.199878036141522"/>
    <n v="36.537037840241254"/>
    <n v="20.671309739615541"/>
    <n v="70.408225615998319"/>
    <x v="4"/>
  </r>
  <r>
    <n v="2477"/>
    <n v="0.73627535355925922"/>
    <x v="3"/>
    <n v="44.525796099198146"/>
    <n v="33.6885795829728"/>
    <n v="24.398180756192211"/>
    <n v="102.61255643836316"/>
    <x v="6"/>
  </r>
  <r>
    <n v="2478"/>
    <n v="0.79368757764254039"/>
    <x v="3"/>
    <n v="40.813138379325444"/>
    <n v="10.615475890964547"/>
    <n v="26.74264125452898"/>
    <n v="78.171255524818974"/>
    <x v="4"/>
  </r>
  <r>
    <n v="2479"/>
    <n v="0.48067796046924338"/>
    <x v="0"/>
    <n v="33.383131940539457"/>
    <n v="22.950047491561591"/>
    <n v="23.06485816703983"/>
    <n v="79.398037599140878"/>
    <x v="4"/>
  </r>
  <r>
    <n v="2480"/>
    <n v="0.85713398020357257"/>
    <x v="3"/>
    <n v="30.692774237689761"/>
    <n v="18.503708750978866"/>
    <n v="23.416671337544294"/>
    <n v="72.613154326212921"/>
    <x v="4"/>
  </r>
  <r>
    <n v="2481"/>
    <n v="0.84467642618367633"/>
    <x v="3"/>
    <n v="22.220759417976801"/>
    <n v="61.066617708048206"/>
    <n v="24.023036086181484"/>
    <n v="107.3104132122065"/>
    <x v="6"/>
  </r>
  <r>
    <n v="2482"/>
    <n v="0.9604860365252964"/>
    <x v="2"/>
    <n v="17.190971273696317"/>
    <n v="39.7438752963319"/>
    <n v="16.962377929131407"/>
    <n v="73.89722449915962"/>
    <x v="4"/>
  </r>
  <r>
    <n v="2483"/>
    <n v="0.70353212221481287"/>
    <x v="3"/>
    <n v="116.99181392506519"/>
    <n v="25.741581341326338"/>
    <n v="18.294545115232239"/>
    <n v="161.02794038162378"/>
    <x v="14"/>
  </r>
  <r>
    <n v="2484"/>
    <n v="0.39312351439484561"/>
    <x v="0"/>
    <n v="32.189201885841484"/>
    <n v="35.331139754877853"/>
    <n v="19.174067257389339"/>
    <n v="86.694408898108676"/>
    <x v="9"/>
  </r>
  <r>
    <n v="2485"/>
    <n v="0.44749418654649276"/>
    <x v="0"/>
    <n v="19.430150058601576"/>
    <n v="38.981797890652039"/>
    <n v="19.82473782731649"/>
    <n v="78.236685776570113"/>
    <x v="4"/>
  </r>
  <r>
    <n v="2486"/>
    <n v="8.7452331673198991E-3"/>
    <x v="0"/>
    <n v="39.751921179614136"/>
    <n v="49.972877810168455"/>
    <n v="21.532851055596431"/>
    <n v="111.25765004537902"/>
    <x v="8"/>
  </r>
  <r>
    <n v="2487"/>
    <n v="0.77442146468685413"/>
    <x v="3"/>
    <n v="14.756640087624774"/>
    <n v="29.333804165443262"/>
    <n v="21.105521443855622"/>
    <n v="65.195965696923651"/>
    <x v="2"/>
  </r>
  <r>
    <n v="2488"/>
    <n v="0.943549803017671"/>
    <x v="1"/>
    <n v="32.073044481400395"/>
    <n v="62.940889989481555"/>
    <n v="14.813296585403274"/>
    <n v="109.82723105628523"/>
    <x v="6"/>
  </r>
  <r>
    <n v="2489"/>
    <n v="0.43575077439284793"/>
    <x v="0"/>
    <n v="28.027026914330374"/>
    <n v="31.086711285309473"/>
    <n v="25.405032525063653"/>
    <n v="84.518770724703501"/>
    <x v="9"/>
  </r>
  <r>
    <n v="2490"/>
    <n v="0.42780000807687135"/>
    <x v="0"/>
    <n v="20.544180612545713"/>
    <n v="29.91887161882747"/>
    <n v="21.51872494289325"/>
    <n v="71.981777174266426"/>
    <x v="4"/>
  </r>
  <r>
    <n v="2491"/>
    <n v="6.9698209291103597E-3"/>
    <x v="0"/>
    <n v="14.029708287788921"/>
    <n v="29.949897856151711"/>
    <n v="19.06219703446655"/>
    <n v="63.041803178407179"/>
    <x v="2"/>
  </r>
  <r>
    <n v="2492"/>
    <n v="0.4600377370860439"/>
    <x v="0"/>
    <n v="67.794193630760347"/>
    <n v="25.77987928160325"/>
    <n v="20.631892413793224"/>
    <n v="114.20596532615681"/>
    <x v="8"/>
  </r>
  <r>
    <n v="2493"/>
    <n v="0.1922716384523967"/>
    <x v="0"/>
    <n v="89.325882178172634"/>
    <n v="43.940560597058152"/>
    <n v="19.259984404136596"/>
    <n v="152.52642717936737"/>
    <x v="16"/>
  </r>
  <r>
    <n v="2494"/>
    <n v="8.2452604073328661E-2"/>
    <x v="0"/>
    <n v="22.486062455703522"/>
    <n v="33.802354223481373"/>
    <n v="19.790957549402027"/>
    <n v="76.079374228586914"/>
    <x v="4"/>
  </r>
  <r>
    <n v="2495"/>
    <n v="0.81686898641717709"/>
    <x v="3"/>
    <n v="25.347379578106995"/>
    <n v="25.137403920157791"/>
    <n v="15.768769617339467"/>
    <n v="66.253553115604262"/>
    <x v="2"/>
  </r>
  <r>
    <n v="2496"/>
    <n v="0.83030421057560877"/>
    <x v="3"/>
    <n v="19.299552716348263"/>
    <n v="33.147716179370263"/>
    <n v="19.181948272661813"/>
    <n v="71.629217168380336"/>
    <x v="4"/>
  </r>
  <r>
    <n v="2497"/>
    <n v="1.3933059369034773E-2"/>
    <x v="0"/>
    <n v="15.195345020423852"/>
    <n v="18.453057876517025"/>
    <n v="19.477005611653496"/>
    <n v="53.125408508594376"/>
    <x v="5"/>
  </r>
  <r>
    <n v="2498"/>
    <n v="0.60555659084157543"/>
    <x v="3"/>
    <n v="16.45192726010395"/>
    <n v="28.056910204563373"/>
    <n v="16.845809592565843"/>
    <n v="61.354647057233166"/>
    <x v="2"/>
  </r>
  <r>
    <n v="2499"/>
    <n v="0.97023960353190652"/>
    <x v="2"/>
    <n v="28.815650635821378"/>
    <n v="53.513764601911113"/>
    <n v="16.270971986087819"/>
    <n v="98.600387223820306"/>
    <x v="10"/>
  </r>
  <r>
    <n v="2500"/>
    <n v="0.83612729847261713"/>
    <x v="3"/>
    <n v="53.457334527622379"/>
    <n v="21.472762550849804"/>
    <n v="20.31350815305634"/>
    <n v="95.243605231528534"/>
    <x v="10"/>
  </r>
  <r>
    <n v="2501"/>
    <n v="0.21574763692509036"/>
    <x v="0"/>
    <n v="11.298843213478589"/>
    <n v="66.820372075620625"/>
    <n v="23.856870521178777"/>
    <n v="101.97608581027799"/>
    <x v="6"/>
  </r>
  <r>
    <n v="2502"/>
    <n v="5.0933552398933601E-2"/>
    <x v="0"/>
    <n v="30.019922720353268"/>
    <n v="52.271677382726182"/>
    <n v="18.841556063710801"/>
    <n v="101.13315616679024"/>
    <x v="6"/>
  </r>
  <r>
    <n v="2503"/>
    <n v="0.76585857078957909"/>
    <x v="3"/>
    <n v="82.487376178965704"/>
    <n v="37.864413628249622"/>
    <n v="24.809646978819952"/>
    <n v="145.16143678603527"/>
    <x v="0"/>
  </r>
  <r>
    <n v="2504"/>
    <n v="0.4585081347259673"/>
    <x v="0"/>
    <n v="34.945517883776532"/>
    <n v="36.952865943621511"/>
    <n v="17.227651421476377"/>
    <n v="89.12603524887443"/>
    <x v="9"/>
  </r>
  <r>
    <n v="2505"/>
    <n v="0.49842273399189152"/>
    <x v="0"/>
    <n v="78.468079314592828"/>
    <n v="24.870512004513145"/>
    <n v="24.488417535993328"/>
    <n v="127.82700885509931"/>
    <x v="1"/>
  </r>
  <r>
    <n v="2506"/>
    <n v="0.48515758257174024"/>
    <x v="0"/>
    <n v="12.035142224942442"/>
    <n v="22.00140866107018"/>
    <n v="24.924221929670651"/>
    <n v="58.960772815683271"/>
    <x v="5"/>
  </r>
  <r>
    <n v="2507"/>
    <n v="0.88174595359440655"/>
    <x v="4"/>
    <n v="89.358933228435475"/>
    <n v="34.441182713012502"/>
    <n v="19.227012338660028"/>
    <n v="143.027128280108"/>
    <x v="0"/>
  </r>
  <r>
    <n v="2508"/>
    <n v="0.91306421425701667"/>
    <x v="1"/>
    <n v="49.683610002982356"/>
    <n v="30.715994806339708"/>
    <n v="20.135640651005993"/>
    <n v="100.53524546032804"/>
    <x v="6"/>
  </r>
  <r>
    <n v="2509"/>
    <n v="0.29421671049121367"/>
    <x v="0"/>
    <n v="9.0742075958136486"/>
    <n v="11.698757359428344"/>
    <n v="20.760790057405025"/>
    <n v="41.533755012647021"/>
    <x v="7"/>
  </r>
  <r>
    <n v="2510"/>
    <n v="0.17402750293331648"/>
    <x v="0"/>
    <n v="19.474468971389946"/>
    <n v="26.194059210438422"/>
    <n v="26.260354120093222"/>
    <n v="71.92888230192159"/>
    <x v="4"/>
  </r>
  <r>
    <n v="2511"/>
    <n v="0.62294674976146036"/>
    <x v="3"/>
    <n v="18.107697558757863"/>
    <n v="41.808113707173661"/>
    <n v="20.557237788437345"/>
    <n v="80.473049054368872"/>
    <x v="9"/>
  </r>
  <r>
    <n v="2512"/>
    <n v="0.91003837679341937"/>
    <x v="1"/>
    <n v="26.795503026198059"/>
    <n v="23.683779646751812"/>
    <n v="21.450437475953883"/>
    <n v="71.929720148903755"/>
    <x v="4"/>
  </r>
  <r>
    <n v="2513"/>
    <n v="0.51562692669631738"/>
    <x v="3"/>
    <n v="69.167760937477169"/>
    <n v="32.392094676218534"/>
    <n v="16.362867914089808"/>
    <n v="117.92272352778551"/>
    <x v="8"/>
  </r>
  <r>
    <n v="2514"/>
    <n v="0.83379321763176539"/>
    <x v="3"/>
    <n v="82.352099971172066"/>
    <n v="37.017713776399148"/>
    <n v="23.863221967350828"/>
    <n v="143.23303571492204"/>
    <x v="0"/>
  </r>
  <r>
    <n v="2515"/>
    <n v="0.52387907254230859"/>
    <x v="3"/>
    <n v="17.525713255070624"/>
    <n v="30.398525351784858"/>
    <n v="19.308250411544634"/>
    <n v="67.232489018400116"/>
    <x v="2"/>
  </r>
  <r>
    <n v="2516"/>
    <n v="0.98787487950232045"/>
    <x v="2"/>
    <n v="28.209492200193683"/>
    <n v="17.054032126213443"/>
    <n v="16.714894252637603"/>
    <n v="61.978418579044728"/>
    <x v="2"/>
  </r>
  <r>
    <n v="2517"/>
    <n v="0.74953723239091707"/>
    <x v="3"/>
    <n v="15.642516782718072"/>
    <n v="18.079400173637595"/>
    <n v="23.122002122961927"/>
    <n v="56.843919079317601"/>
    <x v="5"/>
  </r>
  <r>
    <n v="2518"/>
    <n v="0.95532878290859236"/>
    <x v="1"/>
    <n v="11.104592787882247"/>
    <n v="38.339146578678495"/>
    <n v="21.071378649581739"/>
    <n v="70.51511801614248"/>
    <x v="4"/>
  </r>
  <r>
    <n v="2519"/>
    <n v="0.12864299800438905"/>
    <x v="0"/>
    <n v="41.791291654005299"/>
    <n v="18.605205500459071"/>
    <n v="16.327040273320403"/>
    <n v="76.723537427784777"/>
    <x v="4"/>
  </r>
  <r>
    <n v="2520"/>
    <n v="0.23789768893735042"/>
    <x v="0"/>
    <n v="86.475462100858053"/>
    <n v="17.591049285174655"/>
    <n v="18.276097293760795"/>
    <n v="122.34260867979351"/>
    <x v="1"/>
  </r>
  <r>
    <n v="2521"/>
    <n v="0.3218719716240892"/>
    <x v="0"/>
    <n v="13.968231399036299"/>
    <n v="20.7717975633336"/>
    <n v="12.507318393744855"/>
    <n v="47.247347356114751"/>
    <x v="7"/>
  </r>
  <r>
    <n v="2522"/>
    <n v="0.8883013279701012"/>
    <x v="4"/>
    <n v="44.262134606529798"/>
    <n v="12.650854685006768"/>
    <n v="17.364750058160553"/>
    <n v="74.277739349697129"/>
    <x v="4"/>
  </r>
  <r>
    <n v="2523"/>
    <n v="0.89147857784789353"/>
    <x v="4"/>
    <n v="47.033967611479476"/>
    <n v="34.806327528655906"/>
    <n v="20.676504431081462"/>
    <n v="102.51679957121684"/>
    <x v="6"/>
  </r>
  <r>
    <n v="2524"/>
    <n v="0.11062252652120808"/>
    <x v="0"/>
    <n v="39.024075713252252"/>
    <n v="23.436548097200873"/>
    <n v="22.03100257738912"/>
    <n v="84.491626387842246"/>
    <x v="9"/>
  </r>
  <r>
    <n v="2525"/>
    <n v="0.93746190932297091"/>
    <x v="1"/>
    <n v="40.508069077311823"/>
    <n v="18.788953233120633"/>
    <n v="22.854160983702126"/>
    <n v="82.151183294134583"/>
    <x v="9"/>
  </r>
  <r>
    <n v="2526"/>
    <n v="0.97155272960199979"/>
    <x v="2"/>
    <n v="46.566053220511243"/>
    <n v="53.149544754803486"/>
    <n v="15.997872047478051"/>
    <n v="115.71347002279278"/>
    <x v="8"/>
  </r>
  <r>
    <n v="2527"/>
    <n v="0.1755815053577966"/>
    <x v="0"/>
    <n v="15.705321399085703"/>
    <n v="8.982066552056839"/>
    <n v="18.423616260976146"/>
    <n v="43.111004212118686"/>
    <x v="7"/>
  </r>
  <r>
    <n v="2528"/>
    <n v="0.62948479665201373"/>
    <x v="3"/>
    <n v="14.365895716739308"/>
    <n v="29.422502170232065"/>
    <n v="23.990664057903704"/>
    <n v="67.779061944875082"/>
    <x v="2"/>
  </r>
  <r>
    <n v="2529"/>
    <n v="0.18710044220610555"/>
    <x v="0"/>
    <n v="7.6509592477606372"/>
    <n v="16.211191771133795"/>
    <n v="15.113274745177391"/>
    <n v="38.975425764071822"/>
    <x v="15"/>
  </r>
  <r>
    <n v="2530"/>
    <n v="0.64904143752610122"/>
    <x v="3"/>
    <n v="32.081531493577955"/>
    <n v="34.027239397363516"/>
    <n v="22.820401462207901"/>
    <n v="88.929172353149369"/>
    <x v="9"/>
  </r>
  <r>
    <n v="2531"/>
    <n v="0.39832616605419424"/>
    <x v="0"/>
    <n v="58.249099276167236"/>
    <n v="41.492991044115989"/>
    <n v="21.536980858863"/>
    <n v="121.27907117914623"/>
    <x v="1"/>
  </r>
  <r>
    <n v="2532"/>
    <n v="0.93839512513583678"/>
    <x v="1"/>
    <n v="21.461340042395921"/>
    <n v="35.761555688851864"/>
    <n v="23.366742056933671"/>
    <n v="80.589637788181463"/>
    <x v="9"/>
  </r>
  <r>
    <n v="2533"/>
    <n v="0.790435721504546"/>
    <x v="3"/>
    <n v="96.368396008156537"/>
    <n v="23.226776478829276"/>
    <n v="23.011892875800097"/>
    <n v="142.6070653627859"/>
    <x v="0"/>
  </r>
  <r>
    <n v="2534"/>
    <n v="0.50793139088388695"/>
    <x v="3"/>
    <n v="20.064287173482509"/>
    <n v="31.206918928855362"/>
    <n v="18.122255311159947"/>
    <n v="69.393461413497818"/>
    <x v="2"/>
  </r>
  <r>
    <n v="2535"/>
    <n v="0.79563978763378629"/>
    <x v="3"/>
    <n v="23.743926385905901"/>
    <n v="15.39127929956387"/>
    <n v="19.327197336789784"/>
    <n v="58.462403022259551"/>
    <x v="5"/>
  </r>
  <r>
    <n v="2536"/>
    <n v="0.11692419916204533"/>
    <x v="0"/>
    <n v="20.529216806712554"/>
    <n v="52.777534806471053"/>
    <n v="16.61036173614578"/>
    <n v="89.917113349329384"/>
    <x v="9"/>
  </r>
  <r>
    <n v="2537"/>
    <n v="0.74777631245443255"/>
    <x v="3"/>
    <n v="16.569434863771971"/>
    <n v="22.112701046688478"/>
    <n v="26.309845552543269"/>
    <n v="64.991981463003711"/>
    <x v="2"/>
  </r>
  <r>
    <n v="2538"/>
    <n v="0.28538738992430501"/>
    <x v="0"/>
    <n v="28.166099427229188"/>
    <n v="26.580481063263267"/>
    <n v="22.388440909639645"/>
    <n v="77.135021400132104"/>
    <x v="4"/>
  </r>
  <r>
    <n v="2539"/>
    <n v="1.5490511819070352E-2"/>
    <x v="0"/>
    <n v="11.652821904260609"/>
    <n v="27.359536739453585"/>
    <n v="15.190089311302351"/>
    <n v="54.202447955016545"/>
    <x v="5"/>
  </r>
  <r>
    <n v="2540"/>
    <n v="0.73598883662560011"/>
    <x v="3"/>
    <n v="25.861182709617946"/>
    <n v="74.025994498791761"/>
    <n v="15.473842570052831"/>
    <n v="115.36101977846255"/>
    <x v="8"/>
  </r>
  <r>
    <n v="2541"/>
    <n v="0.96247534942332991"/>
    <x v="2"/>
    <n v="43.490849025658029"/>
    <n v="6.0739862769783182"/>
    <n v="13.963543490812823"/>
    <n v="63.528378793449171"/>
    <x v="2"/>
  </r>
  <r>
    <n v="2542"/>
    <n v="2.8686445791367254E-2"/>
    <x v="0"/>
    <n v="39.480777032436521"/>
    <n v="45.701091698619557"/>
    <n v="17.957141493616891"/>
    <n v="103.13901022467297"/>
    <x v="6"/>
  </r>
  <r>
    <n v="2543"/>
    <n v="0.34529115359115015"/>
    <x v="0"/>
    <n v="6.8212659237465196"/>
    <n v="88.331532370576525"/>
    <n v="16.705707650296844"/>
    <n v="111.85850594461989"/>
    <x v="8"/>
  </r>
  <r>
    <n v="2544"/>
    <n v="8.0758378077252613E-2"/>
    <x v="0"/>
    <n v="58.572779364432307"/>
    <n v="11.663206187585292"/>
    <n v="19.330585429928277"/>
    <n v="89.566570981945873"/>
    <x v="9"/>
  </r>
  <r>
    <n v="2545"/>
    <n v="0.74032984602430396"/>
    <x v="3"/>
    <n v="34.668379871700253"/>
    <n v="35.874554213193321"/>
    <n v="17.282778977479197"/>
    <n v="87.82571306237277"/>
    <x v="9"/>
  </r>
  <r>
    <n v="2546"/>
    <n v="0.69007952428384356"/>
    <x v="3"/>
    <n v="35.240689811611716"/>
    <n v="34.091642558098251"/>
    <n v="22.445264250962353"/>
    <n v="91.777596620672327"/>
    <x v="10"/>
  </r>
  <r>
    <n v="2547"/>
    <n v="0.27339132731315463"/>
    <x v="0"/>
    <n v="41.058785793601579"/>
    <n v="36.226931810327166"/>
    <n v="24.18871796571079"/>
    <n v="101.47443556963954"/>
    <x v="6"/>
  </r>
  <r>
    <n v="2548"/>
    <n v="0.282023119089991"/>
    <x v="0"/>
    <n v="69.441909375825915"/>
    <n v="69.577589248455766"/>
    <n v="20.512182878787911"/>
    <n v="159.53168150306959"/>
    <x v="16"/>
  </r>
  <r>
    <n v="2549"/>
    <n v="0.21607353142504804"/>
    <x v="0"/>
    <n v="51.699450507928638"/>
    <n v="50.8746183553883"/>
    <n v="26.066731607108427"/>
    <n v="128.64080047042538"/>
    <x v="1"/>
  </r>
  <r>
    <n v="2550"/>
    <n v="0.55635501793777931"/>
    <x v="3"/>
    <n v="15.356222130428876"/>
    <n v="28.589849162822009"/>
    <n v="15.29161268387565"/>
    <n v="59.23768397712653"/>
    <x v="5"/>
  </r>
  <r>
    <n v="2551"/>
    <n v="0.20639717532731083"/>
    <x v="0"/>
    <n v="24.870678609561594"/>
    <n v="37.055177530257097"/>
    <n v="17.878765123995386"/>
    <n v="79.804621263814084"/>
    <x v="4"/>
  </r>
  <r>
    <n v="2552"/>
    <n v="0.99923115376904781"/>
    <x v="2"/>
    <n v="12.044060146112564"/>
    <n v="61.777397429274316"/>
    <n v="22.59417907754932"/>
    <n v="96.4156366529362"/>
    <x v="10"/>
  </r>
  <r>
    <n v="2553"/>
    <n v="0.85701388362739517"/>
    <x v="3"/>
    <n v="18.310002496702086"/>
    <n v="20.73339054795893"/>
    <n v="21.740345232854107"/>
    <n v="60.783738277515127"/>
    <x v="2"/>
  </r>
  <r>
    <n v="2554"/>
    <n v="0.53580057302564221"/>
    <x v="3"/>
    <n v="23.57657013891076"/>
    <n v="80.56599362151664"/>
    <n v="23.551347765923055"/>
    <n v="127.69391152635046"/>
    <x v="1"/>
  </r>
  <r>
    <n v="2555"/>
    <n v="0.13576848431245725"/>
    <x v="0"/>
    <n v="22.186998910458776"/>
    <n v="10.008898600277924"/>
    <n v="15.864762443576437"/>
    <n v="48.060659954313138"/>
    <x v="7"/>
  </r>
  <r>
    <n v="2556"/>
    <n v="0.8374324563187141"/>
    <x v="3"/>
    <n v="30.838636311904214"/>
    <n v="24.568412343767207"/>
    <n v="21.703227530553342"/>
    <n v="77.110276186224752"/>
    <x v="4"/>
  </r>
  <r>
    <n v="2557"/>
    <n v="0.71988627925930637"/>
    <x v="3"/>
    <n v="62.063527280326412"/>
    <n v="36.93614771974736"/>
    <n v="18.375814890404914"/>
    <n v="117.37548989047869"/>
    <x v="8"/>
  </r>
  <r>
    <n v="2558"/>
    <n v="0.92153655298500459"/>
    <x v="1"/>
    <n v="37.388733686872293"/>
    <n v="26.829880122951121"/>
    <n v="27.475954908873817"/>
    <n v="91.694568718697226"/>
    <x v="10"/>
  </r>
  <r>
    <n v="2559"/>
    <n v="0.96431370948205541"/>
    <x v="2"/>
    <n v="52.069586094348757"/>
    <n v="17.863603607062966"/>
    <n v="14.270846997704211"/>
    <n v="84.204036699115932"/>
    <x v="9"/>
  </r>
  <r>
    <n v="2560"/>
    <n v="0.14804566612110481"/>
    <x v="0"/>
    <n v="31.192947585608199"/>
    <n v="22.148839758335551"/>
    <n v="23.905215027910526"/>
    <n v="77.247002371854279"/>
    <x v="4"/>
  </r>
  <r>
    <n v="2561"/>
    <n v="0.49114782720779249"/>
    <x v="0"/>
    <n v="43.79938501015738"/>
    <n v="27.70388644989109"/>
    <n v="24.032738743358536"/>
    <n v="95.536010203407002"/>
    <x v="10"/>
  </r>
  <r>
    <n v="2562"/>
    <n v="0.3708167695498189"/>
    <x v="0"/>
    <n v="40.083448371991196"/>
    <n v="10.875546242830632"/>
    <n v="21.560840564100314"/>
    <n v="72.519835178922136"/>
    <x v="4"/>
  </r>
  <r>
    <n v="2563"/>
    <n v="0.36890039040782585"/>
    <x v="0"/>
    <n v="30.272870842783213"/>
    <n v="76.777955326268014"/>
    <n v="23.904694653916167"/>
    <n v="130.9555208229674"/>
    <x v="3"/>
  </r>
  <r>
    <n v="2564"/>
    <n v="0.22265815114293375"/>
    <x v="0"/>
    <n v="59.824942320528045"/>
    <n v="24.451213405741498"/>
    <n v="30.475293014986999"/>
    <n v="114.75144874125654"/>
    <x v="8"/>
  </r>
  <r>
    <n v="2565"/>
    <n v="0.92758345476687609"/>
    <x v="1"/>
    <n v="70.394762389421714"/>
    <n v="30.975604336390312"/>
    <n v="26.325035485926673"/>
    <n v="127.69540221173871"/>
    <x v="1"/>
  </r>
  <r>
    <n v="2566"/>
    <n v="0.11389320359087529"/>
    <x v="0"/>
    <n v="9.3488325740490037"/>
    <n v="7.6970792031405351"/>
    <n v="26.017114812316073"/>
    <n v="43.063026589505611"/>
    <x v="7"/>
  </r>
  <r>
    <n v="2567"/>
    <n v="0.61215090946058404"/>
    <x v="3"/>
    <n v="27.937864737608002"/>
    <n v="50.481260679526358"/>
    <n v="17.497293530591211"/>
    <n v="95.91641894772556"/>
    <x v="10"/>
  </r>
  <r>
    <n v="2568"/>
    <n v="0.49259100425095947"/>
    <x v="0"/>
    <n v="73.351883501985085"/>
    <n v="13.027962106190676"/>
    <n v="21.021982808856947"/>
    <n v="107.4018284170327"/>
    <x v="6"/>
  </r>
  <r>
    <n v="2569"/>
    <n v="0.45802426885830705"/>
    <x v="0"/>
    <n v="29.352330346013826"/>
    <n v="37.589118405843593"/>
    <n v="21.946237527542898"/>
    <n v="88.887686279400327"/>
    <x v="9"/>
  </r>
  <r>
    <n v="2570"/>
    <n v="0.55633586276422697"/>
    <x v="3"/>
    <n v="34.433295422191719"/>
    <n v="12.856607245373779"/>
    <n v="20.155202024892798"/>
    <n v="67.445104692458301"/>
    <x v="2"/>
  </r>
  <r>
    <n v="2571"/>
    <n v="0.33768841058347177"/>
    <x v="0"/>
    <n v="41.579900556967289"/>
    <n v="17.530771155612307"/>
    <n v="21.712251754222933"/>
    <n v="80.822923466802536"/>
    <x v="9"/>
  </r>
  <r>
    <n v="2572"/>
    <n v="0.21005995656583321"/>
    <x v="0"/>
    <n v="30.10440866137705"/>
    <n v="45.235106944600872"/>
    <n v="14.854347754146985"/>
    <n v="90.193863360124908"/>
    <x v="10"/>
  </r>
  <r>
    <n v="2573"/>
    <n v="0.55377761418413962"/>
    <x v="3"/>
    <n v="39.143188432734981"/>
    <n v="50.557547269840626"/>
    <n v="20.057507915339432"/>
    <n v="109.75824361791503"/>
    <x v="6"/>
  </r>
  <r>
    <n v="2574"/>
    <n v="0.2408952253433202"/>
    <x v="0"/>
    <n v="19.454386007176868"/>
    <n v="10.780823896962291"/>
    <n v="20.850195552983404"/>
    <n v="51.085405457122562"/>
    <x v="5"/>
  </r>
  <r>
    <n v="2575"/>
    <n v="0.3994627787423356"/>
    <x v="0"/>
    <n v="28.445698862312895"/>
    <n v="37.524418660323128"/>
    <n v="19.935625881166022"/>
    <n v="85.905743403802049"/>
    <x v="9"/>
  </r>
  <r>
    <n v="2576"/>
    <n v="0.10105362833585629"/>
    <x v="0"/>
    <n v="39.667655956563586"/>
    <n v="57.745226834695821"/>
    <n v="16.405898066774245"/>
    <n v="113.81878085803365"/>
    <x v="8"/>
  </r>
  <r>
    <n v="2577"/>
    <n v="0.96146005063082918"/>
    <x v="2"/>
    <n v="42.2689747120859"/>
    <n v="35.86777238253444"/>
    <n v="17.203935942688016"/>
    <n v="95.340683037308366"/>
    <x v="10"/>
  </r>
  <r>
    <n v="2578"/>
    <n v="0.54054593587542799"/>
    <x v="3"/>
    <n v="11.839259794079794"/>
    <n v="15.713495483296995"/>
    <n v="26.115442595401497"/>
    <n v="53.668197872778286"/>
    <x v="5"/>
  </r>
  <r>
    <n v="2579"/>
    <n v="0.81283349707291508"/>
    <x v="3"/>
    <n v="42.214879923139641"/>
    <n v="36.692881899662616"/>
    <n v="25.264534056085896"/>
    <n v="104.17229587888815"/>
    <x v="6"/>
  </r>
  <r>
    <n v="2580"/>
    <n v="0.19749344388761614"/>
    <x v="0"/>
    <n v="26.075391907846974"/>
    <n v="36.656750638719309"/>
    <n v="17.411451799005643"/>
    <n v="80.143594345571927"/>
    <x v="9"/>
  </r>
  <r>
    <n v="2581"/>
    <n v="0.86463053629637621"/>
    <x v="4"/>
    <n v="70.41452331303374"/>
    <n v="16.380459259429294"/>
    <n v="18.634567380878728"/>
    <n v="105.42954995334176"/>
    <x v="6"/>
  </r>
  <r>
    <n v="2582"/>
    <n v="2.6667857141224882E-2"/>
    <x v="0"/>
    <n v="97.894560495750454"/>
    <n v="28.380774404412726"/>
    <n v="18.778911967047282"/>
    <n v="145.05424686721048"/>
    <x v="0"/>
  </r>
  <r>
    <n v="2583"/>
    <n v="0.34697756577265693"/>
    <x v="0"/>
    <n v="21.750211842362969"/>
    <n v="77.955605276756359"/>
    <n v="18.630999567718504"/>
    <n v="118.33681668683784"/>
    <x v="8"/>
  </r>
  <r>
    <n v="2584"/>
    <n v="0.89985126366595836"/>
    <x v="4"/>
    <n v="10.927051990941484"/>
    <n v="15.004138326385842"/>
    <n v="19.755896806286657"/>
    <n v="45.687087123613985"/>
    <x v="7"/>
  </r>
  <r>
    <n v="2585"/>
    <n v="0.37562084195322509"/>
    <x v="0"/>
    <n v="12.889499528839231"/>
    <n v="29.298560639247583"/>
    <n v="19.975460543222688"/>
    <n v="62.163520711309502"/>
    <x v="2"/>
  </r>
  <r>
    <n v="2586"/>
    <n v="0.64360672554199705"/>
    <x v="3"/>
    <n v="24.082538075782104"/>
    <n v="12.766208578284893"/>
    <n v="23.213080121111346"/>
    <n v="60.061826775178346"/>
    <x v="2"/>
  </r>
  <r>
    <n v="2587"/>
    <n v="0.55594937721534921"/>
    <x v="3"/>
    <n v="16.578542240842168"/>
    <n v="18.09791521111606"/>
    <n v="23.240013279117065"/>
    <n v="57.916470731075293"/>
    <x v="5"/>
  </r>
  <r>
    <n v="2588"/>
    <n v="0.97888625243613037"/>
    <x v="2"/>
    <n v="37.74799884619209"/>
    <n v="36.970701151508997"/>
    <n v="16.122618374196044"/>
    <n v="90.841318371897131"/>
    <x v="10"/>
  </r>
  <r>
    <n v="2589"/>
    <n v="0.33883962720134464"/>
    <x v="0"/>
    <n v="74.767096540911012"/>
    <n v="42.196989564736562"/>
    <n v="27.10135845813949"/>
    <n v="144.06544456378705"/>
    <x v="0"/>
  </r>
  <r>
    <n v="2590"/>
    <n v="0.84196995222182336"/>
    <x v="3"/>
    <n v="85.551301742166842"/>
    <n v="67.717975965990732"/>
    <n v="40.016006778263034"/>
    <n v="193.28528448642061"/>
    <x v="18"/>
  </r>
  <r>
    <n v="2591"/>
    <n v="0.66988865860649727"/>
    <x v="3"/>
    <n v="43.003933854469722"/>
    <n v="7.8223803449084155"/>
    <n v="13.937404311961512"/>
    <n v="64.763718511339647"/>
    <x v="2"/>
  </r>
  <r>
    <n v="2592"/>
    <n v="0.35113495478247736"/>
    <x v="0"/>
    <n v="11.098167576362332"/>
    <n v="28.156594300227539"/>
    <n v="16.578258447950656"/>
    <n v="55.833020324540527"/>
    <x v="5"/>
  </r>
  <r>
    <n v="2593"/>
    <n v="0.82436837225869686"/>
    <x v="3"/>
    <n v="44.92627958710866"/>
    <n v="27.766293682758437"/>
    <n v="14.343962330851559"/>
    <n v="87.036535600718651"/>
    <x v="9"/>
  </r>
  <r>
    <n v="2594"/>
    <n v="7.4339075472003358E-2"/>
    <x v="0"/>
    <n v="15.710003993382076"/>
    <n v="15.331594093715534"/>
    <n v="26.720290850620522"/>
    <n v="57.761888937718133"/>
    <x v="5"/>
  </r>
  <r>
    <n v="2595"/>
    <n v="0.98567785893985904"/>
    <x v="2"/>
    <n v="22.931612207595261"/>
    <n v="61.622158331554196"/>
    <n v="15.471087101741562"/>
    <n v="100.02485764089101"/>
    <x v="6"/>
  </r>
  <r>
    <n v="2596"/>
    <n v="0.34846848559046384"/>
    <x v="0"/>
    <n v="27.432813190012112"/>
    <n v="25.23529074453069"/>
    <n v="27.443589068730518"/>
    <n v="80.111693003273317"/>
    <x v="9"/>
  </r>
  <r>
    <n v="2597"/>
    <n v="0.14755114901101307"/>
    <x v="0"/>
    <n v="48.515864867157759"/>
    <n v="30.04466862092784"/>
    <n v="13.025074629982013"/>
    <n v="91.585608118067611"/>
    <x v="10"/>
  </r>
  <r>
    <n v="2598"/>
    <n v="0.48560808565230296"/>
    <x v="0"/>
    <n v="75.894386433950359"/>
    <n v="14.364079086173364"/>
    <n v="25.230525265793769"/>
    <n v="115.48899078591749"/>
    <x v="8"/>
  </r>
  <r>
    <n v="2599"/>
    <n v="0.91758770700685932"/>
    <x v="1"/>
    <n v="34.479794019387874"/>
    <n v="40.817973314609397"/>
    <n v="18.63338486403882"/>
    <n v="93.931152198036088"/>
    <x v="10"/>
  </r>
  <r>
    <n v="2600"/>
    <n v="3.2849849436318967E-2"/>
    <x v="0"/>
    <n v="52.448449982995427"/>
    <n v="20.687581135022558"/>
    <n v="24.479677875515307"/>
    <n v="97.615708993533289"/>
    <x v="10"/>
  </r>
  <r>
    <n v="2601"/>
    <n v="0.76481941570589673"/>
    <x v="3"/>
    <n v="97.005419968516819"/>
    <n v="20.525642466052435"/>
    <n v="20.277306518119698"/>
    <n v="137.80836895268894"/>
    <x v="3"/>
  </r>
  <r>
    <n v="2602"/>
    <n v="8.3073462063929515E-3"/>
    <x v="0"/>
    <n v="12.911577431671372"/>
    <n v="32.878270370654327"/>
    <n v="32.822159646076351"/>
    <n v="78.612007448402039"/>
    <x v="4"/>
  </r>
  <r>
    <n v="2603"/>
    <n v="6.9158268790847299E-2"/>
    <x v="0"/>
    <n v="33.920556436234058"/>
    <n v="25.128859718877145"/>
    <n v="30.993497856847565"/>
    <n v="90.042914011958771"/>
    <x v="10"/>
  </r>
  <r>
    <n v="2604"/>
    <n v="0.76977129930731925"/>
    <x v="3"/>
    <n v="14.425794904423631"/>
    <n v="23.680237400470819"/>
    <n v="19.320599469147147"/>
    <n v="57.426631774041596"/>
    <x v="5"/>
  </r>
  <r>
    <n v="2605"/>
    <n v="0.69465380091233286"/>
    <x v="3"/>
    <n v="36.04885878974639"/>
    <n v="34.402363042460692"/>
    <n v="15.629538660642778"/>
    <n v="86.080760492849862"/>
    <x v="9"/>
  </r>
  <r>
    <n v="2606"/>
    <n v="4.5910185883592192E-2"/>
    <x v="0"/>
    <n v="9.1345123333127116"/>
    <n v="29.034858349983175"/>
    <n v="15.883507184390918"/>
    <n v="54.052877867686803"/>
    <x v="5"/>
  </r>
  <r>
    <n v="2607"/>
    <n v="0.6725141211052782"/>
    <x v="3"/>
    <n v="87.646644394008575"/>
    <n v="16.104450144507663"/>
    <n v="19.702142460515219"/>
    <n v="123.45323699903146"/>
    <x v="1"/>
  </r>
  <r>
    <n v="2608"/>
    <n v="0.53699769156960075"/>
    <x v="3"/>
    <n v="54.833898362110844"/>
    <n v="34.613276662340944"/>
    <n v="19.327956473771941"/>
    <n v="108.77513149822371"/>
    <x v="6"/>
  </r>
  <r>
    <n v="2609"/>
    <n v="0.84638769780317979"/>
    <x v="3"/>
    <n v="21.506978131133028"/>
    <n v="19.054014613125233"/>
    <n v="21.419602755817248"/>
    <n v="61.980595500075509"/>
    <x v="2"/>
  </r>
  <r>
    <n v="2610"/>
    <n v="7.3303884224657612E-2"/>
    <x v="0"/>
    <n v="6.894572966645657"/>
    <n v="25.62829899768542"/>
    <n v="24.527804727070496"/>
    <n v="57.05067669140157"/>
    <x v="5"/>
  </r>
  <r>
    <n v="2611"/>
    <n v="0.41913857415337463"/>
    <x v="0"/>
    <n v="38.197746333755923"/>
    <n v="20.199767841416623"/>
    <n v="21.09180406518043"/>
    <n v="79.489318240352972"/>
    <x v="4"/>
  </r>
  <r>
    <n v="2612"/>
    <n v="0.49356198511812155"/>
    <x v="0"/>
    <n v="40.19095102136972"/>
    <n v="20.576207496079697"/>
    <n v="23.637755787952354"/>
    <n v="84.404914305401775"/>
    <x v="9"/>
  </r>
  <r>
    <n v="2613"/>
    <n v="0.53838793795500561"/>
    <x v="3"/>
    <n v="19.603698819852955"/>
    <n v="15.271723796997589"/>
    <n v="17.602292675190579"/>
    <n v="52.477715292041125"/>
    <x v="5"/>
  </r>
  <r>
    <n v="2614"/>
    <n v="0.25986837660948703"/>
    <x v="0"/>
    <n v="32.634479281364889"/>
    <n v="23.100282390038281"/>
    <n v="17.528519123700725"/>
    <n v="73.263280795103896"/>
    <x v="4"/>
  </r>
  <r>
    <n v="2615"/>
    <n v="0.83977706854167211"/>
    <x v="3"/>
    <n v="101.68705424447329"/>
    <n v="26.492402312438617"/>
    <n v="17.27179630890808"/>
    <n v="145.45125286581998"/>
    <x v="0"/>
  </r>
  <r>
    <n v="2616"/>
    <n v="0.66472593510694411"/>
    <x v="3"/>
    <n v="32.530158457389881"/>
    <n v="26.1892572854339"/>
    <n v="20.460418916705144"/>
    <n v="79.179834659528922"/>
    <x v="4"/>
  </r>
  <r>
    <n v="2617"/>
    <n v="0.13190834120383621"/>
    <x v="0"/>
    <n v="80.091191080547063"/>
    <n v="19.131012281665551"/>
    <n v="25.239947247863594"/>
    <n v="124.46215061007621"/>
    <x v="1"/>
  </r>
  <r>
    <n v="2618"/>
    <n v="0.29341212517315907"/>
    <x v="0"/>
    <n v="29.44035815375927"/>
    <n v="37.282462918431541"/>
    <n v="21.750644430304689"/>
    <n v="88.4734655024955"/>
    <x v="9"/>
  </r>
  <r>
    <n v="2619"/>
    <n v="0.20167070630641903"/>
    <x v="0"/>
    <n v="40.453610937394501"/>
    <n v="22.972727113023616"/>
    <n v="24.506848866339013"/>
    <n v="87.933186916757137"/>
    <x v="9"/>
  </r>
  <r>
    <n v="2620"/>
    <n v="0.13336390735375547"/>
    <x v="0"/>
    <n v="90.04446317918881"/>
    <n v="28.166454004908854"/>
    <n v="18.142360702833489"/>
    <n v="136.35327788693115"/>
    <x v="3"/>
  </r>
  <r>
    <n v="2621"/>
    <n v="0.24581044903346549"/>
    <x v="0"/>
    <n v="24.612699142923098"/>
    <n v="20.799069333975435"/>
    <n v="19.299831797677054"/>
    <n v="64.711600274575588"/>
    <x v="2"/>
  </r>
  <r>
    <n v="2622"/>
    <n v="0.91298833812387659"/>
    <x v="1"/>
    <n v="27.525494181360799"/>
    <n v="28.336712956897021"/>
    <n v="24.105739848032975"/>
    <n v="79.967946986290798"/>
    <x v="4"/>
  </r>
  <r>
    <n v="2623"/>
    <n v="0.79473259670087482"/>
    <x v="3"/>
    <n v="16.324840935037198"/>
    <n v="35.144301127355256"/>
    <n v="23.906831370600962"/>
    <n v="75.375973432993419"/>
    <x v="4"/>
  </r>
  <r>
    <n v="2624"/>
    <n v="0.50598193140931302"/>
    <x v="3"/>
    <n v="38.862169508822042"/>
    <n v="25.158383337717435"/>
    <n v="12.213238096374548"/>
    <n v="76.233790942914027"/>
    <x v="4"/>
  </r>
  <r>
    <n v="2625"/>
    <n v="0.38296246824897229"/>
    <x v="0"/>
    <n v="62.209562068770033"/>
    <n v="9.7239963524265338"/>
    <n v="20.704553121507068"/>
    <n v="92.638111542703626"/>
    <x v="10"/>
  </r>
  <r>
    <n v="2626"/>
    <n v="0.11790233964431363"/>
    <x v="0"/>
    <n v="10.585712406385442"/>
    <n v="38.532769569487577"/>
    <n v="23.223528341952168"/>
    <n v="72.342010317825185"/>
    <x v="4"/>
  </r>
  <r>
    <n v="2627"/>
    <n v="0.51948062565015451"/>
    <x v="3"/>
    <n v="113.88352924035323"/>
    <n v="15.003788864731987"/>
    <n v="24.770010594893844"/>
    <n v="153.65732869997908"/>
    <x v="16"/>
  </r>
  <r>
    <n v="2628"/>
    <n v="0.68298212489287446"/>
    <x v="3"/>
    <n v="33.391483267987731"/>
    <n v="12.947798648221649"/>
    <n v="23.21858698645195"/>
    <n v="69.557868902661326"/>
    <x v="2"/>
  </r>
  <r>
    <n v="2629"/>
    <n v="0.98699208284464712"/>
    <x v="2"/>
    <n v="31.630513081887436"/>
    <n v="34.576228984600519"/>
    <n v="15.903789707560369"/>
    <n v="82.110531774048312"/>
    <x v="9"/>
  </r>
  <r>
    <n v="2630"/>
    <n v="0.10288938946002413"/>
    <x v="0"/>
    <n v="22.60249467410172"/>
    <n v="22.607977838808999"/>
    <n v="18.802771115648707"/>
    <n v="64.013243628559422"/>
    <x v="2"/>
  </r>
  <r>
    <n v="2631"/>
    <n v="0.2512203860377239"/>
    <x v="0"/>
    <n v="21.922068946178968"/>
    <n v="73.217340856387978"/>
    <n v="23.181576261561879"/>
    <n v="118.32098606412882"/>
    <x v="8"/>
  </r>
  <r>
    <n v="2632"/>
    <n v="0.84330624904360552"/>
    <x v="3"/>
    <n v="43.602449590267383"/>
    <n v="37.180455056304886"/>
    <n v="21.996400763088435"/>
    <n v="102.77930540966069"/>
    <x v="6"/>
  </r>
  <r>
    <n v="2633"/>
    <n v="0.28922281041101061"/>
    <x v="0"/>
    <n v="15.840749149335766"/>
    <n v="51.646179249301646"/>
    <n v="20.220367688266645"/>
    <n v="87.707296086904066"/>
    <x v="9"/>
  </r>
  <r>
    <n v="2634"/>
    <n v="0.28723360288653366"/>
    <x v="0"/>
    <n v="162.29239982363191"/>
    <n v="18.53813428485201"/>
    <n v="22.502960918423863"/>
    <n v="203.3334950269078"/>
    <x v="19"/>
  </r>
  <r>
    <n v="2635"/>
    <n v="0.81794130797194786"/>
    <x v="3"/>
    <n v="24.258972583128614"/>
    <n v="47.595538072352426"/>
    <n v="23.040325383314535"/>
    <n v="94.894836038795574"/>
    <x v="10"/>
  </r>
  <r>
    <n v="2636"/>
    <n v="0.71472312942980931"/>
    <x v="3"/>
    <n v="32.909610143688596"/>
    <n v="18.933847765931858"/>
    <n v="25.497856579084747"/>
    <n v="77.341314488705194"/>
    <x v="4"/>
  </r>
  <r>
    <n v="2637"/>
    <n v="0.93851149559084934"/>
    <x v="1"/>
    <n v="179.12964074361395"/>
    <n v="32.573056946728222"/>
    <n v="18.805180375248387"/>
    <n v="230.50787806559057"/>
    <x v="22"/>
  </r>
  <r>
    <n v="2638"/>
    <n v="8.8427031849981796E-2"/>
    <x v="0"/>
    <n v="62.44729851840161"/>
    <n v="25.57319480366197"/>
    <n v="24.012225756781927"/>
    <n v="112.0327190788455"/>
    <x v="8"/>
  </r>
  <r>
    <n v="2639"/>
    <n v="0.25037870444641996"/>
    <x v="0"/>
    <n v="14.532065108455431"/>
    <n v="25.812084171322905"/>
    <n v="27.280744125260078"/>
    <n v="67.624893405038421"/>
    <x v="2"/>
  </r>
  <r>
    <n v="2640"/>
    <n v="0.64110882929254442"/>
    <x v="3"/>
    <n v="14.217455833637743"/>
    <n v="16.345070829564481"/>
    <n v="20.895075339477664"/>
    <n v="51.457602002679891"/>
    <x v="5"/>
  </r>
  <r>
    <n v="2641"/>
    <n v="0.14821150021082286"/>
    <x v="0"/>
    <n v="44.50647773388868"/>
    <n v="24.407338688313658"/>
    <n v="20.441803052073649"/>
    <n v="89.355619474275983"/>
    <x v="9"/>
  </r>
  <r>
    <n v="2642"/>
    <n v="0.16174885535442329"/>
    <x v="0"/>
    <n v="32.263607613466931"/>
    <n v="26.890902798519463"/>
    <n v="24.555392597993492"/>
    <n v="83.709903009979882"/>
    <x v="9"/>
  </r>
  <r>
    <n v="2643"/>
    <n v="0.94259619250238091"/>
    <x v="1"/>
    <n v="34.852816868329953"/>
    <n v="14.683630780691415"/>
    <n v="22.564999881398279"/>
    <n v="72.101447530419648"/>
    <x v="4"/>
  </r>
  <r>
    <n v="2644"/>
    <n v="0.99893172032081456"/>
    <x v="2"/>
    <n v="70.663766582962168"/>
    <n v="21.439675006878101"/>
    <n v="21.264536474214189"/>
    <n v="113.36797806405445"/>
    <x v="8"/>
  </r>
  <r>
    <n v="2645"/>
    <n v="0.52275590856858867"/>
    <x v="3"/>
    <n v="27.585037626836797"/>
    <n v="22.143968809035396"/>
    <n v="17.733335597393449"/>
    <n v="67.462342033265642"/>
    <x v="2"/>
  </r>
  <r>
    <n v="2646"/>
    <n v="0.64321020087246039"/>
    <x v="3"/>
    <n v="20.999573394207101"/>
    <n v="30.0765898177625"/>
    <n v="17.492190113579792"/>
    <n v="68.568353325549396"/>
    <x v="2"/>
  </r>
  <r>
    <n v="2647"/>
    <n v="0.9375713999792219"/>
    <x v="1"/>
    <n v="21.804588512734135"/>
    <n v="15.886119045132009"/>
    <n v="22.367085899243158"/>
    <n v="60.057793457109305"/>
    <x v="2"/>
  </r>
  <r>
    <n v="2648"/>
    <n v="0.77891271811956631"/>
    <x v="3"/>
    <n v="54.598260962014933"/>
    <n v="19.355545333515511"/>
    <n v="21.518239374267701"/>
    <n v="95.472045669798149"/>
    <x v="10"/>
  </r>
  <r>
    <n v="2649"/>
    <n v="0.27710186769193645"/>
    <x v="0"/>
    <n v="21.896648047527094"/>
    <n v="11.771824457173105"/>
    <n v="15.238829106791439"/>
    <n v="48.907301611491633"/>
    <x v="7"/>
  </r>
  <r>
    <n v="2650"/>
    <n v="0.84883190453105017"/>
    <x v="3"/>
    <n v="18.73593307253655"/>
    <n v="21.733612938320004"/>
    <n v="20.557540463930952"/>
    <n v="61.027086474787509"/>
    <x v="2"/>
  </r>
  <r>
    <n v="2651"/>
    <n v="0.39055029753613391"/>
    <x v="0"/>
    <n v="15.750623275659771"/>
    <n v="39.563926815257901"/>
    <n v="17.863203438024875"/>
    <n v="73.177753528942546"/>
    <x v="4"/>
  </r>
  <r>
    <n v="2652"/>
    <n v="0.37950387197171009"/>
    <x v="0"/>
    <n v="41.017849902134763"/>
    <n v="25.892748706754926"/>
    <n v="15.143016696536272"/>
    <n v="82.05361530542595"/>
    <x v="9"/>
  </r>
  <r>
    <n v="2653"/>
    <n v="0.55229613398697053"/>
    <x v="3"/>
    <n v="19.683064110783253"/>
    <n v="46.616265325823527"/>
    <n v="18.408908690191652"/>
    <n v="84.708238126798435"/>
    <x v="9"/>
  </r>
  <r>
    <n v="2654"/>
    <n v="0.50560864497338565"/>
    <x v="3"/>
    <n v="48.057426314871499"/>
    <n v="75.942706726506501"/>
    <n v="26.365135561059763"/>
    <n v="150.36526860243777"/>
    <x v="16"/>
  </r>
  <r>
    <n v="2655"/>
    <n v="0.49052072899536947"/>
    <x v="0"/>
    <n v="29.492629499171844"/>
    <n v="31.724997512371704"/>
    <n v="16.308606634300023"/>
    <n v="77.526233645843575"/>
    <x v="4"/>
  </r>
  <r>
    <n v="2656"/>
    <n v="0.42302101351123411"/>
    <x v="0"/>
    <n v="21.670362746622825"/>
    <n v="60.436491673062285"/>
    <n v="21.982159239166847"/>
    <n v="104.08901365885195"/>
    <x v="6"/>
  </r>
  <r>
    <n v="2657"/>
    <n v="0.19399626888083199"/>
    <x v="0"/>
    <n v="68.555857384360721"/>
    <n v="17.465032854559531"/>
    <n v="21.31755221413427"/>
    <n v="107.33844245305453"/>
    <x v="6"/>
  </r>
  <r>
    <n v="2658"/>
    <n v="0.14837122184752993"/>
    <x v="0"/>
    <n v="5.8391241965587879"/>
    <n v="15.859535743277309"/>
    <n v="23.686795131252541"/>
    <n v="45.385455071088643"/>
    <x v="7"/>
  </r>
  <r>
    <n v="2659"/>
    <n v="0.23655207005852552"/>
    <x v="0"/>
    <n v="39.08067189594459"/>
    <n v="27.277966916292922"/>
    <n v="17.566610688817004"/>
    <n v="83.925249501054523"/>
    <x v="9"/>
  </r>
  <r>
    <n v="2660"/>
    <n v="0.13066142291268434"/>
    <x v="0"/>
    <n v="19.66106768998068"/>
    <n v="13.605959136328018"/>
    <n v="16.294278992557555"/>
    <n v="49.561305818866245"/>
    <x v="7"/>
  </r>
  <r>
    <n v="2661"/>
    <n v="0.57833032082154112"/>
    <x v="3"/>
    <n v="17.233088897655676"/>
    <n v="51.85284416102553"/>
    <n v="17.172397378177138"/>
    <n v="86.258330436858344"/>
    <x v="9"/>
  </r>
  <r>
    <n v="2662"/>
    <n v="0.51656811667946001"/>
    <x v="3"/>
    <n v="50.356943433786057"/>
    <n v="8.286336164654605"/>
    <n v="23.438049925041739"/>
    <n v="82.081329523482395"/>
    <x v="9"/>
  </r>
  <r>
    <n v="2663"/>
    <n v="0.16888597912869541"/>
    <x v="0"/>
    <n v="47.53362229682029"/>
    <n v="27.041194224378835"/>
    <n v="17.954515624544047"/>
    <n v="92.529332145743169"/>
    <x v="10"/>
  </r>
  <r>
    <n v="2664"/>
    <n v="0.91898560271611662"/>
    <x v="1"/>
    <n v="29.979807215155454"/>
    <n v="41.819198615503154"/>
    <n v="20.493440114255399"/>
    <n v="92.292445944914022"/>
    <x v="10"/>
  </r>
  <r>
    <n v="2665"/>
    <n v="0.45706995950644846"/>
    <x v="0"/>
    <n v="14.210064706006955"/>
    <n v="11.530884159163728"/>
    <n v="15.9526377560003"/>
    <n v="41.693586621170979"/>
    <x v="7"/>
  </r>
  <r>
    <n v="2666"/>
    <n v="0.74127328728730746"/>
    <x v="3"/>
    <n v="21.715447461502684"/>
    <n v="16.5143670536429"/>
    <n v="16.428169176513972"/>
    <n v="54.657983691659553"/>
    <x v="5"/>
  </r>
  <r>
    <n v="2667"/>
    <n v="0.91704067578801807"/>
    <x v="1"/>
    <n v="69.724184631732385"/>
    <n v="64.074147504963364"/>
    <n v="22.822727051221566"/>
    <n v="156.62105918791733"/>
    <x v="16"/>
  </r>
  <r>
    <n v="2668"/>
    <n v="0.36760169422179534"/>
    <x v="0"/>
    <n v="26.231212463783489"/>
    <n v="13.090284992880322"/>
    <n v="17.548134468881912"/>
    <n v="56.869631925545725"/>
    <x v="5"/>
  </r>
  <r>
    <n v="2669"/>
    <n v="0.13034256580771553"/>
    <x v="0"/>
    <n v="18.615001873247955"/>
    <n v="24.051639998654451"/>
    <n v="19.159255326592728"/>
    <n v="61.825897198495134"/>
    <x v="2"/>
  </r>
  <r>
    <n v="2670"/>
    <n v="0.68915384805947721"/>
    <x v="3"/>
    <n v="19.259041447606542"/>
    <n v="18.517175565104722"/>
    <n v="16.957841347164575"/>
    <n v="54.734058359875839"/>
    <x v="5"/>
  </r>
  <r>
    <n v="2671"/>
    <n v="0.76573737248449381"/>
    <x v="3"/>
    <n v="21.035896623521559"/>
    <n v="22.904031731337557"/>
    <n v="14.576497065038925"/>
    <n v="58.516425419898042"/>
    <x v="5"/>
  </r>
  <r>
    <n v="2672"/>
    <n v="0.36552800941503394"/>
    <x v="0"/>
    <n v="30.614052947277493"/>
    <n v="36.694261627820467"/>
    <n v="18.866984096018033"/>
    <n v="86.175298671115996"/>
    <x v="9"/>
  </r>
  <r>
    <n v="2673"/>
    <n v="0.69723882702700946"/>
    <x v="3"/>
    <n v="34.46831854309842"/>
    <n v="7.55539339427391"/>
    <n v="19.143786778698924"/>
    <n v="61.16749871607125"/>
    <x v="2"/>
  </r>
  <r>
    <n v="2674"/>
    <n v="0.55658004308252174"/>
    <x v="3"/>
    <n v="50.385621968978427"/>
    <n v="15.402607592247831"/>
    <n v="27.257705514041511"/>
    <n v="93.045935075267778"/>
    <x v="10"/>
  </r>
  <r>
    <n v="2675"/>
    <n v="0.45103445084860583"/>
    <x v="0"/>
    <n v="39.505170175711342"/>
    <n v="55.527728404696127"/>
    <n v="21.091748602829522"/>
    <n v="116.124647183237"/>
    <x v="8"/>
  </r>
  <r>
    <n v="2676"/>
    <n v="0.13593700932524055"/>
    <x v="0"/>
    <n v="21.907132962456046"/>
    <n v="48.644878561598105"/>
    <n v="16.098704643130436"/>
    <n v="86.650716167184584"/>
    <x v="9"/>
  </r>
  <r>
    <n v="2677"/>
    <n v="8.1617103764084931E-2"/>
    <x v="0"/>
    <n v="15.021639910087975"/>
    <n v="46.702012727936037"/>
    <n v="22.505133161649063"/>
    <n v="84.228785799673076"/>
    <x v="9"/>
  </r>
  <r>
    <n v="2678"/>
    <n v="0.94179541076413664"/>
    <x v="1"/>
    <n v="51.489117780843827"/>
    <n v="7.3619046070447647"/>
    <n v="19.125064838035282"/>
    <n v="77.976087225923877"/>
    <x v="4"/>
  </r>
  <r>
    <n v="2679"/>
    <n v="0.40639414227059112"/>
    <x v="0"/>
    <n v="54.580191723274439"/>
    <n v="73.738009189922352"/>
    <n v="23.636169232604903"/>
    <n v="151.9543701458017"/>
    <x v="16"/>
  </r>
  <r>
    <n v="2680"/>
    <n v="6.2238468128042457E-2"/>
    <x v="0"/>
    <n v="31.591498353574377"/>
    <n v="44.589845228298515"/>
    <n v="18.374554040644142"/>
    <n v="94.555897622517037"/>
    <x v="10"/>
  </r>
  <r>
    <n v="2681"/>
    <n v="5.9539753875235912E-2"/>
    <x v="0"/>
    <n v="96.391138041594246"/>
    <n v="40.416605904402829"/>
    <n v="18.75100703432804"/>
    <n v="155.5587509803251"/>
    <x v="16"/>
  </r>
  <r>
    <n v="2682"/>
    <n v="0.37747664243998658"/>
    <x v="0"/>
    <n v="28.827595256586893"/>
    <n v="80.21670623907923"/>
    <n v="17.735811624108134"/>
    <n v="126.78011311977426"/>
    <x v="1"/>
  </r>
  <r>
    <n v="2683"/>
    <n v="0.2994777271634903"/>
    <x v="0"/>
    <n v="17.98198516017543"/>
    <n v="39.401954545512332"/>
    <n v="22.519879629259407"/>
    <n v="79.903819334947173"/>
    <x v="4"/>
  </r>
  <r>
    <n v="2684"/>
    <n v="0.46062204664625184"/>
    <x v="0"/>
    <n v="27.732766803608431"/>
    <n v="26.885576442715802"/>
    <n v="33.781291308724107"/>
    <n v="88.399634555048337"/>
    <x v="9"/>
  </r>
  <r>
    <n v="2685"/>
    <n v="0.65211564334749528"/>
    <x v="3"/>
    <n v="84.346842078696795"/>
    <n v="23.151063327572686"/>
    <n v="17.363336615602023"/>
    <n v="124.8612420218715"/>
    <x v="1"/>
  </r>
  <r>
    <n v="2686"/>
    <n v="0.11812868243761565"/>
    <x v="0"/>
    <n v="12.433458206793816"/>
    <n v="40.845429922018802"/>
    <n v="33.758326376341635"/>
    <n v="87.037214505154253"/>
    <x v="9"/>
  </r>
  <r>
    <n v="2687"/>
    <n v="0.83392643037796887"/>
    <x v="3"/>
    <n v="63.680041008502698"/>
    <n v="18.908800238660206"/>
    <n v="19.213660892210147"/>
    <n v="101.80250213937305"/>
    <x v="6"/>
  </r>
  <r>
    <n v="2688"/>
    <n v="0.1961039447340337"/>
    <x v="0"/>
    <n v="21.000389981878538"/>
    <n v="17.686868792907134"/>
    <n v="21.45404415122762"/>
    <n v="60.141302926013296"/>
    <x v="2"/>
  </r>
  <r>
    <n v="2689"/>
    <n v="0.82997723789500533"/>
    <x v="3"/>
    <n v="42.005721842083162"/>
    <n v="33.723240417584087"/>
    <n v="15.692661563066293"/>
    <n v="91.421623822733537"/>
    <x v="10"/>
  </r>
  <r>
    <n v="2690"/>
    <n v="0.80698127913735263"/>
    <x v="3"/>
    <n v="11.812232954111893"/>
    <n v="14.938820388023524"/>
    <n v="19.616256116939674"/>
    <n v="46.367309459075088"/>
    <x v="7"/>
  </r>
  <r>
    <n v="2691"/>
    <n v="0.24532938882294031"/>
    <x v="0"/>
    <n v="290.04506503817936"/>
    <n v="13.978654107169529"/>
    <n v="15.654960980377808"/>
    <n v="319.67868012572671"/>
    <x v="26"/>
  </r>
  <r>
    <n v="2692"/>
    <n v="0.98160963857583206"/>
    <x v="2"/>
    <n v="8.6149944294873126"/>
    <n v="36.592300534544115"/>
    <n v="18.295250265374303"/>
    <n v="63.502545229405726"/>
    <x v="2"/>
  </r>
  <r>
    <n v="2693"/>
    <n v="0.66761020492431067"/>
    <x v="3"/>
    <n v="40.918875265717183"/>
    <n v="43.695557698125803"/>
    <n v="26.336840149259668"/>
    <n v="110.95127311310266"/>
    <x v="8"/>
  </r>
  <r>
    <n v="2694"/>
    <n v="0.41303926385212286"/>
    <x v="0"/>
    <n v="48.515638599840273"/>
    <n v="22.311725160420579"/>
    <n v="25.360426340234682"/>
    <n v="96.187790100495533"/>
    <x v="10"/>
  </r>
  <r>
    <n v="2695"/>
    <n v="0.48759926384991747"/>
    <x v="0"/>
    <n v="56.214816638031913"/>
    <n v="17.373695248103633"/>
    <n v="15.450698164291293"/>
    <n v="89.039210050426846"/>
    <x v="9"/>
  </r>
  <r>
    <n v="2696"/>
    <n v="0.56089052759108537"/>
    <x v="3"/>
    <n v="18.262801219107715"/>
    <n v="31.375480296674741"/>
    <n v="18.707783560308926"/>
    <n v="68.346065076091378"/>
    <x v="2"/>
  </r>
  <r>
    <n v="2697"/>
    <n v="0.66121562912881349"/>
    <x v="3"/>
    <n v="91.19727480450328"/>
    <n v="36.67508153278952"/>
    <n v="21.671206878037481"/>
    <n v="149.54356321533027"/>
    <x v="0"/>
  </r>
  <r>
    <n v="2698"/>
    <n v="0.98485454614808099"/>
    <x v="2"/>
    <n v="102.8311893372493"/>
    <n v="36.274733648291445"/>
    <n v="17.22147853162317"/>
    <n v="156.32740151716393"/>
    <x v="16"/>
  </r>
  <r>
    <n v="2699"/>
    <n v="0.41137721299375052"/>
    <x v="0"/>
    <n v="38.559588066864791"/>
    <n v="21.530101845158971"/>
    <n v="17.846572565087559"/>
    <n v="77.936262477111313"/>
    <x v="4"/>
  </r>
  <r>
    <n v="2700"/>
    <n v="0.15948814169146974"/>
    <x v="0"/>
    <n v="20.564589256146849"/>
    <n v="26.170108815070588"/>
    <n v="19.359341449690923"/>
    <n v="66.094039520908353"/>
    <x v="2"/>
  </r>
  <r>
    <n v="2701"/>
    <n v="0.14643703955491649"/>
    <x v="0"/>
    <n v="104.50092468940325"/>
    <n v="13.415141791706905"/>
    <n v="19.353795960160284"/>
    <n v="137.26986244127045"/>
    <x v="3"/>
  </r>
  <r>
    <n v="2702"/>
    <n v="0.85226515147297788"/>
    <x v="3"/>
    <n v="66.859641747774589"/>
    <n v="20.100805534493766"/>
    <n v="24.776158998096367"/>
    <n v="111.73660628036471"/>
    <x v="8"/>
  </r>
  <r>
    <n v="2703"/>
    <n v="0.19483506237171822"/>
    <x v="0"/>
    <n v="23.444935640961333"/>
    <n v="24.423685334324436"/>
    <n v="18.442267101034084"/>
    <n v="66.310888076319856"/>
    <x v="2"/>
  </r>
  <r>
    <n v="2704"/>
    <n v="0.58959614608874467"/>
    <x v="3"/>
    <n v="17.375757111966387"/>
    <n v="43.132340350297362"/>
    <n v="22.919047621879244"/>
    <n v="83.427145084142992"/>
    <x v="9"/>
  </r>
  <r>
    <n v="2705"/>
    <n v="0.33821828596760173"/>
    <x v="0"/>
    <n v="22.079222626028621"/>
    <n v="45.071559344014737"/>
    <n v="20.618861330258767"/>
    <n v="87.769643300302121"/>
    <x v="9"/>
  </r>
  <r>
    <n v="2706"/>
    <n v="0.26022997825839889"/>
    <x v="0"/>
    <n v="49.87188731015604"/>
    <n v="51.367402443093546"/>
    <n v="13.559366200119964"/>
    <n v="114.79865595336955"/>
    <x v="8"/>
  </r>
  <r>
    <n v="2707"/>
    <n v="0.67384597343484431"/>
    <x v="3"/>
    <n v="35.920592829471921"/>
    <n v="14.21899497669104"/>
    <n v="17.430918876984972"/>
    <n v="67.57050668314794"/>
    <x v="2"/>
  </r>
  <r>
    <n v="2708"/>
    <n v="0.14327192174006254"/>
    <x v="0"/>
    <n v="13.187293883523278"/>
    <n v="13.432306713263046"/>
    <n v="16.027186879243583"/>
    <n v="42.646787476029907"/>
    <x v="7"/>
  </r>
  <r>
    <n v="2709"/>
    <n v="0.5642769951301746"/>
    <x v="3"/>
    <n v="16.30307008936844"/>
    <n v="13.771427703307912"/>
    <n v="21.89321993189218"/>
    <n v="51.96771772456853"/>
    <x v="5"/>
  </r>
  <r>
    <n v="2710"/>
    <n v="0.95473485938211011"/>
    <x v="1"/>
    <n v="11.161800227501736"/>
    <n v="12.416596491078954"/>
    <n v="22.502035875945293"/>
    <n v="46.080432594525988"/>
    <x v="7"/>
  </r>
  <r>
    <n v="2711"/>
    <n v="0.92157763194497133"/>
    <x v="1"/>
    <n v="26.467898487425884"/>
    <n v="19.383271465366466"/>
    <n v="22.647460221411592"/>
    <n v="68.498630174203939"/>
    <x v="2"/>
  </r>
  <r>
    <n v="2712"/>
    <n v="0.69148191577462459"/>
    <x v="3"/>
    <n v="16.838628808852679"/>
    <n v="27.798049688271711"/>
    <n v="22.297783643990527"/>
    <n v="66.934462141114921"/>
    <x v="2"/>
  </r>
  <r>
    <n v="2713"/>
    <n v="0.42087023852269223"/>
    <x v="0"/>
    <n v="11.045352506892606"/>
    <n v="17.760342545048569"/>
    <n v="22.791763666824526"/>
    <n v="51.597458718765701"/>
    <x v="5"/>
  </r>
  <r>
    <n v="2714"/>
    <n v="0.76241223617825693"/>
    <x v="3"/>
    <n v="31.094878311457332"/>
    <n v="38.444460569386344"/>
    <n v="13.513855256689318"/>
    <n v="83.053194137532984"/>
    <x v="9"/>
  </r>
  <r>
    <n v="2715"/>
    <n v="0.67310467027363075"/>
    <x v="3"/>
    <n v="26.670769812238163"/>
    <n v="8.9273452765946146"/>
    <n v="14.831525547014129"/>
    <n v="50.429640635846908"/>
    <x v="5"/>
  </r>
  <r>
    <n v="2716"/>
    <n v="0.67021169371382816"/>
    <x v="3"/>
    <n v="9.1743543398961425"/>
    <n v="42.626414555369223"/>
    <n v="15.095503054090317"/>
    <n v="66.896271949355679"/>
    <x v="2"/>
  </r>
  <r>
    <n v="2717"/>
    <n v="0.11184803639559016"/>
    <x v="0"/>
    <n v="16.151203762638406"/>
    <n v="23.357618559689129"/>
    <n v="22.514954161069891"/>
    <n v="62.023776483397427"/>
    <x v="2"/>
  </r>
  <r>
    <n v="2718"/>
    <n v="0.49153105577560208"/>
    <x v="0"/>
    <n v="38.205961370134112"/>
    <n v="18.553391033117812"/>
    <n v="22.634550234962777"/>
    <n v="79.393902638214698"/>
    <x v="4"/>
  </r>
  <r>
    <n v="2719"/>
    <n v="0.33645203390612566"/>
    <x v="0"/>
    <n v="85.150364764568337"/>
    <n v="18.22384385630583"/>
    <n v="28.193829910306231"/>
    <n v="131.56803853118041"/>
    <x v="3"/>
  </r>
  <r>
    <n v="2720"/>
    <n v="0.24601087531415367"/>
    <x v="0"/>
    <n v="21.240975458808052"/>
    <n v="22.165434276926749"/>
    <n v="15.444767738549487"/>
    <n v="58.851177474284285"/>
    <x v="5"/>
  </r>
  <r>
    <n v="2721"/>
    <n v="0.16153816037808633"/>
    <x v="0"/>
    <n v="33.492379554652778"/>
    <n v="99.681084452306251"/>
    <n v="19.1151702969753"/>
    <n v="152.28863430393432"/>
    <x v="16"/>
  </r>
  <r>
    <n v="2722"/>
    <n v="0.67311054947228977"/>
    <x v="3"/>
    <n v="61.048300941977935"/>
    <n v="7.5035280170592618"/>
    <n v="17.542101717301897"/>
    <n v="86.093930676339085"/>
    <x v="9"/>
  </r>
  <r>
    <n v="2723"/>
    <n v="0.79096020339307826"/>
    <x v="3"/>
    <n v="25.013429857839828"/>
    <n v="28.745926873656099"/>
    <n v="16.557767393889662"/>
    <n v="70.31712412538559"/>
    <x v="4"/>
  </r>
  <r>
    <n v="2724"/>
    <n v="0.74630964822046064"/>
    <x v="3"/>
    <n v="47.446715848967976"/>
    <n v="35.893916655973847"/>
    <n v="15.367241324015422"/>
    <n v="98.707873828957247"/>
    <x v="10"/>
  </r>
  <r>
    <n v="2725"/>
    <n v="0.68018879711712288"/>
    <x v="3"/>
    <n v="38.073786783147597"/>
    <n v="37.633906752241558"/>
    <n v="18.961929194122288"/>
    <n v="94.669622729511445"/>
    <x v="10"/>
  </r>
  <r>
    <n v="2726"/>
    <n v="0.2339175632886582"/>
    <x v="0"/>
    <n v="24.207123442833439"/>
    <n v="10.577641330061292"/>
    <n v="16.22509122394985"/>
    <n v="51.009855996844578"/>
    <x v="5"/>
  </r>
  <r>
    <n v="2727"/>
    <n v="0.1899257347854576"/>
    <x v="0"/>
    <n v="9.8256307287806344"/>
    <n v="11.660230730675774"/>
    <n v="15.297250605892952"/>
    <n v="36.783112065349357"/>
    <x v="15"/>
  </r>
  <r>
    <n v="2728"/>
    <n v="0.46407679866449292"/>
    <x v="0"/>
    <n v="56.85216099907597"/>
    <n v="31.824876296744584"/>
    <n v="19.085694896521609"/>
    <n v="107.76273219234216"/>
    <x v="6"/>
  </r>
  <r>
    <n v="2729"/>
    <n v="0.18701819994102609"/>
    <x v="0"/>
    <n v="29.239647039223922"/>
    <n v="16.879832592734353"/>
    <n v="22.496424203231584"/>
    <n v="68.615903835189854"/>
    <x v="2"/>
  </r>
  <r>
    <n v="2730"/>
    <n v="0.85711302168249304"/>
    <x v="3"/>
    <n v="13.996165697781356"/>
    <n v="26.903326086744908"/>
    <n v="19.117257870151587"/>
    <n v="60.016749654677852"/>
    <x v="2"/>
  </r>
  <r>
    <n v="2731"/>
    <n v="0.18144027228799842"/>
    <x v="0"/>
    <n v="30.194827114438308"/>
    <n v="22.423010541801883"/>
    <n v="18.822050549662208"/>
    <n v="71.439888205902406"/>
    <x v="4"/>
  </r>
  <r>
    <n v="2732"/>
    <n v="0.73327420168532209"/>
    <x v="3"/>
    <n v="7.9307784264793817"/>
    <n v="25.100514229926326"/>
    <n v="12.724675309923198"/>
    <n v="45.75596796632891"/>
    <x v="7"/>
  </r>
  <r>
    <n v="2733"/>
    <n v="8.2145853523267531E-2"/>
    <x v="0"/>
    <n v="6.3237655942731381"/>
    <n v="31.069511931929497"/>
    <n v="19.705307974856769"/>
    <n v="57.098585501059404"/>
    <x v="5"/>
  </r>
  <r>
    <n v="2734"/>
    <n v="0.6027305710707126"/>
    <x v="3"/>
    <n v="17.176416187925149"/>
    <n v="20.543164068631071"/>
    <n v="14.213868250965371"/>
    <n v="51.933448507521589"/>
    <x v="5"/>
  </r>
  <r>
    <n v="2735"/>
    <n v="0.14563393361760324"/>
    <x v="0"/>
    <n v="16.680970872996536"/>
    <n v="14.453667776743954"/>
    <n v="21.777988107859102"/>
    <n v="52.91262675759959"/>
    <x v="5"/>
  </r>
  <r>
    <n v="2736"/>
    <n v="0.20344758317205025"/>
    <x v="0"/>
    <n v="39.4967576098731"/>
    <n v="33.002961293662146"/>
    <n v="17.070083450731367"/>
    <n v="89.569802354266614"/>
    <x v="9"/>
  </r>
  <r>
    <n v="2737"/>
    <n v="0.30166411106013769"/>
    <x v="0"/>
    <n v="31.083345819114985"/>
    <n v="17.591270849779789"/>
    <n v="19.613316725794078"/>
    <n v="68.287933394688849"/>
    <x v="2"/>
  </r>
  <r>
    <n v="2738"/>
    <n v="0.30592356659473707"/>
    <x v="0"/>
    <n v="27.143095392829817"/>
    <n v="14.863222193176686"/>
    <n v="14.79078121430544"/>
    <n v="56.797098800311943"/>
    <x v="5"/>
  </r>
  <r>
    <n v="2739"/>
    <n v="0.22381823576713233"/>
    <x v="0"/>
    <n v="19.556048319690511"/>
    <n v="18.63608469933757"/>
    <n v="15.236770504843568"/>
    <n v="53.428903523871647"/>
    <x v="5"/>
  </r>
  <r>
    <n v="2740"/>
    <n v="0.4735846796843467"/>
    <x v="0"/>
    <n v="10.182851525319288"/>
    <n v="63.917328934099473"/>
    <n v="17.215107882843281"/>
    <n v="91.31528834226205"/>
    <x v="10"/>
  </r>
  <r>
    <n v="2741"/>
    <n v="2.2379576761376141E-2"/>
    <x v="0"/>
    <n v="17.62999054589314"/>
    <n v="20.912211833641042"/>
    <n v="21.156692479203073"/>
    <n v="59.698894858737255"/>
    <x v="5"/>
  </r>
  <r>
    <n v="2742"/>
    <n v="0.69966657732369886"/>
    <x v="3"/>
    <n v="27.444297853486887"/>
    <n v="27.157359606370004"/>
    <n v="15.899115679755067"/>
    <n v="70.500773139611965"/>
    <x v="4"/>
  </r>
  <r>
    <n v="2743"/>
    <n v="0.91469984522739278"/>
    <x v="1"/>
    <n v="22.696619333101708"/>
    <n v="21.877360746215114"/>
    <n v="28.510467270016807"/>
    <n v="73.08444734933363"/>
    <x v="4"/>
  </r>
  <r>
    <n v="2744"/>
    <n v="0.54430128846271009"/>
    <x v="3"/>
    <n v="9.0367655098162007"/>
    <n v="10.148249967992477"/>
    <n v="15.939271520725759"/>
    <n v="35.124286998534437"/>
    <x v="15"/>
  </r>
  <r>
    <n v="2745"/>
    <n v="6.1399086484577148E-2"/>
    <x v="0"/>
    <n v="20.191905238083923"/>
    <n v="23.317121023666541"/>
    <n v="20.286488460148391"/>
    <n v="63.795514721898854"/>
    <x v="2"/>
  </r>
  <r>
    <n v="2746"/>
    <n v="0.86253367311642126"/>
    <x v="4"/>
    <n v="9.8715341023379199"/>
    <n v="25.092448284976701"/>
    <n v="23.648883702186115"/>
    <n v="58.612866089500741"/>
    <x v="5"/>
  </r>
  <r>
    <n v="2747"/>
    <n v="0.28002674223073976"/>
    <x v="0"/>
    <n v="23.316690074338489"/>
    <n v="8.3073130342081889"/>
    <n v="18.06655897034199"/>
    <n v="49.690562078888668"/>
    <x v="7"/>
  </r>
  <r>
    <n v="2748"/>
    <n v="0.76882780753082736"/>
    <x v="3"/>
    <n v="49.913434913259351"/>
    <n v="25.898258579041986"/>
    <n v="20.77247632200072"/>
    <n v="96.584169814302072"/>
    <x v="10"/>
  </r>
  <r>
    <n v="2749"/>
    <n v="0.64458938348108141"/>
    <x v="3"/>
    <n v="6.6760494101424666"/>
    <n v="26.190146780858303"/>
    <n v="17.605222193087592"/>
    <n v="50.471418384088359"/>
    <x v="5"/>
  </r>
  <r>
    <n v="2750"/>
    <n v="0.85589101963316205"/>
    <x v="3"/>
    <n v="78.551024133038467"/>
    <n v="13.763845804132536"/>
    <n v="21.816527471841269"/>
    <n v="114.13139740901228"/>
    <x v="8"/>
  </r>
  <r>
    <n v="2751"/>
    <n v="0.99650802236917713"/>
    <x v="2"/>
    <n v="11.389370931975447"/>
    <n v="38.94992960761838"/>
    <n v="16.483579591319319"/>
    <n v="66.822880130913148"/>
    <x v="2"/>
  </r>
  <r>
    <n v="2752"/>
    <n v="0.53622933992523525"/>
    <x v="3"/>
    <n v="70.52904637760227"/>
    <n v="21.0252111623034"/>
    <n v="21.636613051952647"/>
    <n v="113.19087059185833"/>
    <x v="8"/>
  </r>
  <r>
    <n v="2753"/>
    <n v="0.60627314641030117"/>
    <x v="3"/>
    <n v="42.52065257943584"/>
    <n v="16.110373765161913"/>
    <n v="27.375545467509031"/>
    <n v="86.006571812106785"/>
    <x v="9"/>
  </r>
  <r>
    <n v="2754"/>
    <n v="0.71663605111642703"/>
    <x v="3"/>
    <n v="26.471904648529396"/>
    <n v="44.90005423976946"/>
    <n v="19.400936213642055"/>
    <n v="90.772895101940904"/>
    <x v="10"/>
  </r>
  <r>
    <n v="2755"/>
    <n v="0.43648541993699086"/>
    <x v="0"/>
    <n v="32.896836315877003"/>
    <n v="28.049689090421367"/>
    <n v="19.339968830529184"/>
    <n v="80.286494236827551"/>
    <x v="9"/>
  </r>
  <r>
    <n v="2756"/>
    <n v="0.81717819585478646"/>
    <x v="3"/>
    <n v="138.64145163150783"/>
    <n v="21.265294179660646"/>
    <n v="14.081450018109315"/>
    <n v="173.9881958292778"/>
    <x v="11"/>
  </r>
  <r>
    <n v="2757"/>
    <n v="0.39737931134531157"/>
    <x v="0"/>
    <n v="27.875280324141343"/>
    <n v="58.157607941656373"/>
    <n v="16.945812722760561"/>
    <n v="102.97870098855827"/>
    <x v="6"/>
  </r>
  <r>
    <n v="2758"/>
    <n v="0.23732426697282383"/>
    <x v="0"/>
    <n v="4.8979601243529061"/>
    <n v="10.347244223209946"/>
    <n v="25.536186266081515"/>
    <n v="40.781390613644369"/>
    <x v="7"/>
  </r>
  <r>
    <n v="2759"/>
    <n v="0.59127785570068003"/>
    <x v="3"/>
    <n v="8.2174147174739467"/>
    <n v="39.689766578044569"/>
    <n v="21.304042384897794"/>
    <n v="69.21122368041631"/>
    <x v="2"/>
  </r>
  <r>
    <n v="2760"/>
    <n v="0.14747762668917908"/>
    <x v="0"/>
    <n v="17.393540803626745"/>
    <n v="35.938422690009681"/>
    <n v="20.436450219264874"/>
    <n v="73.768413712901292"/>
    <x v="4"/>
  </r>
  <r>
    <n v="2761"/>
    <n v="0.71232809040265066"/>
    <x v="3"/>
    <n v="41.080888752045936"/>
    <n v="37.058960208514094"/>
    <n v="20.442807754735739"/>
    <n v="98.582656715295769"/>
    <x v="10"/>
  </r>
  <r>
    <n v="2762"/>
    <n v="0.58465274765839115"/>
    <x v="3"/>
    <n v="17.094869277864511"/>
    <n v="44.125361871291965"/>
    <n v="22.504204008241924"/>
    <n v="83.724435157398403"/>
    <x v="9"/>
  </r>
  <r>
    <n v="2763"/>
    <n v="0.36051284610222867"/>
    <x v="0"/>
    <n v="48.202845423322508"/>
    <n v="18.983616869976562"/>
    <n v="19.455423825454627"/>
    <n v="86.641886118753703"/>
    <x v="9"/>
  </r>
  <r>
    <n v="2764"/>
    <n v="0.2139043640028806"/>
    <x v="0"/>
    <n v="46.026426961518425"/>
    <n v="94.925865453403659"/>
    <n v="19.966098445190273"/>
    <n v="160.91839086011237"/>
    <x v="14"/>
  </r>
  <r>
    <n v="2765"/>
    <n v="0.95073228840761714"/>
    <x v="1"/>
    <n v="16.102911664328076"/>
    <n v="11.585459526459958"/>
    <n v="17.29657042685178"/>
    <n v="44.984941617639812"/>
    <x v="7"/>
  </r>
  <r>
    <n v="2766"/>
    <n v="0.5730016217433147"/>
    <x v="3"/>
    <n v="77.7864996855252"/>
    <n v="25.665102793584282"/>
    <n v="19.351417723163355"/>
    <n v="122.80302020227283"/>
    <x v="1"/>
  </r>
  <r>
    <n v="2767"/>
    <n v="0.16800644146612487"/>
    <x v="0"/>
    <n v="168.43982759370459"/>
    <n v="23.276496665484114"/>
    <n v="18.454957854492264"/>
    <n v="210.17128211368095"/>
    <x v="13"/>
  </r>
  <r>
    <n v="2768"/>
    <n v="0.15122561472040486"/>
    <x v="0"/>
    <n v="58.925692603433916"/>
    <n v="31.263298756952118"/>
    <n v="25.581588180950686"/>
    <n v="115.77057954133673"/>
    <x v="8"/>
  </r>
  <r>
    <n v="2769"/>
    <n v="0.94606471397183989"/>
    <x v="1"/>
    <n v="35.371938437381822"/>
    <n v="12.821580725919613"/>
    <n v="20.215102582935344"/>
    <n v="68.408621746236776"/>
    <x v="2"/>
  </r>
  <r>
    <n v="2770"/>
    <n v="0.22083649759142832"/>
    <x v="0"/>
    <n v="17.944167514605187"/>
    <n v="31.273795705986611"/>
    <n v="14.023567350482223"/>
    <n v="63.241530571074023"/>
    <x v="2"/>
  </r>
  <r>
    <n v="2771"/>
    <n v="0.60313364259980828"/>
    <x v="3"/>
    <n v="18.93238717279813"/>
    <n v="23.715645652888963"/>
    <n v="21.8357671153036"/>
    <n v="64.483799940990693"/>
    <x v="2"/>
  </r>
  <r>
    <n v="2772"/>
    <n v="0.33074782407051173"/>
    <x v="0"/>
    <n v="78.897741684312038"/>
    <n v="9.1607449765339979"/>
    <n v="21.202542568599817"/>
    <n v="109.26102922944585"/>
    <x v="6"/>
  </r>
  <r>
    <n v="2773"/>
    <n v="0.97924298212933358"/>
    <x v="2"/>
    <n v="19.589565911495242"/>
    <n v="15.81866995811458"/>
    <n v="20.581343152197846"/>
    <n v="55.989579021807671"/>
    <x v="5"/>
  </r>
  <r>
    <n v="2774"/>
    <n v="0.19800428818804705"/>
    <x v="0"/>
    <n v="18.880633958555162"/>
    <n v="24.338830552226451"/>
    <n v="15.470534500340946"/>
    <n v="58.689999011122559"/>
    <x v="5"/>
  </r>
  <r>
    <n v="2775"/>
    <n v="0.4613850547476277"/>
    <x v="0"/>
    <n v="9.6545258549942119"/>
    <n v="25.92106945875695"/>
    <n v="18.165833322238829"/>
    <n v="53.74142863598999"/>
    <x v="5"/>
  </r>
  <r>
    <n v="2776"/>
    <n v="0.90648688009274925"/>
    <x v="1"/>
    <n v="23.417972601417734"/>
    <n v="16.985940121116261"/>
    <n v="15.864979128288388"/>
    <n v="56.268891850822385"/>
    <x v="5"/>
  </r>
  <r>
    <n v="2777"/>
    <n v="0.76354375954175913"/>
    <x v="3"/>
    <n v="30.14200477093242"/>
    <n v="35.62378532348373"/>
    <n v="16.398470674677579"/>
    <n v="82.16426076909373"/>
    <x v="9"/>
  </r>
  <r>
    <n v="2778"/>
    <n v="0.24391410472041486"/>
    <x v="0"/>
    <n v="19.699450547098454"/>
    <n v="27.041799064022413"/>
    <n v="26.028712605047915"/>
    <n v="72.769962216168778"/>
    <x v="4"/>
  </r>
  <r>
    <n v="2779"/>
    <n v="0.25595342690807221"/>
    <x v="0"/>
    <n v="11.520971650097731"/>
    <n v="24.686518051255756"/>
    <n v="24.183697056807354"/>
    <n v="60.391186758160842"/>
    <x v="2"/>
  </r>
  <r>
    <n v="2780"/>
    <n v="0.37889959414279717"/>
    <x v="0"/>
    <n v="35.47607633816758"/>
    <n v="34.637236088501091"/>
    <n v="20.911772105345761"/>
    <n v="91.025084532014432"/>
    <x v="10"/>
  </r>
  <r>
    <n v="2781"/>
    <n v="0.31913862010413552"/>
    <x v="0"/>
    <n v="7.860515468262216"/>
    <n v="24.366999261354049"/>
    <n v="12.431939943189807"/>
    <n v="44.659454672806078"/>
    <x v="7"/>
  </r>
  <r>
    <n v="2782"/>
    <n v="0.8871682772731021"/>
    <x v="4"/>
    <n v="37.993946943296045"/>
    <n v="22.077389824600044"/>
    <n v="23.482913390823036"/>
    <n v="83.554250158719128"/>
    <x v="9"/>
  </r>
  <r>
    <n v="2783"/>
    <n v="0.15664040257900513"/>
    <x v="0"/>
    <n v="13.375326529551788"/>
    <n v="58.150126271201991"/>
    <n v="25.818248581095297"/>
    <n v="97.343701381849087"/>
    <x v="10"/>
  </r>
  <r>
    <n v="2784"/>
    <n v="0.59199046592119575"/>
    <x v="3"/>
    <n v="60.567088992518606"/>
    <n v="25.922785688940763"/>
    <n v="24.426104810080183"/>
    <n v="110.91597949153956"/>
    <x v="8"/>
  </r>
  <r>
    <n v="2785"/>
    <n v="0.59440272780671943"/>
    <x v="3"/>
    <n v="24.178189753435689"/>
    <n v="82.993027943144014"/>
    <n v="17.605181990127992"/>
    <n v="124.77639968670769"/>
    <x v="1"/>
  </r>
  <r>
    <n v="2786"/>
    <n v="0.18659962985364398"/>
    <x v="0"/>
    <n v="82.40224413096665"/>
    <n v="23.356612414649032"/>
    <n v="20.469174720377424"/>
    <n v="126.22803126599311"/>
    <x v="1"/>
  </r>
  <r>
    <n v="2787"/>
    <n v="0.53693637022874796"/>
    <x v="3"/>
    <n v="29.390813217262437"/>
    <n v="79.001710885412393"/>
    <n v="12.950935482435979"/>
    <n v="121.34345958511081"/>
    <x v="1"/>
  </r>
  <r>
    <n v="2788"/>
    <n v="0.38603775486588188"/>
    <x v="0"/>
    <n v="71.168243932661113"/>
    <n v="41.898929662093011"/>
    <n v="18.080192074162984"/>
    <n v="131.1473656689171"/>
    <x v="3"/>
  </r>
  <r>
    <n v="2789"/>
    <n v="0.59727374773798192"/>
    <x v="3"/>
    <n v="46.433788947418272"/>
    <n v="27.007140344338531"/>
    <n v="21.963574475839703"/>
    <n v="95.404503767596509"/>
    <x v="10"/>
  </r>
  <r>
    <n v="2790"/>
    <n v="8.6354297940965719E-2"/>
    <x v="0"/>
    <n v="25.229853489594973"/>
    <n v="9.001396764744829"/>
    <n v="26.719926063129648"/>
    <n v="60.951176317469447"/>
    <x v="2"/>
  </r>
  <r>
    <n v="2791"/>
    <n v="0.69933004380025432"/>
    <x v="3"/>
    <n v="34.406006213259936"/>
    <n v="48.699121208642289"/>
    <n v="23.932764170364468"/>
    <n v="107.03789159226669"/>
    <x v="6"/>
  </r>
  <r>
    <n v="2792"/>
    <n v="0.25417528817236479"/>
    <x v="0"/>
    <n v="94.814140934204772"/>
    <n v="42.057477899832982"/>
    <n v="22.586271470707477"/>
    <n v="159.45789030474523"/>
    <x v="16"/>
  </r>
  <r>
    <n v="2793"/>
    <n v="0.93578560782051301"/>
    <x v="1"/>
    <n v="23.524865202392053"/>
    <n v="22.130607623177102"/>
    <n v="27.518418742881348"/>
    <n v="73.1738915684505"/>
    <x v="4"/>
  </r>
  <r>
    <n v="2794"/>
    <n v="6.815343234246074E-2"/>
    <x v="0"/>
    <n v="27.281894534450668"/>
    <n v="28.678293543366998"/>
    <n v="23.513692598525971"/>
    <n v="79.47388067634364"/>
    <x v="4"/>
  </r>
  <r>
    <n v="2795"/>
    <n v="0.59833585836865089"/>
    <x v="3"/>
    <n v="17.304262792611713"/>
    <n v="39.443032787752379"/>
    <n v="22.862511931238462"/>
    <n v="79.609807511602554"/>
    <x v="4"/>
  </r>
  <r>
    <n v="2796"/>
    <n v="3.2276409375388115E-2"/>
    <x v="0"/>
    <n v="22.952254131431641"/>
    <n v="24.665859878026435"/>
    <n v="22.819220818084862"/>
    <n v="70.437334827542941"/>
    <x v="4"/>
  </r>
  <r>
    <n v="2797"/>
    <n v="0.4604630906483973"/>
    <x v="0"/>
    <n v="26.279529598435992"/>
    <n v="47.845921506073005"/>
    <n v="28.287290168038311"/>
    <n v="102.41274127254731"/>
    <x v="6"/>
  </r>
  <r>
    <n v="2798"/>
    <n v="0.4979126952361872"/>
    <x v="0"/>
    <n v="42.41178595350506"/>
    <n v="20.72867125561962"/>
    <n v="15.76787604417542"/>
    <n v="78.9083332533001"/>
    <x v="4"/>
  </r>
  <r>
    <n v="2799"/>
    <n v="7.4776062937761623E-2"/>
    <x v="0"/>
    <n v="50.170127698566297"/>
    <n v="68.212385079755109"/>
    <n v="15.71786090178057"/>
    <n v="134.10037368010197"/>
    <x v="3"/>
  </r>
  <r>
    <n v="2800"/>
    <n v="0.7881656637524076"/>
    <x v="3"/>
    <n v="21.896572272294868"/>
    <n v="8.8516170153159575"/>
    <n v="15.910915561539076"/>
    <n v="46.659104849149905"/>
    <x v="7"/>
  </r>
  <r>
    <n v="2801"/>
    <n v="5.0472924456016144E-2"/>
    <x v="0"/>
    <n v="6.936480473329115"/>
    <n v="20.587463363135633"/>
    <n v="14.435213449821159"/>
    <n v="41.959157286285908"/>
    <x v="7"/>
  </r>
  <r>
    <n v="2802"/>
    <n v="0.94642984603660807"/>
    <x v="1"/>
    <n v="37.629899877382357"/>
    <n v="30.229716100630974"/>
    <n v="13.816399798491013"/>
    <n v="81.676015776504329"/>
    <x v="9"/>
  </r>
  <r>
    <n v="2803"/>
    <n v="0.69981486269275373"/>
    <x v="3"/>
    <n v="46.242925556743046"/>
    <n v="41.752111356981729"/>
    <n v="25.477492631395126"/>
    <n v="113.4725295451199"/>
    <x v="8"/>
  </r>
  <r>
    <n v="2804"/>
    <n v="0.84866213172126603"/>
    <x v="3"/>
    <n v="54.792068912807132"/>
    <n v="33.091941446244974"/>
    <n v="19.139113530495845"/>
    <n v="107.02312388954795"/>
    <x v="6"/>
  </r>
  <r>
    <n v="2805"/>
    <n v="0.82886571250643681"/>
    <x v="3"/>
    <n v="25.869678038413628"/>
    <n v="18.57357147981277"/>
    <n v="20.848408348970739"/>
    <n v="65.291657867197131"/>
    <x v="2"/>
  </r>
  <r>
    <n v="2806"/>
    <n v="0.12948251196917815"/>
    <x v="0"/>
    <n v="27.141178072733918"/>
    <n v="60.859656605286901"/>
    <n v="24.570190194344228"/>
    <n v="112.57102487236506"/>
    <x v="8"/>
  </r>
  <r>
    <n v="2807"/>
    <n v="0.65092009856491084"/>
    <x v="3"/>
    <n v="33.284346424345586"/>
    <n v="25.611120110673248"/>
    <n v="19.493875373833919"/>
    <n v="78.389341908852757"/>
    <x v="4"/>
  </r>
  <r>
    <n v="2808"/>
    <n v="0.76597108421161464"/>
    <x v="3"/>
    <n v="55.437566920685541"/>
    <n v="17.948735590744686"/>
    <n v="16.668157921111206"/>
    <n v="90.054460432541433"/>
    <x v="10"/>
  </r>
  <r>
    <n v="2809"/>
    <n v="0.53910388005815246"/>
    <x v="3"/>
    <n v="19.594780917652844"/>
    <n v="37.145850604816331"/>
    <n v="20.789532053995689"/>
    <n v="77.530163576464858"/>
    <x v="4"/>
  </r>
  <r>
    <n v="2810"/>
    <n v="0.13003210205525384"/>
    <x v="0"/>
    <n v="11.709066431729077"/>
    <n v="35.790758259877975"/>
    <n v="20.326568230735994"/>
    <n v="67.826392922343047"/>
    <x v="2"/>
  </r>
  <r>
    <n v="2811"/>
    <n v="0.99078469151123694"/>
    <x v="2"/>
    <n v="10.043049542340926"/>
    <n v="19.636346814282941"/>
    <n v="20.664946213680484"/>
    <n v="50.344342570304349"/>
    <x v="5"/>
  </r>
  <r>
    <n v="2812"/>
    <n v="0.14787159873107636"/>
    <x v="0"/>
    <n v="128.08608702114032"/>
    <n v="12.366829848190756"/>
    <n v="25.355666416532998"/>
    <n v="165.80858328586407"/>
    <x v="14"/>
  </r>
  <r>
    <n v="2813"/>
    <n v="1.4015236831037337E-2"/>
    <x v="0"/>
    <n v="27.772053718564351"/>
    <n v="18.641039040157807"/>
    <n v="19.965583030511745"/>
    <n v="66.37867578923391"/>
    <x v="2"/>
  </r>
  <r>
    <n v="2814"/>
    <n v="0.47366796732060212"/>
    <x v="0"/>
    <n v="28.775767221871703"/>
    <n v="15.542014125661513"/>
    <n v="15.136320167266142"/>
    <n v="59.454101514799355"/>
    <x v="5"/>
  </r>
  <r>
    <n v="2815"/>
    <n v="2.5252365058092141E-2"/>
    <x v="0"/>
    <n v="20.591949110314836"/>
    <n v="9.3067879520447523"/>
    <n v="23.557447365648763"/>
    <n v="53.456184428008349"/>
    <x v="5"/>
  </r>
  <r>
    <n v="2816"/>
    <n v="5.8495045579541882E-3"/>
    <x v="0"/>
    <n v="61.09823487696314"/>
    <n v="70.810317595069193"/>
    <n v="19.107312805027977"/>
    <n v="151.01586527706033"/>
    <x v="16"/>
  </r>
  <r>
    <n v="2817"/>
    <n v="0.31630980900125805"/>
    <x v="0"/>
    <n v="9.6782033380724393"/>
    <n v="21.250187406139514"/>
    <n v="27.364629243750215"/>
    <n v="58.293019987962168"/>
    <x v="5"/>
  </r>
  <r>
    <n v="2818"/>
    <n v="0.99876414194969321"/>
    <x v="2"/>
    <n v="41.238879300071453"/>
    <n v="37.002190221374889"/>
    <n v="19.134168988432343"/>
    <n v="97.375238509878699"/>
    <x v="10"/>
  </r>
  <r>
    <n v="2819"/>
    <n v="0.15489388679519844"/>
    <x v="0"/>
    <n v="54.620572432982485"/>
    <n v="16.194912691756169"/>
    <n v="20.92107538673288"/>
    <n v="91.736560511471538"/>
    <x v="10"/>
  </r>
  <r>
    <n v="2820"/>
    <n v="0.15995116529612718"/>
    <x v="0"/>
    <n v="70.741057133410962"/>
    <n v="25.571834176072645"/>
    <n v="20.683380385170093"/>
    <n v="116.9962716946537"/>
    <x v="8"/>
  </r>
  <r>
    <n v="2821"/>
    <n v="0.90835618391883488"/>
    <x v="1"/>
    <n v="20.972651173205666"/>
    <n v="27.900930114597468"/>
    <n v="15.455246795156503"/>
    <n v="64.328828082959632"/>
    <x v="2"/>
  </r>
  <r>
    <n v="2822"/>
    <n v="0.31393801692906786"/>
    <x v="0"/>
    <n v="22.769702274487329"/>
    <n v="33.405521449152808"/>
    <n v="17.105511764656129"/>
    <n v="73.280735488296273"/>
    <x v="4"/>
  </r>
  <r>
    <n v="2823"/>
    <n v="0.38412885340949521"/>
    <x v="0"/>
    <n v="22.835553555277709"/>
    <n v="45.23060403379349"/>
    <n v="19.613987553244012"/>
    <n v="87.680145142315212"/>
    <x v="9"/>
  </r>
  <r>
    <n v="2824"/>
    <n v="0.47032269093870382"/>
    <x v="0"/>
    <n v="63.295019922835344"/>
    <n v="25.220856080449817"/>
    <n v="18.068489281521085"/>
    <n v="106.58436528480624"/>
    <x v="6"/>
  </r>
  <r>
    <n v="2825"/>
    <n v="0.55619098742214756"/>
    <x v="3"/>
    <n v="46.204025566105202"/>
    <n v="14.203296455838078"/>
    <n v="16.893500946995331"/>
    <n v="77.300822968938604"/>
    <x v="4"/>
  </r>
  <r>
    <n v="2826"/>
    <n v="0.35528005118335027"/>
    <x v="0"/>
    <n v="23.564980976120125"/>
    <n v="32.244617263657979"/>
    <n v="19.918903199870659"/>
    <n v="75.728501439648767"/>
    <x v="4"/>
  </r>
  <r>
    <n v="2827"/>
    <n v="0.59047395919160517"/>
    <x v="3"/>
    <n v="81.02109131703034"/>
    <n v="49.908462804784719"/>
    <n v="15.153863162107523"/>
    <n v="146.08341728392256"/>
    <x v="0"/>
  </r>
  <r>
    <n v="2828"/>
    <n v="6.1439184034114747E-2"/>
    <x v="0"/>
    <n v="12.605390828378017"/>
    <n v="16.607787744117857"/>
    <n v="19.202610613019065"/>
    <n v="48.415789185514939"/>
    <x v="7"/>
  </r>
  <r>
    <n v="2829"/>
    <n v="0.4360391430861853"/>
    <x v="0"/>
    <n v="61.709474101365288"/>
    <n v="17.80828905138836"/>
    <n v="16.460034997113695"/>
    <n v="95.97779814986734"/>
    <x v="10"/>
  </r>
  <r>
    <n v="2830"/>
    <n v="0.70245640522503439"/>
    <x v="3"/>
    <n v="56.308549281267389"/>
    <n v="28.106986812800667"/>
    <n v="18.176703575284034"/>
    <n v="102.5922396693521"/>
    <x v="6"/>
  </r>
  <r>
    <n v="2831"/>
    <n v="0.74914546667145454"/>
    <x v="3"/>
    <n v="55.820224677637022"/>
    <n v="23.136957513983464"/>
    <n v="18.307889674110815"/>
    <n v="97.265071865731301"/>
    <x v="10"/>
  </r>
  <r>
    <n v="2832"/>
    <n v="0.81074041038318756"/>
    <x v="3"/>
    <n v="32.8910793667946"/>
    <n v="17.226303064576449"/>
    <n v="22.822367455235959"/>
    <n v="72.939749886607004"/>
    <x v="4"/>
  </r>
  <r>
    <n v="2833"/>
    <n v="0.47587476909112336"/>
    <x v="0"/>
    <n v="41.544573066666544"/>
    <n v="26.082310479634433"/>
    <n v="17.256883776956514"/>
    <n v="84.883767323257487"/>
    <x v="9"/>
  </r>
  <r>
    <n v="2834"/>
    <n v="0.91019675693550861"/>
    <x v="1"/>
    <n v="77.302499359145173"/>
    <n v="14.716870544768836"/>
    <n v="16.247694985498072"/>
    <n v="108.26706488941208"/>
    <x v="6"/>
  </r>
  <r>
    <n v="2835"/>
    <n v="0.2782093282927508"/>
    <x v="0"/>
    <n v="21.888341201689084"/>
    <n v="79.569849126524147"/>
    <n v="25.470300001764905"/>
    <n v="126.92849032997813"/>
    <x v="1"/>
  </r>
  <r>
    <n v="2836"/>
    <n v="0.59039832352732025"/>
    <x v="3"/>
    <n v="28.786478531892303"/>
    <n v="32.95831515993671"/>
    <n v="17.877156890017627"/>
    <n v="79.621950581846647"/>
    <x v="4"/>
  </r>
  <r>
    <n v="2837"/>
    <n v="0.34860113559359995"/>
    <x v="0"/>
    <n v="9.3903895376029638"/>
    <n v="14.725093709505551"/>
    <n v="20.948208303612397"/>
    <n v="45.063691550720911"/>
    <x v="7"/>
  </r>
  <r>
    <n v="2838"/>
    <n v="0.25906588314538281"/>
    <x v="0"/>
    <n v="66.460075804498018"/>
    <n v="28.078662335739896"/>
    <n v="20.933965563444509"/>
    <n v="115.47270370368241"/>
    <x v="8"/>
  </r>
  <r>
    <n v="2839"/>
    <n v="0.94014627316528609"/>
    <x v="1"/>
    <n v="24.923129260784954"/>
    <n v="30.94940736520994"/>
    <n v="18.322056747492866"/>
    <n v="74.194593373487763"/>
    <x v="4"/>
  </r>
  <r>
    <n v="2840"/>
    <n v="0.91458613556709434"/>
    <x v="1"/>
    <n v="23.651624332524019"/>
    <n v="16.467750656575884"/>
    <n v="19.824348000906404"/>
    <n v="59.943722990006307"/>
    <x v="5"/>
  </r>
  <r>
    <n v="2841"/>
    <n v="0.23254857844146759"/>
    <x v="0"/>
    <n v="2.884675727866338"/>
    <n v="22.278057917273923"/>
    <n v="18.92383075161743"/>
    <n v="44.086564396757694"/>
    <x v="7"/>
  </r>
  <r>
    <n v="2842"/>
    <n v="0.96902432285126727"/>
    <x v="2"/>
    <n v="33.690882422756502"/>
    <n v="23.86425224773069"/>
    <n v="23.265113620944632"/>
    <n v="80.820248291431824"/>
    <x v="9"/>
  </r>
  <r>
    <n v="2843"/>
    <n v="0.53194500442105663"/>
    <x v="3"/>
    <n v="82.654388503359399"/>
    <n v="20.776873931589357"/>
    <n v="19.831997418336787"/>
    <n v="123.26325985328555"/>
    <x v="1"/>
  </r>
  <r>
    <n v="2844"/>
    <n v="3.7101307462045208E-3"/>
    <x v="0"/>
    <n v="9.6204407815522419"/>
    <n v="54.25785587525862"/>
    <n v="20.598672725490236"/>
    <n v="84.476969382301093"/>
    <x v="9"/>
  </r>
  <r>
    <n v="2845"/>
    <n v="0.26727202069596645"/>
    <x v="0"/>
    <n v="47.379822300428721"/>
    <n v="39.878542468536203"/>
    <n v="18.90984305480367"/>
    <n v="106.1682078237686"/>
    <x v="6"/>
  </r>
  <r>
    <n v="2846"/>
    <n v="0.69080528015908826"/>
    <x v="3"/>
    <n v="41.099717246959926"/>
    <n v="57.259654128013125"/>
    <n v="27.153398882413004"/>
    <n v="125.51277025738605"/>
    <x v="1"/>
  </r>
  <r>
    <n v="2847"/>
    <n v="0.68085725417612308"/>
    <x v="3"/>
    <n v="22.297468140308244"/>
    <n v="12.482670265561154"/>
    <n v="22.356291491492154"/>
    <n v="57.136429897361552"/>
    <x v="5"/>
  </r>
  <r>
    <n v="2848"/>
    <n v="0.78906351667716335"/>
    <x v="3"/>
    <n v="15.385151652568098"/>
    <n v="27.877780757468848"/>
    <n v="20.472093768047479"/>
    <n v="63.735026178084425"/>
    <x v="2"/>
  </r>
  <r>
    <n v="2849"/>
    <n v="0.26770009364548486"/>
    <x v="0"/>
    <n v="19.477711705556246"/>
    <n v="24.083743826570558"/>
    <n v="20.027757340345442"/>
    <n v="63.589212872472245"/>
    <x v="2"/>
  </r>
  <r>
    <n v="2850"/>
    <n v="0.27744611783013018"/>
    <x v="0"/>
    <n v="48.391235450135433"/>
    <n v="8.6163635437153552"/>
    <n v="16.457802994929768"/>
    <n v="73.465401988780556"/>
    <x v="4"/>
  </r>
  <r>
    <n v="2851"/>
    <n v="0.69370328712851403"/>
    <x v="3"/>
    <n v="19.528666417150305"/>
    <n v="64.77475976602426"/>
    <n v="19.782139909106139"/>
    <n v="104.0855660922807"/>
    <x v="6"/>
  </r>
  <r>
    <n v="2852"/>
    <n v="0.42928227533460961"/>
    <x v="0"/>
    <n v="51.643654794091027"/>
    <n v="28.105778363392016"/>
    <n v="19.173143600834546"/>
    <n v="98.922576758317589"/>
    <x v="10"/>
  </r>
  <r>
    <n v="2853"/>
    <n v="0.17936571186921602"/>
    <x v="0"/>
    <n v="20.627174690196519"/>
    <n v="26.658115216339105"/>
    <n v="19.260520081583064"/>
    <n v="66.545809988118691"/>
    <x v="2"/>
  </r>
  <r>
    <n v="2854"/>
    <n v="0.73938649890896158"/>
    <x v="3"/>
    <n v="25.175238561891732"/>
    <n v="28.303908170419955"/>
    <n v="22.170246600415407"/>
    <n v="75.649393332727101"/>
    <x v="4"/>
  </r>
  <r>
    <n v="2855"/>
    <n v="0.84931091205342046"/>
    <x v="3"/>
    <n v="30.557893773995399"/>
    <n v="21.83323455621607"/>
    <n v="16.52836772068154"/>
    <n v="68.919496050893017"/>
    <x v="2"/>
  </r>
  <r>
    <n v="2856"/>
    <n v="0.94287702361002812"/>
    <x v="1"/>
    <n v="17.596569440399797"/>
    <n v="27.184468536938741"/>
    <n v="20.788261225238333"/>
    <n v="65.569299202576872"/>
    <x v="2"/>
  </r>
  <r>
    <n v="2857"/>
    <n v="0.70241697139991921"/>
    <x v="3"/>
    <n v="44.639588640289148"/>
    <n v="54.519631235453602"/>
    <n v="17.638069886328648"/>
    <n v="116.7972897620714"/>
    <x v="8"/>
  </r>
  <r>
    <n v="2858"/>
    <n v="0.52601353541639451"/>
    <x v="3"/>
    <n v="46.80152424794246"/>
    <n v="30.490695362727635"/>
    <n v="14.392631100671368"/>
    <n v="91.684850711341454"/>
    <x v="10"/>
  </r>
  <r>
    <n v="2859"/>
    <n v="1.494732605019844E-2"/>
    <x v="0"/>
    <n v="34.777472374081924"/>
    <n v="28.676775415352463"/>
    <n v="22.126699805870121"/>
    <n v="85.580947595304508"/>
    <x v="9"/>
  </r>
  <r>
    <n v="2860"/>
    <n v="9.5019580371272561E-2"/>
    <x v="0"/>
    <n v="16.337478767747111"/>
    <n v="20.602786593496539"/>
    <n v="29.543689478675123"/>
    <n v="66.483954839918766"/>
    <x v="2"/>
  </r>
  <r>
    <n v="2861"/>
    <n v="0.33879074989239621"/>
    <x v="0"/>
    <n v="27.280456506626898"/>
    <n v="13.892874233581949"/>
    <n v="14.614395144260863"/>
    <n v="55.787725884469708"/>
    <x v="5"/>
  </r>
  <r>
    <n v="2862"/>
    <n v="0.58655400155666881"/>
    <x v="3"/>
    <n v="17.493467911345626"/>
    <n v="35.311237116174098"/>
    <n v="19.000760292394045"/>
    <n v="71.805465319913765"/>
    <x v="4"/>
  </r>
  <r>
    <n v="2863"/>
    <n v="0.43513749800931467"/>
    <x v="0"/>
    <n v="12.245668064731074"/>
    <n v="21.956639341893126"/>
    <n v="18.612118308767315"/>
    <n v="52.814425715391515"/>
    <x v="5"/>
  </r>
  <r>
    <n v="2864"/>
    <n v="0.61020031403204411"/>
    <x v="3"/>
    <n v="59.110389097457904"/>
    <n v="25.333372618370085"/>
    <n v="18.220411586493153"/>
    <n v="102.66417330232115"/>
    <x v="6"/>
  </r>
  <r>
    <n v="2865"/>
    <n v="0.11640249177776674"/>
    <x v="0"/>
    <n v="11.779840932029746"/>
    <n v="61.811630363341884"/>
    <n v="20.091747012975283"/>
    <n v="93.683218308346909"/>
    <x v="10"/>
  </r>
  <r>
    <n v="2866"/>
    <n v="0.31626348911769442"/>
    <x v="0"/>
    <n v="21.877365813509002"/>
    <n v="47.654469303190908"/>
    <n v="17.596181895851235"/>
    <n v="87.12801701255114"/>
    <x v="9"/>
  </r>
  <r>
    <n v="2867"/>
    <n v="4.3922164146015241E-3"/>
    <x v="0"/>
    <n v="29.003649629857961"/>
    <n v="24.169634251095644"/>
    <n v="31.289415869462665"/>
    <n v="84.462699750416277"/>
    <x v="9"/>
  </r>
  <r>
    <n v="2868"/>
    <n v="0.91777064581808787"/>
    <x v="1"/>
    <n v="42.376620628144842"/>
    <n v="22.094981451420399"/>
    <n v="18.571473804586248"/>
    <n v="83.043075884151492"/>
    <x v="9"/>
  </r>
  <r>
    <n v="2869"/>
    <n v="0.19180162591263616"/>
    <x v="0"/>
    <n v="16.883359381945809"/>
    <n v="30.887536231134401"/>
    <n v="23.835410249366646"/>
    <n v="71.60630586244686"/>
    <x v="4"/>
  </r>
  <r>
    <n v="2870"/>
    <n v="0.53840455826316347"/>
    <x v="3"/>
    <n v="17.120746143838875"/>
    <n v="25.160897078977062"/>
    <n v="18.533783318508839"/>
    <n v="60.815426541324776"/>
    <x v="2"/>
  </r>
  <r>
    <n v="2871"/>
    <n v="0.31758818457871485"/>
    <x v="0"/>
    <n v="24.641803186297292"/>
    <n v="57.500739378599881"/>
    <n v="19.340519733837553"/>
    <n v="101.48306229873472"/>
    <x v="6"/>
  </r>
  <r>
    <n v="2872"/>
    <n v="0.11743729351700105"/>
    <x v="0"/>
    <n v="55.13627909294145"/>
    <n v="36.894934009165731"/>
    <n v="21.375225257641134"/>
    <n v="113.40643835974832"/>
    <x v="8"/>
  </r>
  <r>
    <n v="2873"/>
    <n v="0.59605193644218424"/>
    <x v="3"/>
    <n v="6.9672971621654298"/>
    <n v="53.383755664656476"/>
    <n v="20.659799740935107"/>
    <n v="81.010852567757013"/>
    <x v="9"/>
  </r>
  <r>
    <n v="2874"/>
    <n v="0.18028459135251707"/>
    <x v="0"/>
    <n v="51.322934709731392"/>
    <n v="29.367460545802221"/>
    <n v="21.496057089506184"/>
    <n v="102.1864523450398"/>
    <x v="6"/>
  </r>
  <r>
    <n v="2875"/>
    <n v="0.61912893108690237"/>
    <x v="3"/>
    <n v="35.53132040085373"/>
    <n v="32.007118871287553"/>
    <n v="21.166250016569972"/>
    <n v="88.704689288711265"/>
    <x v="9"/>
  </r>
  <r>
    <n v="2876"/>
    <n v="0.81325132605851147"/>
    <x v="3"/>
    <n v="25.745250357792678"/>
    <n v="28.818164467277619"/>
    <n v="19.858703991588172"/>
    <n v="74.422118816658468"/>
    <x v="4"/>
  </r>
  <r>
    <n v="2877"/>
    <n v="0.98127917426489542"/>
    <x v="2"/>
    <n v="72.473105211254563"/>
    <n v="49.691718981313677"/>
    <n v="21.455084069765288"/>
    <n v="143.61990826233352"/>
    <x v="0"/>
  </r>
  <r>
    <n v="2878"/>
    <n v="0.37274738421637699"/>
    <x v="0"/>
    <n v="24.622650090679365"/>
    <n v="39.216564748080557"/>
    <n v="16.272509307713236"/>
    <n v="80.111724146473165"/>
    <x v="9"/>
  </r>
  <r>
    <n v="2879"/>
    <n v="1.077774357961192E-3"/>
    <x v="0"/>
    <n v="35.709897227213332"/>
    <n v="24.277898642828163"/>
    <n v="21.523600145735269"/>
    <n v="81.511396015776768"/>
    <x v="9"/>
  </r>
  <r>
    <n v="2880"/>
    <n v="0.87699112277984426"/>
    <x v="4"/>
    <n v="6.6926967333940608"/>
    <n v="46.35050692503183"/>
    <n v="25.066797323501326"/>
    <n v="78.110000981927215"/>
    <x v="4"/>
  </r>
  <r>
    <n v="2881"/>
    <n v="0.99116557706902197"/>
    <x v="2"/>
    <n v="78.062181270003521"/>
    <n v="51.270469744573333"/>
    <n v="19.108494643405535"/>
    <n v="148.44114565798242"/>
    <x v="0"/>
  </r>
  <r>
    <n v="2882"/>
    <n v="0.57846224740968111"/>
    <x v="3"/>
    <n v="28.635217189871028"/>
    <n v="16.29254890276637"/>
    <n v="18.308508297018378"/>
    <n v="63.236274389655776"/>
    <x v="2"/>
  </r>
  <r>
    <n v="2883"/>
    <n v="4.7679429449849375E-2"/>
    <x v="0"/>
    <n v="35.243501190208228"/>
    <n v="28.889367321230857"/>
    <n v="15.390235597502409"/>
    <n v="79.523104108941496"/>
    <x v="4"/>
  </r>
  <r>
    <n v="2884"/>
    <n v="0.55667712348833898"/>
    <x v="3"/>
    <n v="35.192293307121865"/>
    <n v="28.07441058701836"/>
    <n v="21.468577760436315"/>
    <n v="84.735281654576539"/>
    <x v="9"/>
  </r>
  <r>
    <n v="2885"/>
    <n v="0.70806099415425894"/>
    <x v="3"/>
    <n v="13.053230641219139"/>
    <n v="25.968730478332038"/>
    <n v="13.75494326455863"/>
    <n v="52.776904384109812"/>
    <x v="5"/>
  </r>
  <r>
    <n v="2886"/>
    <n v="7.8496946122829536E-2"/>
    <x v="0"/>
    <n v="35.794642448927256"/>
    <n v="24.774777567571324"/>
    <n v="27.082748763519454"/>
    <n v="87.65216878001803"/>
    <x v="9"/>
  </r>
  <r>
    <n v="2887"/>
    <n v="0.58138934850008372"/>
    <x v="3"/>
    <n v="16.919319256489768"/>
    <n v="64.007816988382459"/>
    <n v="17.248139552714782"/>
    <n v="98.175275797587005"/>
    <x v="10"/>
  </r>
  <r>
    <n v="2888"/>
    <n v="0.79077991806399783"/>
    <x v="3"/>
    <n v="30.893670992092446"/>
    <n v="69.536937335484879"/>
    <n v="31.944739928083003"/>
    <n v="132.37534825566033"/>
    <x v="3"/>
  </r>
  <r>
    <n v="2889"/>
    <n v="0.77790363798729234"/>
    <x v="3"/>
    <n v="124.58013819257651"/>
    <n v="16.296234934368684"/>
    <n v="14.418575016082142"/>
    <n v="155.29494814302734"/>
    <x v="16"/>
  </r>
  <r>
    <n v="2890"/>
    <n v="0.47114850327834568"/>
    <x v="0"/>
    <n v="32.138992198951925"/>
    <n v="25.073672346413893"/>
    <n v="19.799946453089309"/>
    <n v="77.012610998455131"/>
    <x v="4"/>
  </r>
  <r>
    <n v="2891"/>
    <n v="0.75794333124894575"/>
    <x v="3"/>
    <n v="91.229146546179109"/>
    <n v="18.961398132160227"/>
    <n v="17.875947285125196"/>
    <n v="128.06649196346453"/>
    <x v="1"/>
  </r>
  <r>
    <n v="2892"/>
    <n v="0.88372914301559424"/>
    <x v="4"/>
    <n v="24.972603765205328"/>
    <n v="34.564056589627398"/>
    <n v="22.370102660177398"/>
    <n v="81.906763015010128"/>
    <x v="9"/>
  </r>
  <r>
    <n v="2893"/>
    <n v="0.57793319672319954"/>
    <x v="3"/>
    <n v="33.545449386545485"/>
    <n v="31.947254092104526"/>
    <n v="21.92406658152067"/>
    <n v="87.416770060170677"/>
    <x v="9"/>
  </r>
  <r>
    <n v="2894"/>
    <n v="0.15202606678920516"/>
    <x v="0"/>
    <n v="10.76086766308539"/>
    <n v="24.812705071459554"/>
    <n v="22.019654472204987"/>
    <n v="57.59322720674993"/>
    <x v="5"/>
  </r>
  <r>
    <n v="2895"/>
    <n v="0.23798057599659184"/>
    <x v="0"/>
    <n v="34.291131524659768"/>
    <n v="40.978137136482502"/>
    <n v="19.003771425254087"/>
    <n v="94.27304008639635"/>
    <x v="10"/>
  </r>
  <r>
    <n v="2896"/>
    <n v="0.34332971588708272"/>
    <x v="0"/>
    <n v="21.321231691238168"/>
    <n v="35.81729902747886"/>
    <n v="16.295996965887785"/>
    <n v="73.434527684604816"/>
    <x v="4"/>
  </r>
  <r>
    <n v="2897"/>
    <n v="0.76772163704744001"/>
    <x v="3"/>
    <n v="25.262527883378613"/>
    <n v="10.370656009794709"/>
    <n v="22.004079147955022"/>
    <n v="57.63726304112835"/>
    <x v="5"/>
  </r>
  <r>
    <n v="2898"/>
    <n v="0.50939581053667937"/>
    <x v="3"/>
    <n v="29.292509007602373"/>
    <n v="12.67001649792363"/>
    <n v="24.42895237892515"/>
    <n v="66.391477884451149"/>
    <x v="2"/>
  </r>
  <r>
    <n v="2899"/>
    <n v="0.44816228545047787"/>
    <x v="0"/>
    <n v="25.183352009609749"/>
    <n v="23.905766041402906"/>
    <n v="23.587579694526244"/>
    <n v="72.676697745538902"/>
    <x v="4"/>
  </r>
  <r>
    <n v="2900"/>
    <n v="0.90673509433437272"/>
    <x v="1"/>
    <n v="44.092056710949976"/>
    <n v="27.526311384342424"/>
    <n v="19.458335159949122"/>
    <n v="91.076703255241512"/>
    <x v="10"/>
  </r>
  <r>
    <n v="2901"/>
    <n v="0.94656101621258715"/>
    <x v="1"/>
    <n v="12.382763713656667"/>
    <n v="23.111595283649901"/>
    <n v="26.959504426726753"/>
    <n v="62.453863424033322"/>
    <x v="2"/>
  </r>
  <r>
    <n v="2902"/>
    <n v="0.98409019435688483"/>
    <x v="2"/>
    <n v="9.878345362453544"/>
    <n v="23.168759087802073"/>
    <n v="16.88978787198829"/>
    <n v="49.936892322243907"/>
    <x v="7"/>
  </r>
  <r>
    <n v="2903"/>
    <n v="0.45501578407025234"/>
    <x v="0"/>
    <n v="23.046269653826588"/>
    <n v="20.917611192927833"/>
    <n v="20.275722366537334"/>
    <n v="64.239603213291758"/>
    <x v="2"/>
  </r>
  <r>
    <n v="2904"/>
    <n v="0.30140960017693219"/>
    <x v="0"/>
    <n v="42.619785852836763"/>
    <n v="53.662469863085178"/>
    <n v="19.620610117160279"/>
    <n v="115.90286583308222"/>
    <x v="8"/>
  </r>
  <r>
    <n v="2905"/>
    <n v="3.8364890037954846E-2"/>
    <x v="0"/>
    <n v="33.139476505444811"/>
    <n v="18.163577601675389"/>
    <n v="30.63700092957194"/>
    <n v="81.940055036692144"/>
    <x v="9"/>
  </r>
  <r>
    <n v="2906"/>
    <n v="0.94625654766571166"/>
    <x v="1"/>
    <n v="30.059729796443197"/>
    <n v="17.391061625246337"/>
    <n v="19.955058307098671"/>
    <n v="67.405849728788198"/>
    <x v="2"/>
  </r>
  <r>
    <n v="2907"/>
    <n v="0.10943022716428874"/>
    <x v="0"/>
    <n v="11.102378526689897"/>
    <n v="11.360647320922345"/>
    <n v="19.826011270570607"/>
    <n v="42.289037118182847"/>
    <x v="7"/>
  </r>
  <r>
    <n v="2908"/>
    <n v="0.16421511783508425"/>
    <x v="0"/>
    <n v="13.311812681632961"/>
    <n v="25.696057511980939"/>
    <n v="16.430198820277134"/>
    <n v="55.438069013891031"/>
    <x v="5"/>
  </r>
  <r>
    <n v="2909"/>
    <n v="0.12113821566046767"/>
    <x v="0"/>
    <n v="80.591749199654771"/>
    <n v="24.954457689147873"/>
    <n v="19.256111658061837"/>
    <n v="124.80231854686448"/>
    <x v="1"/>
  </r>
  <r>
    <n v="2910"/>
    <n v="0.80207493395599883"/>
    <x v="3"/>
    <n v="27.286060860827934"/>
    <n v="18.416167005943361"/>
    <n v="19.751525143848571"/>
    <n v="65.453753010619863"/>
    <x v="2"/>
  </r>
  <r>
    <n v="2911"/>
    <n v="0.42132212994806295"/>
    <x v="0"/>
    <n v="28.598129662024707"/>
    <n v="39.652514687675875"/>
    <n v="24.982275424885991"/>
    <n v="93.232919774586577"/>
    <x v="10"/>
  </r>
  <r>
    <n v="2912"/>
    <n v="8.6664744166790708E-2"/>
    <x v="0"/>
    <n v="38.863207709222863"/>
    <n v="15.766158752893153"/>
    <n v="16.4529573530255"/>
    <n v="71.082323815141521"/>
    <x v="4"/>
  </r>
  <r>
    <n v="2913"/>
    <n v="0.59020854022526403"/>
    <x v="3"/>
    <n v="44.563478081247766"/>
    <n v="34.177044620372499"/>
    <n v="21.780657719686879"/>
    <n v="100.52118042130715"/>
    <x v="6"/>
  </r>
  <r>
    <n v="2914"/>
    <n v="0.65489349773118977"/>
    <x v="3"/>
    <n v="36.582201191206849"/>
    <n v="42.881943812875086"/>
    <n v="19.835491802377646"/>
    <n v="99.299636806459574"/>
    <x v="10"/>
  </r>
  <r>
    <n v="2915"/>
    <n v="0.94018916191440527"/>
    <x v="1"/>
    <n v="139.01444526347595"/>
    <n v="13.837705394660542"/>
    <n v="22.796013872938527"/>
    <n v="175.648164531075"/>
    <x v="11"/>
  </r>
  <r>
    <n v="2916"/>
    <n v="0.1990578223324917"/>
    <x v="0"/>
    <n v="44.650242978597291"/>
    <n v="24.217367175263217"/>
    <n v="20.252798949824221"/>
    <n v="89.120409103684736"/>
    <x v="9"/>
  </r>
  <r>
    <n v="2917"/>
    <n v="0.74593468426545073"/>
    <x v="3"/>
    <n v="66.890273437505428"/>
    <n v="22.375883002517664"/>
    <n v="25.926813691831768"/>
    <n v="115.19297013185486"/>
    <x v="8"/>
  </r>
  <r>
    <n v="2918"/>
    <n v="0.67634285166832298"/>
    <x v="3"/>
    <n v="10.71474247008126"/>
    <n v="33.255782901783661"/>
    <n v="23.820448600180427"/>
    <n v="67.79097397204535"/>
    <x v="2"/>
  </r>
  <r>
    <n v="2919"/>
    <n v="0.16876684187878166"/>
    <x v="0"/>
    <n v="71.993295897879008"/>
    <n v="22.874714527127864"/>
    <n v="20.331447656103396"/>
    <n v="115.19945808111027"/>
    <x v="8"/>
  </r>
  <r>
    <n v="2920"/>
    <n v="0.22739994869364533"/>
    <x v="0"/>
    <n v="18.459555230442891"/>
    <n v="7.5358729715000523"/>
    <n v="18.89609049854975"/>
    <n v="44.891518700492696"/>
    <x v="7"/>
  </r>
  <r>
    <n v="2921"/>
    <n v="0.45506521484050344"/>
    <x v="0"/>
    <n v="40.025316845781269"/>
    <n v="32.495719086531594"/>
    <n v="22.450260083607098"/>
    <n v="94.971296015919961"/>
    <x v="10"/>
  </r>
  <r>
    <n v="2922"/>
    <n v="0.81228484558889769"/>
    <x v="3"/>
    <n v="31.998101824314801"/>
    <n v="17.436648837412175"/>
    <n v="19.616850283040325"/>
    <n v="69.051600944767301"/>
    <x v="2"/>
  </r>
  <r>
    <n v="2923"/>
    <n v="0.4658779631958897"/>
    <x v="0"/>
    <n v="6.9055287213163146"/>
    <n v="18.908288222868158"/>
    <n v="17.417193602074924"/>
    <n v="43.231010546259398"/>
    <x v="7"/>
  </r>
  <r>
    <n v="2924"/>
    <n v="0.1174017469094828"/>
    <x v="0"/>
    <n v="26.056566318356261"/>
    <n v="25.971626991622998"/>
    <n v="23.724247341418032"/>
    <n v="75.752440651397293"/>
    <x v="4"/>
  </r>
  <r>
    <n v="2925"/>
    <n v="0.15748914522195412"/>
    <x v="0"/>
    <n v="11.804220472031091"/>
    <n v="14.552396072676"/>
    <n v="12.941722988013291"/>
    <n v="39.298339532720384"/>
    <x v="15"/>
  </r>
  <r>
    <n v="2926"/>
    <n v="0.47871070018321815"/>
    <x v="0"/>
    <n v="37.177026498177476"/>
    <n v="43.991191570074228"/>
    <n v="15.587277017910264"/>
    <n v="96.755495086161972"/>
    <x v="10"/>
  </r>
  <r>
    <n v="2927"/>
    <n v="0.84441386007301156"/>
    <x v="3"/>
    <n v="12.079633574364237"/>
    <n v="25.162703829897232"/>
    <n v="16.839203986074747"/>
    <n v="54.081541390336213"/>
    <x v="5"/>
  </r>
  <r>
    <n v="2928"/>
    <n v="0.27173667184460859"/>
    <x v="0"/>
    <n v="86.399028515714235"/>
    <n v="20.284700838809002"/>
    <n v="17.762048159445406"/>
    <n v="124.44577751396864"/>
    <x v="1"/>
  </r>
  <r>
    <n v="2929"/>
    <n v="0.81191039575854673"/>
    <x v="3"/>
    <n v="36.175891942073434"/>
    <n v="24.440545908839589"/>
    <n v="15.991006876321757"/>
    <n v="76.607444727234778"/>
    <x v="4"/>
  </r>
  <r>
    <n v="2930"/>
    <n v="6.8712883312892159E-2"/>
    <x v="0"/>
    <n v="31.493593893819231"/>
    <n v="16.865102122696531"/>
    <n v="14.576859867768118"/>
    <n v="62.935555884283886"/>
    <x v="2"/>
  </r>
  <r>
    <n v="2931"/>
    <n v="0.49607581528365574"/>
    <x v="0"/>
    <n v="12.33962446333787"/>
    <n v="21.946246854256966"/>
    <n v="19.574201454500759"/>
    <n v="53.860072772095599"/>
    <x v="5"/>
  </r>
  <r>
    <n v="2932"/>
    <n v="0.86059199813373677"/>
    <x v="4"/>
    <n v="13.87644641426326"/>
    <n v="132.49610308257164"/>
    <n v="19.277494868524894"/>
    <n v="165.65004436535978"/>
    <x v="14"/>
  </r>
  <r>
    <n v="2933"/>
    <n v="0.89343497495024604"/>
    <x v="4"/>
    <n v="17.938471301441311"/>
    <n v="35.62246457976439"/>
    <n v="20.908161596726462"/>
    <n v="74.469097477932166"/>
    <x v="4"/>
  </r>
  <r>
    <n v="2934"/>
    <n v="0.58822120026186264"/>
    <x v="3"/>
    <n v="62.367605603675514"/>
    <n v="11.779051922943042"/>
    <n v="20.299482267448703"/>
    <n v="94.44613979406725"/>
    <x v="10"/>
  </r>
  <r>
    <n v="2935"/>
    <n v="0.2494220934518121"/>
    <x v="0"/>
    <n v="12.970749733243549"/>
    <n v="27.230185559777507"/>
    <n v="17.864048929770554"/>
    <n v="58.064984222791608"/>
    <x v="5"/>
  </r>
  <r>
    <n v="2936"/>
    <n v="0.30636538566286087"/>
    <x v="0"/>
    <n v="22.740950761375039"/>
    <n v="17.493088132189644"/>
    <n v="26.363834222432033"/>
    <n v="66.59787311599672"/>
    <x v="2"/>
  </r>
  <r>
    <n v="2937"/>
    <n v="0.32925059792244582"/>
    <x v="0"/>
    <n v="32.955923911867721"/>
    <n v="39.331332914633364"/>
    <n v="17.832057675905673"/>
    <n v="90.119314502406752"/>
    <x v="10"/>
  </r>
  <r>
    <n v="2938"/>
    <n v="0.71993183006831141"/>
    <x v="3"/>
    <n v="15.014881725988968"/>
    <n v="33.083973020527445"/>
    <n v="19.350806831624148"/>
    <n v="67.449661578140564"/>
    <x v="2"/>
  </r>
  <r>
    <n v="2939"/>
    <n v="0.80265425262227097"/>
    <x v="3"/>
    <n v="9.687128740024459"/>
    <n v="12.219474171622094"/>
    <n v="17.952161602641215"/>
    <n v="39.85876451428777"/>
    <x v="15"/>
  </r>
  <r>
    <n v="2940"/>
    <n v="0.93951938565501558"/>
    <x v="1"/>
    <n v="38.305047341785631"/>
    <n v="10.737835286633056"/>
    <n v="21.508863208132329"/>
    <n v="70.551745836551021"/>
    <x v="4"/>
  </r>
  <r>
    <n v="2941"/>
    <n v="0.20375963436115019"/>
    <x v="0"/>
    <n v="10.927762917234217"/>
    <n v="15.786095344667764"/>
    <n v="18.694816019595574"/>
    <n v="45.408674281497554"/>
    <x v="7"/>
  </r>
  <r>
    <n v="2942"/>
    <n v="0.3510193991587518"/>
    <x v="0"/>
    <n v="142.07898255332262"/>
    <n v="31.889509042489255"/>
    <n v="24.122546596736289"/>
    <n v="198.09103819254818"/>
    <x v="18"/>
  </r>
  <r>
    <n v="2943"/>
    <n v="0.53888381512845596"/>
    <x v="3"/>
    <n v="87.083912283048903"/>
    <n v="26.033971777882449"/>
    <n v="23.455736641450457"/>
    <n v="136.57362070238179"/>
    <x v="3"/>
  </r>
  <r>
    <n v="2944"/>
    <n v="0.36799695289744427"/>
    <x v="0"/>
    <n v="4.2477872432767416"/>
    <n v="31.50150576741364"/>
    <n v="11.919733164474806"/>
    <n v="47.669026175165186"/>
    <x v="7"/>
  </r>
  <r>
    <n v="2945"/>
    <n v="0.56631061595408971"/>
    <x v="3"/>
    <n v="5.4802327417741861"/>
    <n v="20.400558782851363"/>
    <n v="16.100451910040768"/>
    <n v="41.981243434666318"/>
    <x v="7"/>
  </r>
  <r>
    <n v="2946"/>
    <n v="0.99677212650286684"/>
    <x v="2"/>
    <n v="25.151737576757434"/>
    <n v="28.971856512621422"/>
    <n v="15.903628922595992"/>
    <n v="70.027223011974854"/>
    <x v="4"/>
  </r>
  <r>
    <n v="2947"/>
    <n v="0.30397727166523647"/>
    <x v="0"/>
    <n v="31.445235542062647"/>
    <n v="22.187713808027858"/>
    <n v="22.254470774419122"/>
    <n v="75.887420124509632"/>
    <x v="4"/>
  </r>
  <r>
    <n v="2948"/>
    <n v="0.76674227697325792"/>
    <x v="3"/>
    <n v="21.164815829978089"/>
    <n v="21.805692201207499"/>
    <n v="19.381415740243192"/>
    <n v="62.35192377142878"/>
    <x v="2"/>
  </r>
  <r>
    <n v="2949"/>
    <n v="0.30685564679893407"/>
    <x v="0"/>
    <n v="38.204928541498006"/>
    <n v="24.674639867247155"/>
    <n v="24.724482754026688"/>
    <n v="87.604051162771839"/>
    <x v="9"/>
  </r>
  <r>
    <n v="2950"/>
    <n v="0.38226229432835823"/>
    <x v="0"/>
    <n v="37.349654375481187"/>
    <n v="10.346816766941153"/>
    <n v="27.164436838205962"/>
    <n v="74.860907980628298"/>
    <x v="4"/>
  </r>
  <r>
    <n v="2951"/>
    <n v="0.14824632861411835"/>
    <x v="0"/>
    <n v="34.464206213544941"/>
    <n v="15.871073631601778"/>
    <n v="18.090184472892226"/>
    <n v="68.425464318038934"/>
    <x v="2"/>
  </r>
  <r>
    <n v="2952"/>
    <n v="0.87239248832152216"/>
    <x v="4"/>
    <n v="56.740773812945235"/>
    <n v="51.897695388792258"/>
    <n v="16.302784789783299"/>
    <n v="124.9412539915208"/>
    <x v="1"/>
  </r>
  <r>
    <n v="2953"/>
    <n v="0.5743195857031157"/>
    <x v="3"/>
    <n v="25.683838057557534"/>
    <n v="80.670161694480058"/>
    <n v="11.102656252050815"/>
    <n v="117.45665600408842"/>
    <x v="8"/>
  </r>
  <r>
    <n v="2954"/>
    <n v="0.72774702799865243"/>
    <x v="3"/>
    <n v="21.114034502343003"/>
    <n v="10.075247680839766"/>
    <n v="15.889893504388588"/>
    <n v="47.079175687571357"/>
    <x v="7"/>
  </r>
  <r>
    <n v="2955"/>
    <n v="0.52042937235638165"/>
    <x v="3"/>
    <n v="8.7235979133064454"/>
    <n v="50.789057841546757"/>
    <n v="22.772531096346608"/>
    <n v="82.285186851199811"/>
    <x v="9"/>
  </r>
  <r>
    <n v="2956"/>
    <n v="0.6878063716502939"/>
    <x v="3"/>
    <n v="69.541783945706825"/>
    <n v="30.495371835993328"/>
    <n v="23.157816882079704"/>
    <n v="123.19497266377985"/>
    <x v="1"/>
  </r>
  <r>
    <n v="2957"/>
    <n v="3.0889409712746452E-2"/>
    <x v="0"/>
    <n v="16.224082957159588"/>
    <n v="22.827585694014775"/>
    <n v="21.915861405964758"/>
    <n v="60.967530057139129"/>
    <x v="2"/>
  </r>
  <r>
    <n v="2958"/>
    <n v="0.8229456212291838"/>
    <x v="3"/>
    <n v="29.290611754787751"/>
    <n v="13.159587015833033"/>
    <n v="15.63300769663924"/>
    <n v="58.083206467260027"/>
    <x v="5"/>
  </r>
  <r>
    <n v="2959"/>
    <n v="0.90781547294778508"/>
    <x v="1"/>
    <n v="10.930779669120701"/>
    <n v="10.627040808314524"/>
    <n v="21.228502256940097"/>
    <n v="42.786322734375318"/>
    <x v="7"/>
  </r>
  <r>
    <n v="2960"/>
    <n v="7.4037781734827113E-2"/>
    <x v="0"/>
    <n v="249.87307580087443"/>
    <n v="40.023818775909753"/>
    <n v="19.921741037275869"/>
    <n v="309.81863561406004"/>
    <x v="29"/>
  </r>
  <r>
    <n v="2961"/>
    <n v="0.55849273000737898"/>
    <x v="3"/>
    <n v="43.016586373880074"/>
    <n v="25.254324863078764"/>
    <n v="17.60607082372584"/>
    <n v="85.876982060684682"/>
    <x v="9"/>
  </r>
  <r>
    <n v="2962"/>
    <n v="0.12113978021345739"/>
    <x v="0"/>
    <n v="89.496741348852709"/>
    <n v="90.958376143894924"/>
    <n v="18.359581952426606"/>
    <n v="198.81469944517423"/>
    <x v="18"/>
  </r>
  <r>
    <n v="2963"/>
    <n v="0.53294036853938176"/>
    <x v="3"/>
    <n v="15.979728589333563"/>
    <n v="81.98849016908774"/>
    <n v="21.626146707588589"/>
    <n v="119.59436546600989"/>
    <x v="8"/>
  </r>
  <r>
    <n v="2964"/>
    <n v="0.41936440579466028"/>
    <x v="0"/>
    <n v="36.248218951672172"/>
    <n v="75.229812742607024"/>
    <n v="27.353804135282815"/>
    <n v="138.83183582956201"/>
    <x v="3"/>
  </r>
  <r>
    <n v="2965"/>
    <n v="6.7724141322357045E-2"/>
    <x v="0"/>
    <n v="46.626386362117891"/>
    <n v="32.994806332924497"/>
    <n v="16.434408777613065"/>
    <n v="96.055601472655468"/>
    <x v="10"/>
  </r>
  <r>
    <n v="2966"/>
    <n v="0.5178262578741557"/>
    <x v="3"/>
    <n v="168.48395430722684"/>
    <n v="48.377609069273838"/>
    <n v="13.204002803801099"/>
    <n v="230.06556618030177"/>
    <x v="22"/>
  </r>
  <r>
    <n v="2967"/>
    <n v="0.8910344544396801"/>
    <x v="4"/>
    <n v="36.730621606036571"/>
    <n v="55.047662268584524"/>
    <n v="14.703940304780717"/>
    <n v="106.48222417940181"/>
    <x v="6"/>
  </r>
  <r>
    <n v="2968"/>
    <n v="0.37597683512210478"/>
    <x v="0"/>
    <n v="37.448961226965807"/>
    <n v="12.285593171689378"/>
    <n v="22.376352881942989"/>
    <n v="72.11090728059817"/>
    <x v="4"/>
  </r>
  <r>
    <n v="2969"/>
    <n v="0.15641029212942503"/>
    <x v="0"/>
    <n v="50.283811123844274"/>
    <n v="15.132200735842911"/>
    <n v="18.201228491530358"/>
    <n v="83.617240351217546"/>
    <x v="9"/>
  </r>
  <r>
    <n v="2970"/>
    <n v="0.83750729121889422"/>
    <x v="3"/>
    <n v="14.317933896129167"/>
    <n v="42.4662368681741"/>
    <n v="15.773051527866597"/>
    <n v="72.557222292169868"/>
    <x v="4"/>
  </r>
  <r>
    <n v="2971"/>
    <n v="0.1342150025234411"/>
    <x v="0"/>
    <n v="17.200283004222758"/>
    <n v="14.269415614623115"/>
    <n v="21.132260294062785"/>
    <n v="52.601958912908657"/>
    <x v="5"/>
  </r>
  <r>
    <n v="2972"/>
    <n v="0.4565296607572672"/>
    <x v="0"/>
    <n v="21.910555270736101"/>
    <n v="23.864843466521471"/>
    <n v="15.876747425862659"/>
    <n v="61.652146163120236"/>
    <x v="2"/>
  </r>
  <r>
    <n v="2973"/>
    <n v="0.25079457947667549"/>
    <x v="0"/>
    <n v="25.683773531403432"/>
    <n v="21.066357072730401"/>
    <n v="16.896294854298404"/>
    <n v="63.646425458432233"/>
    <x v="2"/>
  </r>
  <r>
    <n v="2974"/>
    <n v="3.5712605691935462E-2"/>
    <x v="0"/>
    <n v="31.424666190360394"/>
    <n v="14.82520969227375"/>
    <n v="23.752043486218447"/>
    <n v="70.001919368852583"/>
    <x v="4"/>
  </r>
  <r>
    <n v="2975"/>
    <n v="0.67010474281300303"/>
    <x v="3"/>
    <n v="65.413745273612221"/>
    <n v="40.962097896095571"/>
    <n v="17.276599811912543"/>
    <n v="123.65244298162034"/>
    <x v="1"/>
  </r>
  <r>
    <n v="2976"/>
    <n v="0.22318199563586505"/>
    <x v="0"/>
    <n v="36.528176144887688"/>
    <n v="55.641488860464932"/>
    <n v="22.173818535551593"/>
    <n v="114.3434835409042"/>
    <x v="8"/>
  </r>
  <r>
    <n v="2977"/>
    <n v="0.22815529218608732"/>
    <x v="0"/>
    <n v="32.732908959575795"/>
    <n v="15.79357007527965"/>
    <n v="15.016682152998607"/>
    <n v="63.543161187854047"/>
    <x v="2"/>
  </r>
  <r>
    <n v="2978"/>
    <n v="0.64312456484165093"/>
    <x v="3"/>
    <n v="19.133694140850707"/>
    <n v="23.934397135215754"/>
    <n v="23.693368365049704"/>
    <n v="66.761459641116161"/>
    <x v="2"/>
  </r>
  <r>
    <n v="2979"/>
    <n v="0.37501739060737094"/>
    <x v="0"/>
    <n v="61.896812650777498"/>
    <n v="30.498695503402793"/>
    <n v="12.007235174544338"/>
    <n v="104.40274332872463"/>
    <x v="6"/>
  </r>
  <r>
    <n v="2980"/>
    <n v="0.9151143803820474"/>
    <x v="1"/>
    <n v="53.984634094656542"/>
    <n v="40.637065711620217"/>
    <n v="18.406183365895394"/>
    <n v="113.02788317217215"/>
    <x v="8"/>
  </r>
  <r>
    <n v="2981"/>
    <n v="4.6447502697541165E-2"/>
    <x v="0"/>
    <n v="41.964294516917441"/>
    <n v="44.231137882950293"/>
    <n v="20.644362541648345"/>
    <n v="106.83979494151609"/>
    <x v="6"/>
  </r>
  <r>
    <n v="2982"/>
    <n v="0.60054491554598599"/>
    <x v="3"/>
    <n v="26.946910982676979"/>
    <n v="13.365586870379637"/>
    <n v="14.464525205049723"/>
    <n v="54.777023058106337"/>
    <x v="5"/>
  </r>
  <r>
    <n v="2983"/>
    <n v="0.56392264300589323"/>
    <x v="3"/>
    <n v="76.532584850912457"/>
    <n v="41.750721814753675"/>
    <n v="25.009548177289354"/>
    <n v="143.29285484295548"/>
    <x v="0"/>
  </r>
  <r>
    <n v="2984"/>
    <n v="0.97226644494722914"/>
    <x v="2"/>
    <n v="22.39357098615179"/>
    <n v="68.064466772150723"/>
    <n v="17.959155144368207"/>
    <n v="108.41719290267072"/>
    <x v="6"/>
  </r>
  <r>
    <n v="2985"/>
    <n v="0.50601833083275305"/>
    <x v="3"/>
    <n v="41.625554752621092"/>
    <n v="12.281486026530366"/>
    <n v="26.762081802180568"/>
    <n v="80.669122581332033"/>
    <x v="9"/>
  </r>
  <r>
    <n v="2986"/>
    <n v="0.52519881571815041"/>
    <x v="3"/>
    <n v="38.474869475040094"/>
    <n v="22.245253423054642"/>
    <n v="27.969848487670681"/>
    <n v="88.689971385765418"/>
    <x v="9"/>
  </r>
  <r>
    <n v="2987"/>
    <n v="0.6224909402319595"/>
    <x v="3"/>
    <n v="31.605980021644204"/>
    <n v="15.574852924212095"/>
    <n v="20.516656506265949"/>
    <n v="67.697489452122241"/>
    <x v="2"/>
  </r>
  <r>
    <n v="2988"/>
    <n v="0.67257563496524542"/>
    <x v="3"/>
    <n v="62.138262490260907"/>
    <n v="31.029060400404735"/>
    <n v="17.777893473944648"/>
    <n v="110.94521636461029"/>
    <x v="8"/>
  </r>
  <r>
    <n v="2989"/>
    <n v="0.41180758939883133"/>
    <x v="0"/>
    <n v="53.682496331936441"/>
    <n v="2.8753049825967367"/>
    <n v="17.469061695244729"/>
    <n v="74.026863009777912"/>
    <x v="4"/>
  </r>
  <r>
    <n v="2990"/>
    <n v="0.32133510804838428"/>
    <x v="0"/>
    <n v="6.6008951806102969"/>
    <n v="39.004971078779057"/>
    <n v="23.707987011980119"/>
    <n v="69.313853271369467"/>
    <x v="2"/>
  </r>
  <r>
    <n v="2991"/>
    <n v="0.8179013091720394"/>
    <x v="3"/>
    <n v="40.390453222012617"/>
    <n v="21.145289137452711"/>
    <n v="23.815800564355257"/>
    <n v="85.351542923820588"/>
    <x v="9"/>
  </r>
  <r>
    <n v="2992"/>
    <n v="0.56016698904831874"/>
    <x v="3"/>
    <n v="63.020753033784999"/>
    <n v="35.912187752812578"/>
    <n v="18.780608049255736"/>
    <n v="117.71354883585332"/>
    <x v="8"/>
  </r>
  <r>
    <n v="2993"/>
    <n v="0.78198709020955048"/>
    <x v="3"/>
    <n v="38.53512951218763"/>
    <n v="14.898307294254938"/>
    <n v="16.064104302814727"/>
    <n v="69.497541109257298"/>
    <x v="2"/>
  </r>
  <r>
    <n v="2994"/>
    <n v="0.69186678818910963"/>
    <x v="3"/>
    <n v="8.6276699822044289"/>
    <n v="18.124041732413303"/>
    <n v="17.932636250054045"/>
    <n v="44.68434796467178"/>
    <x v="7"/>
  </r>
  <r>
    <n v="2995"/>
    <n v="0.34225929945135425"/>
    <x v="0"/>
    <n v="53.280666253129951"/>
    <n v="12.973283402014815"/>
    <n v="33.954180252142621"/>
    <n v="100.20812990728739"/>
    <x v="6"/>
  </r>
  <r>
    <n v="2996"/>
    <n v="0.58755052693993937"/>
    <x v="3"/>
    <n v="19.186748520383468"/>
    <n v="17.019194165872207"/>
    <n v="22.903003912880855"/>
    <n v="59.10894659913653"/>
    <x v="5"/>
  </r>
  <r>
    <n v="2997"/>
    <n v="0.88571906159675551"/>
    <x v="4"/>
    <n v="43.882011754890399"/>
    <n v="14.189521378841633"/>
    <n v="18.281055151110305"/>
    <n v="76.352588284842341"/>
    <x v="4"/>
  </r>
  <r>
    <n v="2998"/>
    <n v="0.65133305622972781"/>
    <x v="3"/>
    <n v="9.3429188669972039"/>
    <n v="18.227384909869787"/>
    <n v="20.510420133985534"/>
    <n v="48.080723910852527"/>
    <x v="7"/>
  </r>
  <r>
    <n v="2999"/>
    <n v="0.18979873314940809"/>
    <x v="0"/>
    <n v="27.555903655658636"/>
    <n v="29.444374364968997"/>
    <n v="18.352782217371622"/>
    <n v="75.353060237999259"/>
    <x v="4"/>
  </r>
  <r>
    <n v="3000"/>
    <n v="0.92591935456204133"/>
    <x v="1"/>
    <n v="29.744921780482812"/>
    <n v="25.813170063763867"/>
    <n v="24.337676496085187"/>
    <n v="79.89576834033187"/>
    <x v="4"/>
  </r>
  <r>
    <n v="3001"/>
    <n v="0.61554963026787046"/>
    <x v="3"/>
    <n v="18.33290346783631"/>
    <n v="53.825750991455777"/>
    <n v="16.894127864695111"/>
    <n v="89.052782323987188"/>
    <x v="9"/>
  </r>
  <r>
    <n v="3002"/>
    <n v="0.8621043504827145"/>
    <x v="4"/>
    <n v="3.9062333422740383"/>
    <n v="20.126561764496589"/>
    <n v="21.698006128719165"/>
    <n v="45.730801235489793"/>
    <x v="7"/>
  </r>
  <r>
    <n v="3003"/>
    <n v="0.40848763821195866"/>
    <x v="0"/>
    <n v="21.767703798189149"/>
    <n v="24.681790169772754"/>
    <n v="27.870127524974919"/>
    <n v="74.319621492936818"/>
    <x v="4"/>
  </r>
  <r>
    <n v="3004"/>
    <n v="0.93603192110263467"/>
    <x v="1"/>
    <n v="32.745445883141279"/>
    <n v="14.453785529593407"/>
    <n v="20.606067595163964"/>
    <n v="67.805299007898654"/>
    <x v="2"/>
  </r>
  <r>
    <n v="3005"/>
    <n v="0.20011624896692859"/>
    <x v="0"/>
    <n v="58.474673448000615"/>
    <n v="60.597706399506485"/>
    <n v="16.42917718821278"/>
    <n v="135.50155703571988"/>
    <x v="3"/>
  </r>
  <r>
    <n v="3006"/>
    <n v="3.0514862021454592E-3"/>
    <x v="0"/>
    <n v="24.014049874669766"/>
    <n v="33.221217573942972"/>
    <n v="22.886484916724164"/>
    <n v="80.121752365336903"/>
    <x v="9"/>
  </r>
  <r>
    <n v="3007"/>
    <n v="0.30733584214078413"/>
    <x v="0"/>
    <n v="65.504645334643214"/>
    <n v="13.098967496721256"/>
    <n v="23.354861804895862"/>
    <n v="101.95847463626033"/>
    <x v="6"/>
  </r>
  <r>
    <n v="3008"/>
    <n v="0.38350716840547661"/>
    <x v="0"/>
    <n v="76.746908549655558"/>
    <n v="59.175337736480635"/>
    <n v="19.208504459402967"/>
    <n v="155.13075074553916"/>
    <x v="16"/>
  </r>
  <r>
    <n v="3009"/>
    <n v="0.33608842724960686"/>
    <x v="0"/>
    <n v="25.019609933761547"/>
    <n v="65.391690445404251"/>
    <n v="17.731383338446921"/>
    <n v="108.14268371761271"/>
    <x v="6"/>
  </r>
  <r>
    <n v="3010"/>
    <n v="0.90516615524191335"/>
    <x v="1"/>
    <n v="28.569524987632612"/>
    <n v="11.547614048801353"/>
    <n v="19.645072909605098"/>
    <n v="59.762211946039066"/>
    <x v="5"/>
  </r>
  <r>
    <n v="3011"/>
    <n v="1.9999555288552351E-3"/>
    <x v="0"/>
    <n v="39.211759434592921"/>
    <n v="15.155949732256046"/>
    <n v="22.113750626533815"/>
    <n v="76.481459793382783"/>
    <x v="4"/>
  </r>
  <r>
    <n v="3012"/>
    <n v="0.94460479185358981"/>
    <x v="1"/>
    <n v="14.831493959389984"/>
    <n v="35.798284286646265"/>
    <n v="28.499401829756877"/>
    <n v="79.12918007579313"/>
    <x v="4"/>
  </r>
  <r>
    <n v="3013"/>
    <n v="0.72924550124015597"/>
    <x v="3"/>
    <n v="20.610749245481813"/>
    <n v="21.606828050560811"/>
    <n v="15.913565426521771"/>
    <n v="58.131142722564391"/>
    <x v="5"/>
  </r>
  <r>
    <n v="3014"/>
    <n v="0.55178091629607739"/>
    <x v="3"/>
    <n v="37.395668522171782"/>
    <n v="7.5981966273669563"/>
    <n v="21.690574646356168"/>
    <n v="66.684439795894903"/>
    <x v="2"/>
  </r>
  <r>
    <n v="3015"/>
    <n v="0.62559698698995081"/>
    <x v="3"/>
    <n v="2.3083764721501097"/>
    <n v="6.4926044805817567"/>
    <n v="18.42082196826615"/>
    <n v="27.221802920998016"/>
    <x v="30"/>
  </r>
  <r>
    <n v="3016"/>
    <n v="0.85149018864343329"/>
    <x v="3"/>
    <n v="42.215910212595979"/>
    <n v="53.94654280590678"/>
    <n v="15.391927389602184"/>
    <n v="111.55438040810495"/>
    <x v="8"/>
  </r>
  <r>
    <n v="3017"/>
    <n v="0.28831284132992896"/>
    <x v="0"/>
    <n v="53.128490940320781"/>
    <n v="12.137007925725161"/>
    <n v="20.046246049020109"/>
    <n v="85.311744915066058"/>
    <x v="9"/>
  </r>
  <r>
    <n v="3018"/>
    <n v="0.19221198970924014"/>
    <x v="0"/>
    <n v="33.805899163932104"/>
    <n v="25.504991551385604"/>
    <n v="19.828599071622577"/>
    <n v="79.139489786940288"/>
    <x v="4"/>
  </r>
  <r>
    <n v="3019"/>
    <n v="0.29282334418017641"/>
    <x v="0"/>
    <n v="37.811347169091661"/>
    <n v="18.35640419589787"/>
    <n v="23.138178451229376"/>
    <n v="79.305929816218907"/>
    <x v="4"/>
  </r>
  <r>
    <n v="3020"/>
    <n v="0.19662848113968578"/>
    <x v="0"/>
    <n v="14.057657744751914"/>
    <n v="41.537935661595824"/>
    <n v="30.346265555562677"/>
    <n v="85.941858961910413"/>
    <x v="9"/>
  </r>
  <r>
    <n v="3021"/>
    <n v="2.956663039284102E-2"/>
    <x v="0"/>
    <n v="27.1747010186136"/>
    <n v="10.921369456703433"/>
    <n v="22.628801095140393"/>
    <n v="60.724871570457424"/>
    <x v="2"/>
  </r>
  <r>
    <n v="3022"/>
    <n v="0.33196888305820482"/>
    <x v="0"/>
    <n v="19.855505595871787"/>
    <n v="9.0524809715354468"/>
    <n v="17.997814407835978"/>
    <n v="46.90580097524321"/>
    <x v="7"/>
  </r>
  <r>
    <n v="3023"/>
    <n v="0.30373696619002688"/>
    <x v="0"/>
    <n v="57.672674963346608"/>
    <n v="22.47638519573507"/>
    <n v="27.998206905938972"/>
    <n v="108.14726706502064"/>
    <x v="6"/>
  </r>
  <r>
    <n v="3024"/>
    <n v="0.84253396268504166"/>
    <x v="3"/>
    <n v="39.078468800974733"/>
    <n v="22.565284619466407"/>
    <n v="16.761942428718871"/>
    <n v="78.405695849160011"/>
    <x v="4"/>
  </r>
  <r>
    <n v="3025"/>
    <n v="0.20628947175994572"/>
    <x v="0"/>
    <n v="35.116655926366654"/>
    <n v="11.578382185269161"/>
    <n v="21.719360769654102"/>
    <n v="68.414398881289912"/>
    <x v="2"/>
  </r>
  <r>
    <n v="3026"/>
    <n v="0.59909156899792093"/>
    <x v="3"/>
    <n v="12.36128993135344"/>
    <n v="15.972485539007719"/>
    <n v="20.431835726424509"/>
    <n v="48.76561119678567"/>
    <x v="7"/>
  </r>
  <r>
    <n v="3027"/>
    <n v="0.27060390369646081"/>
    <x v="0"/>
    <n v="11.637310693020407"/>
    <n v="23.127180771463753"/>
    <n v="21.239693854213048"/>
    <n v="56.004185318697211"/>
    <x v="5"/>
  </r>
  <r>
    <n v="3028"/>
    <n v="0.82408245217138087"/>
    <x v="3"/>
    <n v="39.47312226409457"/>
    <n v="19.101687845417558"/>
    <n v="29.576465567767766"/>
    <n v="88.151275677279898"/>
    <x v="9"/>
  </r>
  <r>
    <n v="3029"/>
    <n v="0.44290531496072805"/>
    <x v="0"/>
    <n v="27.408521695015221"/>
    <n v="14.645557242629479"/>
    <n v="31.073604045151537"/>
    <n v="73.127682982796244"/>
    <x v="4"/>
  </r>
  <r>
    <n v="3030"/>
    <n v="0.99961548033277203"/>
    <x v="2"/>
    <n v="38.419757948630249"/>
    <n v="21.674462123779584"/>
    <n v="19.642518125148705"/>
    <n v="79.736738197558537"/>
    <x v="4"/>
  </r>
  <r>
    <n v="3031"/>
    <n v="0.73026224076702362"/>
    <x v="3"/>
    <n v="35.355147098644039"/>
    <n v="20.892455463838786"/>
    <n v="16.092170049245009"/>
    <n v="72.339772611727838"/>
    <x v="4"/>
  </r>
  <r>
    <n v="3032"/>
    <n v="0.51135125555040706"/>
    <x v="3"/>
    <n v="18.130367056409025"/>
    <n v="14.917926713744754"/>
    <n v="28.428446472487209"/>
    <n v="61.476740242640986"/>
    <x v="2"/>
  </r>
  <r>
    <n v="3033"/>
    <n v="0.3729332060715348"/>
    <x v="0"/>
    <n v="5.5366430990830739"/>
    <n v="38.980702221813281"/>
    <n v="16.227431214125982"/>
    <n v="60.744776535022339"/>
    <x v="2"/>
  </r>
  <r>
    <n v="3034"/>
    <n v="0.22611579207812649"/>
    <x v="0"/>
    <n v="67.07080894900966"/>
    <n v="13.703507923257314"/>
    <n v="15.429183909678224"/>
    <n v="96.203500781945209"/>
    <x v="10"/>
  </r>
  <r>
    <n v="3035"/>
    <n v="0.71296540284160925"/>
    <x v="3"/>
    <n v="18.768811202050529"/>
    <n v="52.46338655077232"/>
    <n v="12.833834385075788"/>
    <n v="84.066032137898645"/>
    <x v="9"/>
  </r>
  <r>
    <n v="3036"/>
    <n v="0.53763845192326998"/>
    <x v="3"/>
    <n v="25.419406809290425"/>
    <n v="24.401155061810112"/>
    <n v="18.749994386194803"/>
    <n v="68.570556257295337"/>
    <x v="2"/>
  </r>
  <r>
    <n v="3037"/>
    <n v="2.6886126073472738E-2"/>
    <x v="0"/>
    <n v="34.339255991007818"/>
    <n v="48.849499910052934"/>
    <n v="15.074209417409476"/>
    <n v="98.262965318470222"/>
    <x v="10"/>
  </r>
  <r>
    <n v="3038"/>
    <n v="0.12851126925064116"/>
    <x v="0"/>
    <n v="8.2540779229905823"/>
    <n v="13.261342162412925"/>
    <n v="19.820528224306386"/>
    <n v="41.335948309709892"/>
    <x v="7"/>
  </r>
  <r>
    <n v="3039"/>
    <n v="0.13102959649851587"/>
    <x v="0"/>
    <n v="87.17975229679638"/>
    <n v="33.342943987574806"/>
    <n v="18.649152258612499"/>
    <n v="139.1718485429837"/>
    <x v="3"/>
  </r>
  <r>
    <n v="3040"/>
    <n v="0.76748841748634955"/>
    <x v="3"/>
    <n v="19.959281902418734"/>
    <n v="14.360629601203332"/>
    <n v="18.251918743165252"/>
    <n v="52.571830246787314"/>
    <x v="5"/>
  </r>
  <r>
    <n v="3041"/>
    <n v="0.54408682999990365"/>
    <x v="3"/>
    <n v="102.29918288007653"/>
    <n v="39.105026696086512"/>
    <n v="28.303120287655982"/>
    <n v="169.70732986381904"/>
    <x v="14"/>
  </r>
  <r>
    <n v="3042"/>
    <n v="0.11859936658562686"/>
    <x v="0"/>
    <n v="53.100542210381953"/>
    <n v="24.314192678007654"/>
    <n v="16.709748546169909"/>
    <n v="94.124483434559508"/>
    <x v="10"/>
  </r>
  <r>
    <n v="3043"/>
    <n v="0.2174448154668388"/>
    <x v="0"/>
    <n v="51.204179272805433"/>
    <n v="45.182289450314428"/>
    <n v="19.695999989195627"/>
    <n v="116.08246871231549"/>
    <x v="8"/>
  </r>
  <r>
    <n v="3044"/>
    <n v="0.93800847245428287"/>
    <x v="1"/>
    <n v="105.35581078290264"/>
    <n v="36.862861649417823"/>
    <n v="28.044643727849618"/>
    <n v="170.26331616017006"/>
    <x v="11"/>
  </r>
  <r>
    <n v="3045"/>
    <n v="6.3390956056275982E-2"/>
    <x v="0"/>
    <n v="7.3063267846597224"/>
    <n v="31.316237601452077"/>
    <n v="17.122370127998838"/>
    <n v="55.744934514110639"/>
    <x v="5"/>
  </r>
  <r>
    <n v="3046"/>
    <n v="0.39980928595628962"/>
    <x v="0"/>
    <n v="19.002908443784182"/>
    <n v="30.973703329094569"/>
    <n v="21.132461129409531"/>
    <n v="71.10907290228829"/>
    <x v="4"/>
  </r>
  <r>
    <n v="3047"/>
    <n v="0.82652131373529292"/>
    <x v="3"/>
    <n v="41.506434375741094"/>
    <n v="11.817030107486623"/>
    <n v="35.040627071252764"/>
    <n v="88.364091554480481"/>
    <x v="9"/>
  </r>
  <r>
    <n v="3048"/>
    <n v="0.13019951300189281"/>
    <x v="0"/>
    <n v="74.92884037065734"/>
    <n v="23.300256324085915"/>
    <n v="17.7982523563382"/>
    <n v="116.02734905108144"/>
    <x v="8"/>
  </r>
  <r>
    <n v="3049"/>
    <n v="0.85251895293001678"/>
    <x v="3"/>
    <n v="20.252794205569209"/>
    <n v="21.984196210527276"/>
    <n v="21.361669499163291"/>
    <n v="63.59865991525978"/>
    <x v="2"/>
  </r>
  <r>
    <n v="3050"/>
    <n v="0.90461373776669007"/>
    <x v="1"/>
    <n v="73.527062479041035"/>
    <n v="21.399967386761912"/>
    <n v="19.429707933168473"/>
    <n v="114.35673779897142"/>
    <x v="8"/>
  </r>
  <r>
    <n v="3051"/>
    <n v="0.4889869019401768"/>
    <x v="0"/>
    <n v="24.380755078962238"/>
    <n v="85.29272446508115"/>
    <n v="24.350759548283705"/>
    <n v="134.02423909232709"/>
    <x v="3"/>
  </r>
  <r>
    <n v="3052"/>
    <n v="0.15311954396152372"/>
    <x v="0"/>
    <n v="21.586356113568055"/>
    <n v="59.023756179442586"/>
    <n v="18.22028439481775"/>
    <n v="98.830396687828397"/>
    <x v="10"/>
  </r>
  <r>
    <n v="3053"/>
    <n v="0.62026774608244339"/>
    <x v="3"/>
    <n v="51.180051446999009"/>
    <n v="28.498376831434296"/>
    <n v="19.18971653246556"/>
    <n v="98.868144810898855"/>
    <x v="10"/>
  </r>
  <r>
    <n v="3054"/>
    <n v="0.8640692293061627"/>
    <x v="4"/>
    <n v="14.750162538542373"/>
    <n v="22.407601444198182"/>
    <n v="21.418795566534712"/>
    <n v="58.576559549275267"/>
    <x v="5"/>
  </r>
  <r>
    <n v="3055"/>
    <n v="0.24481226738428774"/>
    <x v="0"/>
    <n v="33.031660669831155"/>
    <n v="29.580743592299857"/>
    <n v="20.206677187663281"/>
    <n v="82.819081449794282"/>
    <x v="9"/>
  </r>
  <r>
    <n v="3056"/>
    <n v="0.78382048681217475"/>
    <x v="3"/>
    <n v="100.20204453212743"/>
    <n v="47.358782560726816"/>
    <n v="19.795201104997595"/>
    <n v="167.35602819785186"/>
    <x v="14"/>
  </r>
  <r>
    <n v="3057"/>
    <n v="0.42169347431486193"/>
    <x v="0"/>
    <n v="88.25051614227354"/>
    <n v="17.43872472828507"/>
    <n v="11.321701022562367"/>
    <n v="117.01094189312097"/>
    <x v="8"/>
  </r>
  <r>
    <n v="3058"/>
    <n v="0.73488649110071036"/>
    <x v="3"/>
    <n v="14.999392520040519"/>
    <n v="57.221455821413542"/>
    <n v="22.548444805544676"/>
    <n v="94.769293146998734"/>
    <x v="10"/>
  </r>
  <r>
    <n v="3059"/>
    <n v="0.9622140469991699"/>
    <x v="2"/>
    <n v="36.128298633454683"/>
    <n v="21.357588978420683"/>
    <n v="22.778792737541316"/>
    <n v="80.264680349416693"/>
    <x v="9"/>
  </r>
  <r>
    <n v="3060"/>
    <n v="0.78310782157881309"/>
    <x v="3"/>
    <n v="24.925634672152388"/>
    <n v="26.010308206210677"/>
    <n v="14.074595036869924"/>
    <n v="65.010537915232987"/>
    <x v="2"/>
  </r>
  <r>
    <n v="3061"/>
    <n v="0.82652913224190327"/>
    <x v="3"/>
    <n v="21.598180935049143"/>
    <n v="13.97124892106549"/>
    <n v="24.263165212009724"/>
    <n v="59.832595068124355"/>
    <x v="5"/>
  </r>
  <r>
    <n v="3062"/>
    <n v="5.9115585825402772E-2"/>
    <x v="0"/>
    <n v="30.188570205080168"/>
    <n v="20.72610560888171"/>
    <n v="24.654036985895697"/>
    <n v="75.568712799857579"/>
    <x v="4"/>
  </r>
  <r>
    <n v="3063"/>
    <n v="0.48480354845555917"/>
    <x v="0"/>
    <n v="28.274293589250053"/>
    <n v="17.031634006681013"/>
    <n v="20.312089267327703"/>
    <n v="65.618016863258774"/>
    <x v="2"/>
  </r>
  <r>
    <n v="3064"/>
    <n v="0.4064051317462577"/>
    <x v="0"/>
    <n v="52.926795704016946"/>
    <n v="72.683393419782476"/>
    <n v="24.687052478710299"/>
    <n v="150.2972416025097"/>
    <x v="16"/>
  </r>
  <r>
    <n v="3065"/>
    <n v="0.76708695198475674"/>
    <x v="3"/>
    <n v="46.267665335248047"/>
    <n v="67.357192614876638"/>
    <n v="22.612405569303345"/>
    <n v="136.23726351942804"/>
    <x v="3"/>
  </r>
  <r>
    <n v="3066"/>
    <n v="0.65140563315969369"/>
    <x v="3"/>
    <n v="123.91026867090818"/>
    <n v="36.263641614613867"/>
    <n v="21.509456612704305"/>
    <n v="181.68336689822635"/>
    <x v="17"/>
  </r>
  <r>
    <n v="3067"/>
    <n v="0.70916447421078077"/>
    <x v="3"/>
    <n v="81.291892768026997"/>
    <n v="23.240827711073369"/>
    <n v="20.866015185155497"/>
    <n v="125.39873566425587"/>
    <x v="1"/>
  </r>
  <r>
    <n v="3068"/>
    <n v="0.28921629843893903"/>
    <x v="0"/>
    <n v="46.790235408348948"/>
    <n v="32.041037435773191"/>
    <n v="22.098649619116607"/>
    <n v="100.92992246323874"/>
    <x v="6"/>
  </r>
  <r>
    <n v="3069"/>
    <n v="0.60663394337015775"/>
    <x v="3"/>
    <n v="32.372652615852708"/>
    <n v="10.656436265028541"/>
    <n v="22.60684987220926"/>
    <n v="65.6359387530905"/>
    <x v="2"/>
  </r>
  <r>
    <n v="3070"/>
    <n v="0.718714931029382"/>
    <x v="3"/>
    <n v="61.812473050985233"/>
    <n v="19.104362384149709"/>
    <n v="26.378847994285049"/>
    <n v="107.29568342942"/>
    <x v="6"/>
  </r>
  <r>
    <n v="3071"/>
    <n v="0.53403560626283209"/>
    <x v="3"/>
    <n v="64.940242559481291"/>
    <n v="45.34440331201229"/>
    <n v="15.111769412207034"/>
    <n v="125.39641528370062"/>
    <x v="1"/>
  </r>
  <r>
    <n v="3072"/>
    <n v="0.75379031353959514"/>
    <x v="3"/>
    <n v="129.90584309309838"/>
    <n v="21.681443460029577"/>
    <n v="19.767563926886879"/>
    <n v="171.35485048001485"/>
    <x v="11"/>
  </r>
  <r>
    <n v="3073"/>
    <n v="0.47073076280109571"/>
    <x v="0"/>
    <n v="23.737143816759211"/>
    <n v="28.243759863499861"/>
    <n v="24.896361385121441"/>
    <n v="76.877265065380513"/>
    <x v="4"/>
  </r>
  <r>
    <n v="3074"/>
    <n v="0.32485099519534322"/>
    <x v="0"/>
    <n v="22.669207548545497"/>
    <n v="22.993148714310909"/>
    <n v="18.133150170114952"/>
    <n v="63.795506432971358"/>
    <x v="2"/>
  </r>
  <r>
    <n v="3075"/>
    <n v="0.79436163659519521"/>
    <x v="3"/>
    <n v="7.2001043143440535"/>
    <n v="138.18743427338572"/>
    <n v="18.300753525718736"/>
    <n v="163.68829211344851"/>
    <x v="14"/>
  </r>
  <r>
    <n v="3076"/>
    <n v="2.5428245006490768E-2"/>
    <x v="0"/>
    <n v="3.5373864949127367"/>
    <n v="23.644216853242071"/>
    <n v="23.247493195164402"/>
    <n v="50.429096543319211"/>
    <x v="5"/>
  </r>
  <r>
    <n v="3077"/>
    <n v="0.17527733762167519"/>
    <x v="0"/>
    <n v="75.217290371853991"/>
    <n v="56.590371309830211"/>
    <n v="27.552277626452195"/>
    <n v="159.3599393081364"/>
    <x v="16"/>
  </r>
  <r>
    <n v="3078"/>
    <n v="0.52491164782154964"/>
    <x v="3"/>
    <n v="27.709260055127572"/>
    <n v="14.880397095489966"/>
    <n v="19.641888193024212"/>
    <n v="62.231545343641756"/>
    <x v="2"/>
  </r>
  <r>
    <n v="3079"/>
    <n v="0.97518288759223914"/>
    <x v="2"/>
    <n v="24.305839264647808"/>
    <n v="16.444445559023656"/>
    <n v="22.059898812092957"/>
    <n v="62.810183635764417"/>
    <x v="2"/>
  </r>
  <r>
    <n v="3080"/>
    <n v="0.80965491932174871"/>
    <x v="3"/>
    <n v="34.313799931234449"/>
    <n v="14.189854196710664"/>
    <n v="31.336989854226037"/>
    <n v="79.840643982171144"/>
    <x v="4"/>
  </r>
  <r>
    <n v="3081"/>
    <n v="0.54232315642595341"/>
    <x v="3"/>
    <n v="29.985129058488596"/>
    <n v="23.44784412044319"/>
    <n v="23.371306541017692"/>
    <n v="76.804279719949477"/>
    <x v="4"/>
  </r>
  <r>
    <n v="3082"/>
    <n v="0.33993135248536965"/>
    <x v="0"/>
    <n v="37.158849531565174"/>
    <n v="21.595233902633819"/>
    <n v="20.458674418357752"/>
    <n v="79.212757852556734"/>
    <x v="4"/>
  </r>
  <r>
    <n v="3083"/>
    <n v="0.99871066481708437"/>
    <x v="2"/>
    <n v="28.304270679791838"/>
    <n v="38.486112708463395"/>
    <n v="21.601564895844422"/>
    <n v="88.391948284099655"/>
    <x v="9"/>
  </r>
  <r>
    <n v="3084"/>
    <n v="0.22715615912139875"/>
    <x v="0"/>
    <n v="35.074432228870471"/>
    <n v="35.498598410709157"/>
    <n v="15.640063034117432"/>
    <n v="86.21309367369706"/>
    <x v="9"/>
  </r>
  <r>
    <n v="3085"/>
    <n v="0.23137981097087879"/>
    <x v="0"/>
    <n v="37.638532349721615"/>
    <n v="47.897051620624154"/>
    <n v="16.275618428382266"/>
    <n v="101.81120239872803"/>
    <x v="6"/>
  </r>
  <r>
    <n v="3086"/>
    <n v="0.18067184441095574"/>
    <x v="0"/>
    <n v="56.809368391595349"/>
    <n v="50.673276887560306"/>
    <n v="27.950079557244841"/>
    <n v="135.4327248364005"/>
    <x v="3"/>
  </r>
  <r>
    <n v="3087"/>
    <n v="0.63293308327795939"/>
    <x v="3"/>
    <n v="124.39441557946306"/>
    <n v="29.127293386655261"/>
    <n v="19.407433365180719"/>
    <n v="172.92914233129903"/>
    <x v="11"/>
  </r>
  <r>
    <n v="3088"/>
    <n v="0.27800801180053702"/>
    <x v="0"/>
    <n v="34.319786211630785"/>
    <n v="7.9152108154978249"/>
    <n v="16.097959148066945"/>
    <n v="58.332956175195548"/>
    <x v="5"/>
  </r>
  <r>
    <n v="3089"/>
    <n v="2.6064926643651454E-2"/>
    <x v="0"/>
    <n v="30.348193117590327"/>
    <n v="31.338930474718929"/>
    <n v="32.268956475054424"/>
    <n v="93.956080067363672"/>
    <x v="10"/>
  </r>
  <r>
    <n v="3090"/>
    <n v="0.10907052486244273"/>
    <x v="0"/>
    <n v="43.903004597378285"/>
    <n v="27.572882811186769"/>
    <n v="22.544775596376457"/>
    <n v="94.020663004941511"/>
    <x v="10"/>
  </r>
  <r>
    <n v="3091"/>
    <n v="0.75275165770943508"/>
    <x v="3"/>
    <n v="15.346528454712811"/>
    <n v="31.163926455060274"/>
    <n v="20.022628080535341"/>
    <n v="66.533082990308429"/>
    <x v="2"/>
  </r>
  <r>
    <n v="3092"/>
    <n v="0.18619504998101433"/>
    <x v="0"/>
    <n v="20.732686582657553"/>
    <n v="12.861455950842787"/>
    <n v="21.705896128891837"/>
    <n v="55.300038662392176"/>
    <x v="5"/>
  </r>
  <r>
    <n v="3093"/>
    <n v="0.85457483509048493"/>
    <x v="3"/>
    <n v="12.423332907063802"/>
    <n v="19.957068579305176"/>
    <n v="17.440043574666447"/>
    <n v="49.820445061035429"/>
    <x v="7"/>
  </r>
  <r>
    <n v="3094"/>
    <n v="0.76289981106079319"/>
    <x v="3"/>
    <n v="19.406696185906352"/>
    <n v="18.311419280214551"/>
    <n v="14.967357938993841"/>
    <n v="52.685473405114749"/>
    <x v="5"/>
  </r>
  <r>
    <n v="3095"/>
    <n v="5.8732150701848118E-2"/>
    <x v="0"/>
    <n v="12.845995280074856"/>
    <n v="19.25443501862598"/>
    <n v="15.801843471992678"/>
    <n v="47.902273770693512"/>
    <x v="7"/>
  </r>
  <r>
    <n v="3096"/>
    <n v="0.47241354070899932"/>
    <x v="0"/>
    <n v="8.5461279999271778"/>
    <n v="43.136811215130393"/>
    <n v="28.969822785280396"/>
    <n v="80.652762000337972"/>
    <x v="9"/>
  </r>
  <r>
    <n v="3097"/>
    <n v="0.90899653062856567"/>
    <x v="1"/>
    <n v="15.339641495511433"/>
    <n v="32.857886627162621"/>
    <n v="20.992305393837142"/>
    <n v="69.1898335165112"/>
    <x v="2"/>
  </r>
  <r>
    <n v="3098"/>
    <n v="0.77406428479395628"/>
    <x v="3"/>
    <n v="16.245059893360338"/>
    <n v="21.565212056308592"/>
    <n v="18.616338163719664"/>
    <n v="56.426610113388591"/>
    <x v="5"/>
  </r>
  <r>
    <n v="3099"/>
    <n v="0.3188354981310354"/>
    <x v="0"/>
    <n v="57.535512434214489"/>
    <n v="69.263346120327867"/>
    <n v="17.29906044357827"/>
    <n v="144.09791899812063"/>
    <x v="0"/>
  </r>
  <r>
    <n v="3100"/>
    <n v="3.7807121599433557E-3"/>
    <x v="0"/>
    <n v="76.393460921961562"/>
    <n v="24.431197759068219"/>
    <n v="26.599761561878509"/>
    <n v="127.42442024290828"/>
    <x v="1"/>
  </r>
  <r>
    <n v="3101"/>
    <n v="0.72746114167303633"/>
    <x v="3"/>
    <n v="43.198496281420624"/>
    <n v="20.051850592984444"/>
    <n v="20.976570191766786"/>
    <n v="84.22691706617185"/>
    <x v="9"/>
  </r>
  <r>
    <n v="3102"/>
    <n v="0.71387327923961386"/>
    <x v="3"/>
    <n v="38.600783539730109"/>
    <n v="12.692942648297544"/>
    <n v="17.449298974988036"/>
    <n v="68.743025163015687"/>
    <x v="2"/>
  </r>
  <r>
    <n v="3103"/>
    <n v="0.31317982124987342"/>
    <x v="0"/>
    <n v="30.53204465018721"/>
    <n v="30.69849548380386"/>
    <n v="18.890128198907213"/>
    <n v="80.120668332898276"/>
    <x v="9"/>
  </r>
  <r>
    <n v="3104"/>
    <n v="0.40416426987750598"/>
    <x v="0"/>
    <n v="66.402487961349379"/>
    <n v="9.9685737229674238"/>
    <n v="16.619830537750854"/>
    <n v="92.990892222067657"/>
    <x v="10"/>
  </r>
  <r>
    <n v="3105"/>
    <n v="0.99954206805200319"/>
    <x v="2"/>
    <n v="78.447012841101738"/>
    <n v="18.45376253183484"/>
    <n v="27.043288523400182"/>
    <n v="123.94406389633676"/>
    <x v="1"/>
  </r>
  <r>
    <n v="3106"/>
    <n v="0.96901587167328218"/>
    <x v="2"/>
    <n v="26.726084098014592"/>
    <n v="21.027474706400184"/>
    <n v="18.891707447647828"/>
    <n v="66.645266252062612"/>
    <x v="2"/>
  </r>
  <r>
    <n v="3107"/>
    <n v="0.75597403748670677"/>
    <x v="3"/>
    <n v="41.536478496231908"/>
    <n v="28.533884929710908"/>
    <n v="29.423215233035172"/>
    <n v="99.493578658977981"/>
    <x v="10"/>
  </r>
  <r>
    <n v="3108"/>
    <n v="0.79383388397133181"/>
    <x v="3"/>
    <n v="28.867366059283068"/>
    <n v="62.788715426347821"/>
    <n v="21.144746681939708"/>
    <n v="112.8008281675706"/>
    <x v="8"/>
  </r>
  <r>
    <n v="3109"/>
    <n v="0.98655265178052109"/>
    <x v="2"/>
    <n v="26.134058987644547"/>
    <n v="9.1990169991327466"/>
    <n v="18.771719316742395"/>
    <n v="54.104795303519694"/>
    <x v="5"/>
  </r>
  <r>
    <n v="3110"/>
    <n v="0.17989356537499313"/>
    <x v="0"/>
    <n v="16.859839002118221"/>
    <n v="18.381394576850738"/>
    <n v="22.297776751573057"/>
    <n v="57.539010330542013"/>
    <x v="5"/>
  </r>
  <r>
    <n v="3111"/>
    <n v="0.9847314667763204"/>
    <x v="2"/>
    <n v="11.133917454234933"/>
    <n v="43.552368729356523"/>
    <n v="23.660146943922218"/>
    <n v="78.346433127513677"/>
    <x v="4"/>
  </r>
  <r>
    <n v="3112"/>
    <n v="0.45875111791550272"/>
    <x v="0"/>
    <n v="7.4392090870442287"/>
    <n v="39.421852337511247"/>
    <n v="16.272683716286938"/>
    <n v="63.133745140842407"/>
    <x v="2"/>
  </r>
  <r>
    <n v="3113"/>
    <n v="0.32916207096325378"/>
    <x v="0"/>
    <n v="78.937630714584813"/>
    <n v="35.457821369368865"/>
    <n v="19.547043721743357"/>
    <n v="133.94249580569704"/>
    <x v="3"/>
  </r>
  <r>
    <n v="3114"/>
    <n v="0.73245108820059346"/>
    <x v="3"/>
    <n v="56.279867861127471"/>
    <n v="18.667131408265167"/>
    <n v="20.324114685183666"/>
    <n v="95.271113954576293"/>
    <x v="10"/>
  </r>
  <r>
    <n v="3115"/>
    <n v="0.62297209078961646"/>
    <x v="3"/>
    <n v="9.4782861606930062"/>
    <n v="19.328015659475248"/>
    <n v="23.948655774536508"/>
    <n v="52.754957594704763"/>
    <x v="5"/>
  </r>
  <r>
    <n v="3116"/>
    <n v="0.13511472090710108"/>
    <x v="0"/>
    <n v="61.342958019219374"/>
    <n v="14.709108167518526"/>
    <n v="23.023213372134897"/>
    <n v="99.075279558872808"/>
    <x v="10"/>
  </r>
  <r>
    <n v="3117"/>
    <n v="0.78979177541600054"/>
    <x v="3"/>
    <n v="14.783668301940564"/>
    <n v="18.335690953064848"/>
    <n v="24.986146147319218"/>
    <n v="58.105505402324631"/>
    <x v="5"/>
  </r>
  <r>
    <n v="3118"/>
    <n v="0.28150556003017524"/>
    <x v="0"/>
    <n v="24.357411702475996"/>
    <n v="18.24871823582539"/>
    <n v="21.569995031092969"/>
    <n v="64.176124969394351"/>
    <x v="2"/>
  </r>
  <r>
    <n v="3119"/>
    <n v="0.75560081971141657"/>
    <x v="3"/>
    <n v="15.077924780316229"/>
    <n v="9.7294096282708757"/>
    <n v="24.363770337516723"/>
    <n v="49.171104746103822"/>
    <x v="7"/>
  </r>
  <r>
    <n v="3120"/>
    <n v="0.56445584244687663"/>
    <x v="3"/>
    <n v="17.791320578919631"/>
    <n v="10.746853177965283"/>
    <n v="18.541325851810729"/>
    <n v="47.079499608695642"/>
    <x v="7"/>
  </r>
  <r>
    <n v="3121"/>
    <n v="5.6694303403521107E-2"/>
    <x v="0"/>
    <n v="23.4838278907974"/>
    <n v="8.4623748075097271"/>
    <n v="18.718637811378802"/>
    <n v="50.664840509685931"/>
    <x v="5"/>
  </r>
  <r>
    <n v="3122"/>
    <n v="0.2803539734102688"/>
    <x v="0"/>
    <n v="58.951321599594287"/>
    <n v="19.031962851691919"/>
    <n v="20.326571578963023"/>
    <n v="98.309856030249236"/>
    <x v="10"/>
  </r>
  <r>
    <n v="3123"/>
    <n v="0.66847883692690424"/>
    <x v="3"/>
    <n v="45.307148749814985"/>
    <n v="35.196413818253028"/>
    <n v="17.898012116724928"/>
    <n v="98.401574684792948"/>
    <x v="10"/>
  </r>
  <r>
    <n v="3124"/>
    <n v="0.23864468019949203"/>
    <x v="0"/>
    <n v="43.410337235608026"/>
    <n v="42.087851590983448"/>
    <n v="23.487053634997693"/>
    <n v="108.98524246158917"/>
    <x v="6"/>
  </r>
  <r>
    <n v="3125"/>
    <n v="0.81177538302773578"/>
    <x v="3"/>
    <n v="43.982445907043179"/>
    <n v="21.950434390516474"/>
    <n v="18.758792874167654"/>
    <n v="84.691673171727302"/>
    <x v="9"/>
  </r>
  <r>
    <n v="3126"/>
    <n v="0.91962270287508063"/>
    <x v="1"/>
    <n v="77.660466429811208"/>
    <n v="31.215745033935203"/>
    <n v="21.13175471235855"/>
    <n v="130.00796617610496"/>
    <x v="3"/>
  </r>
  <r>
    <n v="3127"/>
    <n v="0.63269509916133582"/>
    <x v="3"/>
    <n v="64.548073237261121"/>
    <n v="34.51913190224014"/>
    <n v="27.209463146940386"/>
    <n v="126.27666828644163"/>
    <x v="1"/>
  </r>
  <r>
    <n v="3128"/>
    <n v="0.15389553959525504"/>
    <x v="0"/>
    <n v="13.411068915085293"/>
    <n v="34.938886267037844"/>
    <n v="20.356542735029716"/>
    <n v="68.706497917152859"/>
    <x v="2"/>
  </r>
  <r>
    <n v="3129"/>
    <n v="0.99020215526073951"/>
    <x v="2"/>
    <n v="58.0645888853063"/>
    <n v="26.796681947064705"/>
    <n v="25.638558086962501"/>
    <n v="110.49982891933351"/>
    <x v="8"/>
  </r>
  <r>
    <n v="3130"/>
    <n v="0.59615317869231377"/>
    <x v="3"/>
    <n v="65.094248069222772"/>
    <n v="20.535917075621452"/>
    <n v="16.631894970969277"/>
    <n v="102.26206011581351"/>
    <x v="6"/>
  </r>
  <r>
    <n v="3131"/>
    <n v="0.44727344315699269"/>
    <x v="0"/>
    <n v="20.116053443798037"/>
    <n v="43.494402087591247"/>
    <n v="18.692421345620833"/>
    <n v="82.302876877010121"/>
    <x v="9"/>
  </r>
  <r>
    <n v="3132"/>
    <n v="0.71720162404041365"/>
    <x v="3"/>
    <n v="31.415178947760726"/>
    <n v="26.32307656968208"/>
    <n v="20.725275068730738"/>
    <n v="78.463530586173547"/>
    <x v="4"/>
  </r>
  <r>
    <n v="3133"/>
    <n v="0.93376882772603853"/>
    <x v="1"/>
    <n v="79.085639264253118"/>
    <n v="27.912425730257137"/>
    <n v="17.111084831993963"/>
    <n v="124.10914982650422"/>
    <x v="1"/>
  </r>
  <r>
    <n v="3134"/>
    <n v="1.190377490259964E-4"/>
    <x v="0"/>
    <n v="39.737694791571464"/>
    <n v="27.151573831929227"/>
    <n v="24.604974785233061"/>
    <n v="91.494243408733752"/>
    <x v="10"/>
  </r>
  <r>
    <n v="3135"/>
    <n v="0.19434493005283127"/>
    <x v="0"/>
    <n v="9.9122077006543936"/>
    <n v="14.373032611974518"/>
    <n v="19.559283277242631"/>
    <n v="43.844523589871542"/>
    <x v="7"/>
  </r>
  <r>
    <n v="3136"/>
    <n v="0.5328137290779883"/>
    <x v="3"/>
    <n v="23.39595023034617"/>
    <n v="20.247737492693819"/>
    <n v="14.250003845933755"/>
    <n v="57.893691568973743"/>
    <x v="5"/>
  </r>
  <r>
    <n v="3137"/>
    <n v="0.88988860607130715"/>
    <x v="4"/>
    <n v="54.007379436685852"/>
    <n v="10.307266564389062"/>
    <n v="21.368873993952576"/>
    <n v="85.683519995027495"/>
    <x v="9"/>
  </r>
  <r>
    <n v="3138"/>
    <n v="0.93071829556145957"/>
    <x v="1"/>
    <n v="21.065856732150717"/>
    <n v="35.981422748015284"/>
    <n v="16.653134407399968"/>
    <n v="73.700413887565958"/>
    <x v="4"/>
  </r>
  <r>
    <n v="3139"/>
    <n v="0.51430681690265556"/>
    <x v="3"/>
    <n v="25.654731011594148"/>
    <n v="21.810614882964188"/>
    <n v="39.207630168666384"/>
    <n v="86.672976063224723"/>
    <x v="9"/>
  </r>
  <r>
    <n v="3140"/>
    <n v="1.7269028438365974E-2"/>
    <x v="0"/>
    <n v="62.953777083401597"/>
    <n v="49.880891987300323"/>
    <n v="20.782476894114488"/>
    <n v="133.61714596481642"/>
    <x v="3"/>
  </r>
  <r>
    <n v="3141"/>
    <n v="0.45418598699165202"/>
    <x v="0"/>
    <n v="104.27146933694935"/>
    <n v="11.915020613792354"/>
    <n v="25.239217028563104"/>
    <n v="141.42570697930481"/>
    <x v="0"/>
  </r>
  <r>
    <n v="3142"/>
    <n v="0.96593758514258254"/>
    <x v="2"/>
    <n v="34.936508184210709"/>
    <n v="38.522044387892059"/>
    <n v="19.191759222110129"/>
    <n v="92.650311794212911"/>
    <x v="10"/>
  </r>
  <r>
    <n v="3143"/>
    <n v="0.20556215430874036"/>
    <x v="0"/>
    <n v="17.480185102625097"/>
    <n v="17.196554067825875"/>
    <n v="15.811655995403479"/>
    <n v="50.488395165854449"/>
    <x v="5"/>
  </r>
  <r>
    <n v="3144"/>
    <n v="0.18696647598056282"/>
    <x v="0"/>
    <n v="13.958307119650101"/>
    <n v="43.093832432846867"/>
    <n v="22.204214963532873"/>
    <n v="79.256354516029845"/>
    <x v="4"/>
  </r>
  <r>
    <n v="3145"/>
    <n v="5.5846649094246414E-2"/>
    <x v="0"/>
    <n v="25.034623309452009"/>
    <n v="34.466733517630239"/>
    <n v="23.836763381439781"/>
    <n v="83.338120208522028"/>
    <x v="9"/>
  </r>
  <r>
    <n v="3146"/>
    <n v="0.75153254738784547"/>
    <x v="3"/>
    <n v="44.185889677693901"/>
    <n v="18.707084065476302"/>
    <n v="20.048726273867057"/>
    <n v="82.941700017037263"/>
    <x v="9"/>
  </r>
  <r>
    <n v="3147"/>
    <n v="3.5409567322504665E-2"/>
    <x v="0"/>
    <n v="28.553047862026315"/>
    <n v="11.084430962203932"/>
    <n v="24.016665661439369"/>
    <n v="63.654144485669612"/>
    <x v="2"/>
  </r>
  <r>
    <n v="3148"/>
    <n v="5.9760308694580044E-2"/>
    <x v="0"/>
    <n v="37.163203287446493"/>
    <n v="22.14544462317183"/>
    <n v="22.610749679183801"/>
    <n v="81.919397589802116"/>
    <x v="9"/>
  </r>
  <r>
    <n v="3149"/>
    <n v="5.7319152134753804E-3"/>
    <x v="0"/>
    <n v="79.797311430434732"/>
    <n v="27.860255619515637"/>
    <n v="17.473163175400444"/>
    <n v="125.13073022535082"/>
    <x v="1"/>
  </r>
  <r>
    <n v="3150"/>
    <n v="0.6567889363289553"/>
    <x v="3"/>
    <n v="3.3672551416005962"/>
    <n v="6.4428393521319025"/>
    <n v="22.99597931509939"/>
    <n v="32.80607380883189"/>
    <x v="15"/>
  </r>
  <r>
    <n v="3151"/>
    <n v="0.68376946030181895"/>
    <x v="3"/>
    <n v="31.616746920261896"/>
    <n v="155.64017321242633"/>
    <n v="24.284207054772914"/>
    <n v="211.54112718746114"/>
    <x v="13"/>
  </r>
  <r>
    <n v="3152"/>
    <n v="0.69767936587078616"/>
    <x v="3"/>
    <n v="23.285363095900664"/>
    <n v="31.039185213177021"/>
    <n v="12.332044616883099"/>
    <n v="66.65659292596078"/>
    <x v="2"/>
  </r>
  <r>
    <n v="3153"/>
    <n v="0.38315276629737993"/>
    <x v="0"/>
    <n v="14.15993695532593"/>
    <n v="37.11285387621944"/>
    <n v="11.997793899557504"/>
    <n v="63.270584731102872"/>
    <x v="2"/>
  </r>
  <r>
    <n v="3154"/>
    <n v="0.46806036606022217"/>
    <x v="0"/>
    <n v="71.114290580661105"/>
    <n v="16.801274719368095"/>
    <n v="23.556660545457593"/>
    <n v="111.47222584548679"/>
    <x v="8"/>
  </r>
  <r>
    <n v="3155"/>
    <n v="0.72241138317777887"/>
    <x v="3"/>
    <n v="105.70750553740127"/>
    <n v="19.970375523015822"/>
    <n v="15.918590001863778"/>
    <n v="141.59647106228087"/>
    <x v="0"/>
  </r>
  <r>
    <n v="3156"/>
    <n v="0.23836057424732515"/>
    <x v="0"/>
    <n v="19.303889959148595"/>
    <n v="16.625799743738462"/>
    <n v="24.869694044377024"/>
    <n v="60.799383747264088"/>
    <x v="2"/>
  </r>
  <r>
    <n v="3157"/>
    <n v="0.83339191745256436"/>
    <x v="3"/>
    <n v="10.770761146881862"/>
    <n v="53.758672722471971"/>
    <n v="21.527145833057933"/>
    <n v="86.056579702411767"/>
    <x v="9"/>
  </r>
  <r>
    <n v="3158"/>
    <n v="0.37275793485137287"/>
    <x v="0"/>
    <n v="16.773783892054873"/>
    <n v="22.978712569838489"/>
    <n v="18.595033898952366"/>
    <n v="58.347530360845724"/>
    <x v="5"/>
  </r>
  <r>
    <n v="3159"/>
    <n v="0.53128911868996609"/>
    <x v="3"/>
    <n v="29.778681619210527"/>
    <n v="39.029244439945153"/>
    <n v="17.268756016639628"/>
    <n v="86.076682075795304"/>
    <x v="9"/>
  </r>
  <r>
    <n v="3160"/>
    <n v="0.42138225700811316"/>
    <x v="0"/>
    <n v="14.433498041693904"/>
    <n v="15.517116123572055"/>
    <n v="26.243642438066296"/>
    <n v="56.194256603332256"/>
    <x v="5"/>
  </r>
  <r>
    <n v="3161"/>
    <n v="0.23059737773235478"/>
    <x v="0"/>
    <n v="45.023337420886008"/>
    <n v="22.973298750129665"/>
    <n v="21.007407621065269"/>
    <n v="89.004043792080935"/>
    <x v="9"/>
  </r>
  <r>
    <n v="3162"/>
    <n v="0.50073561514183229"/>
    <x v="3"/>
    <n v="8.1242436246329159"/>
    <n v="17.598418249302387"/>
    <n v="18.211351724813738"/>
    <n v="43.93401359874904"/>
    <x v="7"/>
  </r>
  <r>
    <n v="3163"/>
    <n v="7.8742461805227815E-2"/>
    <x v="0"/>
    <n v="17.540028753459794"/>
    <n v="31.844971414441009"/>
    <n v="18.375656539460646"/>
    <n v="67.760656707361449"/>
    <x v="2"/>
  </r>
  <r>
    <n v="3164"/>
    <n v="0.12722211160707098"/>
    <x v="0"/>
    <n v="36.471308105197949"/>
    <n v="29.549640883855819"/>
    <n v="14.229568064077949"/>
    <n v="80.250517053131716"/>
    <x v="9"/>
  </r>
  <r>
    <n v="3165"/>
    <n v="0.50649401458318255"/>
    <x v="3"/>
    <n v="11.682924902238199"/>
    <n v="57.282935668924011"/>
    <n v="14.63963540111912"/>
    <n v="83.605495972281332"/>
    <x v="9"/>
  </r>
  <r>
    <n v="3166"/>
    <n v="0.40051772695842469"/>
    <x v="0"/>
    <n v="34.239021766798302"/>
    <n v="28.910116838797649"/>
    <n v="23.656174451577872"/>
    <n v="86.805313057173819"/>
    <x v="9"/>
  </r>
  <r>
    <n v="3167"/>
    <n v="0.74151221413052748"/>
    <x v="3"/>
    <n v="27.659958212313057"/>
    <n v="14.137418421697719"/>
    <n v="27.365982725064544"/>
    <n v="69.163359359075315"/>
    <x v="2"/>
  </r>
  <r>
    <n v="3168"/>
    <n v="0.10888559924826424"/>
    <x v="0"/>
    <n v="20.736375332360399"/>
    <n v="27.135502280305907"/>
    <n v="25.009291869362279"/>
    <n v="72.881169482028582"/>
    <x v="4"/>
  </r>
  <r>
    <n v="3169"/>
    <n v="7.7108705430341762E-2"/>
    <x v="0"/>
    <n v="37.874499492068438"/>
    <n v="36.213900299334611"/>
    <n v="28.061680735170814"/>
    <n v="102.15008052657386"/>
    <x v="6"/>
  </r>
  <r>
    <n v="3170"/>
    <n v="0.95391728074429716"/>
    <x v="1"/>
    <n v="20.140713414099299"/>
    <n v="18.54234085353847"/>
    <n v="17.222266285723055"/>
    <n v="55.905320553360824"/>
    <x v="5"/>
  </r>
  <r>
    <n v="3171"/>
    <n v="0.57879503541938593"/>
    <x v="3"/>
    <n v="13.334150635729706"/>
    <n v="46.485271175766051"/>
    <n v="13.079157435889634"/>
    <n v="72.898579247385385"/>
    <x v="4"/>
  </r>
  <r>
    <n v="3172"/>
    <n v="0.15836336549893015"/>
    <x v="0"/>
    <n v="17.006085737182477"/>
    <n v="9.5649382574892936"/>
    <n v="14.611459904466953"/>
    <n v="41.182483899138724"/>
    <x v="7"/>
  </r>
  <r>
    <n v="3173"/>
    <n v="0.60841973000245353"/>
    <x v="3"/>
    <n v="40.655960471451273"/>
    <n v="20.62970721550052"/>
    <n v="16.643804645123172"/>
    <n v="77.929472332074965"/>
    <x v="4"/>
  </r>
  <r>
    <n v="3174"/>
    <n v="0.22605720070987489"/>
    <x v="0"/>
    <n v="28.588916929558152"/>
    <n v="17.830579490553653"/>
    <n v="19.978122526432411"/>
    <n v="66.397618946544213"/>
    <x v="2"/>
  </r>
  <r>
    <n v="3175"/>
    <n v="0.82030165677939815"/>
    <x v="3"/>
    <n v="5.926027521440913"/>
    <n v="29.665527563429318"/>
    <n v="21.026655044620412"/>
    <n v="56.618210129490642"/>
    <x v="5"/>
  </r>
  <r>
    <n v="3176"/>
    <n v="0.43972401804761807"/>
    <x v="0"/>
    <n v="53.111669408308103"/>
    <n v="42.312275109949404"/>
    <n v="21.960505815130208"/>
    <n v="117.38445033338772"/>
    <x v="8"/>
  </r>
  <r>
    <n v="3177"/>
    <n v="0.58743588252340206"/>
    <x v="3"/>
    <n v="38.313102675938943"/>
    <n v="30.268949772803317"/>
    <n v="21.294381281787871"/>
    <n v="89.876433730530124"/>
    <x v="9"/>
  </r>
  <r>
    <n v="3178"/>
    <n v="0.89719452744762807"/>
    <x v="4"/>
    <n v="25.841016974024907"/>
    <n v="15.183643866183365"/>
    <n v="29.034303430556946"/>
    <n v="70.058964270765216"/>
    <x v="4"/>
  </r>
  <r>
    <n v="3179"/>
    <n v="0.75127139156216871"/>
    <x v="3"/>
    <n v="32.172598111940864"/>
    <n v="15.770109025163251"/>
    <n v="17.947247094325476"/>
    <n v="65.889954231429584"/>
    <x v="2"/>
  </r>
  <r>
    <n v="3180"/>
    <n v="0.15300009964356553"/>
    <x v="0"/>
    <n v="18.528894511836345"/>
    <n v="19.974559970040232"/>
    <n v="21.769692993109231"/>
    <n v="60.273147474985805"/>
    <x v="2"/>
  </r>
  <r>
    <n v="3181"/>
    <n v="0.40412819577742842"/>
    <x v="0"/>
    <n v="15.355962312331526"/>
    <n v="24.617633482142871"/>
    <n v="17.01880235715522"/>
    <n v="56.992398151629615"/>
    <x v="5"/>
  </r>
  <r>
    <n v="3182"/>
    <n v="0.79000865353540695"/>
    <x v="3"/>
    <n v="43.835392466727058"/>
    <n v="32.688186468797561"/>
    <n v="26.482816201352545"/>
    <n v="103.00639513687717"/>
    <x v="6"/>
  </r>
  <r>
    <n v="3183"/>
    <n v="0.50888507663762761"/>
    <x v="3"/>
    <n v="11.213741287912852"/>
    <n v="17.079460795901404"/>
    <n v="23.354704227705827"/>
    <n v="51.647906311520089"/>
    <x v="5"/>
  </r>
  <r>
    <n v="3184"/>
    <n v="4.7633949667407083E-2"/>
    <x v="0"/>
    <n v="16.622000441633787"/>
    <n v="11.728774305017632"/>
    <n v="20.217637876789723"/>
    <n v="48.568412623441141"/>
    <x v="7"/>
  </r>
  <r>
    <n v="3185"/>
    <n v="3.8167264512481092E-2"/>
    <x v="0"/>
    <n v="103.58359505236831"/>
    <n v="24.559156945624572"/>
    <n v="19.47893958062777"/>
    <n v="147.62169157862067"/>
    <x v="0"/>
  </r>
  <r>
    <n v="3186"/>
    <n v="0.44937088243097867"/>
    <x v="0"/>
    <n v="20.81264170307745"/>
    <n v="16.526651966480166"/>
    <n v="24.069979850877509"/>
    <n v="61.409273520435129"/>
    <x v="2"/>
  </r>
  <r>
    <n v="3187"/>
    <n v="0.67041264161786662"/>
    <x v="3"/>
    <n v="38.893791746268811"/>
    <n v="45.502486485344669"/>
    <n v="18.803776063047486"/>
    <n v="103.20005429466096"/>
    <x v="6"/>
  </r>
  <r>
    <n v="3188"/>
    <n v="0.85568685088823682"/>
    <x v="3"/>
    <n v="11.555016970868065"/>
    <n v="20.494259439305271"/>
    <n v="25.614988792488976"/>
    <n v="57.664265202662307"/>
    <x v="5"/>
  </r>
  <r>
    <n v="3189"/>
    <n v="0.35693714770838503"/>
    <x v="0"/>
    <n v="11.257184672570876"/>
    <n v="49.166769680504956"/>
    <n v="20.108015800611639"/>
    <n v="80.531970153687467"/>
    <x v="9"/>
  </r>
  <r>
    <n v="3190"/>
    <n v="0.41281964421280914"/>
    <x v="0"/>
    <n v="51.642233851582041"/>
    <n v="11.773444574333691"/>
    <n v="26.721749556667557"/>
    <n v="90.13742798258329"/>
    <x v="10"/>
  </r>
  <r>
    <n v="3191"/>
    <n v="0.5238159448690245"/>
    <x v="3"/>
    <n v="25.460950882781258"/>
    <n v="19.680923407556506"/>
    <n v="22.065536445136878"/>
    <n v="67.207410735474639"/>
    <x v="2"/>
  </r>
  <r>
    <n v="3192"/>
    <n v="0.71065106466742911"/>
    <x v="3"/>
    <n v="45.036753820054443"/>
    <n v="21.136272147934893"/>
    <n v="13.611871019933169"/>
    <n v="79.784896987922508"/>
    <x v="4"/>
  </r>
  <r>
    <n v="3193"/>
    <n v="0.82157591947356445"/>
    <x v="3"/>
    <n v="31.51199245970664"/>
    <n v="16.390758222698079"/>
    <n v="32.732102633287255"/>
    <n v="80.63485331569197"/>
    <x v="9"/>
  </r>
  <r>
    <n v="3194"/>
    <n v="0.63251094813815423"/>
    <x v="3"/>
    <n v="20.044914891208631"/>
    <n v="32.63597823304039"/>
    <n v="26.263900768670027"/>
    <n v="78.944793892919051"/>
    <x v="4"/>
  </r>
  <r>
    <n v="3195"/>
    <n v="0.44686997269124062"/>
    <x v="0"/>
    <n v="52.7945132312135"/>
    <n v="7.0588342383407801"/>
    <n v="20.865923083548758"/>
    <n v="80.71927055310303"/>
    <x v="9"/>
  </r>
  <r>
    <n v="3196"/>
    <n v="0.84511530505980248"/>
    <x v="3"/>
    <n v="30.968213926927209"/>
    <n v="55.81461683839072"/>
    <n v="16.496572132114739"/>
    <n v="103.27940289743266"/>
    <x v="6"/>
  </r>
  <r>
    <n v="3197"/>
    <n v="0.38989808603858667"/>
    <x v="0"/>
    <n v="10.937344972479121"/>
    <n v="34.515562732904641"/>
    <n v="27.506757386551655"/>
    <n v="72.95966509193542"/>
    <x v="4"/>
  </r>
  <r>
    <n v="3198"/>
    <n v="0.4051290453155918"/>
    <x v="0"/>
    <n v="22.155185284939051"/>
    <n v="34.246822295813075"/>
    <n v="19.712484863754099"/>
    <n v="76.114492444506226"/>
    <x v="4"/>
  </r>
  <r>
    <n v="3199"/>
    <n v="0.4603670809115219"/>
    <x v="0"/>
    <n v="57.202804254507171"/>
    <n v="13.743129830975837"/>
    <n v="15.567664618696771"/>
    <n v="86.51359870417977"/>
    <x v="9"/>
  </r>
  <r>
    <n v="3200"/>
    <n v="0.90285342247444678"/>
    <x v="1"/>
    <n v="8.1088869042910794"/>
    <n v="8.2556797196014706"/>
    <n v="18.458530148632992"/>
    <n v="34.823096772525545"/>
    <x v="15"/>
  </r>
  <r>
    <n v="3201"/>
    <n v="0.30037514362773443"/>
    <x v="0"/>
    <n v="76.646008485526039"/>
    <n v="19.948407390994007"/>
    <n v="27.208593430632817"/>
    <n v="123.80300930715286"/>
    <x v="1"/>
  </r>
  <r>
    <n v="3202"/>
    <n v="9.3788038772145699E-2"/>
    <x v="0"/>
    <n v="18.789464993153828"/>
    <n v="33.425779217991462"/>
    <n v="21.896959418413584"/>
    <n v="74.112203629558877"/>
    <x v="4"/>
  </r>
  <r>
    <n v="3203"/>
    <n v="0.12494524234789106"/>
    <x v="0"/>
    <n v="32.324193005220096"/>
    <n v="11.63533317343312"/>
    <n v="22.393313172935134"/>
    <n v="66.352839351588344"/>
    <x v="2"/>
  </r>
  <r>
    <n v="3204"/>
    <n v="0.63567367508752715"/>
    <x v="3"/>
    <n v="23.23227080981836"/>
    <n v="25.841373739295072"/>
    <n v="16.35282118728006"/>
    <n v="65.426465736393496"/>
    <x v="2"/>
  </r>
  <r>
    <n v="3205"/>
    <n v="0.11416931096353855"/>
    <x v="0"/>
    <n v="89.949648606874121"/>
    <n v="53.401642455834541"/>
    <n v="17.982003525721147"/>
    <n v="161.33329458842982"/>
    <x v="14"/>
  </r>
  <r>
    <n v="3206"/>
    <n v="0.43712860735889492"/>
    <x v="0"/>
    <n v="8.3974178837025022"/>
    <n v="14.549955961780142"/>
    <n v="15.125439271851672"/>
    <n v="38.07281311733432"/>
    <x v="15"/>
  </r>
  <r>
    <n v="3207"/>
    <n v="0.60560384931492417"/>
    <x v="3"/>
    <n v="13.475311013277816"/>
    <n v="35.70616005463085"/>
    <n v="21.844456870552047"/>
    <n v="71.025927938460711"/>
    <x v="4"/>
  </r>
  <r>
    <n v="3208"/>
    <n v="0.59227847471243678"/>
    <x v="3"/>
    <n v="129.8364341141309"/>
    <n v="34.17913415663773"/>
    <n v="26.683868757472816"/>
    <n v="190.69943702824145"/>
    <x v="18"/>
  </r>
  <r>
    <n v="3209"/>
    <n v="0.4052448831662615"/>
    <x v="0"/>
    <n v="20.637119652722454"/>
    <n v="52.05148077629169"/>
    <n v="17.983706397602798"/>
    <n v="90.672306826616946"/>
    <x v="10"/>
  </r>
  <r>
    <n v="3210"/>
    <n v="0.9984677257906438"/>
    <x v="2"/>
    <n v="25.796393261320794"/>
    <n v="35.41639167943962"/>
    <n v="14.584994017244357"/>
    <n v="75.79777895800477"/>
    <x v="4"/>
  </r>
  <r>
    <n v="3211"/>
    <n v="0.14445536187938868"/>
    <x v="0"/>
    <n v="36.265656129281012"/>
    <n v="21.169017225439433"/>
    <n v="20.471386769119935"/>
    <n v="77.906060123840376"/>
    <x v="4"/>
  </r>
  <r>
    <n v="3212"/>
    <n v="4.646284466971129E-3"/>
    <x v="0"/>
    <n v="26.302260497415091"/>
    <n v="7.6232169992753525"/>
    <n v="20.628650973914446"/>
    <n v="54.554128470604887"/>
    <x v="5"/>
  </r>
  <r>
    <n v="3213"/>
    <n v="0.77459396798655222"/>
    <x v="3"/>
    <n v="17.745455660115599"/>
    <n v="32.954590561192006"/>
    <n v="16.150935276529744"/>
    <n v="66.850981497837353"/>
    <x v="2"/>
  </r>
  <r>
    <n v="3214"/>
    <n v="0.79587074376099776"/>
    <x v="3"/>
    <n v="24.526665495137681"/>
    <n v="50.912820722211102"/>
    <n v="20.826556377696281"/>
    <n v="96.266042595045064"/>
    <x v="10"/>
  </r>
  <r>
    <n v="3215"/>
    <n v="5.9884940655389629E-2"/>
    <x v="0"/>
    <n v="55.241796356315895"/>
    <n v="11.300356636851188"/>
    <n v="17.604752691186711"/>
    <n v="84.146905684353783"/>
    <x v="9"/>
  </r>
  <r>
    <n v="3216"/>
    <n v="0.54623360409835875"/>
    <x v="3"/>
    <n v="18.819593209120235"/>
    <n v="36.579773886201664"/>
    <n v="18.791587240488425"/>
    <n v="74.190954335810318"/>
    <x v="4"/>
  </r>
  <r>
    <n v="3217"/>
    <n v="0.77493596841549695"/>
    <x v="3"/>
    <n v="3.9959418516051675"/>
    <n v="52.846212528337929"/>
    <n v="16.761030149708468"/>
    <n v="73.603184529651571"/>
    <x v="4"/>
  </r>
  <r>
    <n v="3218"/>
    <n v="0.56394832717900867"/>
    <x v="3"/>
    <n v="47.884655262478802"/>
    <n v="14.174722289300364"/>
    <n v="20.187576673755547"/>
    <n v="82.246954225534708"/>
    <x v="9"/>
  </r>
  <r>
    <n v="3219"/>
    <n v="0.19089968318938066"/>
    <x v="0"/>
    <n v="53.635055940031798"/>
    <n v="21.085912932506925"/>
    <n v="27.333412729069032"/>
    <n v="102.05438160160776"/>
    <x v="6"/>
  </r>
  <r>
    <n v="3220"/>
    <n v="0.27704803509516573"/>
    <x v="0"/>
    <n v="49.569976376492932"/>
    <n v="35.081785529749062"/>
    <n v="24.316304696135077"/>
    <n v="108.96806660237708"/>
    <x v="6"/>
  </r>
  <r>
    <n v="3221"/>
    <n v="0.77637051243959654"/>
    <x v="3"/>
    <n v="31.571510271229304"/>
    <n v="15.093830401915453"/>
    <n v="14.514514715078512"/>
    <n v="61.179855388223267"/>
    <x v="2"/>
  </r>
  <r>
    <n v="3222"/>
    <n v="4.5027548476752832E-2"/>
    <x v="0"/>
    <n v="47.795732159798021"/>
    <n v="27.97764113474053"/>
    <n v="19.627520650961575"/>
    <n v="95.400893945500115"/>
    <x v="10"/>
  </r>
  <r>
    <n v="3223"/>
    <n v="0.27495150217647824"/>
    <x v="0"/>
    <n v="29.568994973270922"/>
    <n v="19.422107594655234"/>
    <n v="22.707176985932115"/>
    <n v="71.698279553858271"/>
    <x v="4"/>
  </r>
  <r>
    <n v="3224"/>
    <n v="0.18255776641418819"/>
    <x v="0"/>
    <n v="41.238373932769612"/>
    <n v="13.875498269387728"/>
    <n v="18.059057800567349"/>
    <n v="73.172930002724684"/>
    <x v="4"/>
  </r>
  <r>
    <n v="3225"/>
    <n v="0.71199351044251691"/>
    <x v="3"/>
    <n v="31.491161950854821"/>
    <n v="28.060628389340341"/>
    <n v="20.070906583638237"/>
    <n v="79.622696923833402"/>
    <x v="4"/>
  </r>
  <r>
    <n v="3226"/>
    <n v="0.48235347031462417"/>
    <x v="0"/>
    <n v="22.186990283519684"/>
    <n v="16.250185789703597"/>
    <n v="23.254545943807692"/>
    <n v="61.691722017030976"/>
    <x v="2"/>
  </r>
  <r>
    <n v="3227"/>
    <n v="0.68941877507163007"/>
    <x v="3"/>
    <n v="35.399488922894662"/>
    <n v="15.241762900456386"/>
    <n v="26.35340127848059"/>
    <n v="76.994653101831631"/>
    <x v="4"/>
  </r>
  <r>
    <n v="3228"/>
    <n v="0.8950327074847414"/>
    <x v="4"/>
    <n v="6.8274080551464129"/>
    <n v="18.260037525260138"/>
    <n v="21.623632914559312"/>
    <n v="46.711078494965861"/>
    <x v="7"/>
  </r>
  <r>
    <n v="3229"/>
    <n v="0.17855971930757697"/>
    <x v="0"/>
    <n v="12.123234986704086"/>
    <n v="23.077398823954855"/>
    <n v="15.584717148722858"/>
    <n v="50.785350959381802"/>
    <x v="5"/>
  </r>
  <r>
    <n v="3230"/>
    <n v="0.18504008958952178"/>
    <x v="0"/>
    <n v="39.621845081219803"/>
    <n v="12.183730332173246"/>
    <n v="17.708967607519934"/>
    <n v="69.514543020912981"/>
    <x v="2"/>
  </r>
  <r>
    <n v="3231"/>
    <n v="0.19848886956830014"/>
    <x v="0"/>
    <n v="23.460919597147104"/>
    <n v="25.899999466825005"/>
    <n v="12.638306335568847"/>
    <n v="61.999225399540954"/>
    <x v="2"/>
  </r>
  <r>
    <n v="3232"/>
    <n v="0.57032504297071673"/>
    <x v="3"/>
    <n v="22.642977021802103"/>
    <n v="20.661605353258331"/>
    <n v="27.208471526129891"/>
    <n v="70.513053901190318"/>
    <x v="4"/>
  </r>
  <r>
    <n v="3233"/>
    <n v="0.73529676334872474"/>
    <x v="3"/>
    <n v="53.215708783052939"/>
    <n v="60.517486240623789"/>
    <n v="15.604144366056882"/>
    <n v="129.33733938973361"/>
    <x v="1"/>
  </r>
  <r>
    <n v="3234"/>
    <n v="0.47016050197622139"/>
    <x v="0"/>
    <n v="26.340103611711985"/>
    <n v="34.378686161088893"/>
    <n v="18.95934586916168"/>
    <n v="79.678135641962555"/>
    <x v="4"/>
  </r>
  <r>
    <n v="3235"/>
    <n v="0.32953547310075038"/>
    <x v="0"/>
    <n v="19.573046041599049"/>
    <n v="22.584814027250644"/>
    <n v="17.600250257818924"/>
    <n v="59.758110326668614"/>
    <x v="5"/>
  </r>
  <r>
    <n v="3236"/>
    <n v="0.98871107396706237"/>
    <x v="2"/>
    <n v="35.371542518326628"/>
    <n v="23.070458388462995"/>
    <n v="16.488681455639178"/>
    <n v="74.930682362428797"/>
    <x v="4"/>
  </r>
  <r>
    <n v="3237"/>
    <n v="0.90833576962834717"/>
    <x v="1"/>
    <n v="8.5227562195665119"/>
    <n v="47.030336202863978"/>
    <n v="25.394088991594487"/>
    <n v="80.947181414024982"/>
    <x v="9"/>
  </r>
  <r>
    <n v="3238"/>
    <n v="0.14615998818877507"/>
    <x v="0"/>
    <n v="13.659550360344314"/>
    <n v="20.916016215198159"/>
    <n v="19.282482821982665"/>
    <n v="53.858049397525136"/>
    <x v="5"/>
  </r>
  <r>
    <n v="3239"/>
    <n v="4.6948992379927557E-2"/>
    <x v="0"/>
    <n v="14.029560580321135"/>
    <n v="14.635299456331285"/>
    <n v="24.73209253506618"/>
    <n v="53.3969525717186"/>
    <x v="5"/>
  </r>
  <r>
    <n v="3240"/>
    <n v="0.40858419080422925"/>
    <x v="0"/>
    <n v="58.490900782246925"/>
    <n v="19.559961212219001"/>
    <n v="19.7376636458125"/>
    <n v="97.788525640278422"/>
    <x v="10"/>
  </r>
  <r>
    <n v="3241"/>
    <n v="0.7012667441976973"/>
    <x v="3"/>
    <n v="54.286411188811044"/>
    <n v="42.382543186585053"/>
    <n v="20.052976723434266"/>
    <n v="116.72193109883037"/>
    <x v="8"/>
  </r>
  <r>
    <n v="3242"/>
    <n v="0.55619282027928929"/>
    <x v="3"/>
    <n v="18.931009082425938"/>
    <n v="65.001232495015856"/>
    <n v="20.127505236486726"/>
    <n v="104.05974681392853"/>
    <x v="6"/>
  </r>
  <r>
    <n v="3243"/>
    <n v="3.6773999448217243E-2"/>
    <x v="0"/>
    <n v="28.264796348014869"/>
    <n v="82.139167711953462"/>
    <n v="23.236191990389276"/>
    <n v="133.6401560503576"/>
    <x v="3"/>
  </r>
  <r>
    <n v="3244"/>
    <n v="0.67159267010967139"/>
    <x v="3"/>
    <n v="39.208038504662341"/>
    <n v="20.7167499133711"/>
    <n v="18.631181248339807"/>
    <n v="78.555969666373244"/>
    <x v="4"/>
  </r>
  <r>
    <n v="3245"/>
    <n v="0.72550932884368413"/>
    <x v="3"/>
    <n v="34.209606003641916"/>
    <n v="23.391295533211821"/>
    <n v="21.518231817420855"/>
    <n v="79.119133354274595"/>
    <x v="4"/>
  </r>
  <r>
    <n v="3246"/>
    <n v="7.6343184836726197E-2"/>
    <x v="0"/>
    <n v="23.096658229642177"/>
    <n v="36.23714237465564"/>
    <n v="18.888763158608317"/>
    <n v="78.222563762906134"/>
    <x v="4"/>
  </r>
  <r>
    <n v="3247"/>
    <n v="0.57478936065506847"/>
    <x v="3"/>
    <n v="72.895010228131184"/>
    <n v="34.654406584469697"/>
    <n v="21.159552007733584"/>
    <n v="128.70896882033446"/>
    <x v="1"/>
  </r>
  <r>
    <n v="3248"/>
    <n v="0.30374428177969215"/>
    <x v="0"/>
    <n v="27.40361653244889"/>
    <n v="45.279264166705914"/>
    <n v="16.49845667869414"/>
    <n v="89.181337377848948"/>
    <x v="9"/>
  </r>
  <r>
    <n v="3249"/>
    <n v="0.12364265693904852"/>
    <x v="0"/>
    <n v="17.298289255643091"/>
    <n v="27.042498505449387"/>
    <n v="21.527786276259882"/>
    <n v="65.86857403735236"/>
    <x v="2"/>
  </r>
  <r>
    <n v="3250"/>
    <n v="0.92175564470157478"/>
    <x v="1"/>
    <n v="30.406986762539326"/>
    <n v="31.516838174993222"/>
    <n v="18.677090856932374"/>
    <n v="80.600915794464925"/>
    <x v="9"/>
  </r>
  <r>
    <n v="3251"/>
    <n v="0.94960307316039805"/>
    <x v="1"/>
    <n v="32.457238543960251"/>
    <n v="26.524948119258543"/>
    <n v="24.246039462877302"/>
    <n v="83.228226126096104"/>
    <x v="9"/>
  </r>
  <r>
    <n v="3252"/>
    <n v="0.29667840912629562"/>
    <x v="0"/>
    <n v="56.128035406335968"/>
    <n v="81.22904955961306"/>
    <n v="13.644734609614792"/>
    <n v="151.00181957556381"/>
    <x v="16"/>
  </r>
  <r>
    <n v="3253"/>
    <n v="0.37190752327256271"/>
    <x v="0"/>
    <n v="97.504916881582076"/>
    <n v="23.961362687896131"/>
    <n v="21.787685765655372"/>
    <n v="143.25396533513359"/>
    <x v="0"/>
  </r>
  <r>
    <n v="3254"/>
    <n v="0.74124971962951003"/>
    <x v="3"/>
    <n v="50.876279921191994"/>
    <n v="21.20513255129179"/>
    <n v="18.44137848667744"/>
    <n v="90.522790959161213"/>
    <x v="10"/>
  </r>
  <r>
    <n v="3255"/>
    <n v="0.35495990924734222"/>
    <x v="0"/>
    <n v="9.9233670138803713"/>
    <n v="86.744526614995792"/>
    <n v="20.359685348644565"/>
    <n v="117.02757897752072"/>
    <x v="8"/>
  </r>
  <r>
    <n v="3256"/>
    <n v="0.85334302926532246"/>
    <x v="3"/>
    <n v="22.445963174530675"/>
    <n v="15.637500665413123"/>
    <n v="24.526210345307131"/>
    <n v="62.609674185250924"/>
    <x v="2"/>
  </r>
  <r>
    <n v="3257"/>
    <n v="0.39719305922654957"/>
    <x v="0"/>
    <n v="40.775318307941852"/>
    <n v="30.594617968749137"/>
    <n v="17.029236664082035"/>
    <n v="88.399172940773028"/>
    <x v="9"/>
  </r>
  <r>
    <n v="3258"/>
    <n v="0.61506963478537546"/>
    <x v="3"/>
    <n v="96.661926000577736"/>
    <n v="19.365215008723386"/>
    <n v="20.196165512890943"/>
    <n v="136.22330652219205"/>
    <x v="3"/>
  </r>
  <r>
    <n v="3259"/>
    <n v="0.57934139297354581"/>
    <x v="3"/>
    <n v="71.698470067761122"/>
    <n v="17.311288599404175"/>
    <n v="19.509276308922963"/>
    <n v="108.51903497608826"/>
    <x v="6"/>
  </r>
  <r>
    <n v="3260"/>
    <n v="0.59972956020405266"/>
    <x v="3"/>
    <n v="19.259970670055552"/>
    <n v="37.75938792046734"/>
    <n v="17.148477940123566"/>
    <n v="74.167836530646454"/>
    <x v="4"/>
  </r>
  <r>
    <n v="3261"/>
    <n v="0.62496155395133923"/>
    <x v="3"/>
    <n v="43.332261751639258"/>
    <n v="43.930454676571898"/>
    <n v="26.719371014330779"/>
    <n v="113.98208744254192"/>
    <x v="8"/>
  </r>
  <r>
    <n v="3262"/>
    <n v="0.83233151273136874"/>
    <x v="3"/>
    <n v="22.185783487126301"/>
    <n v="26.791275095837701"/>
    <n v="22.281271475676586"/>
    <n v="71.258330058640595"/>
    <x v="4"/>
  </r>
  <r>
    <n v="3263"/>
    <n v="0.45898859829131389"/>
    <x v="0"/>
    <n v="12.842131718414203"/>
    <n v="46.079996819002787"/>
    <n v="21.816215701610531"/>
    <n v="80.738344239027526"/>
    <x v="9"/>
  </r>
  <r>
    <n v="3264"/>
    <n v="7.7243825259714849E-2"/>
    <x v="0"/>
    <n v="8.9231064542031131"/>
    <n v="66.917038313048764"/>
    <n v="13.576989262603618"/>
    <n v="89.41713402985549"/>
    <x v="9"/>
  </r>
  <r>
    <n v="3265"/>
    <n v="3.5900380995164904E-2"/>
    <x v="0"/>
    <n v="37.441679398807807"/>
    <n v="34.991402024320877"/>
    <n v="25.044637949643199"/>
    <n v="97.477719372771887"/>
    <x v="10"/>
  </r>
  <r>
    <n v="3266"/>
    <n v="0.20393672587831002"/>
    <x v="0"/>
    <n v="57.56823162973761"/>
    <n v="31.182105766695344"/>
    <n v="18.611160739742015"/>
    <n v="107.36149813617497"/>
    <x v="6"/>
  </r>
  <r>
    <n v="3267"/>
    <n v="0.94293670294863308"/>
    <x v="1"/>
    <n v="102.03449429121805"/>
    <n v="15.067356140028092"/>
    <n v="18.442846198780323"/>
    <n v="135.54469663002646"/>
    <x v="3"/>
  </r>
  <r>
    <n v="3268"/>
    <n v="0.63753394692555099"/>
    <x v="3"/>
    <n v="74.830111543480371"/>
    <n v="40.793175984323"/>
    <n v="16.902955475004656"/>
    <n v="132.52624300280803"/>
    <x v="3"/>
  </r>
  <r>
    <n v="3269"/>
    <n v="0.21727212376966865"/>
    <x v="0"/>
    <n v="18.030458077385678"/>
    <n v="11.901560617538847"/>
    <n v="14.384477994405918"/>
    <n v="44.316496689330442"/>
    <x v="7"/>
  </r>
  <r>
    <n v="3270"/>
    <n v="0.85409245651022769"/>
    <x v="3"/>
    <n v="24.857195912012394"/>
    <n v="20.964984626624727"/>
    <n v="14.941495815948146"/>
    <n v="60.763676354585265"/>
    <x v="2"/>
  </r>
  <r>
    <n v="3271"/>
    <n v="0.4442649374494464"/>
    <x v="0"/>
    <n v="56.033126821087997"/>
    <n v="22.095433489149048"/>
    <n v="27.947183919406903"/>
    <n v="106.07574422964396"/>
    <x v="6"/>
  </r>
  <r>
    <n v="3272"/>
    <n v="0.25626380203141796"/>
    <x v="0"/>
    <n v="31.755362300512576"/>
    <n v="22.884371892955745"/>
    <n v="25.883322831003621"/>
    <n v="80.523057024471939"/>
    <x v="9"/>
  </r>
  <r>
    <n v="3273"/>
    <n v="0.21360494874130598"/>
    <x v="0"/>
    <n v="10.599440373594513"/>
    <n v="35.075196120743797"/>
    <n v="19.394964114969145"/>
    <n v="65.069600609307457"/>
    <x v="2"/>
  </r>
  <r>
    <n v="3274"/>
    <n v="0.19407699029891379"/>
    <x v="0"/>
    <n v="64.294404272988459"/>
    <n v="22.470508296249349"/>
    <n v="21.198376905741753"/>
    <n v="107.96328947497956"/>
    <x v="6"/>
  </r>
  <r>
    <n v="3275"/>
    <n v="0.15562365020984825"/>
    <x v="0"/>
    <n v="52.945070230543493"/>
    <n v="42.062866818755467"/>
    <n v="21.487854872650828"/>
    <n v="116.49579192194979"/>
    <x v="8"/>
  </r>
  <r>
    <n v="3276"/>
    <n v="7.6158183345203412E-2"/>
    <x v="0"/>
    <n v="15.986505003999993"/>
    <n v="19.81700859821731"/>
    <n v="22.18209750191204"/>
    <n v="57.98561110412934"/>
    <x v="5"/>
  </r>
  <r>
    <n v="3277"/>
    <n v="0.26642566711361015"/>
    <x v="0"/>
    <n v="9.3623296532079756"/>
    <n v="21.318628025359054"/>
    <n v="19.186542663354668"/>
    <n v="49.867500341921698"/>
    <x v="7"/>
  </r>
  <r>
    <n v="3278"/>
    <n v="0.32948673067180112"/>
    <x v="0"/>
    <n v="14.068759600850839"/>
    <n v="13.823676343786049"/>
    <n v="23.401745130020011"/>
    <n v="51.294181074656898"/>
    <x v="5"/>
  </r>
  <r>
    <n v="3279"/>
    <n v="0.25551637831294816"/>
    <x v="0"/>
    <n v="28.855261004083257"/>
    <n v="23.553651083583581"/>
    <n v="25.798190378232839"/>
    <n v="78.207102465899681"/>
    <x v="4"/>
  </r>
  <r>
    <n v="3280"/>
    <n v="0.92300557249968151"/>
    <x v="1"/>
    <n v="13.10005338589893"/>
    <n v="19.326635190233965"/>
    <n v="16.197469469465585"/>
    <n v="48.624158045598477"/>
    <x v="7"/>
  </r>
  <r>
    <n v="3281"/>
    <n v="0.96011931997113908"/>
    <x v="2"/>
    <n v="106.67952593874941"/>
    <n v="9.07829239047852"/>
    <n v="19.217398495422181"/>
    <n v="134.97521682465012"/>
    <x v="3"/>
  </r>
  <r>
    <n v="3282"/>
    <n v="0.10478529046256535"/>
    <x v="0"/>
    <n v="34.141147323277814"/>
    <n v="22.211909157641852"/>
    <n v="16.548781448424123"/>
    <n v="72.901837929343785"/>
    <x v="4"/>
  </r>
  <r>
    <n v="3283"/>
    <n v="2.2452758777946613E-2"/>
    <x v="0"/>
    <n v="20.146979025918693"/>
    <n v="19.592630168177074"/>
    <n v="13.701102069878811"/>
    <n v="53.440711263974578"/>
    <x v="5"/>
  </r>
  <r>
    <n v="3284"/>
    <n v="0.20956626881737228"/>
    <x v="0"/>
    <n v="36.363927973868329"/>
    <n v="43.731726638977676"/>
    <n v="15.172674590535417"/>
    <n v="95.268329203381427"/>
    <x v="10"/>
  </r>
  <r>
    <n v="3285"/>
    <n v="0.96535426375297062"/>
    <x v="2"/>
    <n v="5.2662873227573828"/>
    <n v="22.75079479036355"/>
    <n v="24.110760247025159"/>
    <n v="52.12784236014609"/>
    <x v="5"/>
  </r>
  <r>
    <n v="3286"/>
    <n v="0.38114593900007721"/>
    <x v="0"/>
    <n v="36.973668518111182"/>
    <n v="53.544364824694888"/>
    <n v="16.973344074506194"/>
    <n v="107.49137741731226"/>
    <x v="6"/>
  </r>
  <r>
    <n v="3287"/>
    <n v="5.3776356046803198E-2"/>
    <x v="0"/>
    <n v="27.690428118709217"/>
    <n v="42.454704828378645"/>
    <n v="21.072281449747244"/>
    <n v="91.217414396835096"/>
    <x v="10"/>
  </r>
  <r>
    <n v="3288"/>
    <n v="0.21007342293309539"/>
    <x v="0"/>
    <n v="17.048142436123946"/>
    <n v="52.789106987155812"/>
    <n v="17.514738782123668"/>
    <n v="87.35198820540343"/>
    <x v="9"/>
  </r>
  <r>
    <n v="3289"/>
    <n v="0.13983166928390267"/>
    <x v="0"/>
    <n v="96.86938553368914"/>
    <n v="31.973340407575492"/>
    <n v="23.09930486227999"/>
    <n v="151.94203080354461"/>
    <x v="16"/>
  </r>
  <r>
    <n v="3290"/>
    <n v="0.70374029743322841"/>
    <x v="3"/>
    <n v="25.232119732728638"/>
    <n v="53.227631022198331"/>
    <n v="21.532501988935987"/>
    <n v="99.992252743862963"/>
    <x v="10"/>
  </r>
  <r>
    <n v="3291"/>
    <n v="0.10461846944230435"/>
    <x v="0"/>
    <n v="31.177355870786705"/>
    <n v="23.969234223783509"/>
    <n v="18.36573131904218"/>
    <n v="73.512321413612398"/>
    <x v="4"/>
  </r>
  <r>
    <n v="3292"/>
    <n v="0.18103040507162727"/>
    <x v="0"/>
    <n v="10.808825293701792"/>
    <n v="19.594319656919858"/>
    <n v="20.971583979589127"/>
    <n v="51.374728930210779"/>
    <x v="5"/>
  </r>
  <r>
    <n v="3293"/>
    <n v="0.27943581398630124"/>
    <x v="0"/>
    <n v="41.138500892252736"/>
    <n v="47.062745259907352"/>
    <n v="23.255448932701601"/>
    <n v="111.45669508486168"/>
    <x v="8"/>
  </r>
  <r>
    <n v="3294"/>
    <n v="0.73289293293539959"/>
    <x v="3"/>
    <n v="16.615585529430348"/>
    <n v="12.368607778492963"/>
    <n v="16.787283856362539"/>
    <n v="45.771477164285855"/>
    <x v="7"/>
  </r>
  <r>
    <n v="3295"/>
    <n v="0.10899217716760556"/>
    <x v="0"/>
    <n v="56.193332552805728"/>
    <n v="31.748762574164594"/>
    <n v="16.822784816090607"/>
    <n v="104.76487994306092"/>
    <x v="6"/>
  </r>
  <r>
    <n v="3296"/>
    <n v="0.13800002620750229"/>
    <x v="0"/>
    <n v="23.589436758965338"/>
    <n v="24.096118809869498"/>
    <n v="24.125908244100547"/>
    <n v="71.811463812935386"/>
    <x v="4"/>
  </r>
  <r>
    <n v="3297"/>
    <n v="0.58828326340433801"/>
    <x v="3"/>
    <n v="14.667899558269653"/>
    <n v="9.1502516887787397"/>
    <n v="25.056263941813402"/>
    <n v="48.874415188861789"/>
    <x v="7"/>
  </r>
  <r>
    <n v="3298"/>
    <n v="0.34037694286654296"/>
    <x v="0"/>
    <n v="23.448830764058883"/>
    <n v="14.258114144644299"/>
    <n v="17.520101644297057"/>
    <n v="55.227046553000235"/>
    <x v="5"/>
  </r>
  <r>
    <n v="3299"/>
    <n v="0.81695291089805222"/>
    <x v="3"/>
    <n v="79.446721882975538"/>
    <n v="42.274340196579679"/>
    <n v="27.642033484513234"/>
    <n v="149.36309556406846"/>
    <x v="0"/>
  </r>
  <r>
    <n v="3300"/>
    <n v="0.38565763490552751"/>
    <x v="0"/>
    <n v="39.45244807817047"/>
    <n v="40.401981502682524"/>
    <n v="18.672415455178591"/>
    <n v="98.526845036031588"/>
    <x v="10"/>
  </r>
  <r>
    <n v="3301"/>
    <n v="0.84683316102506034"/>
    <x v="3"/>
    <n v="57.320779594779161"/>
    <n v="20.663561073559677"/>
    <n v="17.351647700972858"/>
    <n v="95.335988369311693"/>
    <x v="10"/>
  </r>
  <r>
    <n v="3302"/>
    <n v="0.57221241255132205"/>
    <x v="3"/>
    <n v="11.373874409578761"/>
    <n v="34.575809752222312"/>
    <n v="25.040984131378973"/>
    <n v="70.99066829318005"/>
    <x v="4"/>
  </r>
  <r>
    <n v="3303"/>
    <n v="0.93635352767990709"/>
    <x v="1"/>
    <n v="64.82085458783034"/>
    <n v="20.654933419871178"/>
    <n v="19.586240389598224"/>
    <n v="105.06202839729974"/>
    <x v="6"/>
  </r>
  <r>
    <n v="3304"/>
    <n v="0.98524590984512328"/>
    <x v="2"/>
    <n v="47.584202533035118"/>
    <n v="16.067421290856267"/>
    <n v="21.448741715190742"/>
    <n v="85.100365539082134"/>
    <x v="9"/>
  </r>
  <r>
    <n v="3305"/>
    <n v="0.88595685503521193"/>
    <x v="4"/>
    <n v="43.223565092718147"/>
    <n v="26.375397628711493"/>
    <n v="19.423979689641275"/>
    <n v="89.022942411070915"/>
    <x v="9"/>
  </r>
  <r>
    <n v="3306"/>
    <n v="0.75455529277379618"/>
    <x v="3"/>
    <n v="37.83407870871023"/>
    <n v="46.645998539562257"/>
    <n v="20.166936534914445"/>
    <n v="104.64701378318694"/>
    <x v="6"/>
  </r>
  <r>
    <n v="3307"/>
    <n v="0.29516339839711658"/>
    <x v="0"/>
    <n v="31.086772704454397"/>
    <n v="42.023974718187638"/>
    <n v="23.849944835218754"/>
    <n v="96.960692257860785"/>
    <x v="10"/>
  </r>
  <r>
    <n v="3308"/>
    <n v="0.77514088254692926"/>
    <x v="3"/>
    <n v="16.558085182082955"/>
    <n v="48.624577067768598"/>
    <n v="17.05003110721962"/>
    <n v="82.23269335707117"/>
    <x v="9"/>
  </r>
  <r>
    <n v="3309"/>
    <n v="0.21647013794908188"/>
    <x v="0"/>
    <n v="34.751937587698841"/>
    <n v="38.209424421659698"/>
    <n v="19.25628656266041"/>
    <n v="92.217648572018945"/>
    <x v="10"/>
  </r>
  <r>
    <n v="3310"/>
    <n v="0.55832536670583766"/>
    <x v="3"/>
    <n v="27.577031884560451"/>
    <n v="23.493155158378499"/>
    <n v="16.058785690010502"/>
    <n v="67.12897273294945"/>
    <x v="2"/>
  </r>
  <r>
    <n v="3311"/>
    <n v="0.72984545359469577"/>
    <x v="3"/>
    <n v="23.717330749307568"/>
    <n v="9.4927895667189972"/>
    <n v="19.532963094981703"/>
    <n v="52.743083411008264"/>
    <x v="5"/>
  </r>
  <r>
    <n v="3312"/>
    <n v="0.20742735715593474"/>
    <x v="0"/>
    <n v="49.813716357048115"/>
    <n v="27.50465984026382"/>
    <n v="17.743313203009862"/>
    <n v="95.061689400321796"/>
    <x v="10"/>
  </r>
  <r>
    <n v="3313"/>
    <n v="0.75889332158195888"/>
    <x v="3"/>
    <n v="97.551722883974605"/>
    <n v="45.37771508415593"/>
    <n v="22.947507806969075"/>
    <n v="165.87694577509961"/>
    <x v="14"/>
  </r>
  <r>
    <n v="3314"/>
    <n v="0.58289346846682377"/>
    <x v="3"/>
    <n v="51.062989705267519"/>
    <n v="38.779188909692195"/>
    <n v="18.610702144124605"/>
    <n v="108.45288075908432"/>
    <x v="6"/>
  </r>
  <r>
    <n v="3315"/>
    <n v="0.81874766865081117"/>
    <x v="3"/>
    <n v="34.616704450711197"/>
    <n v="45.124586670708595"/>
    <n v="20.129321306053527"/>
    <n v="99.870612427473318"/>
    <x v="10"/>
  </r>
  <r>
    <n v="3316"/>
    <n v="0.48565759038259559"/>
    <x v="0"/>
    <n v="21.390750067663575"/>
    <n v="23.086361664164901"/>
    <n v="24.326579459038371"/>
    <n v="68.803691190866843"/>
    <x v="2"/>
  </r>
  <r>
    <n v="3317"/>
    <n v="0.94882963808280263"/>
    <x v="1"/>
    <n v="18.960337240591311"/>
    <n v="31.78758664521753"/>
    <n v="20.916410151401163"/>
    <n v="71.664334037210011"/>
    <x v="4"/>
  </r>
  <r>
    <n v="3318"/>
    <n v="0.52884160504023148"/>
    <x v="3"/>
    <n v="34.888072093540089"/>
    <n v="48.286478975030647"/>
    <n v="18.827909477889065"/>
    <n v="102.0024605464598"/>
    <x v="6"/>
  </r>
  <r>
    <n v="3319"/>
    <n v="0.65090442053554032"/>
    <x v="3"/>
    <n v="21.736909372728437"/>
    <n v="25.491847135524807"/>
    <n v="13.630600850413167"/>
    <n v="60.859357358666408"/>
    <x v="2"/>
  </r>
  <r>
    <n v="3320"/>
    <n v="0.61313614025509022"/>
    <x v="3"/>
    <n v="14.581379130493152"/>
    <n v="21.146090929331624"/>
    <n v="24.314556377163758"/>
    <n v="60.042026436988536"/>
    <x v="2"/>
  </r>
  <r>
    <n v="3321"/>
    <n v="0.81349083436216141"/>
    <x v="3"/>
    <n v="26.040327676214581"/>
    <n v="10.765096739368518"/>
    <n v="20.309717386763474"/>
    <n v="57.115141802346571"/>
    <x v="5"/>
  </r>
  <r>
    <n v="3322"/>
    <n v="0.86860032885179206"/>
    <x v="4"/>
    <n v="38.253537720311549"/>
    <n v="15.021412113979599"/>
    <n v="17.377598122316549"/>
    <n v="70.652547956607691"/>
    <x v="4"/>
  </r>
  <r>
    <n v="3323"/>
    <n v="0.79747331473391048"/>
    <x v="3"/>
    <n v="18.051849745559153"/>
    <n v="26.910305874566617"/>
    <n v="23.576696405163183"/>
    <n v="68.538852025288946"/>
    <x v="2"/>
  </r>
  <r>
    <n v="3324"/>
    <n v="0.36215891301494751"/>
    <x v="0"/>
    <n v="16.131914222009911"/>
    <n v="95.560629364748138"/>
    <n v="22.064404666044407"/>
    <n v="133.75694825280246"/>
    <x v="3"/>
  </r>
  <r>
    <n v="3325"/>
    <n v="0.73291806458726028"/>
    <x v="3"/>
    <n v="32.914338534244855"/>
    <n v="24.33692965251808"/>
    <n v="20.115303279216604"/>
    <n v="77.366571465979547"/>
    <x v="4"/>
  </r>
  <r>
    <n v="3326"/>
    <n v="0.69567217206796439"/>
    <x v="3"/>
    <n v="97.48859730269065"/>
    <n v="10.289855272955977"/>
    <n v="20.132048778575808"/>
    <n v="127.91050135422243"/>
    <x v="1"/>
  </r>
  <r>
    <n v="3327"/>
    <n v="1.5381480655997315E-2"/>
    <x v="0"/>
    <n v="30.542874674709051"/>
    <n v="45.352537621218048"/>
    <n v="20.381712676479253"/>
    <n v="96.277124972406355"/>
    <x v="10"/>
  </r>
  <r>
    <n v="3328"/>
    <n v="5.873583796347781E-2"/>
    <x v="0"/>
    <n v="31.108543907386878"/>
    <n v="6.6790683246415199"/>
    <n v="25.747878772127176"/>
    <n v="63.535491004155574"/>
    <x v="2"/>
  </r>
  <r>
    <n v="3329"/>
    <n v="0.61148270456704623"/>
    <x v="3"/>
    <n v="27.153117814031418"/>
    <n v="81.431572172892416"/>
    <n v="20.80898012538632"/>
    <n v="129.39367011231016"/>
    <x v="1"/>
  </r>
  <r>
    <n v="3330"/>
    <n v="0.70656878673057455"/>
    <x v="3"/>
    <n v="51.787538300363622"/>
    <n v="35.588345064632229"/>
    <n v="16.539513827829023"/>
    <n v="103.91539719282487"/>
    <x v="6"/>
  </r>
  <r>
    <n v="3331"/>
    <n v="0.85465569013134657"/>
    <x v="3"/>
    <n v="137.39107692355373"/>
    <n v="27.170719950573012"/>
    <n v="22.918354174724499"/>
    <n v="187.48015104885124"/>
    <x v="17"/>
  </r>
  <r>
    <n v="3332"/>
    <n v="0.15982944648571418"/>
    <x v="0"/>
    <n v="12.229803054968427"/>
    <n v="43.737324600799639"/>
    <n v="19.619543841138675"/>
    <n v="75.586671496906746"/>
    <x v="4"/>
  </r>
  <r>
    <n v="3333"/>
    <n v="0.30686710911915194"/>
    <x v="0"/>
    <n v="98.263367629974212"/>
    <n v="47.483785304805856"/>
    <n v="29.761229718079669"/>
    <n v="175.50838265285975"/>
    <x v="11"/>
  </r>
  <r>
    <n v="3334"/>
    <n v="0.32962502122471127"/>
    <x v="0"/>
    <n v="13.635313086441691"/>
    <n v="18.525848495711568"/>
    <n v="26.077616630087952"/>
    <n v="58.238778212241208"/>
    <x v="5"/>
  </r>
  <r>
    <n v="3335"/>
    <n v="1.6776580144654885E-2"/>
    <x v="0"/>
    <n v="31.122885722354827"/>
    <n v="32.823033569182037"/>
    <n v="19.259890406175099"/>
    <n v="83.20580969771197"/>
    <x v="9"/>
  </r>
  <r>
    <n v="3336"/>
    <n v="0.70162177094809552"/>
    <x v="3"/>
    <n v="12.7887061694069"/>
    <n v="32.145350603263168"/>
    <n v="20.68866488497294"/>
    <n v="65.622721657643012"/>
    <x v="2"/>
  </r>
  <r>
    <n v="3337"/>
    <n v="0.80817943611432863"/>
    <x v="3"/>
    <n v="9.9316349083442077"/>
    <n v="52.901897131330763"/>
    <n v="22.14686796074152"/>
    <n v="84.980400000416495"/>
    <x v="9"/>
  </r>
  <r>
    <n v="3338"/>
    <n v="0.55572409340637741"/>
    <x v="3"/>
    <n v="33.606947682544408"/>
    <n v="27.078971965706423"/>
    <n v="15.005826937067429"/>
    <n v="75.691746585318256"/>
    <x v="4"/>
  </r>
  <r>
    <n v="3339"/>
    <n v="0.7830230972915363"/>
    <x v="3"/>
    <n v="320.23890116300589"/>
    <n v="14.617005457211773"/>
    <n v="21.446871680886321"/>
    <n v="356.30277830110396"/>
    <x v="31"/>
  </r>
  <r>
    <n v="3340"/>
    <n v="0.88736323922052063"/>
    <x v="4"/>
    <n v="36.498792727867929"/>
    <n v="33.506064122819637"/>
    <n v="25.600861188723975"/>
    <n v="95.605718039411528"/>
    <x v="10"/>
  </r>
  <r>
    <n v="3341"/>
    <n v="0.52316241086514559"/>
    <x v="3"/>
    <n v="61.015802209214904"/>
    <n v="31.114888247002881"/>
    <n v="22.142267585557885"/>
    <n v="114.27295804177568"/>
    <x v="8"/>
  </r>
  <r>
    <n v="3342"/>
    <n v="0.27307472985765269"/>
    <x v="0"/>
    <n v="11.646797622042842"/>
    <n v="31.943457705918242"/>
    <n v="14.940372027047145"/>
    <n v="58.530627355008228"/>
    <x v="5"/>
  </r>
  <r>
    <n v="3343"/>
    <n v="0.43628466936698396"/>
    <x v="0"/>
    <n v="21.983079608399812"/>
    <n v="12.012150973806074"/>
    <n v="25.920432568391313"/>
    <n v="59.915663150597197"/>
    <x v="5"/>
  </r>
  <r>
    <n v="3344"/>
    <n v="8.864712285802856E-2"/>
    <x v="0"/>
    <n v="20.030844325301675"/>
    <n v="21.684896636929359"/>
    <n v="24.12427781255515"/>
    <n v="65.840018774786188"/>
    <x v="2"/>
  </r>
  <r>
    <n v="3345"/>
    <n v="8.8177557420480057E-2"/>
    <x v="0"/>
    <n v="29.031338243869214"/>
    <n v="14.808682763138176"/>
    <n v="19.308603690279377"/>
    <n v="63.14862469728677"/>
    <x v="2"/>
  </r>
  <r>
    <n v="3346"/>
    <n v="0.98715640833717333"/>
    <x v="2"/>
    <n v="26.937818353988593"/>
    <n v="30.131064401043076"/>
    <n v="16.323467498273097"/>
    <n v="73.392350253304755"/>
    <x v="4"/>
  </r>
  <r>
    <n v="3347"/>
    <n v="0.66962964088060983"/>
    <x v="3"/>
    <n v="21.718838318735258"/>
    <n v="23.104639968964115"/>
    <n v="18.718449982145604"/>
    <n v="63.541928269844973"/>
    <x v="2"/>
  </r>
  <r>
    <n v="3348"/>
    <n v="0.9802921092652046"/>
    <x v="2"/>
    <n v="28.440343326207394"/>
    <n v="67.205051099122258"/>
    <n v="24.841736947684893"/>
    <n v="120.48713137301455"/>
    <x v="1"/>
  </r>
  <r>
    <n v="3349"/>
    <n v="0.18962485185425815"/>
    <x v="0"/>
    <n v="16.750255428493247"/>
    <n v="20.567218114094391"/>
    <n v="15.581246948233007"/>
    <n v="52.898720490820644"/>
    <x v="5"/>
  </r>
  <r>
    <n v="3350"/>
    <n v="0.63787419422863689"/>
    <x v="3"/>
    <n v="99.309986897012749"/>
    <n v="18.219729631416939"/>
    <n v="18.937074637251786"/>
    <n v="136.46679116568149"/>
    <x v="3"/>
  </r>
  <r>
    <n v="3351"/>
    <n v="0.14882680942297744"/>
    <x v="0"/>
    <n v="26.221121440137171"/>
    <n v="18.323404347177529"/>
    <n v="19.107904019050089"/>
    <n v="63.652429806364786"/>
    <x v="2"/>
  </r>
  <r>
    <n v="3352"/>
    <n v="0.71712569538777748"/>
    <x v="3"/>
    <n v="35.221020582873003"/>
    <n v="18.664521859947921"/>
    <n v="17.376352563494013"/>
    <n v="71.26189500631493"/>
    <x v="4"/>
  </r>
  <r>
    <n v="3353"/>
    <n v="0.35473469373830535"/>
    <x v="0"/>
    <n v="18.684523081459336"/>
    <n v="24.794295553019225"/>
    <n v="21.108413321908927"/>
    <n v="64.587231956387484"/>
    <x v="2"/>
  </r>
  <r>
    <n v="3354"/>
    <n v="0.68806996511308594"/>
    <x v="3"/>
    <n v="55.078102733767473"/>
    <n v="64.732571212963862"/>
    <n v="17.712880327644029"/>
    <n v="137.52355427437536"/>
    <x v="3"/>
  </r>
  <r>
    <n v="3355"/>
    <n v="0.20031643312400094"/>
    <x v="0"/>
    <n v="32.291520796541576"/>
    <n v="22.748094194842782"/>
    <n v="15.78351788101895"/>
    <n v="70.823132872403306"/>
    <x v="4"/>
  </r>
  <r>
    <n v="3356"/>
    <n v="0.76920970882140649"/>
    <x v="3"/>
    <n v="25.605719108446689"/>
    <n v="11.57321806642531"/>
    <n v="17.678561117516509"/>
    <n v="54.857498292388506"/>
    <x v="5"/>
  </r>
  <r>
    <n v="3357"/>
    <n v="0.19399563620335769"/>
    <x v="0"/>
    <n v="11.575806897829732"/>
    <n v="52.55731490578539"/>
    <n v="24.328291378144609"/>
    <n v="88.461413181759738"/>
    <x v="9"/>
  </r>
  <r>
    <n v="3358"/>
    <n v="0.33116535400784175"/>
    <x v="0"/>
    <n v="63.891451176952764"/>
    <n v="47.932231795381583"/>
    <n v="14.469780569638107"/>
    <n v="126.29346354197246"/>
    <x v="1"/>
  </r>
  <r>
    <n v="3359"/>
    <n v="0.34368132955983288"/>
    <x v="0"/>
    <n v="11.509642938546795"/>
    <n v="14.199285373880628"/>
    <n v="21.361262654063893"/>
    <n v="47.070190966491317"/>
    <x v="7"/>
  </r>
  <r>
    <n v="3360"/>
    <n v="0.4354631949385519"/>
    <x v="0"/>
    <n v="10.582541504853403"/>
    <n v="18.25966777595664"/>
    <n v="15.535265055013499"/>
    <n v="44.377474335823543"/>
    <x v="7"/>
  </r>
  <r>
    <n v="3361"/>
    <n v="0.24003846514048721"/>
    <x v="0"/>
    <n v="21.799558836094629"/>
    <n v="31.099470435692798"/>
    <n v="16.752164312061257"/>
    <n v="69.651193583848681"/>
    <x v="2"/>
  </r>
  <r>
    <n v="3362"/>
    <n v="0.33451169192691854"/>
    <x v="0"/>
    <n v="8.4617879145372079"/>
    <n v="18.995504408330689"/>
    <n v="21.048639093234545"/>
    <n v="48.505931416102442"/>
    <x v="7"/>
  </r>
  <r>
    <n v="3363"/>
    <n v="0.70958872878049173"/>
    <x v="3"/>
    <n v="16.414064932404653"/>
    <n v="29.344292810618008"/>
    <n v="19.430621558835533"/>
    <n v="65.188979301858183"/>
    <x v="2"/>
  </r>
  <r>
    <n v="3364"/>
    <n v="0.62790774421964557"/>
    <x v="3"/>
    <n v="6.5871279040617692"/>
    <n v="10.724401118422954"/>
    <n v="23.20871026365387"/>
    <n v="40.52023928613859"/>
    <x v="7"/>
  </r>
  <r>
    <n v="3365"/>
    <n v="0.32484905488508053"/>
    <x v="0"/>
    <n v="34.062733873801641"/>
    <n v="53.103028046072104"/>
    <n v="21.873336133647019"/>
    <n v="109.03909805352076"/>
    <x v="6"/>
  </r>
  <r>
    <n v="3366"/>
    <n v="6.2159162519741629E-2"/>
    <x v="0"/>
    <n v="14.842960697952542"/>
    <n v="15.818524272899271"/>
    <n v="22.664675183870237"/>
    <n v="53.326160154722047"/>
    <x v="5"/>
  </r>
  <r>
    <n v="3367"/>
    <n v="0.11773100841936668"/>
    <x v="0"/>
    <n v="12.312068907341683"/>
    <n v="18.779444612885339"/>
    <n v="17.678429019191988"/>
    <n v="48.769942539419006"/>
    <x v="7"/>
  </r>
  <r>
    <n v="3368"/>
    <n v="0.36435727057976242"/>
    <x v="0"/>
    <n v="18.352646898554962"/>
    <n v="14.441044093352495"/>
    <n v="23.897150098589634"/>
    <n v="56.690841090497088"/>
    <x v="5"/>
  </r>
  <r>
    <n v="3369"/>
    <n v="0.9258902791032132"/>
    <x v="1"/>
    <n v="16.062028319532921"/>
    <n v="41.961349863739869"/>
    <n v="14.797680947398328"/>
    <n v="72.821059130671117"/>
    <x v="4"/>
  </r>
  <r>
    <n v="3370"/>
    <n v="0.78684809914973364"/>
    <x v="3"/>
    <n v="20.722205167986761"/>
    <n v="7.990826329238649"/>
    <n v="17.914528941132776"/>
    <n v="46.627560438358188"/>
    <x v="7"/>
  </r>
  <r>
    <n v="3371"/>
    <n v="0.70860215412619665"/>
    <x v="3"/>
    <n v="21.251276415594614"/>
    <n v="34.234839653765718"/>
    <n v="27.138313166363851"/>
    <n v="82.624429235724193"/>
    <x v="9"/>
  </r>
  <r>
    <n v="3372"/>
    <n v="0.22313175586270562"/>
    <x v="0"/>
    <n v="62.931882581121762"/>
    <n v="28.24436776165884"/>
    <n v="25.195476977608052"/>
    <n v="116.37172732038866"/>
    <x v="8"/>
  </r>
  <r>
    <n v="3373"/>
    <n v="0.1319247261637837"/>
    <x v="0"/>
    <n v="16.24193016755099"/>
    <n v="40.68467231161425"/>
    <n v="18.566697144490895"/>
    <n v="75.493299623656128"/>
    <x v="4"/>
  </r>
  <r>
    <n v="3374"/>
    <n v="0.97814288052296916"/>
    <x v="2"/>
    <n v="64.04738226596514"/>
    <n v="29.525059372686385"/>
    <n v="22.188975375102384"/>
    <n v="115.76141701375391"/>
    <x v="8"/>
  </r>
  <r>
    <n v="3375"/>
    <n v="5.8931516714496923E-2"/>
    <x v="0"/>
    <n v="69.318106429353236"/>
    <n v="25.361604289908033"/>
    <n v="20.959023142969652"/>
    <n v="115.63873386223092"/>
    <x v="8"/>
  </r>
  <r>
    <n v="3376"/>
    <n v="0.86216374908082416"/>
    <x v="4"/>
    <n v="30.708350024015843"/>
    <n v="36.686756289098838"/>
    <n v="17.635844676630434"/>
    <n v="85.030950989745122"/>
    <x v="9"/>
  </r>
  <r>
    <n v="3377"/>
    <n v="0.68392216052313082"/>
    <x v="3"/>
    <n v="29.552959786480884"/>
    <n v="17.705310914820014"/>
    <n v="20.396941726027414"/>
    <n v="67.655212427328308"/>
    <x v="2"/>
  </r>
  <r>
    <n v="3378"/>
    <n v="0.9544040011641528"/>
    <x v="1"/>
    <n v="41.098673781500544"/>
    <n v="30.803944896274849"/>
    <n v="19.597319816998624"/>
    <n v="91.499938494774014"/>
    <x v="10"/>
  </r>
  <r>
    <n v="3379"/>
    <n v="0.51497051456851017"/>
    <x v="3"/>
    <n v="19.740864625785036"/>
    <n v="14.103075541113288"/>
    <n v="28.138985932187101"/>
    <n v="61.982926099085418"/>
    <x v="2"/>
  </r>
  <r>
    <n v="3380"/>
    <n v="0.48615054041617423"/>
    <x v="0"/>
    <n v="28.613820033386606"/>
    <n v="83.809490846771496"/>
    <n v="21.022399449871589"/>
    <n v="133.4457103300297"/>
    <x v="3"/>
  </r>
  <r>
    <n v="3381"/>
    <n v="0.48713657103434838"/>
    <x v="0"/>
    <n v="19.623529410434806"/>
    <n v="18.23779480422413"/>
    <n v="26.374471419486092"/>
    <n v="64.235795634145035"/>
    <x v="2"/>
  </r>
  <r>
    <n v="3382"/>
    <n v="0.50393014707742578"/>
    <x v="3"/>
    <n v="19.365145563552268"/>
    <n v="9.5030262686568392"/>
    <n v="11.847326446436746"/>
    <n v="40.715498278645853"/>
    <x v="7"/>
  </r>
  <r>
    <n v="3383"/>
    <n v="0.69776018820196328"/>
    <x v="3"/>
    <n v="54.325208266039652"/>
    <n v="31.598884838746649"/>
    <n v="16.616530786438332"/>
    <n v="102.54062389122463"/>
    <x v="6"/>
  </r>
  <r>
    <n v="3384"/>
    <n v="0.42246230594059087"/>
    <x v="0"/>
    <n v="8.1080331374365961"/>
    <n v="61.889777410973196"/>
    <n v="24.163897122554065"/>
    <n v="94.16170767096385"/>
    <x v="10"/>
  </r>
  <r>
    <n v="3385"/>
    <n v="0.95371123722580631"/>
    <x v="1"/>
    <n v="48.743981428023403"/>
    <n v="32.683999437230689"/>
    <n v="15.839298247263551"/>
    <n v="97.267279112517642"/>
    <x v="10"/>
  </r>
  <r>
    <n v="3386"/>
    <n v="0.73621105446824942"/>
    <x v="3"/>
    <n v="98.244930376005527"/>
    <n v="22.324863513896709"/>
    <n v="17.193614239900509"/>
    <n v="137.76340812980274"/>
    <x v="3"/>
  </r>
  <r>
    <n v="3387"/>
    <n v="6.5480467129991227E-2"/>
    <x v="0"/>
    <n v="27.718163160818595"/>
    <n v="11.464051130350803"/>
    <n v="24.424377378401413"/>
    <n v="63.606591669570818"/>
    <x v="2"/>
  </r>
  <r>
    <n v="3388"/>
    <n v="0.45775747708391046"/>
    <x v="0"/>
    <n v="6.5995755791972623"/>
    <n v="13.030824185456712"/>
    <n v="21.208327373930747"/>
    <n v="40.838727138584716"/>
    <x v="7"/>
  </r>
  <r>
    <n v="3389"/>
    <n v="0.13548336017422713"/>
    <x v="0"/>
    <n v="19.226044021138122"/>
    <n v="23.456622053171483"/>
    <n v="17.393282378001288"/>
    <n v="60.075948452310897"/>
    <x v="2"/>
  </r>
  <r>
    <n v="3390"/>
    <n v="0.94412366259348435"/>
    <x v="1"/>
    <n v="16.174152675263453"/>
    <n v="35.64274836384088"/>
    <n v="19.082810404572847"/>
    <n v="70.899711443677177"/>
    <x v="4"/>
  </r>
  <r>
    <n v="3391"/>
    <n v="0.81961227919570856"/>
    <x v="3"/>
    <n v="33.328110927686723"/>
    <n v="36.806469903643006"/>
    <n v="21.269726418377118"/>
    <n v="91.404307249706847"/>
    <x v="10"/>
  </r>
  <r>
    <n v="3392"/>
    <n v="0.43012537532285966"/>
    <x v="0"/>
    <n v="12.014162183083753"/>
    <n v="14.07208452991865"/>
    <n v="15.092371698334098"/>
    <n v="41.178618411336501"/>
    <x v="7"/>
  </r>
  <r>
    <n v="3393"/>
    <n v="0.90843735462101716"/>
    <x v="1"/>
    <n v="7.9468231496976713"/>
    <n v="32.358558606638105"/>
    <n v="30.082185313879059"/>
    <n v="70.387567070214828"/>
    <x v="4"/>
  </r>
  <r>
    <n v="3394"/>
    <n v="0.43141174719240594"/>
    <x v="0"/>
    <n v="20.476569725306739"/>
    <n v="17.897003347078453"/>
    <n v="17.8195975526002"/>
    <n v="56.193170624985392"/>
    <x v="5"/>
  </r>
  <r>
    <n v="3395"/>
    <n v="0.40600182105507365"/>
    <x v="0"/>
    <n v="53.069856929964978"/>
    <n v="33.950127844359791"/>
    <n v="18.447339051066173"/>
    <n v="105.46732382539093"/>
    <x v="6"/>
  </r>
  <r>
    <n v="3396"/>
    <n v="0.60342212327193967"/>
    <x v="3"/>
    <n v="19.236542001024265"/>
    <n v="21.028992769713469"/>
    <n v="21.175026410427929"/>
    <n v="61.440561181165663"/>
    <x v="2"/>
  </r>
  <r>
    <n v="3397"/>
    <n v="0.86463418127941682"/>
    <x v="4"/>
    <n v="96.943195217639413"/>
    <n v="7.631639624677244"/>
    <n v="18.710095490029371"/>
    <n v="123.28493033234604"/>
    <x v="1"/>
  </r>
  <r>
    <n v="3398"/>
    <n v="0.16673730759626448"/>
    <x v="0"/>
    <n v="6.5135005324054687"/>
    <n v="39.101010086103273"/>
    <n v="34.690474750785697"/>
    <n v="80.304985369294428"/>
    <x v="9"/>
  </r>
  <r>
    <n v="3399"/>
    <n v="0.32074872952414413"/>
    <x v="0"/>
    <n v="34.141037570102164"/>
    <n v="53.039853245688157"/>
    <n v="15.051583459821719"/>
    <n v="102.23247427561203"/>
    <x v="6"/>
  </r>
  <r>
    <n v="3400"/>
    <n v="0.82990153123115495"/>
    <x v="3"/>
    <n v="48.213866906721414"/>
    <n v="28.970613480196484"/>
    <n v="23.52804713390589"/>
    <n v="100.71252752082378"/>
    <x v="6"/>
  </r>
  <r>
    <n v="3401"/>
    <n v="0.27456829720637121"/>
    <x v="0"/>
    <n v="50.533846008735608"/>
    <n v="51.902856104775701"/>
    <n v="20.809816111449326"/>
    <n v="123.24651822496062"/>
    <x v="1"/>
  </r>
  <r>
    <n v="3402"/>
    <n v="0.4476158022969724"/>
    <x v="0"/>
    <n v="11.005697681942584"/>
    <n v="17.68186396826156"/>
    <n v="18.495940066897102"/>
    <n v="47.183501717101251"/>
    <x v="7"/>
  </r>
  <r>
    <n v="3403"/>
    <n v="0.80557396347352761"/>
    <x v="3"/>
    <n v="95.876723446863068"/>
    <n v="29.002352098391381"/>
    <n v="19.728646740711788"/>
    <n v="144.60772228596625"/>
    <x v="0"/>
  </r>
  <r>
    <n v="3404"/>
    <n v="0.27888709927751887"/>
    <x v="0"/>
    <n v="18.282706890712099"/>
    <n v="42.727286258784403"/>
    <n v="18.817824899283057"/>
    <n v="79.827818048779562"/>
    <x v="4"/>
  </r>
  <r>
    <n v="3405"/>
    <n v="0.36634512631126825"/>
    <x v="0"/>
    <n v="16.587707791167798"/>
    <n v="20.742655177102964"/>
    <n v="18.784897657668097"/>
    <n v="56.115260625938859"/>
    <x v="5"/>
  </r>
  <r>
    <n v="3406"/>
    <n v="6.616797914678707E-2"/>
    <x v="0"/>
    <n v="58.310661622942916"/>
    <n v="83.896148273255847"/>
    <n v="16.423095132505367"/>
    <n v="158.62990502870412"/>
    <x v="16"/>
  </r>
  <r>
    <n v="3407"/>
    <n v="0.48840204953577349"/>
    <x v="0"/>
    <n v="20.593828878744119"/>
    <n v="23.653644795511291"/>
    <n v="20.138952800745354"/>
    <n v="64.386426475000761"/>
    <x v="2"/>
  </r>
  <r>
    <n v="3408"/>
    <n v="2.6455949663955924E-2"/>
    <x v="0"/>
    <n v="65.598876075293589"/>
    <n v="28.452164636677256"/>
    <n v="19.897462175081856"/>
    <n v="113.9485028870527"/>
    <x v="8"/>
  </r>
  <r>
    <n v="3409"/>
    <n v="0.30548810244766944"/>
    <x v="0"/>
    <n v="7.4461809280034288"/>
    <n v="34.320691039253859"/>
    <n v="19.062759669991941"/>
    <n v="60.829631637249229"/>
    <x v="2"/>
  </r>
  <r>
    <n v="3410"/>
    <n v="0.16063019801786493"/>
    <x v="0"/>
    <n v="20.215405583645513"/>
    <n v="18.84723395585377"/>
    <n v="16.586439680088052"/>
    <n v="55.649079219587335"/>
    <x v="5"/>
  </r>
  <r>
    <n v="3411"/>
    <n v="0.5922553845985532"/>
    <x v="3"/>
    <n v="65.587040042507738"/>
    <n v="39.291422173741154"/>
    <n v="15.505412783519994"/>
    <n v="120.38387499976889"/>
    <x v="1"/>
  </r>
  <r>
    <n v="3412"/>
    <n v="0.78115614473936945"/>
    <x v="3"/>
    <n v="43.684387174602463"/>
    <n v="21.159669740780419"/>
    <n v="18.718241876016926"/>
    <n v="83.562298791399797"/>
    <x v="9"/>
  </r>
  <r>
    <n v="3413"/>
    <n v="0.12293253608394961"/>
    <x v="0"/>
    <n v="178.87664028907184"/>
    <n v="28.661847941079973"/>
    <n v="19.54471878843308"/>
    <n v="227.08320701858489"/>
    <x v="21"/>
  </r>
  <r>
    <n v="3414"/>
    <n v="0.60574938086017438"/>
    <x v="3"/>
    <n v="75.881314758619737"/>
    <n v="24.981067249136487"/>
    <n v="17.843233368018073"/>
    <n v="118.7056153757743"/>
    <x v="8"/>
  </r>
  <r>
    <n v="3415"/>
    <n v="0.44639918906525877"/>
    <x v="0"/>
    <n v="17.44612460712581"/>
    <n v="31.258753494445557"/>
    <n v="21.137591251498215"/>
    <n v="69.842469353069589"/>
    <x v="2"/>
  </r>
  <r>
    <n v="3416"/>
    <n v="0.45606602836456944"/>
    <x v="0"/>
    <n v="51.33075877446101"/>
    <n v="91.560968218436187"/>
    <n v="15.149196247765905"/>
    <n v="158.04092324066309"/>
    <x v="16"/>
  </r>
  <r>
    <n v="3417"/>
    <n v="0.18834525127245694"/>
    <x v="0"/>
    <n v="35.872611686491837"/>
    <n v="42.842337766932928"/>
    <n v="20.596250654432612"/>
    <n v="99.311200107857374"/>
    <x v="10"/>
  </r>
  <r>
    <n v="3418"/>
    <n v="0.25853211610110272"/>
    <x v="0"/>
    <n v="18.765177666789103"/>
    <n v="26.962138220915627"/>
    <n v="22.951159976717943"/>
    <n v="68.67847586442268"/>
    <x v="2"/>
  </r>
  <r>
    <n v="3419"/>
    <n v="0.32554542077817772"/>
    <x v="0"/>
    <n v="94.937753081670394"/>
    <n v="18.679150731248345"/>
    <n v="21.499176098828123"/>
    <n v="135.11607991174685"/>
    <x v="3"/>
  </r>
  <r>
    <n v="3420"/>
    <n v="0.88945582852772864"/>
    <x v="4"/>
    <n v="37.096389545067062"/>
    <n v="46.250022369118987"/>
    <n v="25.523553613593279"/>
    <n v="108.86996552777933"/>
    <x v="6"/>
  </r>
  <r>
    <n v="3421"/>
    <n v="0.77843311360416179"/>
    <x v="3"/>
    <n v="37.528720713053481"/>
    <n v="9.8628482228044998"/>
    <n v="23.078845038347012"/>
    <n v="70.470413974205002"/>
    <x v="4"/>
  </r>
  <r>
    <n v="3422"/>
    <n v="0.68678872279580272"/>
    <x v="3"/>
    <n v="23.014362373097239"/>
    <n v="23.264939067658286"/>
    <n v="25.333089793846749"/>
    <n v="71.612391234602271"/>
    <x v="4"/>
  </r>
  <r>
    <n v="3423"/>
    <n v="0.28817315552755463"/>
    <x v="0"/>
    <n v="26.38919643663932"/>
    <n v="9.5046669790404508"/>
    <n v="17.783445945367326"/>
    <n v="53.677309361047101"/>
    <x v="5"/>
  </r>
  <r>
    <n v="3424"/>
    <n v="6.0687902480657141E-2"/>
    <x v="0"/>
    <n v="27.484192023292312"/>
    <n v="71.902364651660562"/>
    <n v="20.092131421753162"/>
    <n v="119.47868809670604"/>
    <x v="8"/>
  </r>
  <r>
    <n v="3425"/>
    <n v="0.90435849412083869"/>
    <x v="1"/>
    <n v="19.198207303634149"/>
    <n v="47.379709243077805"/>
    <n v="24.659596389986685"/>
    <n v="91.237512936698636"/>
    <x v="10"/>
  </r>
  <r>
    <n v="3426"/>
    <n v="0.73992904193859121"/>
    <x v="3"/>
    <n v="44.327745854711594"/>
    <n v="23.450854762181784"/>
    <n v="21.345145989700928"/>
    <n v="89.12374660659431"/>
    <x v="9"/>
  </r>
  <r>
    <n v="3427"/>
    <n v="0.78085491037252064"/>
    <x v="3"/>
    <n v="45.921282733820284"/>
    <n v="22.99309389148635"/>
    <n v="20.778969535226871"/>
    <n v="89.693346160533508"/>
    <x v="9"/>
  </r>
  <r>
    <n v="3428"/>
    <n v="0.65824615295569389"/>
    <x v="3"/>
    <n v="23.647509619821491"/>
    <n v="11.642916499051136"/>
    <n v="17.629969928996271"/>
    <n v="52.920396047868905"/>
    <x v="5"/>
  </r>
  <r>
    <n v="3429"/>
    <n v="0.39113339197977892"/>
    <x v="0"/>
    <n v="13.68036491466969"/>
    <n v="40.533074840057253"/>
    <n v="21.376941516529019"/>
    <n v="75.590381271255964"/>
    <x v="4"/>
  </r>
  <r>
    <n v="3430"/>
    <n v="0.55597332026426871"/>
    <x v="3"/>
    <n v="40.604711481024196"/>
    <n v="21.864030199983873"/>
    <n v="14.695468144686357"/>
    <n v="77.164209825694428"/>
    <x v="4"/>
  </r>
  <r>
    <n v="3431"/>
    <n v="0.10129189656040161"/>
    <x v="0"/>
    <n v="27.748273459524164"/>
    <n v="13.336826228927402"/>
    <n v="16.940493691726534"/>
    <n v="58.025593380178094"/>
    <x v="5"/>
  </r>
  <r>
    <n v="3432"/>
    <n v="0.33546760097276362"/>
    <x v="0"/>
    <n v="115.14344694016654"/>
    <n v="33.28938318777201"/>
    <n v="17.008655651018749"/>
    <n v="165.44148577895731"/>
    <x v="14"/>
  </r>
  <r>
    <n v="3433"/>
    <n v="0.20828638447049663"/>
    <x v="0"/>
    <n v="61.747412952964616"/>
    <n v="23.334657464084504"/>
    <n v="21.819712500245323"/>
    <n v="106.90178291729444"/>
    <x v="6"/>
  </r>
  <r>
    <n v="3434"/>
    <n v="0.44930841218132977"/>
    <x v="0"/>
    <n v="6.8470084252086476"/>
    <n v="30.794401797098054"/>
    <n v="20.777726388479905"/>
    <n v="58.419136610786609"/>
    <x v="5"/>
  </r>
  <r>
    <n v="3435"/>
    <n v="0.40353821712671534"/>
    <x v="0"/>
    <n v="16.250056922257151"/>
    <n v="19.761435869171198"/>
    <n v="16.055407679612344"/>
    <n v="52.066900471040697"/>
    <x v="5"/>
  </r>
  <r>
    <n v="3436"/>
    <n v="0.24494412485127259"/>
    <x v="0"/>
    <n v="52.194030747677239"/>
    <n v="17.035096501061648"/>
    <n v="23.571123959188302"/>
    <n v="92.80025120792719"/>
    <x v="10"/>
  </r>
  <r>
    <n v="3437"/>
    <n v="0.72530333112836454"/>
    <x v="3"/>
    <n v="7.9401269498377109"/>
    <n v="22.790476038837074"/>
    <n v="24.474070821652063"/>
    <n v="55.204673810326852"/>
    <x v="5"/>
  </r>
  <r>
    <n v="3438"/>
    <n v="0.90862523684420937"/>
    <x v="1"/>
    <n v="11.651025690209524"/>
    <n v="34.975910771559661"/>
    <n v="25.715710445208725"/>
    <n v="72.342646906977905"/>
    <x v="4"/>
  </r>
  <r>
    <n v="3439"/>
    <n v="0.13743667092736089"/>
    <x v="0"/>
    <n v="34.020820257985946"/>
    <n v="37.520211279233898"/>
    <n v="15.961393652893523"/>
    <n v="87.502425190113371"/>
    <x v="9"/>
  </r>
  <r>
    <n v="3440"/>
    <n v="0.52055091627369388"/>
    <x v="3"/>
    <n v="103.68971248102716"/>
    <n v="21.650442868682401"/>
    <n v="23.798125934981567"/>
    <n v="149.13828128469112"/>
    <x v="0"/>
  </r>
  <r>
    <n v="3441"/>
    <n v="0.53651550437184325"/>
    <x v="3"/>
    <n v="52.171494227554511"/>
    <n v="18.079883981885249"/>
    <n v="35.695918384720542"/>
    <n v="105.94729659416031"/>
    <x v="6"/>
  </r>
  <r>
    <n v="3442"/>
    <n v="0.93106823106731729"/>
    <x v="1"/>
    <n v="20.117444335540501"/>
    <n v="26.604203060078735"/>
    <n v="22.347287483782733"/>
    <n v="69.068934879401965"/>
    <x v="2"/>
  </r>
  <r>
    <n v="3443"/>
    <n v="0.72977777070676675"/>
    <x v="3"/>
    <n v="12.726536049957263"/>
    <n v="11.78215062632"/>
    <n v="18.923669769451784"/>
    <n v="43.432356445729049"/>
    <x v="7"/>
  </r>
  <r>
    <n v="3444"/>
    <n v="7.7731533441409706E-3"/>
    <x v="0"/>
    <n v="62.501384234261657"/>
    <n v="29.758995226920966"/>
    <n v="20.979527524272292"/>
    <n v="113.23990698545492"/>
    <x v="8"/>
  </r>
  <r>
    <n v="3445"/>
    <n v="0.10266467463661799"/>
    <x v="0"/>
    <n v="66.321809571398916"/>
    <n v="25.436486417605071"/>
    <n v="14.614723501890852"/>
    <n v="106.37301949089483"/>
    <x v="6"/>
  </r>
  <r>
    <n v="3446"/>
    <n v="0.84174058704639998"/>
    <x v="3"/>
    <n v="13.084857774943584"/>
    <n v="81.876546589379103"/>
    <n v="21.214230064650103"/>
    <n v="116.17563442897278"/>
    <x v="8"/>
  </r>
  <r>
    <n v="3447"/>
    <n v="0.82013814546904995"/>
    <x v="3"/>
    <n v="23.157710399798511"/>
    <n v="36.136018544681548"/>
    <n v="17.895280793035536"/>
    <n v="77.18900973751559"/>
    <x v="4"/>
  </r>
  <r>
    <n v="3448"/>
    <n v="0.8373202269926362"/>
    <x v="3"/>
    <n v="18.314253549194845"/>
    <n v="47.183703045684489"/>
    <n v="24.95118711992837"/>
    <n v="90.44914371480769"/>
    <x v="10"/>
  </r>
  <r>
    <n v="3449"/>
    <n v="1.3819004288291303E-2"/>
    <x v="0"/>
    <n v="59.795529327909897"/>
    <n v="10.894091163236343"/>
    <n v="20.28413978725105"/>
    <n v="90.973760278397293"/>
    <x v="10"/>
  </r>
  <r>
    <n v="3450"/>
    <n v="0.46207205900273318"/>
    <x v="0"/>
    <n v="38.297327624890009"/>
    <n v="54.801707367133268"/>
    <n v="18.475528716913551"/>
    <n v="111.57456370893684"/>
    <x v="8"/>
  </r>
  <r>
    <n v="3451"/>
    <n v="0.82645385001029015"/>
    <x v="3"/>
    <n v="40.78700909599187"/>
    <n v="28.740717208976125"/>
    <n v="25.699528455741767"/>
    <n v="95.227254760709769"/>
    <x v="10"/>
  </r>
  <r>
    <n v="3452"/>
    <n v="0.61882634756490607"/>
    <x v="3"/>
    <n v="27.037724112910187"/>
    <n v="8.5971641938678136"/>
    <n v="16.359421307653516"/>
    <n v="51.994309614431515"/>
    <x v="5"/>
  </r>
  <r>
    <n v="3453"/>
    <n v="0.25233619361141357"/>
    <x v="0"/>
    <n v="30.839937055041791"/>
    <n v="11.183581455477551"/>
    <n v="16.941134618046252"/>
    <n v="58.964653128565587"/>
    <x v="5"/>
  </r>
  <r>
    <n v="3454"/>
    <n v="0.74160778674722039"/>
    <x v="3"/>
    <n v="49.376319616876131"/>
    <n v="11.062591148483904"/>
    <n v="23.645947157504565"/>
    <n v="84.0848579228646"/>
    <x v="9"/>
  </r>
  <r>
    <n v="3455"/>
    <n v="0.85944649507914039"/>
    <x v="3"/>
    <n v="19.984980636110826"/>
    <n v="21.817972514290876"/>
    <n v="14.234854871276681"/>
    <n v="56.037808021678387"/>
    <x v="5"/>
  </r>
  <r>
    <n v="3456"/>
    <n v="0.98904942077102442"/>
    <x v="2"/>
    <n v="18.760335678994089"/>
    <n v="68.188783915452561"/>
    <n v="16.504695744272421"/>
    <n v="103.45381533871907"/>
    <x v="6"/>
  </r>
  <r>
    <n v="3457"/>
    <n v="0.18075354819774669"/>
    <x v="0"/>
    <n v="22.922937630358376"/>
    <n v="9.4402737133973798"/>
    <n v="24.747476319031911"/>
    <n v="57.110687662787669"/>
    <x v="5"/>
  </r>
  <r>
    <n v="3458"/>
    <n v="0.64908057796243201"/>
    <x v="3"/>
    <n v="82.424739476402749"/>
    <n v="19.309688452649716"/>
    <n v="20.677958100992424"/>
    <n v="122.41238603004489"/>
    <x v="1"/>
  </r>
  <r>
    <n v="3459"/>
    <n v="0.78638647879641321"/>
    <x v="3"/>
    <n v="64.920491058556394"/>
    <n v="27.399187918060296"/>
    <n v="22.551220968661209"/>
    <n v="114.8708999452779"/>
    <x v="8"/>
  </r>
  <r>
    <n v="3460"/>
    <n v="0.43256204735334935"/>
    <x v="0"/>
    <n v="38.13714566662555"/>
    <n v="15.553461203785501"/>
    <n v="28.814144049487663"/>
    <n v="82.504750919898711"/>
    <x v="9"/>
  </r>
  <r>
    <n v="3461"/>
    <n v="7.0147463610593541E-2"/>
    <x v="0"/>
    <n v="30.829637698388659"/>
    <n v="42.35218977536681"/>
    <n v="18.800528684789338"/>
    <n v="91.982356158544818"/>
    <x v="10"/>
  </r>
  <r>
    <n v="3462"/>
    <n v="0.12151132891980509"/>
    <x v="0"/>
    <n v="17.160637880825018"/>
    <n v="26.249728870234616"/>
    <n v="23.264861725631835"/>
    <n v="66.675228476691473"/>
    <x v="2"/>
  </r>
  <r>
    <n v="3463"/>
    <n v="0.24422462096527353"/>
    <x v="0"/>
    <n v="65.966532244593552"/>
    <n v="28.01797404927219"/>
    <n v="22.603209829927248"/>
    <n v="116.58771612379299"/>
    <x v="8"/>
  </r>
  <r>
    <n v="3464"/>
    <n v="0.45004674411025591"/>
    <x v="0"/>
    <n v="6.8002204489919977"/>
    <n v="19.140199132806789"/>
    <n v="16.307327963921683"/>
    <n v="42.247747545720472"/>
    <x v="7"/>
  </r>
  <r>
    <n v="3465"/>
    <n v="0.2921922452970277"/>
    <x v="0"/>
    <n v="20.345413722723155"/>
    <n v="18.025636667847099"/>
    <n v="19.432895702955012"/>
    <n v="57.803946093525269"/>
    <x v="5"/>
  </r>
  <r>
    <n v="3466"/>
    <n v="0.41302676667425842"/>
    <x v="0"/>
    <n v="16.503417057696112"/>
    <n v="15.552297201546226"/>
    <n v="21.258291848110424"/>
    <n v="53.31400610735276"/>
    <x v="5"/>
  </r>
  <r>
    <n v="3467"/>
    <n v="0.15646173560046428"/>
    <x v="0"/>
    <n v="26.567536061660093"/>
    <n v="23.921114945544506"/>
    <n v="20.168671348745029"/>
    <n v="70.657322355949617"/>
    <x v="4"/>
  </r>
  <r>
    <n v="3468"/>
    <n v="0.59317584595456641"/>
    <x v="3"/>
    <n v="22.316971997014441"/>
    <n v="18.133717461314223"/>
    <n v="17.493278975231902"/>
    <n v="57.94396843356057"/>
    <x v="5"/>
  </r>
  <r>
    <n v="3469"/>
    <n v="0.55908567430113909"/>
    <x v="3"/>
    <n v="11.453047407557767"/>
    <n v="32.355760484903591"/>
    <n v="19.06516767595182"/>
    <n v="62.873975568413179"/>
    <x v="2"/>
  </r>
  <r>
    <n v="3470"/>
    <n v="0.15628767813123989"/>
    <x v="0"/>
    <n v="91.824727395842586"/>
    <n v="29.348270528097665"/>
    <n v="22.654874566944663"/>
    <n v="143.82787249088491"/>
    <x v="0"/>
  </r>
  <r>
    <n v="3471"/>
    <n v="0.77936279922717822"/>
    <x v="3"/>
    <n v="14.748052438868202"/>
    <n v="10.570258033764258"/>
    <n v="19.722242511043639"/>
    <n v="45.0405529836761"/>
    <x v="7"/>
  </r>
  <r>
    <n v="3472"/>
    <n v="0.79479620316435329"/>
    <x v="3"/>
    <n v="55.113761055364066"/>
    <n v="36.371081951279528"/>
    <n v="18.859720477614594"/>
    <n v="110.34456348425817"/>
    <x v="8"/>
  </r>
  <r>
    <n v="3473"/>
    <n v="0.27416793824996977"/>
    <x v="0"/>
    <n v="14.699845687590598"/>
    <n v="22.819682450067564"/>
    <n v="26.937517824303761"/>
    <n v="64.457045961961924"/>
    <x v="2"/>
  </r>
  <r>
    <n v="3474"/>
    <n v="4.6208352987697765E-2"/>
    <x v="0"/>
    <n v="4.3258964791280361"/>
    <n v="7.6763303124565114"/>
    <n v="17.303652126983859"/>
    <n v="29.305878918568407"/>
    <x v="30"/>
  </r>
  <r>
    <n v="3475"/>
    <n v="0.17631040122576136"/>
    <x v="0"/>
    <n v="10.270514384683114"/>
    <n v="16.815315919170409"/>
    <n v="19.308022503147825"/>
    <n v="46.393852807001352"/>
    <x v="7"/>
  </r>
  <r>
    <n v="3476"/>
    <n v="0.4626766332802642"/>
    <x v="0"/>
    <n v="38.288398178084549"/>
    <n v="39.747390560533212"/>
    <n v="19.355051260026332"/>
    <n v="97.390839998644083"/>
    <x v="10"/>
  </r>
  <r>
    <n v="3477"/>
    <n v="0.89272282521835333"/>
    <x v="4"/>
    <n v="42.793429559469601"/>
    <n v="44.141273953475057"/>
    <n v="18.572200077123565"/>
    <n v="105.50690359006822"/>
    <x v="6"/>
  </r>
  <r>
    <n v="3478"/>
    <n v="0.21114554354461201"/>
    <x v="0"/>
    <n v="14.297581260782506"/>
    <n v="55.706928614327268"/>
    <n v="23.314353835072033"/>
    <n v="93.318863710181802"/>
    <x v="10"/>
  </r>
  <r>
    <n v="3479"/>
    <n v="0.61380814465357658"/>
    <x v="3"/>
    <n v="46.250275253984597"/>
    <n v="68.256842660820226"/>
    <n v="16.399635687595453"/>
    <n v="130.90675360240027"/>
    <x v="3"/>
  </r>
  <r>
    <n v="3480"/>
    <n v="0.24931708314441692"/>
    <x v="0"/>
    <n v="103.70084680541845"/>
    <n v="17.34528993598936"/>
    <n v="20.671055937764375"/>
    <n v="141.71719267917217"/>
    <x v="0"/>
  </r>
  <r>
    <n v="3481"/>
    <n v="0.13206981682681274"/>
    <x v="0"/>
    <n v="19.021752014251945"/>
    <n v="13.845964611270066"/>
    <n v="16.522178925951483"/>
    <n v="49.389895551473487"/>
    <x v="7"/>
  </r>
  <r>
    <n v="3482"/>
    <n v="0.64728202332951279"/>
    <x v="3"/>
    <n v="52.63010731625328"/>
    <n v="16.256339015984565"/>
    <n v="18.244251181682884"/>
    <n v="87.130697513920737"/>
    <x v="9"/>
  </r>
  <r>
    <n v="3483"/>
    <n v="0.57802972520836604"/>
    <x v="3"/>
    <n v="112.39431537408062"/>
    <n v="37.696524610675901"/>
    <n v="22.23389911754213"/>
    <n v="172.32473910229865"/>
    <x v="11"/>
  </r>
  <r>
    <n v="3484"/>
    <n v="0.92513489009659966"/>
    <x v="1"/>
    <n v="32.552012594127028"/>
    <n v="47.071433525175635"/>
    <n v="16.109872393714372"/>
    <n v="95.733318513017025"/>
    <x v="10"/>
  </r>
  <r>
    <n v="3485"/>
    <n v="0.82364043191023439"/>
    <x v="3"/>
    <n v="14.149266636508621"/>
    <n v="20.588832480450773"/>
    <n v="17.458672012590764"/>
    <n v="52.196771129550157"/>
    <x v="5"/>
  </r>
  <r>
    <n v="3486"/>
    <n v="0.11084425971976475"/>
    <x v="0"/>
    <n v="50.057160436746479"/>
    <n v="27.631461851733469"/>
    <n v="23.307516406002996"/>
    <n v="100.99613869448294"/>
    <x v="6"/>
  </r>
  <r>
    <n v="3487"/>
    <n v="0.80774121305935775"/>
    <x v="3"/>
    <n v="45.228268885818899"/>
    <n v="32.95202705976682"/>
    <n v="18.877432971682634"/>
    <n v="97.057728917268363"/>
    <x v="10"/>
  </r>
  <r>
    <n v="3488"/>
    <n v="0.64615985800598863"/>
    <x v="3"/>
    <n v="12.637583777308333"/>
    <n v="22.201292702593506"/>
    <n v="19.174694852326677"/>
    <n v="54.013571332228523"/>
    <x v="5"/>
  </r>
  <r>
    <n v="3489"/>
    <n v="0.20036302306242948"/>
    <x v="0"/>
    <n v="19.892135855148531"/>
    <n v="38.013564117424913"/>
    <n v="24.555023771443114"/>
    <n v="82.460723744016562"/>
    <x v="9"/>
  </r>
  <r>
    <n v="3490"/>
    <n v="0.12020414205685281"/>
    <x v="0"/>
    <n v="42.059628229759113"/>
    <n v="33.607347083954359"/>
    <n v="21.094394571053723"/>
    <n v="96.761369884767191"/>
    <x v="10"/>
  </r>
  <r>
    <n v="3491"/>
    <n v="0.9428384905244962"/>
    <x v="1"/>
    <n v="19.133394966616528"/>
    <n v="17.457012371512107"/>
    <n v="23.465704669141466"/>
    <n v="60.056112007270102"/>
    <x v="2"/>
  </r>
  <r>
    <n v="3492"/>
    <n v="0.31290416335268012"/>
    <x v="0"/>
    <n v="31.134936556156209"/>
    <n v="20.259480423374452"/>
    <n v="21.643198466316434"/>
    <n v="73.037615445847095"/>
    <x v="4"/>
  </r>
  <r>
    <n v="3493"/>
    <n v="0.5084175899266008"/>
    <x v="3"/>
    <n v="13.685191373174703"/>
    <n v="44.102423706047695"/>
    <n v="23.186085180838475"/>
    <n v="80.973700260060866"/>
    <x v="9"/>
  </r>
  <r>
    <n v="3494"/>
    <n v="0.36001717144178913"/>
    <x v="0"/>
    <n v="30.836882663084051"/>
    <n v="37.613111489700294"/>
    <n v="18.477440796216609"/>
    <n v="86.927434949000954"/>
    <x v="9"/>
  </r>
  <r>
    <n v="3495"/>
    <n v="0.48124882316273443"/>
    <x v="0"/>
    <n v="12.264173484449806"/>
    <n v="80.354889711599924"/>
    <n v="14.235365123651123"/>
    <n v="106.85442831970084"/>
    <x v="6"/>
  </r>
  <r>
    <n v="3496"/>
    <n v="0.11833402099483958"/>
    <x v="0"/>
    <n v="20.334932451975504"/>
    <n v="13.451891904282261"/>
    <n v="17.701594695987687"/>
    <n v="51.488419052245455"/>
    <x v="5"/>
  </r>
  <r>
    <n v="3497"/>
    <n v="0.87737694712463854"/>
    <x v="4"/>
    <n v="35.101403739359647"/>
    <n v="27.455847455279265"/>
    <n v="21.697513118366846"/>
    <n v="84.254764313005751"/>
    <x v="9"/>
  </r>
  <r>
    <n v="3498"/>
    <n v="0.15695861972863301"/>
    <x v="0"/>
    <n v="8.5118881317843655"/>
    <n v="39.436584597641307"/>
    <n v="21.650964865350893"/>
    <n v="69.59943759477656"/>
    <x v="2"/>
  </r>
  <r>
    <n v="3499"/>
    <n v="0.16061523542447442"/>
    <x v="0"/>
    <n v="34.553205825138306"/>
    <n v="14.665748630395303"/>
    <n v="14.043541126149096"/>
    <n v="63.2624955816827"/>
    <x v="2"/>
  </r>
  <r>
    <n v="3500"/>
    <n v="0.79101627306813338"/>
    <x v="3"/>
    <n v="38.056278717707464"/>
    <n v="39.241110817432038"/>
    <n v="20.649146958368938"/>
    <n v="97.946536493508432"/>
    <x v="10"/>
  </r>
  <r>
    <n v="3501"/>
    <n v="6.4096702452888565E-2"/>
    <x v="0"/>
    <n v="24.706554217738404"/>
    <n v="19.828432200921004"/>
    <n v="18.669355130859895"/>
    <n v="63.204341549519299"/>
    <x v="2"/>
  </r>
  <r>
    <n v="3502"/>
    <n v="0.50119456561045561"/>
    <x v="3"/>
    <n v="15.071810278332253"/>
    <n v="26.873435364682191"/>
    <n v="14.373711919075385"/>
    <n v="56.318957562089828"/>
    <x v="5"/>
  </r>
  <r>
    <n v="3503"/>
    <n v="0.37374731558282259"/>
    <x v="0"/>
    <n v="35.432080295043768"/>
    <n v="26.78790644078266"/>
    <n v="23.371737335371371"/>
    <n v="85.591724071197802"/>
    <x v="9"/>
  </r>
  <r>
    <n v="3504"/>
    <n v="0.18634861919833501"/>
    <x v="0"/>
    <n v="17.361192851984434"/>
    <n v="33.786997381026836"/>
    <n v="21.834643618153574"/>
    <n v="72.982833851164841"/>
    <x v="4"/>
  </r>
  <r>
    <n v="3505"/>
    <n v="0.43056957975616617"/>
    <x v="0"/>
    <n v="9.8809008970609487"/>
    <n v="56.421625678734557"/>
    <n v="24.552374319881523"/>
    <n v="90.854900895677034"/>
    <x v="10"/>
  </r>
  <r>
    <n v="3506"/>
    <n v="0.3662776148167054"/>
    <x v="0"/>
    <n v="78.709247602493562"/>
    <n v="29.460443977008723"/>
    <n v="24.717252202428451"/>
    <n v="132.88694378193074"/>
    <x v="3"/>
  </r>
  <r>
    <n v="3507"/>
    <n v="0.10702805330992649"/>
    <x v="0"/>
    <n v="73.884603992071035"/>
    <n v="46.596399398657638"/>
    <n v="25.876086541292977"/>
    <n v="146.35708993202167"/>
    <x v="0"/>
  </r>
  <r>
    <n v="3508"/>
    <n v="0.8935598432291002"/>
    <x v="4"/>
    <n v="15.108240126517996"/>
    <n v="23.934597907789904"/>
    <n v="17.496161184787574"/>
    <n v="56.538999219095473"/>
    <x v="5"/>
  </r>
  <r>
    <n v="3509"/>
    <n v="3.7164702889001089E-2"/>
    <x v="0"/>
    <n v="52.23685500990689"/>
    <n v="25.38711150112837"/>
    <n v="15.499663120566701"/>
    <n v="93.123629631601972"/>
    <x v="10"/>
  </r>
  <r>
    <n v="3510"/>
    <n v="0.94253499682047914"/>
    <x v="1"/>
    <n v="108.8936735354026"/>
    <n v="24.094625152358752"/>
    <n v="16.622651601820976"/>
    <n v="149.61095028958232"/>
    <x v="0"/>
  </r>
  <r>
    <n v="3511"/>
    <n v="0.4779384620424455"/>
    <x v="0"/>
    <n v="33.666584612581808"/>
    <n v="15.147006706613432"/>
    <n v="19.446260203511709"/>
    <n v="68.259851522706953"/>
    <x v="2"/>
  </r>
  <r>
    <n v="3512"/>
    <n v="0.92240473463256645"/>
    <x v="1"/>
    <n v="29.820216825918138"/>
    <n v="21.404245860832582"/>
    <n v="32.543014593946673"/>
    <n v="83.767477280697392"/>
    <x v="9"/>
  </r>
  <r>
    <n v="3513"/>
    <n v="0.5512772608444263"/>
    <x v="3"/>
    <n v="42.529767986938026"/>
    <n v="28.283234071984971"/>
    <n v="15.340421465933693"/>
    <n v="86.153423524856677"/>
    <x v="9"/>
  </r>
  <r>
    <n v="3514"/>
    <n v="0.51571378801082346"/>
    <x v="3"/>
    <n v="38.462719862571767"/>
    <n v="15.438461077298085"/>
    <n v="16.18628235907131"/>
    <n v="70.087463298941159"/>
    <x v="4"/>
  </r>
  <r>
    <n v="3515"/>
    <n v="0.33626772061607535"/>
    <x v="0"/>
    <n v="67.967998542063768"/>
    <n v="17.745215428652724"/>
    <n v="21.474634377325298"/>
    <n v="107.1878483480418"/>
    <x v="6"/>
  </r>
  <r>
    <n v="3516"/>
    <n v="0.98449656839043043"/>
    <x v="2"/>
    <n v="8.3366236803985032"/>
    <n v="29.971362537175093"/>
    <n v="24.021264353162312"/>
    <n v="62.329250570735908"/>
    <x v="2"/>
  </r>
  <r>
    <n v="3517"/>
    <n v="0.28719051393433681"/>
    <x v="0"/>
    <n v="22.623016714621457"/>
    <n v="24.044517372848563"/>
    <n v="21.848685377666698"/>
    <n v="68.516219465136714"/>
    <x v="2"/>
  </r>
  <r>
    <n v="3518"/>
    <n v="0.38598345473167095"/>
    <x v="0"/>
    <n v="24.13066272447821"/>
    <n v="36.769543309331233"/>
    <n v="26.672403226053653"/>
    <n v="87.5726092598631"/>
    <x v="9"/>
  </r>
  <r>
    <n v="3519"/>
    <n v="0.79198151064321054"/>
    <x v="3"/>
    <n v="128.4956751947019"/>
    <n v="37.798878370437031"/>
    <n v="29.107897900938422"/>
    <n v="195.40245146607734"/>
    <x v="18"/>
  </r>
  <r>
    <n v="3520"/>
    <n v="0.82964955270393526"/>
    <x v="3"/>
    <n v="34.917869551877267"/>
    <n v="18.501798836697883"/>
    <n v="16.940459654748565"/>
    <n v="70.360128043323712"/>
    <x v="4"/>
  </r>
  <r>
    <n v="3521"/>
    <n v="0.57947763454644263"/>
    <x v="3"/>
    <n v="16.127015973729197"/>
    <n v="44.20630560276917"/>
    <n v="22.614320783777085"/>
    <n v="82.947642360275452"/>
    <x v="9"/>
  </r>
  <r>
    <n v="3522"/>
    <n v="0.8309158643131318"/>
    <x v="3"/>
    <n v="44.445153137307479"/>
    <n v="20.363464498127591"/>
    <n v="26.13886590298749"/>
    <n v="90.94748353842256"/>
    <x v="10"/>
  </r>
  <r>
    <n v="3523"/>
    <n v="0.65513024324652802"/>
    <x v="3"/>
    <n v="41.148727222773417"/>
    <n v="27.683943008798749"/>
    <n v="21.019255793454896"/>
    <n v="89.851926025027069"/>
    <x v="9"/>
  </r>
  <r>
    <n v="3524"/>
    <n v="0.41145334711756132"/>
    <x v="0"/>
    <n v="24.758978850934753"/>
    <n v="24.191326349440136"/>
    <n v="21.7673148234169"/>
    <n v="70.717620023791781"/>
    <x v="4"/>
  </r>
  <r>
    <n v="3525"/>
    <n v="0.65396950818031185"/>
    <x v="3"/>
    <n v="50.95080101513576"/>
    <n v="41.099702734841074"/>
    <n v="21.749222259458719"/>
    <n v="113.79972600943555"/>
    <x v="8"/>
  </r>
  <r>
    <n v="3526"/>
    <n v="9.4476243057516895E-2"/>
    <x v="0"/>
    <n v="20.843541818350801"/>
    <n v="8.979422577453418"/>
    <n v="19.41294557009282"/>
    <n v="49.235909965897036"/>
    <x v="7"/>
  </r>
  <r>
    <n v="3527"/>
    <n v="6.844499869716747E-2"/>
    <x v="0"/>
    <n v="37.370223448960751"/>
    <n v="36.810729246564016"/>
    <n v="26.352612715527776"/>
    <n v="100.53356541105254"/>
    <x v="6"/>
  </r>
  <r>
    <n v="3528"/>
    <n v="0.59257074072977944"/>
    <x v="3"/>
    <n v="106.70030336656808"/>
    <n v="26.800280496658658"/>
    <n v="23.280429198726338"/>
    <n v="156.78101306195305"/>
    <x v="16"/>
  </r>
  <r>
    <n v="3529"/>
    <n v="0.53535545604302426"/>
    <x v="3"/>
    <n v="129.16475026192981"/>
    <n v="20.275925881407829"/>
    <n v="26.105508235698228"/>
    <n v="175.54618437903588"/>
    <x v="11"/>
  </r>
  <r>
    <n v="3530"/>
    <n v="9.2259005462838495E-2"/>
    <x v="0"/>
    <n v="23.212417096350308"/>
    <n v="25.053321492672431"/>
    <n v="20.340548193487823"/>
    <n v="68.606286782510566"/>
    <x v="2"/>
  </r>
  <r>
    <n v="3531"/>
    <n v="0.17216290430555947"/>
    <x v="0"/>
    <n v="6.1325149572819804"/>
    <n v="39.095869573646432"/>
    <n v="18.67035298613931"/>
    <n v="63.898737517067715"/>
    <x v="2"/>
  </r>
  <r>
    <n v="3532"/>
    <n v="0.10137340979640919"/>
    <x v="0"/>
    <n v="31.226360305150976"/>
    <n v="15.371800546813718"/>
    <n v="24.508181762003712"/>
    <n v="71.106342613968408"/>
    <x v="4"/>
  </r>
  <r>
    <n v="3533"/>
    <n v="0.27850609534901327"/>
    <x v="0"/>
    <n v="61.420176896609341"/>
    <n v="63.359618045112747"/>
    <n v="16.20215741846738"/>
    <n v="140.98195236018947"/>
    <x v="0"/>
  </r>
  <r>
    <n v="3534"/>
    <n v="0.51458881371154508"/>
    <x v="3"/>
    <n v="37.960647578121893"/>
    <n v="32.477482821765683"/>
    <n v="21.025033818351694"/>
    <n v="91.463164218239257"/>
    <x v="10"/>
  </r>
  <r>
    <n v="3535"/>
    <n v="0.64368600855476876"/>
    <x v="3"/>
    <n v="8.9243155883882714"/>
    <n v="17.817706725396871"/>
    <n v="20.515227417553334"/>
    <n v="47.257249731338476"/>
    <x v="7"/>
  </r>
  <r>
    <n v="3536"/>
    <n v="0.51402969734399129"/>
    <x v="3"/>
    <n v="12.277553839834935"/>
    <n v="37.129148761528221"/>
    <n v="20.782586617716646"/>
    <n v="70.189289219079797"/>
    <x v="4"/>
  </r>
  <r>
    <n v="3537"/>
    <n v="0.4111715146235787"/>
    <x v="0"/>
    <n v="19.135567132474016"/>
    <n v="26.231237405698941"/>
    <n v="22.611789303494263"/>
    <n v="67.97859384166722"/>
    <x v="2"/>
  </r>
  <r>
    <n v="3538"/>
    <n v="0.72545189435201385"/>
    <x v="3"/>
    <n v="161.64432223946682"/>
    <n v="37.985233646469169"/>
    <n v="20.856250330814078"/>
    <n v="220.48580621675006"/>
    <x v="21"/>
  </r>
  <r>
    <n v="3539"/>
    <n v="0.80612854633925968"/>
    <x v="3"/>
    <n v="31.861952720932273"/>
    <n v="26.330944271669743"/>
    <n v="27.570521168205044"/>
    <n v="85.763418160807063"/>
    <x v="9"/>
  </r>
  <r>
    <n v="3540"/>
    <n v="0.92719814993057825"/>
    <x v="1"/>
    <n v="48.974084896024422"/>
    <n v="18.812040669014738"/>
    <n v="16.647591477761555"/>
    <n v="84.433717042800708"/>
    <x v="9"/>
  </r>
  <r>
    <n v="3541"/>
    <n v="0.8016287856887091"/>
    <x v="3"/>
    <n v="16.655685597122432"/>
    <n v="23.764479691529264"/>
    <n v="19.643223536083074"/>
    <n v="60.063388824734773"/>
    <x v="2"/>
  </r>
  <r>
    <n v="3542"/>
    <n v="0.12143498888558835"/>
    <x v="0"/>
    <n v="9.6175300941510464"/>
    <n v="23.120127647255064"/>
    <n v="16.622249816745146"/>
    <n v="49.359907558151257"/>
    <x v="7"/>
  </r>
  <r>
    <n v="3543"/>
    <n v="0.76992255294188006"/>
    <x v="3"/>
    <n v="133.05701441336515"/>
    <n v="38.820362723369605"/>
    <n v="18.218639912822162"/>
    <n v="190.09601704955693"/>
    <x v="18"/>
  </r>
  <r>
    <n v="3544"/>
    <n v="0.55952573934282523"/>
    <x v="3"/>
    <n v="13.957930461896641"/>
    <n v="25.990541508521446"/>
    <n v="15.40534671936636"/>
    <n v="55.353818689784447"/>
    <x v="5"/>
  </r>
  <r>
    <n v="3545"/>
    <n v="0.57228907265125872"/>
    <x v="3"/>
    <n v="13.539869031974515"/>
    <n v="28.552825965041212"/>
    <n v="31.112505563794628"/>
    <n v="73.205200560810354"/>
    <x v="4"/>
  </r>
  <r>
    <n v="3546"/>
    <n v="6.1114854689462428E-2"/>
    <x v="0"/>
    <n v="25.326811917993815"/>
    <n v="20.324613044966565"/>
    <n v="20.472344773393477"/>
    <n v="66.12376973635385"/>
    <x v="2"/>
  </r>
  <r>
    <n v="3547"/>
    <n v="0.97043886235257193"/>
    <x v="2"/>
    <n v="8.4919416608031852"/>
    <n v="35.866898401867019"/>
    <n v="15.279985202571172"/>
    <n v="59.63882526524138"/>
    <x v="5"/>
  </r>
  <r>
    <n v="3548"/>
    <n v="1.3930255274471781E-2"/>
    <x v="0"/>
    <n v="32.258792881919845"/>
    <n v="16.17919986026947"/>
    <n v="12.87351612256453"/>
    <n v="61.311508864753847"/>
    <x v="2"/>
  </r>
  <r>
    <n v="3549"/>
    <n v="0.31907989461417818"/>
    <x v="0"/>
    <n v="30.853014008467344"/>
    <n v="10.311241546960783"/>
    <n v="19.197640255168174"/>
    <n v="60.361895810596302"/>
    <x v="2"/>
  </r>
  <r>
    <n v="3550"/>
    <n v="0.45630778736979671"/>
    <x v="0"/>
    <n v="26.646744019094104"/>
    <n v="18.199444614709424"/>
    <n v="24.506464398971524"/>
    <n v="69.352653032775052"/>
    <x v="2"/>
  </r>
  <r>
    <n v="3551"/>
    <n v="3.7865755054582562E-2"/>
    <x v="0"/>
    <n v="50.462775647521262"/>
    <n v="9.6839680181075245"/>
    <n v="29.447255839712728"/>
    <n v="89.593999505341515"/>
    <x v="9"/>
  </r>
  <r>
    <n v="3552"/>
    <n v="0.57085937116568353"/>
    <x v="3"/>
    <n v="83.136780745417198"/>
    <n v="46.527766091707882"/>
    <n v="17.881708698797016"/>
    <n v="147.54625553592209"/>
    <x v="0"/>
  </r>
  <r>
    <n v="3553"/>
    <n v="0.95402899424110876"/>
    <x v="1"/>
    <n v="60.484466013321324"/>
    <n v="19.182946087945371"/>
    <n v="31.717912472700526"/>
    <n v="111.38532457396721"/>
    <x v="8"/>
  </r>
  <r>
    <n v="3554"/>
    <n v="0.53431206853780222"/>
    <x v="3"/>
    <n v="51.023408826458393"/>
    <n v="42.988430721312987"/>
    <n v="18.882630167815812"/>
    <n v="112.89446971558721"/>
    <x v="8"/>
  </r>
  <r>
    <n v="3555"/>
    <n v="0.80294218878045243"/>
    <x v="3"/>
    <n v="28.211449583956448"/>
    <n v="13.618936688759909"/>
    <n v="19.419248292118183"/>
    <n v="61.249634564834537"/>
    <x v="2"/>
  </r>
  <r>
    <n v="3556"/>
    <n v="0.88904585804541092"/>
    <x v="4"/>
    <n v="46.512597788798161"/>
    <n v="19.816394939591522"/>
    <n v="17.262947197541898"/>
    <n v="83.59193992593157"/>
    <x v="9"/>
  </r>
  <r>
    <n v="3557"/>
    <n v="0.50228762240585212"/>
    <x v="3"/>
    <n v="50.912211309159098"/>
    <n v="31.66283050717092"/>
    <n v="18.457095307810608"/>
    <n v="101.03213712414062"/>
    <x v="6"/>
  </r>
  <r>
    <n v="3558"/>
    <n v="0.18120778951259886"/>
    <x v="0"/>
    <n v="109.63297021425942"/>
    <n v="31.619445500509087"/>
    <n v="26.976066611057092"/>
    <n v="168.22848232582561"/>
    <x v="14"/>
  </r>
  <r>
    <n v="3559"/>
    <n v="0.89649850055306513"/>
    <x v="4"/>
    <n v="31.902389284194925"/>
    <n v="21.430682451502861"/>
    <n v="20.513683005733938"/>
    <n v="73.846754741431724"/>
    <x v="4"/>
  </r>
  <r>
    <n v="3560"/>
    <n v="0.4400323781316392"/>
    <x v="0"/>
    <n v="24.362743376097335"/>
    <n v="34.448948279868169"/>
    <n v="16.071335749961889"/>
    <n v="74.883027405927393"/>
    <x v="4"/>
  </r>
  <r>
    <n v="3561"/>
    <n v="0.53504374231428509"/>
    <x v="3"/>
    <n v="54.400928447933062"/>
    <n v="23.164117893814328"/>
    <n v="23.161473951058131"/>
    <n v="100.72652029280552"/>
    <x v="6"/>
  </r>
  <r>
    <n v="3562"/>
    <n v="0.64119825454288726"/>
    <x v="3"/>
    <n v="115.88642237597689"/>
    <n v="13.086067032727623"/>
    <n v="18.809688405281502"/>
    <n v="147.78217781398601"/>
    <x v="0"/>
  </r>
  <r>
    <n v="3563"/>
    <n v="0.24298444187098767"/>
    <x v="0"/>
    <n v="43.881097884163118"/>
    <n v="40.693841717095282"/>
    <n v="21.354518662476128"/>
    <n v="105.92945826373452"/>
    <x v="6"/>
  </r>
  <r>
    <n v="3564"/>
    <n v="0.71111831442948903"/>
    <x v="3"/>
    <n v="21.449036480930154"/>
    <n v="17.910929807663745"/>
    <n v="19.646044241430307"/>
    <n v="59.006010530024199"/>
    <x v="5"/>
  </r>
  <r>
    <n v="3565"/>
    <n v="0.5242315560891081"/>
    <x v="3"/>
    <n v="32.933947655101015"/>
    <n v="8.6299755396271109"/>
    <n v="21.961899324842861"/>
    <n v="63.525822519570987"/>
    <x v="2"/>
  </r>
  <r>
    <n v="3566"/>
    <n v="0.57486646446965706"/>
    <x v="3"/>
    <n v="86.113958725210651"/>
    <n v="26.306340141581348"/>
    <n v="21.644714520904795"/>
    <n v="134.06501338769678"/>
    <x v="3"/>
  </r>
  <r>
    <n v="3567"/>
    <n v="0.9472143344819639"/>
    <x v="1"/>
    <n v="50.198911414863041"/>
    <n v="37.648157603378621"/>
    <n v="22.183112002697509"/>
    <n v="110.03018102093917"/>
    <x v="8"/>
  </r>
  <r>
    <n v="3568"/>
    <n v="0.14932483108568229"/>
    <x v="0"/>
    <n v="38.340840276488102"/>
    <n v="22.886280043560767"/>
    <n v="25.703959299435965"/>
    <n v="86.931079619484834"/>
    <x v="9"/>
  </r>
  <r>
    <n v="3569"/>
    <n v="0.57967891042666764"/>
    <x v="3"/>
    <n v="46.03095679414114"/>
    <n v="44.698907164189677"/>
    <n v="18.925451342106122"/>
    <n v="109.65531530043694"/>
    <x v="6"/>
  </r>
  <r>
    <n v="3570"/>
    <n v="0.98693562157480619"/>
    <x v="2"/>
    <n v="28.680327662957794"/>
    <n v="38.237958102265843"/>
    <n v="15.362854938696513"/>
    <n v="82.281140703920144"/>
    <x v="9"/>
  </r>
  <r>
    <n v="3571"/>
    <n v="0.40532098697692309"/>
    <x v="0"/>
    <n v="19.986927241852321"/>
    <n v="68.402885236074624"/>
    <n v="18.655252300897459"/>
    <n v="107.0450647788244"/>
    <x v="6"/>
  </r>
  <r>
    <n v="3572"/>
    <n v="0.67940607291810795"/>
    <x v="3"/>
    <n v="21.886401462211857"/>
    <n v="27.179797826711379"/>
    <n v="19.265682462936066"/>
    <n v="68.331881751859299"/>
    <x v="2"/>
  </r>
  <r>
    <n v="3573"/>
    <n v="0.26732592155323576"/>
    <x v="0"/>
    <n v="9.7684122257369363"/>
    <n v="54.864862896894081"/>
    <n v="14.494097775897762"/>
    <n v="79.127372898528776"/>
    <x v="4"/>
  </r>
  <r>
    <n v="3574"/>
    <n v="0.87919349968714566"/>
    <x v="4"/>
    <n v="23.60997712888091"/>
    <n v="21.528996785599688"/>
    <n v="16.94017889113854"/>
    <n v="62.079152805619145"/>
    <x v="2"/>
  </r>
  <r>
    <n v="3575"/>
    <n v="0.67878907222635188"/>
    <x v="3"/>
    <n v="61.535720222760503"/>
    <n v="15.168809018756775"/>
    <n v="13.238881567203842"/>
    <n v="89.943410808721126"/>
    <x v="9"/>
  </r>
  <r>
    <n v="3576"/>
    <n v="0.18527327485475964"/>
    <x v="0"/>
    <n v="12.468637811455519"/>
    <n v="28.124124336663858"/>
    <n v="18.842769611061378"/>
    <n v="59.435531759180755"/>
    <x v="5"/>
  </r>
  <r>
    <n v="3577"/>
    <n v="0.24171042572406665"/>
    <x v="0"/>
    <n v="30.092199439595074"/>
    <n v="14.76448716294219"/>
    <n v="18.738641185342289"/>
    <n v="63.595327787879555"/>
    <x v="2"/>
  </r>
  <r>
    <n v="3578"/>
    <n v="0.62427249001839791"/>
    <x v="3"/>
    <n v="47.076626025567059"/>
    <n v="12.519012404072132"/>
    <n v="23.210768047730848"/>
    <n v="82.806406477370047"/>
    <x v="9"/>
  </r>
  <r>
    <n v="3579"/>
    <n v="0.49268844661595046"/>
    <x v="0"/>
    <n v="42.786003521541282"/>
    <n v="22.284001595341977"/>
    <n v="23.630566401594173"/>
    <n v="88.700571518477432"/>
    <x v="9"/>
  </r>
  <r>
    <n v="3580"/>
    <n v="0.28604890653357817"/>
    <x v="0"/>
    <n v="19.58142783070949"/>
    <n v="18.066808113820894"/>
    <n v="17.177481857379234"/>
    <n v="54.825717801909619"/>
    <x v="5"/>
  </r>
  <r>
    <n v="3581"/>
    <n v="0.9744426495620705"/>
    <x v="2"/>
    <n v="88.17585459209235"/>
    <n v="17.792198301822026"/>
    <n v="22.190814801938966"/>
    <n v="128.15886769585333"/>
    <x v="1"/>
  </r>
  <r>
    <n v="3582"/>
    <n v="0.59719649103990324"/>
    <x v="3"/>
    <n v="98.099086403617505"/>
    <n v="11.97999385255266"/>
    <n v="20.536732652925391"/>
    <n v="130.61581290909555"/>
    <x v="3"/>
  </r>
  <r>
    <n v="3583"/>
    <n v="0.3566556185675881"/>
    <x v="0"/>
    <n v="47.055278678608282"/>
    <n v="34.296002466252702"/>
    <n v="18.147187656359137"/>
    <n v="99.498468801220127"/>
    <x v="10"/>
  </r>
  <r>
    <n v="3584"/>
    <n v="0.30381739993994805"/>
    <x v="0"/>
    <n v="20.662986168289265"/>
    <n v="11.514421131107724"/>
    <n v="18.949682414795721"/>
    <n v="51.127089714192707"/>
    <x v="5"/>
  </r>
  <r>
    <n v="3585"/>
    <n v="0.71092379934480721"/>
    <x v="3"/>
    <n v="76.899558319834256"/>
    <n v="25.770628585644776"/>
    <n v="20.930267533333982"/>
    <n v="123.60045443881302"/>
    <x v="1"/>
  </r>
  <r>
    <n v="3586"/>
    <n v="0.17144333401341572"/>
    <x v="0"/>
    <n v="55.129745226018699"/>
    <n v="40.229479974798544"/>
    <n v="16.522370118225133"/>
    <n v="111.88159531904236"/>
    <x v="8"/>
  </r>
  <r>
    <n v="3587"/>
    <n v="0.8570559128232893"/>
    <x v="3"/>
    <n v="36.995046845228927"/>
    <n v="35.9972867154667"/>
    <n v="28.935499381541085"/>
    <n v="101.92783294223671"/>
    <x v="6"/>
  </r>
  <r>
    <n v="3588"/>
    <n v="0.47503873906063954"/>
    <x v="0"/>
    <n v="58.384603261257467"/>
    <n v="68.704131996834619"/>
    <n v="20.636367046035218"/>
    <n v="147.72510230412729"/>
    <x v="0"/>
  </r>
  <r>
    <n v="3589"/>
    <n v="0.81268126254586659"/>
    <x v="3"/>
    <n v="92.512672573753179"/>
    <n v="15.506812230364815"/>
    <n v="14.247086542481968"/>
    <n v="122.26657134659996"/>
    <x v="1"/>
  </r>
  <r>
    <n v="3590"/>
    <n v="0.77852758956415302"/>
    <x v="3"/>
    <n v="46.462789592593396"/>
    <n v="17.324260059422198"/>
    <n v="18.738693839993317"/>
    <n v="82.525743492008914"/>
    <x v="9"/>
  </r>
  <r>
    <n v="3591"/>
    <n v="0.92126037051903742"/>
    <x v="1"/>
    <n v="80.428289379922305"/>
    <n v="42.57223767473927"/>
    <n v="26.381115721615451"/>
    <n v="149.38164277627703"/>
    <x v="0"/>
  </r>
  <r>
    <n v="3592"/>
    <n v="0.35837515417098753"/>
    <x v="0"/>
    <n v="13.186977132357748"/>
    <n v="37.372088684852599"/>
    <n v="20.908114137882386"/>
    <n v="71.467179955092732"/>
    <x v="4"/>
  </r>
  <r>
    <n v="3593"/>
    <n v="0.91614702435758566"/>
    <x v="1"/>
    <n v="32.768045866055651"/>
    <n v="20.437225210344298"/>
    <n v="23.874635499997137"/>
    <n v="77.079906576397093"/>
    <x v="4"/>
  </r>
  <r>
    <n v="3594"/>
    <n v="0.57672535288637139"/>
    <x v="3"/>
    <n v="45.338980459360101"/>
    <n v="33.958549891038473"/>
    <n v="16.927452827795619"/>
    <n v="96.224983178194194"/>
    <x v="10"/>
  </r>
  <r>
    <n v="3595"/>
    <n v="0.5295861971539656"/>
    <x v="3"/>
    <n v="48.348375362007808"/>
    <n v="21.632521504440547"/>
    <n v="20.446289491785912"/>
    <n v="90.427186358234252"/>
    <x v="10"/>
  </r>
  <r>
    <n v="3596"/>
    <n v="0.18041708026208514"/>
    <x v="0"/>
    <n v="61.334275530315061"/>
    <n v="19.321583179487085"/>
    <n v="22.101668845328742"/>
    <n v="102.75752755513089"/>
    <x v="6"/>
  </r>
  <r>
    <n v="3597"/>
    <n v="0.51984600902491496"/>
    <x v="3"/>
    <n v="27.302293550409139"/>
    <n v="24.732799520770957"/>
    <n v="26.211731920741279"/>
    <n v="78.246824991921386"/>
    <x v="4"/>
  </r>
  <r>
    <n v="3598"/>
    <n v="0.75667640630500022"/>
    <x v="3"/>
    <n v="15.82502008879756"/>
    <n v="34.702412402421047"/>
    <n v="18.718883921224855"/>
    <n v="69.246316412443463"/>
    <x v="2"/>
  </r>
  <r>
    <n v="3599"/>
    <n v="0.55164029290031025"/>
    <x v="3"/>
    <n v="16.068704468093571"/>
    <n v="19.335024257306365"/>
    <n v="28.991697423656632"/>
    <n v="64.395426149056561"/>
    <x v="2"/>
  </r>
  <r>
    <n v="3600"/>
    <n v="0.54006031062773852"/>
    <x v="3"/>
    <n v="22.830683744797202"/>
    <n v="7.3834379947801274"/>
    <n v="22.315300826203693"/>
    <n v="52.529422565781019"/>
    <x v="5"/>
  </r>
  <r>
    <n v="3601"/>
    <n v="0.70847063894527773"/>
    <x v="3"/>
    <n v="17.693226809273522"/>
    <n v="51.788084943744806"/>
    <n v="19.949494051217457"/>
    <n v="89.430805804235789"/>
    <x v="9"/>
  </r>
  <r>
    <n v="3602"/>
    <n v="0.66643814647892419"/>
    <x v="3"/>
    <n v="10.371812448103556"/>
    <n v="34.07810785950511"/>
    <n v="24.065832818820798"/>
    <n v="68.515753126429459"/>
    <x v="2"/>
  </r>
  <r>
    <n v="3603"/>
    <n v="0.95227896604519635"/>
    <x v="1"/>
    <n v="37.890038758613841"/>
    <n v="62.089335763872647"/>
    <n v="19.346007056742682"/>
    <n v="119.32538157922917"/>
    <x v="8"/>
  </r>
  <r>
    <n v="3604"/>
    <n v="0.14863367001025218"/>
    <x v="0"/>
    <n v="25.953148236603955"/>
    <n v="19.632663400368333"/>
    <n v="24.901011094766879"/>
    <n v="70.486822731739167"/>
    <x v="4"/>
  </r>
  <r>
    <n v="3605"/>
    <n v="0.30624381665589806"/>
    <x v="0"/>
    <n v="53.850450277427811"/>
    <n v="51.212551759580933"/>
    <n v="21.96455027635885"/>
    <n v="127.02755231336759"/>
    <x v="1"/>
  </r>
  <r>
    <n v="3606"/>
    <n v="0.89631116068212824"/>
    <x v="4"/>
    <n v="19.770117933063993"/>
    <n v="53.155856401096678"/>
    <n v="16.002734692480733"/>
    <n v="88.9287090266414"/>
    <x v="9"/>
  </r>
  <r>
    <n v="3607"/>
    <n v="0.84998541136590999"/>
    <x v="3"/>
    <n v="11.520890188147467"/>
    <n v="10.331740433810632"/>
    <n v="16.624926093473082"/>
    <n v="38.477556715431177"/>
    <x v="15"/>
  </r>
  <r>
    <n v="3608"/>
    <n v="0.13762520537160716"/>
    <x v="0"/>
    <n v="28.163145103934607"/>
    <n v="18.831309328627167"/>
    <n v="24.229898487721439"/>
    <n v="71.224352920283209"/>
    <x v="4"/>
  </r>
  <r>
    <n v="3609"/>
    <n v="0.36599971014566635"/>
    <x v="0"/>
    <n v="34.776169799773882"/>
    <n v="51.386598624696916"/>
    <n v="20.464282392993816"/>
    <n v="106.62705081746461"/>
    <x v="6"/>
  </r>
  <r>
    <n v="3610"/>
    <n v="0.50257506714750144"/>
    <x v="3"/>
    <n v="26.407440647665908"/>
    <n v="32.069592412375492"/>
    <n v="22.109638177825666"/>
    <n v="80.586671237867066"/>
    <x v="9"/>
  </r>
  <r>
    <n v="3611"/>
    <n v="0.82178144765430428"/>
    <x v="3"/>
    <n v="18.455293167955503"/>
    <n v="54.280794948157585"/>
    <n v="18.657249570655022"/>
    <n v="91.393337686768106"/>
    <x v="10"/>
  </r>
  <r>
    <n v="3612"/>
    <n v="0.37657874895026944"/>
    <x v="0"/>
    <n v="16.444672312653857"/>
    <n v="51.856192516550408"/>
    <n v="17.432305937534366"/>
    <n v="85.733170766738638"/>
    <x v="9"/>
  </r>
  <r>
    <n v="3613"/>
    <n v="0.35821071516355629"/>
    <x v="0"/>
    <n v="15.145905279747364"/>
    <n v="19.932307822600936"/>
    <n v="25.481050702647181"/>
    <n v="60.559263804995481"/>
    <x v="2"/>
  </r>
  <r>
    <n v="3614"/>
    <n v="0.75602838456082999"/>
    <x v="3"/>
    <n v="18.340556754576269"/>
    <n v="11.958900660841667"/>
    <n v="18.16897537664715"/>
    <n v="48.468432792065087"/>
    <x v="7"/>
  </r>
  <r>
    <n v="3615"/>
    <n v="0.73372725845342013"/>
    <x v="3"/>
    <n v="52.918333848379632"/>
    <n v="31.610749574664396"/>
    <n v="18.752463059207088"/>
    <n v="103.28154648225112"/>
    <x v="6"/>
  </r>
  <r>
    <n v="3616"/>
    <n v="0.28491156006164453"/>
    <x v="0"/>
    <n v="10.442260743975931"/>
    <n v="14.578206710469651"/>
    <n v="16.769157145880804"/>
    <n v="41.789624600326384"/>
    <x v="7"/>
  </r>
  <r>
    <n v="3617"/>
    <n v="0.82116010828854324"/>
    <x v="3"/>
    <n v="28.576434895503418"/>
    <n v="20.483629243635455"/>
    <n v="18.597665104544991"/>
    <n v="67.65772924368386"/>
    <x v="2"/>
  </r>
  <r>
    <n v="3618"/>
    <n v="7.7335978320794974E-3"/>
    <x v="0"/>
    <n v="20.177022254967415"/>
    <n v="34.412744368075764"/>
    <n v="21.560583080845156"/>
    <n v="76.150349703888338"/>
    <x v="4"/>
  </r>
  <r>
    <n v="3619"/>
    <n v="0.62902828512453535"/>
    <x v="3"/>
    <n v="17.955319595397718"/>
    <n v="18.878501989240906"/>
    <n v="25.195793059748404"/>
    <n v="62.029614644387031"/>
    <x v="2"/>
  </r>
  <r>
    <n v="3620"/>
    <n v="0.71478447598077754"/>
    <x v="3"/>
    <n v="5.0836659054315705"/>
    <n v="49.875964940956017"/>
    <n v="18.37193222761934"/>
    <n v="73.331563074006937"/>
    <x v="4"/>
  </r>
  <r>
    <n v="3621"/>
    <n v="0.43281945619223461"/>
    <x v="0"/>
    <n v="44.669195651774771"/>
    <n v="21.453370689618474"/>
    <n v="19.521838246506775"/>
    <n v="85.644404587900027"/>
    <x v="9"/>
  </r>
  <r>
    <n v="3622"/>
    <n v="0.64786923446021993"/>
    <x v="3"/>
    <n v="18.208104645274815"/>
    <n v="33.966403455269031"/>
    <n v="20.37846381434521"/>
    <n v="72.552971914889056"/>
    <x v="4"/>
  </r>
  <r>
    <n v="3623"/>
    <n v="0.87135164680449118"/>
    <x v="4"/>
    <n v="13.088327893107612"/>
    <n v="20.144740576135259"/>
    <n v="20.364730704154415"/>
    <n v="53.597799173397291"/>
    <x v="5"/>
  </r>
  <r>
    <n v="3624"/>
    <n v="0.34610506005320163"/>
    <x v="0"/>
    <n v="90.914697919970493"/>
    <n v="48.986028495631849"/>
    <n v="20.053498813850492"/>
    <n v="159.95422522945285"/>
    <x v="16"/>
  </r>
  <r>
    <n v="3625"/>
    <n v="0.95474945307546788"/>
    <x v="1"/>
    <n v="18.334663040520862"/>
    <n v="9.4675757173805799"/>
    <n v="23.007886642424161"/>
    <n v="50.810125400325603"/>
    <x v="5"/>
  </r>
  <r>
    <n v="3626"/>
    <n v="5.2164335997888833E-2"/>
    <x v="0"/>
    <n v="7.003172170228245"/>
    <n v="11.257146965689294"/>
    <n v="18.757308396618797"/>
    <n v="37.017627532536338"/>
    <x v="15"/>
  </r>
  <r>
    <n v="3627"/>
    <n v="0.49303983239609195"/>
    <x v="0"/>
    <n v="20.420211325792156"/>
    <n v="23.769665330950538"/>
    <n v="15.378597629163098"/>
    <n v="59.568474285905793"/>
    <x v="5"/>
  </r>
  <r>
    <n v="3628"/>
    <n v="0.14131339155165068"/>
    <x v="0"/>
    <n v="27.255110959035139"/>
    <n v="13.367148119983929"/>
    <n v="14.000627459869516"/>
    <n v="54.622886538888579"/>
    <x v="5"/>
  </r>
  <r>
    <n v="3629"/>
    <n v="0.37703370870814057"/>
    <x v="0"/>
    <n v="23.401892713977073"/>
    <n v="25.836468302343157"/>
    <n v="12.849290561658405"/>
    <n v="62.087651577978633"/>
    <x v="2"/>
  </r>
  <r>
    <n v="3630"/>
    <n v="4.2400117902885004E-2"/>
    <x v="0"/>
    <n v="26.279395378816723"/>
    <n v="49.049961832291395"/>
    <n v="21.689087233232012"/>
    <n v="97.018444444340133"/>
    <x v="10"/>
  </r>
  <r>
    <n v="3631"/>
    <n v="0.1489855943902072"/>
    <x v="0"/>
    <n v="30.967709570592159"/>
    <n v="36.781208980683438"/>
    <n v="13.94612632003172"/>
    <n v="81.695044871307317"/>
    <x v="9"/>
  </r>
  <r>
    <n v="3632"/>
    <n v="0.69699795433980749"/>
    <x v="3"/>
    <n v="33.325693841789047"/>
    <n v="63.579184403007737"/>
    <n v="15.435425251911509"/>
    <n v="112.34030349670829"/>
    <x v="8"/>
  </r>
  <r>
    <n v="3633"/>
    <n v="0.72107942276747539"/>
    <x v="3"/>
    <n v="21.445576021828234"/>
    <n v="10.536983609164746"/>
    <n v="18.672736718827469"/>
    <n v="50.655296349820446"/>
    <x v="5"/>
  </r>
  <r>
    <n v="3634"/>
    <n v="0.4300710182277625"/>
    <x v="0"/>
    <n v="14.609280758977301"/>
    <n v="12.775958121887536"/>
    <n v="16.823507737201616"/>
    <n v="44.208746618066456"/>
    <x v="7"/>
  </r>
  <r>
    <n v="3635"/>
    <n v="0.53575447530316389"/>
    <x v="3"/>
    <n v="9.8808679119615466"/>
    <n v="35.191021921315723"/>
    <n v="17.525975405711385"/>
    <n v="62.597865238988653"/>
    <x v="2"/>
  </r>
  <r>
    <n v="3636"/>
    <n v="0.3356121764606671"/>
    <x v="0"/>
    <n v="16.472424265049884"/>
    <n v="14.302355667332748"/>
    <n v="22.880488566205464"/>
    <n v="53.6552684985881"/>
    <x v="5"/>
  </r>
  <r>
    <n v="3637"/>
    <n v="0.67559893656415115"/>
    <x v="3"/>
    <n v="15.472945944917885"/>
    <n v="21.986664556825815"/>
    <n v="19.134788556029758"/>
    <n v="56.594399057773458"/>
    <x v="5"/>
  </r>
  <r>
    <n v="3638"/>
    <n v="0.73006965491939113"/>
    <x v="3"/>
    <n v="89.212221632089594"/>
    <n v="33.89757541418043"/>
    <n v="14.827991504637195"/>
    <n v="137.93778855090721"/>
    <x v="3"/>
  </r>
  <r>
    <n v="3639"/>
    <n v="0.88050226090370853"/>
    <x v="4"/>
    <n v="42.383494534198334"/>
    <n v="28.273337164245973"/>
    <n v="22.502042150152938"/>
    <n v="93.158873848597239"/>
    <x v="10"/>
  </r>
  <r>
    <n v="3640"/>
    <n v="0.36373986524468493"/>
    <x v="0"/>
    <n v="15.812136361591529"/>
    <n v="22.47647618017351"/>
    <n v="26.23739915440715"/>
    <n v="64.526011696172191"/>
    <x v="2"/>
  </r>
  <r>
    <n v="3641"/>
    <n v="0.56617036983044866"/>
    <x v="3"/>
    <n v="22.425038608313482"/>
    <n v="32.392988096390937"/>
    <n v="25.131227213400418"/>
    <n v="79.949253918104844"/>
    <x v="4"/>
  </r>
  <r>
    <n v="3642"/>
    <n v="0.10531056954667994"/>
    <x v="0"/>
    <n v="9.1548646066425441"/>
    <n v="16.545681850837113"/>
    <n v="19.462297123802241"/>
    <n v="45.162843581281898"/>
    <x v="7"/>
  </r>
  <r>
    <n v="3643"/>
    <n v="6.895983903128744E-2"/>
    <x v="0"/>
    <n v="34.820686806295257"/>
    <n v="13.883709714649774"/>
    <n v="15.409518027780349"/>
    <n v="64.113914548725376"/>
    <x v="2"/>
  </r>
  <r>
    <n v="3644"/>
    <n v="0.13989240413071813"/>
    <x v="0"/>
    <n v="45.047397520605635"/>
    <n v="49.01891648868645"/>
    <n v="18.223450152316765"/>
    <n v="112.28976416160884"/>
    <x v="8"/>
  </r>
  <r>
    <n v="3645"/>
    <n v="0.81677904744267638"/>
    <x v="3"/>
    <n v="40.767594409373608"/>
    <n v="47.649587477579601"/>
    <n v="18.561128803793814"/>
    <n v="106.97831069074704"/>
    <x v="6"/>
  </r>
  <r>
    <n v="3646"/>
    <n v="0.16189143079855139"/>
    <x v="0"/>
    <n v="26.16871955519948"/>
    <n v="32.587101997710946"/>
    <n v="24.228025167866384"/>
    <n v="82.98384672077681"/>
    <x v="9"/>
  </r>
  <r>
    <n v="3647"/>
    <n v="0.92256695879271811"/>
    <x v="1"/>
    <n v="61.61148059368719"/>
    <n v="23.632861486690391"/>
    <n v="16.612190986801373"/>
    <n v="101.85653306717896"/>
    <x v="6"/>
  </r>
  <r>
    <n v="3648"/>
    <n v="0.86240083561686098"/>
    <x v="4"/>
    <n v="19.861022731828363"/>
    <n v="18.918034854882237"/>
    <n v="13.393357875525812"/>
    <n v="52.172415462236415"/>
    <x v="5"/>
  </r>
  <r>
    <n v="3649"/>
    <n v="0.77475342292503158"/>
    <x v="3"/>
    <n v="18.042309096239535"/>
    <n v="26.659954583201408"/>
    <n v="20.687365644830397"/>
    <n v="65.38962932427134"/>
    <x v="2"/>
  </r>
  <r>
    <n v="3650"/>
    <n v="0.52738375316656649"/>
    <x v="3"/>
    <n v="4.9040649230850226"/>
    <n v="26.178095375980622"/>
    <n v="22.459901567643822"/>
    <n v="53.542061866709467"/>
    <x v="5"/>
  </r>
  <r>
    <n v="3651"/>
    <n v="0.40741414867660664"/>
    <x v="0"/>
    <n v="14.670330684697749"/>
    <n v="29.289141383589051"/>
    <n v="17.149301299240047"/>
    <n v="61.108773367526851"/>
    <x v="2"/>
  </r>
  <r>
    <n v="3652"/>
    <n v="0.13268906160650917"/>
    <x v="0"/>
    <n v="16.435424535096953"/>
    <n v="34.475816262213499"/>
    <n v="19.880837088044395"/>
    <n v="70.792077885354843"/>
    <x v="4"/>
  </r>
  <r>
    <n v="3653"/>
    <n v="0.7120578727052187"/>
    <x v="3"/>
    <n v="28.543314145376439"/>
    <n v="72.740765993770083"/>
    <n v="15.525578383789247"/>
    <n v="116.80965852293578"/>
    <x v="8"/>
  </r>
  <r>
    <n v="3654"/>
    <n v="0.60423900656858487"/>
    <x v="3"/>
    <n v="89.867587754745244"/>
    <n v="38.631543106076464"/>
    <n v="29.711268090701253"/>
    <n v="158.21039895152296"/>
    <x v="16"/>
  </r>
  <r>
    <n v="3655"/>
    <n v="0.64250298938764128"/>
    <x v="3"/>
    <n v="40.215443292113093"/>
    <n v="29.910393653590141"/>
    <n v="15.446092459026499"/>
    <n v="85.571929404729744"/>
    <x v="9"/>
  </r>
  <r>
    <n v="3656"/>
    <n v="0.91964599950937354"/>
    <x v="1"/>
    <n v="22.102637133849978"/>
    <n v="21.944311813283544"/>
    <n v="17.825831181074598"/>
    <n v="61.87278012820812"/>
    <x v="2"/>
  </r>
  <r>
    <n v="3657"/>
    <n v="7.5660639852560441E-2"/>
    <x v="0"/>
    <n v="20.857016228035302"/>
    <n v="24.348681517939919"/>
    <n v="18.394565786298401"/>
    <n v="63.600263532273623"/>
    <x v="2"/>
  </r>
  <r>
    <n v="3658"/>
    <n v="0.77175980371731234"/>
    <x v="3"/>
    <n v="47.952162597082179"/>
    <n v="58.755025913336794"/>
    <n v="18.690762030373545"/>
    <n v="125.39795054079252"/>
    <x v="1"/>
  </r>
  <r>
    <n v="3659"/>
    <n v="4.4722178020705439E-2"/>
    <x v="0"/>
    <n v="26.107023966612861"/>
    <n v="45.695224747048726"/>
    <n v="22.856499414206461"/>
    <n v="94.658748127868051"/>
    <x v="10"/>
  </r>
  <r>
    <n v="3660"/>
    <n v="0.75551366673766551"/>
    <x v="3"/>
    <n v="14.710180552096572"/>
    <n v="30.451931573366885"/>
    <n v="20.893638885074434"/>
    <n v="66.05575101053789"/>
    <x v="2"/>
  </r>
  <r>
    <n v="3661"/>
    <n v="1.2491435684401586E-2"/>
    <x v="0"/>
    <n v="45.22963952259704"/>
    <n v="39.099418219974581"/>
    <n v="32.986105606739031"/>
    <n v="117.31516334931065"/>
    <x v="8"/>
  </r>
  <r>
    <n v="3662"/>
    <n v="0.77492465911419528"/>
    <x v="3"/>
    <n v="5.9135618864439854"/>
    <n v="32.14345934669592"/>
    <n v="25.443550931297953"/>
    <n v="63.500572164437855"/>
    <x v="2"/>
  </r>
  <r>
    <n v="3663"/>
    <n v="0.27206131729639216"/>
    <x v="0"/>
    <n v="22.125822515454601"/>
    <n v="38.405226247153188"/>
    <n v="21.359407519025968"/>
    <n v="81.89045628163376"/>
    <x v="9"/>
  </r>
  <r>
    <n v="3664"/>
    <n v="1.2393965202659896E-2"/>
    <x v="0"/>
    <n v="97.776338485582869"/>
    <n v="30.966515145514283"/>
    <n v="18.721703150544343"/>
    <n v="147.46455678164148"/>
    <x v="0"/>
  </r>
  <r>
    <n v="3665"/>
    <n v="0.80170738541841391"/>
    <x v="3"/>
    <n v="31.842640139913819"/>
    <n v="33.173251269367469"/>
    <n v="20.676367762563043"/>
    <n v="85.692259171844341"/>
    <x v="9"/>
  </r>
  <r>
    <n v="3666"/>
    <n v="0.6939295007915629"/>
    <x v="3"/>
    <n v="34.946783252366536"/>
    <n v="45.727400233448222"/>
    <n v="17.371310379207117"/>
    <n v="98.045493865021868"/>
    <x v="10"/>
  </r>
  <r>
    <n v="3667"/>
    <n v="0.47155748451030588"/>
    <x v="0"/>
    <n v="41.473567818609439"/>
    <n v="44.106900468862499"/>
    <n v="19.831052198732475"/>
    <n v="105.41152048620442"/>
    <x v="6"/>
  </r>
  <r>
    <n v="3668"/>
    <n v="0.36627102059111816"/>
    <x v="0"/>
    <n v="23.18930605663472"/>
    <n v="22.894830866451962"/>
    <n v="20.950832163291189"/>
    <n v="67.03496908637787"/>
    <x v="2"/>
  </r>
  <r>
    <n v="3669"/>
    <n v="0.84593909232439057"/>
    <x v="3"/>
    <n v="70.778981435954336"/>
    <n v="36.202498293089029"/>
    <n v="19.463269586597526"/>
    <n v="126.44474931564091"/>
    <x v="1"/>
  </r>
  <r>
    <n v="3670"/>
    <n v="0.34403775904472167"/>
    <x v="0"/>
    <n v="17.46953705923395"/>
    <n v="36.494361142120866"/>
    <n v="16.022561401457779"/>
    <n v="69.986459602812602"/>
    <x v="2"/>
  </r>
  <r>
    <n v="3671"/>
    <n v="0.38928362110424042"/>
    <x v="0"/>
    <n v="15.129621912616203"/>
    <n v="14.345370437589336"/>
    <n v="19.434439853225577"/>
    <n v="48.909432203431116"/>
    <x v="7"/>
  </r>
  <r>
    <n v="3672"/>
    <n v="9.5396225098624221E-2"/>
    <x v="0"/>
    <n v="25.899917606878226"/>
    <n v="15.576918037226809"/>
    <n v="18.000243785422391"/>
    <n v="59.477079429527429"/>
    <x v="5"/>
  </r>
  <r>
    <n v="3673"/>
    <n v="0.94865279651341228"/>
    <x v="1"/>
    <n v="25.112247678764231"/>
    <n v="26.263952721798187"/>
    <n v="18.576767573759149"/>
    <n v="69.952967974321567"/>
    <x v="2"/>
  </r>
  <r>
    <n v="3674"/>
    <n v="0.88217833220594433"/>
    <x v="4"/>
    <n v="22.728269761715577"/>
    <n v="73.239659487958335"/>
    <n v="19.49425075275192"/>
    <n v="115.46218000242584"/>
    <x v="8"/>
  </r>
  <r>
    <n v="3675"/>
    <n v="0.75033765837759847"/>
    <x v="3"/>
    <n v="114.54139738061484"/>
    <n v="9.7868562691383598"/>
    <n v="28.451607691076536"/>
    <n v="152.77986134082974"/>
    <x v="16"/>
  </r>
  <r>
    <n v="3676"/>
    <n v="0.67416040432454849"/>
    <x v="3"/>
    <n v="94.421595699591748"/>
    <n v="37.452380835357047"/>
    <n v="22.990802725087587"/>
    <n v="154.86477926003636"/>
    <x v="16"/>
  </r>
  <r>
    <n v="3677"/>
    <n v="0.14178057369608976"/>
    <x v="0"/>
    <n v="82.372408452254561"/>
    <n v="51.254196314707805"/>
    <n v="27.227379988363701"/>
    <n v="160.85398475532608"/>
    <x v="14"/>
  </r>
  <r>
    <n v="3678"/>
    <n v="0.57149262625716835"/>
    <x v="3"/>
    <n v="43.616214253057684"/>
    <n v="28.877666887187893"/>
    <n v="19.89460169526609"/>
    <n v="92.388482835511667"/>
    <x v="10"/>
  </r>
  <r>
    <n v="3679"/>
    <n v="0.72255885278430199"/>
    <x v="3"/>
    <n v="71.305683130947955"/>
    <n v="31.390448171057134"/>
    <n v="24.727201101582466"/>
    <n v="127.42333240358755"/>
    <x v="1"/>
  </r>
  <r>
    <n v="3680"/>
    <n v="0.95930178724305126"/>
    <x v="1"/>
    <n v="2.6616737099528223"/>
    <n v="60.455057491999717"/>
    <n v="18.151955646688059"/>
    <n v="81.268686848640598"/>
    <x v="9"/>
  </r>
  <r>
    <n v="3681"/>
    <n v="0.69061848771090095"/>
    <x v="3"/>
    <n v="12.753779613021619"/>
    <n v="28.91454854956778"/>
    <n v="22.075344084736955"/>
    <n v="63.743672247326352"/>
    <x v="2"/>
  </r>
  <r>
    <n v="3682"/>
    <n v="0.7369285688225562"/>
    <x v="3"/>
    <n v="27.472807887543873"/>
    <n v="17.173856325296939"/>
    <n v="25.242101094970192"/>
    <n v="69.888765307810999"/>
    <x v="2"/>
  </r>
  <r>
    <n v="3683"/>
    <n v="0.93280441292179594"/>
    <x v="1"/>
    <n v="28.630218633608607"/>
    <n v="16.464064875833653"/>
    <n v="15.630819175722907"/>
    <n v="60.725102685165169"/>
    <x v="2"/>
  </r>
  <r>
    <n v="3684"/>
    <n v="0.57890594021686825"/>
    <x v="3"/>
    <n v="61.794493371822242"/>
    <n v="32.871277432384801"/>
    <n v="15.176630001889976"/>
    <n v="109.84240080609702"/>
    <x v="6"/>
  </r>
  <r>
    <n v="3685"/>
    <n v="0.39238620628805354"/>
    <x v="0"/>
    <n v="39.700390995277509"/>
    <n v="31.249274950638835"/>
    <n v="21.557268852219838"/>
    <n v="92.506934798136172"/>
    <x v="10"/>
  </r>
  <r>
    <n v="3686"/>
    <n v="0.82229539855888656"/>
    <x v="3"/>
    <n v="21.959261004318357"/>
    <n v="8.5974799802667565"/>
    <n v="15.299950635345166"/>
    <n v="45.856691619930274"/>
    <x v="7"/>
  </r>
  <r>
    <n v="3687"/>
    <n v="0.66003975945826809"/>
    <x v="3"/>
    <n v="13.472763448264242"/>
    <n v="48.383450671551479"/>
    <n v="19.25983471939767"/>
    <n v="81.116048839213391"/>
    <x v="9"/>
  </r>
  <r>
    <n v="3688"/>
    <n v="0.21436094911359871"/>
    <x v="0"/>
    <n v="9.0784581758580529"/>
    <n v="30.243390717423107"/>
    <n v="16.883142320228"/>
    <n v="56.20499121350916"/>
    <x v="5"/>
  </r>
  <r>
    <n v="3689"/>
    <n v="0.60163263951091572"/>
    <x v="3"/>
    <n v="23.447485205944922"/>
    <n v="23.905672802099481"/>
    <n v="24.917017694676758"/>
    <n v="72.270175702721161"/>
    <x v="4"/>
  </r>
  <r>
    <n v="3690"/>
    <n v="0.41213838858124074"/>
    <x v="0"/>
    <n v="17.087105311007313"/>
    <n v="59.579952552354676"/>
    <n v="16.974983208489927"/>
    <n v="93.642041071851921"/>
    <x v="10"/>
  </r>
  <r>
    <n v="3691"/>
    <n v="0.52367389080702376"/>
    <x v="3"/>
    <n v="8.1902239573970004"/>
    <n v="21.156744105212844"/>
    <n v="24.160530578524682"/>
    <n v="53.507498641134532"/>
    <x v="5"/>
  </r>
  <r>
    <n v="3692"/>
    <n v="0.37190587019730104"/>
    <x v="0"/>
    <n v="12.282465775727234"/>
    <n v="32.430517564171737"/>
    <n v="17.927536318001902"/>
    <n v="62.640519657900867"/>
    <x v="2"/>
  </r>
  <r>
    <n v="3693"/>
    <n v="1.3939223319182181E-2"/>
    <x v="0"/>
    <n v="10.976962919877817"/>
    <n v="16.114710571891873"/>
    <n v="18.113599077866965"/>
    <n v="45.205272569636655"/>
    <x v="7"/>
  </r>
  <r>
    <n v="3694"/>
    <n v="0.44517355996184282"/>
    <x v="0"/>
    <n v="36.784660522217472"/>
    <n v="81.967838740085995"/>
    <n v="20.083562656921664"/>
    <n v="138.83606191922513"/>
    <x v="3"/>
  </r>
  <r>
    <n v="3695"/>
    <n v="0.59167887960812415"/>
    <x v="3"/>
    <n v="43.659286023258908"/>
    <n v="12.561276399383813"/>
    <n v="21.530954802759833"/>
    <n v="77.751517225402552"/>
    <x v="4"/>
  </r>
  <r>
    <n v="3696"/>
    <n v="0.91684655455291653"/>
    <x v="1"/>
    <n v="24.302257716253472"/>
    <n v="20.577775523920643"/>
    <n v="28.078442199706437"/>
    <n v="72.958475439880544"/>
    <x v="4"/>
  </r>
  <r>
    <n v="3697"/>
    <n v="0.95179844692625615"/>
    <x v="1"/>
    <n v="50.735679795907039"/>
    <n v="23.262816307486474"/>
    <n v="16.54786224132911"/>
    <n v="90.54635834472262"/>
    <x v="10"/>
  </r>
  <r>
    <n v="3698"/>
    <n v="9.9892099665076617E-2"/>
    <x v="0"/>
    <n v="17.751795116454407"/>
    <n v="10.325855173929654"/>
    <n v="12.022351961568596"/>
    <n v="40.10000225195266"/>
    <x v="7"/>
  </r>
  <r>
    <n v="3699"/>
    <n v="0.15420066271144894"/>
    <x v="0"/>
    <n v="41.706393257137393"/>
    <n v="36.901001972743245"/>
    <n v="20.183177336163936"/>
    <n v="98.790572566044574"/>
    <x v="10"/>
  </r>
  <r>
    <n v="3700"/>
    <n v="0.7995943943125986"/>
    <x v="3"/>
    <n v="21.99790812102259"/>
    <n v="11.330524873614261"/>
    <n v="20.848434743102786"/>
    <n v="54.176867737739634"/>
    <x v="5"/>
  </r>
  <r>
    <n v="3701"/>
    <n v="0.15654803867553635"/>
    <x v="0"/>
    <n v="16.427890556458344"/>
    <n v="23.889588860472323"/>
    <n v="18.713313812908101"/>
    <n v="59.030793229838764"/>
    <x v="5"/>
  </r>
  <r>
    <n v="3702"/>
    <n v="0.43141427440011748"/>
    <x v="0"/>
    <n v="25.353925489414603"/>
    <n v="52.795557332728102"/>
    <n v="19.031442791889482"/>
    <n v="97.180925614032191"/>
    <x v="10"/>
  </r>
  <r>
    <n v="3703"/>
    <n v="0.29247164766512912"/>
    <x v="0"/>
    <n v="16.862013566082311"/>
    <n v="24.353268978767986"/>
    <n v="22.343483477120614"/>
    <n v="63.558766021970911"/>
    <x v="2"/>
  </r>
  <r>
    <n v="3704"/>
    <n v="0.18724486530928786"/>
    <x v="0"/>
    <n v="20.730152788825158"/>
    <n v="46.724169320431123"/>
    <n v="13.034155292649951"/>
    <n v="80.488477401906238"/>
    <x v="9"/>
  </r>
  <r>
    <n v="3705"/>
    <n v="0.62066271466367273"/>
    <x v="3"/>
    <n v="13.793306445208099"/>
    <n v="16.870385809119828"/>
    <n v="27.257520264708884"/>
    <n v="57.921212519036814"/>
    <x v="5"/>
  </r>
  <r>
    <n v="3706"/>
    <n v="0.52078781006284469"/>
    <x v="3"/>
    <n v="7.9231419539377788"/>
    <n v="18.069105923988239"/>
    <n v="22.035989563204573"/>
    <n v="48.028237441130592"/>
    <x v="7"/>
  </r>
  <r>
    <n v="3707"/>
    <n v="0.91923116305725106"/>
    <x v="1"/>
    <n v="89.816884295712711"/>
    <n v="31.93792971648223"/>
    <n v="18.346661272827848"/>
    <n v="140.10147528502279"/>
    <x v="0"/>
  </r>
  <r>
    <n v="3708"/>
    <n v="0.313639055975384"/>
    <x v="0"/>
    <n v="44.668002218037607"/>
    <n v="24.529905102130758"/>
    <n v="20.828171461021959"/>
    <n v="90.026078781190336"/>
    <x v="10"/>
  </r>
  <r>
    <n v="3709"/>
    <n v="0.50219125368033934"/>
    <x v="3"/>
    <n v="33.62379090367083"/>
    <n v="84.36393902876425"/>
    <n v="20.314062716311291"/>
    <n v="138.30179264874639"/>
    <x v="3"/>
  </r>
  <r>
    <n v="3710"/>
    <n v="0.73373567636051396"/>
    <x v="3"/>
    <n v="81.069931061533637"/>
    <n v="155.60478205284144"/>
    <n v="14.827247972502995"/>
    <n v="251.50196108687808"/>
    <x v="20"/>
  </r>
  <r>
    <n v="3711"/>
    <n v="0.7230517265462747"/>
    <x v="3"/>
    <n v="47.633396314829646"/>
    <n v="36.921159193082438"/>
    <n v="17.39943830085544"/>
    <n v="101.95399380876752"/>
    <x v="6"/>
  </r>
  <r>
    <n v="3712"/>
    <n v="0.40472588772328255"/>
    <x v="0"/>
    <n v="23.025159602399984"/>
    <n v="29.130556181722319"/>
    <n v="26.534869014494653"/>
    <n v="78.690584798616953"/>
    <x v="4"/>
  </r>
  <r>
    <n v="3713"/>
    <n v="0.45851416494189956"/>
    <x v="0"/>
    <n v="8.997286930583881"/>
    <n v="31.149581611248134"/>
    <n v="19.049487140735771"/>
    <n v="59.196355682567784"/>
    <x v="5"/>
  </r>
  <r>
    <n v="3714"/>
    <n v="4.8054481165681562E-2"/>
    <x v="0"/>
    <n v="14.010295393056982"/>
    <n v="33.965884327486236"/>
    <n v="15.259131567292116"/>
    <n v="63.23531128783533"/>
    <x v="2"/>
  </r>
  <r>
    <n v="3715"/>
    <n v="0.9694471409182891"/>
    <x v="2"/>
    <n v="97.780970361475639"/>
    <n v="33.963671993081618"/>
    <n v="20.792379741085135"/>
    <n v="152.53702209564239"/>
    <x v="16"/>
  </r>
  <r>
    <n v="3716"/>
    <n v="0.44977480468456621"/>
    <x v="0"/>
    <n v="12.785687158592486"/>
    <n v="16.619703497123332"/>
    <n v="18.360889089808673"/>
    <n v="47.766279745524493"/>
    <x v="7"/>
  </r>
  <r>
    <n v="3717"/>
    <n v="0.95671884527107343"/>
    <x v="1"/>
    <n v="27.097179813806129"/>
    <n v="12.327553712076067"/>
    <n v="19.86501452648962"/>
    <n v="59.28974805237182"/>
    <x v="5"/>
  </r>
  <r>
    <n v="3718"/>
    <n v="0.11332434026899263"/>
    <x v="0"/>
    <n v="16.672031162305629"/>
    <n v="42.329708982328249"/>
    <n v="21.838574948618657"/>
    <n v="80.840315093252542"/>
    <x v="9"/>
  </r>
  <r>
    <n v="3719"/>
    <n v="0.57633569627537307"/>
    <x v="3"/>
    <n v="104.30117961792904"/>
    <n v="21.357609530550057"/>
    <n v="20.978253097247382"/>
    <n v="146.63704224572646"/>
    <x v="0"/>
  </r>
  <r>
    <n v="3720"/>
    <n v="0.18423285577997117"/>
    <x v="0"/>
    <n v="49.077896991463248"/>
    <n v="30.964104675784625"/>
    <n v="19.104572610353586"/>
    <n v="99.146574277601459"/>
    <x v="10"/>
  </r>
  <r>
    <n v="3721"/>
    <n v="0.33032595225565142"/>
    <x v="0"/>
    <n v="4.7352860091396876"/>
    <n v="18.063369391654668"/>
    <n v="29.154880155937924"/>
    <n v="51.953535556732277"/>
    <x v="5"/>
  </r>
  <r>
    <n v="3722"/>
    <n v="0.63693433527459853"/>
    <x v="3"/>
    <n v="33.895795076474634"/>
    <n v="19.106952752954214"/>
    <n v="22.646240333739122"/>
    <n v="75.648988163167971"/>
    <x v="4"/>
  </r>
  <r>
    <n v="3723"/>
    <n v="0.29098879882970075"/>
    <x v="0"/>
    <n v="36.820601625938039"/>
    <n v="14.962454553298771"/>
    <n v="23.632388839380422"/>
    <n v="75.415445018617234"/>
    <x v="4"/>
  </r>
  <r>
    <n v="3724"/>
    <n v="0.68125890150226898"/>
    <x v="3"/>
    <n v="14.924622884676271"/>
    <n v="42.751448394195691"/>
    <n v="16.034444818975118"/>
    <n v="73.710516097847076"/>
    <x v="4"/>
  </r>
  <r>
    <n v="3725"/>
    <n v="0.18465098507817435"/>
    <x v="0"/>
    <n v="37.263943656917114"/>
    <n v="21.369148217659188"/>
    <n v="17.645523531077878"/>
    <n v="76.278615405654179"/>
    <x v="4"/>
  </r>
  <r>
    <n v="3726"/>
    <n v="0.84762113498568503"/>
    <x v="3"/>
    <n v="12.594501035181452"/>
    <n v="22.935035825514252"/>
    <n v="16.673754501325533"/>
    <n v="52.203291362021233"/>
    <x v="5"/>
  </r>
  <r>
    <n v="3727"/>
    <n v="0.52482869523738152"/>
    <x v="3"/>
    <n v="70.645496970890619"/>
    <n v="9.3340016902766916"/>
    <n v="17.107530264127366"/>
    <n v="97.087028925294675"/>
    <x v="10"/>
  </r>
  <r>
    <n v="3728"/>
    <n v="0.36901889850879033"/>
    <x v="0"/>
    <n v="70.424687234591474"/>
    <n v="34.796922744398699"/>
    <n v="25.135163081705798"/>
    <n v="130.35677306069596"/>
    <x v="3"/>
  </r>
  <r>
    <n v="3729"/>
    <n v="0.96979384614245923"/>
    <x v="2"/>
    <n v="27.265953753292482"/>
    <n v="16.877876694342888"/>
    <n v="21.195458812401778"/>
    <n v="65.339289260037148"/>
    <x v="2"/>
  </r>
  <r>
    <n v="3730"/>
    <n v="0.39782856213610462"/>
    <x v="0"/>
    <n v="62.230730946070565"/>
    <n v="30.493000134821937"/>
    <n v="26.011723313216393"/>
    <n v="118.7354543941089"/>
    <x v="8"/>
  </r>
  <r>
    <n v="3731"/>
    <n v="0.1045895606471825"/>
    <x v="0"/>
    <n v="14.85863499724625"/>
    <n v="27.921391990401215"/>
    <n v="18.904153448451762"/>
    <n v="61.684180436099226"/>
    <x v="2"/>
  </r>
  <r>
    <n v="3732"/>
    <n v="0.39965119452456599"/>
    <x v="0"/>
    <n v="94.851064815737189"/>
    <n v="12.63826153308743"/>
    <n v="14.764250459863741"/>
    <n v="122.25357680868836"/>
    <x v="1"/>
  </r>
  <r>
    <n v="3733"/>
    <n v="0.4302039639308487"/>
    <x v="0"/>
    <n v="122.27854363080273"/>
    <n v="41.509613896063229"/>
    <n v="16.637904422098735"/>
    <n v="180.4260619489647"/>
    <x v="17"/>
  </r>
  <r>
    <n v="3734"/>
    <n v="0.69322438270674913"/>
    <x v="3"/>
    <n v="33.52298095972543"/>
    <n v="39.657544926250907"/>
    <n v="19.342245170514666"/>
    <n v="92.522771056490996"/>
    <x v="10"/>
  </r>
  <r>
    <n v="3735"/>
    <n v="0.9978446543395153"/>
    <x v="2"/>
    <n v="10.107236095695189"/>
    <n v="13.646240965235707"/>
    <n v="16.525436016416265"/>
    <n v="40.278913077347163"/>
    <x v="7"/>
  </r>
  <r>
    <n v="3736"/>
    <n v="0.11431882892652323"/>
    <x v="0"/>
    <n v="44.700922688915036"/>
    <n v="14.134593726481969"/>
    <n v="18.332557246039929"/>
    <n v="77.168073661436935"/>
    <x v="4"/>
  </r>
  <r>
    <n v="3737"/>
    <n v="0.30557717395308781"/>
    <x v="0"/>
    <n v="26.133051537104613"/>
    <n v="11.022534129110349"/>
    <n v="18.021731732531514"/>
    <n v="55.177317398746474"/>
    <x v="5"/>
  </r>
  <r>
    <n v="3738"/>
    <n v="4.2778962355116024E-2"/>
    <x v="0"/>
    <n v="61.652394762631204"/>
    <n v="42.278399246122255"/>
    <n v="17.870441832881237"/>
    <n v="121.80123584163469"/>
    <x v="1"/>
  </r>
  <r>
    <n v="3739"/>
    <n v="0.70572059904782847"/>
    <x v="3"/>
    <n v="65.933924689512935"/>
    <n v="49.092114239624479"/>
    <n v="18.131508085594493"/>
    <n v="133.1575470147319"/>
    <x v="3"/>
  </r>
  <r>
    <n v="3740"/>
    <n v="0.54105769038303408"/>
    <x v="3"/>
    <n v="31.660187229206748"/>
    <n v="20.601806529577679"/>
    <n v="19.899488377282605"/>
    <n v="72.161482136067036"/>
    <x v="4"/>
  </r>
  <r>
    <n v="3741"/>
    <n v="0.30366601809105287"/>
    <x v="0"/>
    <n v="29.137321512601464"/>
    <n v="38.449214019421859"/>
    <n v="17.239276538042983"/>
    <n v="84.825812070066306"/>
    <x v="9"/>
  </r>
  <r>
    <n v="3742"/>
    <n v="0.84893581340433166"/>
    <x v="3"/>
    <n v="29.987237361323803"/>
    <n v="12.828540000702578"/>
    <n v="16.610012195133393"/>
    <n v="59.425789557159774"/>
    <x v="5"/>
  </r>
  <r>
    <n v="3743"/>
    <n v="0.32991990821388384"/>
    <x v="0"/>
    <n v="14.106510331169371"/>
    <n v="31.434572753901556"/>
    <n v="19.804446641843523"/>
    <n v="65.345529726914449"/>
    <x v="2"/>
  </r>
  <r>
    <n v="3744"/>
    <n v="0.23126441609528126"/>
    <x v="0"/>
    <n v="36.337471834610007"/>
    <n v="22.0600933380233"/>
    <n v="18.823522207795815"/>
    <n v="77.221087380429125"/>
    <x v="4"/>
  </r>
  <r>
    <n v="3745"/>
    <n v="0.13169280868665223"/>
    <x v="0"/>
    <n v="50.624344914608692"/>
    <n v="27.006438201572816"/>
    <n v="26.583725701785319"/>
    <n v="104.21450881796682"/>
    <x v="6"/>
  </r>
  <r>
    <n v="3746"/>
    <n v="0.68647470506037223"/>
    <x v="3"/>
    <n v="14.058421781501007"/>
    <n v="13.170781466749657"/>
    <n v="25.758584292249388"/>
    <n v="52.987787540500051"/>
    <x v="5"/>
  </r>
  <r>
    <n v="3747"/>
    <n v="0.49334023045751119"/>
    <x v="0"/>
    <n v="60.075905239768801"/>
    <n v="24.589289388657253"/>
    <n v="22.856921079935574"/>
    <n v="107.52211570836162"/>
    <x v="6"/>
  </r>
  <r>
    <n v="3748"/>
    <n v="0.76555803582743165"/>
    <x v="3"/>
    <n v="27.46826304375027"/>
    <n v="35.834890007779251"/>
    <n v="16.725018839318352"/>
    <n v="80.028171890847872"/>
    <x v="9"/>
  </r>
  <r>
    <n v="3749"/>
    <n v="0.76689458759988405"/>
    <x v="3"/>
    <n v="62.577284362558665"/>
    <n v="40.382604325756695"/>
    <n v="16.875022368493127"/>
    <n v="119.83491105680849"/>
    <x v="8"/>
  </r>
  <r>
    <n v="3750"/>
    <n v="0.98464830591976471"/>
    <x v="2"/>
    <n v="6.7022954293470622"/>
    <n v="39.357080124688814"/>
    <n v="17.336861737303"/>
    <n v="63.396237291338878"/>
    <x v="2"/>
  </r>
  <r>
    <n v="3751"/>
    <n v="0.22706361244415807"/>
    <x v="0"/>
    <n v="18.683200806122588"/>
    <n v="11.849441971831913"/>
    <n v="21.339557931777563"/>
    <n v="51.872200709732063"/>
    <x v="5"/>
  </r>
  <r>
    <n v="3752"/>
    <n v="0.73107605684682098"/>
    <x v="3"/>
    <n v="18.761456742296538"/>
    <n v="33.600102996728381"/>
    <n v="22.371127197704467"/>
    <n v="74.73268693672938"/>
    <x v="4"/>
  </r>
  <r>
    <n v="3753"/>
    <n v="2.0847968145226714E-2"/>
    <x v="0"/>
    <n v="444.29785292051554"/>
    <n v="46.618138029213853"/>
    <n v="29.392289035447899"/>
    <n v="520.30827998517725"/>
    <x v="32"/>
  </r>
  <r>
    <n v="3754"/>
    <n v="0.15142117524863308"/>
    <x v="0"/>
    <n v="19.279161857379304"/>
    <n v="35.494485734394765"/>
    <n v="16.893038693653885"/>
    <n v="71.666686285427943"/>
    <x v="4"/>
  </r>
  <r>
    <n v="3755"/>
    <n v="0.81468129860075023"/>
    <x v="3"/>
    <n v="58.825658149557391"/>
    <n v="14.420197854143565"/>
    <n v="27.541200549861831"/>
    <n v="100.78705655356278"/>
    <x v="6"/>
  </r>
  <r>
    <n v="3756"/>
    <n v="0.41820543885152472"/>
    <x v="0"/>
    <n v="52.357235232649359"/>
    <n v="14.794914684814357"/>
    <n v="19.598892973902519"/>
    <n v="86.751042891366239"/>
    <x v="9"/>
  </r>
  <r>
    <n v="3757"/>
    <n v="3.2717085229775122E-2"/>
    <x v="0"/>
    <n v="61.876246058072979"/>
    <n v="17.20388363625505"/>
    <n v="19.04258659829274"/>
    <n v="98.12271629262078"/>
    <x v="10"/>
  </r>
  <r>
    <n v="3758"/>
    <n v="0.37744970262346267"/>
    <x v="0"/>
    <n v="41.402338175180496"/>
    <n v="26.093325155017478"/>
    <n v="21.470128162327462"/>
    <n v="88.965791492525426"/>
    <x v="9"/>
  </r>
  <r>
    <n v="3759"/>
    <n v="0.85533985243169863"/>
    <x v="3"/>
    <n v="39.266212612517904"/>
    <n v="9.0493178142069386"/>
    <n v="15.149175768491968"/>
    <n v="63.464706195216806"/>
    <x v="2"/>
  </r>
  <r>
    <n v="3760"/>
    <n v="0.75664077534818019"/>
    <x v="3"/>
    <n v="31.875991845171249"/>
    <n v="9.2177318877505048"/>
    <n v="31.154032142602386"/>
    <n v="72.247755875524135"/>
    <x v="4"/>
  </r>
  <r>
    <n v="3761"/>
    <n v="7.7643673554718462E-2"/>
    <x v="0"/>
    <n v="13.724544045440767"/>
    <n v="21.048283185611087"/>
    <n v="15.321188486879903"/>
    <n v="50.094015717931761"/>
    <x v="5"/>
  </r>
  <r>
    <n v="3762"/>
    <n v="0.17822572699744754"/>
    <x v="0"/>
    <n v="24.955650396632144"/>
    <n v="27.541235516017377"/>
    <n v="16.217789272896539"/>
    <n v="68.714675185546056"/>
    <x v="2"/>
  </r>
  <r>
    <n v="3763"/>
    <n v="0.15121624755126195"/>
    <x v="0"/>
    <n v="22.647111490387886"/>
    <n v="15.971114469674687"/>
    <n v="18.120072718682977"/>
    <n v="56.738298678745551"/>
    <x v="5"/>
  </r>
  <r>
    <n v="3764"/>
    <n v="0.40051230574600249"/>
    <x v="0"/>
    <n v="22.909284371275316"/>
    <n v="39.987764971137899"/>
    <n v="16.654527499564427"/>
    <n v="79.551576841977635"/>
    <x v="4"/>
  </r>
  <r>
    <n v="3765"/>
    <n v="0.75271543023764909"/>
    <x v="3"/>
    <n v="13.565143865300586"/>
    <n v="32.355490851838525"/>
    <n v="19.180430947886489"/>
    <n v="65.101065665025601"/>
    <x v="2"/>
  </r>
  <r>
    <n v="3766"/>
    <n v="0.68325862672452176"/>
    <x v="3"/>
    <n v="45.131164229420207"/>
    <n v="42.72095161771216"/>
    <n v="19.512136824252373"/>
    <n v="107.36425267138475"/>
    <x v="6"/>
  </r>
  <r>
    <n v="3767"/>
    <n v="0.60807774153333805"/>
    <x v="3"/>
    <n v="18.638269534195761"/>
    <n v="66.862480347330433"/>
    <n v="20.365184539035898"/>
    <n v="105.86593442056208"/>
    <x v="6"/>
  </r>
  <r>
    <n v="3768"/>
    <n v="0.94681937989744602"/>
    <x v="1"/>
    <n v="56.409278217098155"/>
    <n v="41.687765034570354"/>
    <n v="24.804656815914441"/>
    <n v="122.90170006758295"/>
    <x v="1"/>
  </r>
  <r>
    <n v="3769"/>
    <n v="0.38178584620250289"/>
    <x v="0"/>
    <n v="37.953232162733812"/>
    <n v="30.26320544454391"/>
    <n v="15.312021457211809"/>
    <n v="83.528459064489539"/>
    <x v="9"/>
  </r>
  <r>
    <n v="3770"/>
    <n v="0.55864546411789728"/>
    <x v="3"/>
    <n v="32.289549096913824"/>
    <n v="16.21741767151682"/>
    <n v="26.678091911351295"/>
    <n v="75.185058679781946"/>
    <x v="4"/>
  </r>
  <r>
    <n v="3771"/>
    <n v="0.95930669703995086"/>
    <x v="1"/>
    <n v="29.415777181745771"/>
    <n v="17.42158894480318"/>
    <n v="19.657575364562412"/>
    <n v="66.494941491111362"/>
    <x v="2"/>
  </r>
  <r>
    <n v="3772"/>
    <n v="0.915915337379134"/>
    <x v="1"/>
    <n v="24.518065668537574"/>
    <n v="35.820710219145532"/>
    <n v="19.776776730231042"/>
    <n v="80.115552617914148"/>
    <x v="9"/>
  </r>
  <r>
    <n v="3773"/>
    <n v="0.70064571213728688"/>
    <x v="3"/>
    <n v="17.212443018999721"/>
    <n v="33.047575302681928"/>
    <n v="20.585618449527065"/>
    <n v="70.845636771208717"/>
    <x v="4"/>
  </r>
  <r>
    <n v="3774"/>
    <n v="0.71434200610594434"/>
    <x v="3"/>
    <n v="12.355978727219188"/>
    <n v="21.568760247926118"/>
    <n v="13.355749049229388"/>
    <n v="47.280488024374691"/>
    <x v="7"/>
  </r>
  <r>
    <n v="3775"/>
    <n v="0.47559182145929224"/>
    <x v="0"/>
    <n v="44.594469937819298"/>
    <n v="40.821628999718598"/>
    <n v="13.441524736028208"/>
    <n v="98.85762367356611"/>
    <x v="10"/>
  </r>
  <r>
    <n v="3776"/>
    <n v="0.29128014075667708"/>
    <x v="0"/>
    <n v="5.5920630073809345"/>
    <n v="21.609692939838915"/>
    <n v="17.356604081450328"/>
    <n v="44.55836002867018"/>
    <x v="7"/>
  </r>
  <r>
    <n v="3777"/>
    <n v="0.36807065821745155"/>
    <x v="0"/>
    <n v="45.23986823177956"/>
    <n v="16.563770525695652"/>
    <n v="16.920307412898715"/>
    <n v="78.723946170373921"/>
    <x v="4"/>
  </r>
  <r>
    <n v="3778"/>
    <n v="0.1414753502711783"/>
    <x v="0"/>
    <n v="15.022496378945963"/>
    <n v="29.904511422808167"/>
    <n v="20.766754766739599"/>
    <n v="65.693762568493725"/>
    <x v="2"/>
  </r>
  <r>
    <n v="3779"/>
    <n v="0.72086833323563537"/>
    <x v="3"/>
    <n v="72.906187408463865"/>
    <n v="48.373121012727438"/>
    <n v="16.538432594005929"/>
    <n v="137.81774101519724"/>
    <x v="3"/>
  </r>
  <r>
    <n v="3780"/>
    <n v="0.85173700272958319"/>
    <x v="3"/>
    <n v="26.372979721822816"/>
    <n v="23.2783734532164"/>
    <n v="21.208534409605424"/>
    <n v="70.859887584644639"/>
    <x v="4"/>
  </r>
  <r>
    <n v="3781"/>
    <n v="0.27706485468179509"/>
    <x v="0"/>
    <n v="13.369737311851171"/>
    <n v="32.604846805159632"/>
    <n v="15.872632719110634"/>
    <n v="61.84721683612144"/>
    <x v="2"/>
  </r>
  <r>
    <n v="3782"/>
    <n v="0.97814182324474497"/>
    <x v="2"/>
    <n v="27.953621252450745"/>
    <n v="16.371320401787074"/>
    <n v="16.336867514468896"/>
    <n v="60.661809168706711"/>
    <x v="2"/>
  </r>
  <r>
    <n v="3783"/>
    <n v="0.22547109566836765"/>
    <x v="0"/>
    <n v="34.024857191763438"/>
    <n v="21.538504198764791"/>
    <n v="19.20850365785261"/>
    <n v="74.771865048380846"/>
    <x v="4"/>
  </r>
  <r>
    <n v="3784"/>
    <n v="0.36634147551701224"/>
    <x v="0"/>
    <n v="37.523058409880015"/>
    <n v="9.9397625288956561"/>
    <n v="28.491818438040806"/>
    <n v="75.954639376816473"/>
    <x v="4"/>
  </r>
  <r>
    <n v="3785"/>
    <n v="3.582243932863971E-2"/>
    <x v="0"/>
    <n v="57.271217537687335"/>
    <n v="16.740223591949785"/>
    <n v="23.969537569583231"/>
    <n v="97.980978699220344"/>
    <x v="10"/>
  </r>
  <r>
    <n v="3786"/>
    <n v="0.50985413684816916"/>
    <x v="3"/>
    <n v="44.892759493648178"/>
    <n v="26.492814812580875"/>
    <n v="16.805814907864058"/>
    <n v="88.191389214093107"/>
    <x v="9"/>
  </r>
  <r>
    <n v="3787"/>
    <n v="0.15556764648918675"/>
    <x v="0"/>
    <n v="39.972784190923207"/>
    <n v="18.569043781089036"/>
    <n v="17.243554326023677"/>
    <n v="75.785382298035927"/>
    <x v="4"/>
  </r>
  <r>
    <n v="3788"/>
    <n v="0.52308977102305265"/>
    <x v="3"/>
    <n v="10.020400915555982"/>
    <n v="17.831243550395161"/>
    <n v="22.94591430356963"/>
    <n v="50.797558769520776"/>
    <x v="5"/>
  </r>
  <r>
    <n v="3789"/>
    <n v="0.25080056640917281"/>
    <x v="0"/>
    <n v="26.795166434323669"/>
    <n v="23.211665326829028"/>
    <n v="24.559437039597189"/>
    <n v="74.566268800749882"/>
    <x v="4"/>
  </r>
  <r>
    <n v="3790"/>
    <n v="0.23829554884262094"/>
    <x v="0"/>
    <n v="32.831746268826059"/>
    <n v="9.9741304396423338"/>
    <n v="29.357117489345249"/>
    <n v="72.162994197813646"/>
    <x v="4"/>
  </r>
  <r>
    <n v="3791"/>
    <n v="2.3250244832295985E-2"/>
    <x v="0"/>
    <n v="53.019750625707843"/>
    <n v="41.993192887309107"/>
    <n v="17.341336645230449"/>
    <n v="112.35428015824741"/>
    <x v="8"/>
  </r>
  <r>
    <n v="3792"/>
    <n v="0.76378640373833151"/>
    <x v="3"/>
    <n v="20.03680187295155"/>
    <n v="12.267013393283783"/>
    <n v="22.821462402305265"/>
    <n v="55.125277668540598"/>
    <x v="5"/>
  </r>
  <r>
    <n v="3793"/>
    <n v="3.6490718311873782E-2"/>
    <x v="0"/>
    <n v="31.311081139251069"/>
    <n v="10.443865580372341"/>
    <n v="17.083782783819618"/>
    <n v="58.838729503443034"/>
    <x v="5"/>
  </r>
  <r>
    <n v="3794"/>
    <n v="0.59615960874363294"/>
    <x v="3"/>
    <n v="11.824249052245003"/>
    <n v="63.499077551374661"/>
    <n v="27.647037624852935"/>
    <n v="102.97036422847259"/>
    <x v="6"/>
  </r>
  <r>
    <n v="3795"/>
    <n v="0.96650613754413306"/>
    <x v="2"/>
    <n v="22.881555156187783"/>
    <n v="35.550600716902281"/>
    <n v="15.805696499756239"/>
    <n v="74.237852372846305"/>
    <x v="4"/>
  </r>
  <r>
    <n v="3796"/>
    <n v="0.2526389627594412"/>
    <x v="0"/>
    <n v="50.226593843239264"/>
    <n v="9.3805238521287286"/>
    <n v="17.973583120810648"/>
    <n v="77.580700816178634"/>
    <x v="4"/>
  </r>
  <r>
    <n v="3797"/>
    <n v="0.22334826359907978"/>
    <x v="0"/>
    <n v="17.183878040202273"/>
    <n v="22.821535508217323"/>
    <n v="23.507694253271023"/>
    <n v="63.513107801690623"/>
    <x v="2"/>
  </r>
  <r>
    <n v="3798"/>
    <n v="0.17538741200419927"/>
    <x v="0"/>
    <n v="68.472470311469905"/>
    <n v="26.369310644838681"/>
    <n v="21.703401623576589"/>
    <n v="116.54518257988516"/>
    <x v="8"/>
  </r>
  <r>
    <n v="3799"/>
    <n v="0.24504329120160684"/>
    <x v="0"/>
    <n v="42.257845462335951"/>
    <n v="60.5166566367946"/>
    <n v="25.664654028923191"/>
    <n v="128.43915612805375"/>
    <x v="1"/>
  </r>
  <r>
    <n v="3800"/>
    <n v="0.51473759327797453"/>
    <x v="3"/>
    <n v="11.232508654791934"/>
    <n v="27.414379938152532"/>
    <n v="16.543385710405534"/>
    <n v="55.190274303349995"/>
    <x v="5"/>
  </r>
  <r>
    <n v="3801"/>
    <n v="0.13135162798665079"/>
    <x v="0"/>
    <n v="49.214268800028947"/>
    <n v="15.029374202011555"/>
    <n v="29.638414584880849"/>
    <n v="93.882057586921349"/>
    <x v="10"/>
  </r>
  <r>
    <n v="3802"/>
    <n v="0.22465839497424767"/>
    <x v="0"/>
    <n v="29.672123480933905"/>
    <n v="22.303922480196466"/>
    <n v="19.740538649425289"/>
    <n v="71.716584610555657"/>
    <x v="4"/>
  </r>
  <r>
    <n v="3803"/>
    <n v="0.9592796936790825"/>
    <x v="1"/>
    <n v="8.861290093651645"/>
    <n v="29.855032273045236"/>
    <n v="19.528489364168383"/>
    <n v="58.244811730865266"/>
    <x v="5"/>
  </r>
  <r>
    <n v="3804"/>
    <n v="0.56476994305623629"/>
    <x v="3"/>
    <n v="17.714301692578399"/>
    <n v="27.232367566843209"/>
    <n v="23.506148914025616"/>
    <n v="68.452818173447227"/>
    <x v="2"/>
  </r>
  <r>
    <n v="3805"/>
    <n v="0.72014706764939618"/>
    <x v="3"/>
    <n v="31.297094587996181"/>
    <n v="42.596884443436686"/>
    <n v="16.252999866578882"/>
    <n v="90.146978898011753"/>
    <x v="10"/>
  </r>
  <r>
    <n v="3806"/>
    <n v="0.61762209962319192"/>
    <x v="3"/>
    <n v="47.937556356738831"/>
    <n v="39.33494236820448"/>
    <n v="21.079304930045716"/>
    <n v="108.35180365498903"/>
    <x v="6"/>
  </r>
  <r>
    <n v="3807"/>
    <n v="0.71444030119143143"/>
    <x v="3"/>
    <n v="18.520150569052731"/>
    <n v="10.58996043175182"/>
    <n v="27.364098608203438"/>
    <n v="56.474209609007985"/>
    <x v="5"/>
  </r>
  <r>
    <n v="3808"/>
    <n v="0.7994521725904904"/>
    <x v="3"/>
    <n v="95.615482348212325"/>
    <n v="42.309685050139755"/>
    <n v="19.809749094459857"/>
    <n v="157.73491649281192"/>
    <x v="16"/>
  </r>
  <r>
    <n v="3809"/>
    <n v="1.8998965324813932E-2"/>
    <x v="0"/>
    <n v="24.494352540835269"/>
    <n v="45.033121109172789"/>
    <n v="19.827233173632152"/>
    <n v="89.354706823640214"/>
    <x v="9"/>
  </r>
  <r>
    <n v="3810"/>
    <n v="0.73097751845397563"/>
    <x v="3"/>
    <n v="15.872727697901743"/>
    <n v="31.294661185164774"/>
    <n v="24.530211663722003"/>
    <n v="71.697600546788522"/>
    <x v="4"/>
  </r>
  <r>
    <n v="3811"/>
    <n v="0.87410333211712454"/>
    <x v="4"/>
    <n v="27.870339210274956"/>
    <n v="19.112269386358431"/>
    <n v="32.281333522933075"/>
    <n v="79.263942119566451"/>
    <x v="4"/>
  </r>
  <r>
    <n v="3812"/>
    <n v="0.1766558784691622"/>
    <x v="0"/>
    <n v="22.345175531132604"/>
    <n v="51.903868767173513"/>
    <n v="24.219212398260058"/>
    <n v="98.468256696566172"/>
    <x v="10"/>
  </r>
  <r>
    <n v="3813"/>
    <n v="0.34718428765302378"/>
    <x v="0"/>
    <n v="31.901932608552567"/>
    <n v="22.306490964279519"/>
    <n v="23.78062204428613"/>
    <n v="77.989045617118222"/>
    <x v="4"/>
  </r>
  <r>
    <n v="3814"/>
    <n v="0.58071616757850508"/>
    <x v="3"/>
    <n v="37.509341732920376"/>
    <n v="20.30229940804335"/>
    <n v="23.831043913088912"/>
    <n v="81.642685054052635"/>
    <x v="9"/>
  </r>
  <r>
    <n v="3815"/>
    <n v="0.22920554491538769"/>
    <x v="0"/>
    <n v="24.752753570507313"/>
    <n v="48.451996310750545"/>
    <n v="20.944087191330897"/>
    <n v="94.148837072588748"/>
    <x v="10"/>
  </r>
  <r>
    <n v="3816"/>
    <n v="0.17720523672568722"/>
    <x v="0"/>
    <n v="15.963143457466213"/>
    <n v="50.563483893972908"/>
    <n v="17.609136277679085"/>
    <n v="84.135763629118202"/>
    <x v="9"/>
  </r>
  <r>
    <n v="3817"/>
    <n v="0.43425654128422975"/>
    <x v="0"/>
    <n v="38.912639213706747"/>
    <n v="23.057086311211044"/>
    <n v="21.777771861783933"/>
    <n v="83.747497386701724"/>
    <x v="9"/>
  </r>
  <r>
    <n v="3818"/>
    <n v="0.65987031180354938"/>
    <x v="3"/>
    <n v="15.783631858679058"/>
    <n v="64.891421472495196"/>
    <n v="28.814937445438964"/>
    <n v="109.48999077661321"/>
    <x v="6"/>
  </r>
  <r>
    <n v="3819"/>
    <n v="0.12356519484277717"/>
    <x v="0"/>
    <n v="75.062750082051508"/>
    <n v="27.827091523809752"/>
    <n v="23.117588646122062"/>
    <n v="126.00743025198332"/>
    <x v="1"/>
  </r>
  <r>
    <n v="3820"/>
    <n v="0.10302318048180992"/>
    <x v="0"/>
    <n v="30.273904764114114"/>
    <n v="27.163772209065044"/>
    <n v="24.786934767468903"/>
    <n v="82.224611740648058"/>
    <x v="9"/>
  </r>
  <r>
    <n v="3821"/>
    <n v="0.8163957107738824"/>
    <x v="3"/>
    <n v="19.570790709763404"/>
    <n v="11.861717396634521"/>
    <n v="13.211090079254731"/>
    <n v="44.643598185652657"/>
    <x v="7"/>
  </r>
  <r>
    <n v="3822"/>
    <n v="0.58154777084670495"/>
    <x v="3"/>
    <n v="36.832981751692898"/>
    <n v="46.415325743749285"/>
    <n v="15.925801460779409"/>
    <n v="99.174108956221602"/>
    <x v="10"/>
  </r>
  <r>
    <n v="3823"/>
    <n v="0.76080528655750224"/>
    <x v="3"/>
    <n v="23.159115592878653"/>
    <n v="73.180826589806586"/>
    <n v="20.498201023854257"/>
    <n v="116.83814320653948"/>
    <x v="8"/>
  </r>
  <r>
    <n v="3824"/>
    <n v="0.19378833790075434"/>
    <x v="0"/>
    <n v="154.08217738882482"/>
    <n v="30.180033217311838"/>
    <n v="19.767799076976214"/>
    <n v="204.03000968311287"/>
    <x v="19"/>
  </r>
  <r>
    <n v="3825"/>
    <n v="0.61733565602339169"/>
    <x v="3"/>
    <n v="8.5054867933193705"/>
    <n v="17.806228610331559"/>
    <n v="15.345128861160489"/>
    <n v="41.656844264811419"/>
    <x v="7"/>
  </r>
  <r>
    <n v="3826"/>
    <n v="0.82222243652222182"/>
    <x v="3"/>
    <n v="12.838232569922761"/>
    <n v="17.117626147563985"/>
    <n v="15.114358790849918"/>
    <n v="45.070217508336668"/>
    <x v="7"/>
  </r>
  <r>
    <n v="3827"/>
    <n v="0.84338903289913214"/>
    <x v="3"/>
    <n v="14.745638034805969"/>
    <n v="22.336994445956456"/>
    <n v="20.000836377255748"/>
    <n v="57.083468858018179"/>
    <x v="5"/>
  </r>
  <r>
    <n v="3828"/>
    <n v="0.98846681392345992"/>
    <x v="2"/>
    <n v="55.865776209120057"/>
    <n v="22.129629471367256"/>
    <n v="16.513493372002543"/>
    <n v="94.508899052489852"/>
    <x v="10"/>
  </r>
  <r>
    <n v="3829"/>
    <n v="0.76967548198719993"/>
    <x v="3"/>
    <n v="31.856870760312969"/>
    <n v="39.062259223231401"/>
    <n v="14.151812037809337"/>
    <n v="85.070942021353702"/>
    <x v="9"/>
  </r>
  <r>
    <n v="3830"/>
    <n v="0.17276476034509458"/>
    <x v="0"/>
    <n v="40.104277093296723"/>
    <n v="21.737212719975144"/>
    <n v="19.600124955607686"/>
    <n v="81.441614768879546"/>
    <x v="9"/>
  </r>
  <r>
    <n v="3831"/>
    <n v="0.53086767631951326"/>
    <x v="3"/>
    <n v="23.119304275957944"/>
    <n v="31.48313020731586"/>
    <n v="14.822235888815925"/>
    <n v="69.424670372089736"/>
    <x v="2"/>
  </r>
  <r>
    <n v="3832"/>
    <n v="0.39032916498288761"/>
    <x v="0"/>
    <n v="28.563985543166147"/>
    <n v="38.150766265559298"/>
    <n v="19.354235388156599"/>
    <n v="86.068987196882048"/>
    <x v="9"/>
  </r>
  <r>
    <n v="3833"/>
    <n v="0.88281413164770639"/>
    <x v="4"/>
    <n v="9.1215784581304291"/>
    <n v="12.68262785199162"/>
    <n v="20.334084250857682"/>
    <n v="42.138290560979726"/>
    <x v="7"/>
  </r>
  <r>
    <n v="3834"/>
    <n v="0.56585375202111332"/>
    <x v="3"/>
    <n v="21.339149996743917"/>
    <n v="15.686014990702157"/>
    <n v="16.082195409347424"/>
    <n v="53.107360396793496"/>
    <x v="5"/>
  </r>
  <r>
    <n v="3835"/>
    <n v="0.2111144504282596"/>
    <x v="0"/>
    <n v="112.09201656557904"/>
    <n v="42.6254766430594"/>
    <n v="26.6930955800165"/>
    <n v="181.41058878865493"/>
    <x v="17"/>
  </r>
  <r>
    <n v="3836"/>
    <n v="0.57437089456681489"/>
    <x v="3"/>
    <n v="23.479219335395083"/>
    <n v="52.010737528430028"/>
    <n v="19.054601924668418"/>
    <n v="94.544558788493532"/>
    <x v="10"/>
  </r>
  <r>
    <n v="3837"/>
    <n v="0.81300698794940496"/>
    <x v="3"/>
    <n v="12.47325201610097"/>
    <n v="34.621494205420916"/>
    <n v="20.344037693958104"/>
    <n v="67.438783915479988"/>
    <x v="2"/>
  </r>
  <r>
    <n v="3838"/>
    <n v="0.27317764479960926"/>
    <x v="0"/>
    <n v="9.7464195277655268"/>
    <n v="44.44100210163969"/>
    <n v="25.408824841354033"/>
    <n v="79.59624647075924"/>
    <x v="4"/>
  </r>
  <r>
    <n v="3839"/>
    <n v="0.41506539185738545"/>
    <x v="0"/>
    <n v="54.589228431326084"/>
    <n v="23.572072350345834"/>
    <n v="16.041500217855024"/>
    <n v="94.202800999526943"/>
    <x v="10"/>
  </r>
  <r>
    <n v="3840"/>
    <n v="0.32024942969474657"/>
    <x v="0"/>
    <n v="58.922478651898125"/>
    <n v="10.196041521017429"/>
    <n v="18.35992509958659"/>
    <n v="87.478445272502142"/>
    <x v="9"/>
  </r>
  <r>
    <n v="3841"/>
    <n v="0.87993158277706418"/>
    <x v="4"/>
    <n v="19.972339952051911"/>
    <n v="44.850746752883403"/>
    <n v="19.513222126426669"/>
    <n v="84.33630883136199"/>
    <x v="9"/>
  </r>
  <r>
    <n v="3842"/>
    <n v="0.55170102643643615"/>
    <x v="3"/>
    <n v="81.853631593761108"/>
    <n v="23.729344277727296"/>
    <n v="20.84780954345095"/>
    <n v="126.43078541493935"/>
    <x v="1"/>
  </r>
  <r>
    <n v="3843"/>
    <n v="0.50547049641313735"/>
    <x v="3"/>
    <n v="17.221312160858773"/>
    <n v="86.835890917884981"/>
    <n v="24.259516901935719"/>
    <n v="128.31671998067947"/>
    <x v="1"/>
  </r>
  <r>
    <n v="3844"/>
    <n v="0.30990395781693458"/>
    <x v="0"/>
    <n v="133.01615754473809"/>
    <n v="19.8020260300896"/>
    <n v="15.279760465265992"/>
    <n v="168.09794404009367"/>
    <x v="14"/>
  </r>
  <r>
    <n v="3845"/>
    <n v="0.28653531601828042"/>
    <x v="0"/>
    <n v="9.1931972591731039"/>
    <n v="41.319932851908526"/>
    <n v="17.85083537346798"/>
    <n v="68.36396548454961"/>
    <x v="2"/>
  </r>
  <r>
    <n v="3846"/>
    <n v="0.21904073239268895"/>
    <x v="0"/>
    <n v="18.987302198901567"/>
    <n v="23.344743044262884"/>
    <n v="18.052211485122715"/>
    <n v="60.38425672828717"/>
    <x v="2"/>
  </r>
  <r>
    <n v="3847"/>
    <n v="0.48453608694773276"/>
    <x v="0"/>
    <n v="38.206141614926821"/>
    <n v="19.689632341218992"/>
    <n v="17.699636139780768"/>
    <n v="75.595410095926582"/>
    <x v="4"/>
  </r>
  <r>
    <n v="3848"/>
    <n v="0.35574214212225141"/>
    <x v="0"/>
    <n v="32.401719312964737"/>
    <n v="43.630880731183751"/>
    <n v="16.386968163291751"/>
    <n v="92.41956820744025"/>
    <x v="10"/>
  </r>
  <r>
    <n v="3849"/>
    <n v="0.42451960775519848"/>
    <x v="0"/>
    <n v="80.468745798575867"/>
    <n v="18.527746387918906"/>
    <n v="14.82258778878975"/>
    <n v="113.81907997528452"/>
    <x v="8"/>
  </r>
  <r>
    <n v="3850"/>
    <n v="0.91104455591055433"/>
    <x v="1"/>
    <n v="22.40798108393221"/>
    <n v="35.283711575147308"/>
    <n v="25.052831089980153"/>
    <n v="82.744523749059681"/>
    <x v="9"/>
  </r>
  <r>
    <n v="3851"/>
    <n v="0.94927755018223303"/>
    <x v="1"/>
    <n v="68.853843533572856"/>
    <n v="15.198404531595429"/>
    <n v="18.079832238809452"/>
    <n v="102.13208030397774"/>
    <x v="6"/>
  </r>
  <r>
    <n v="3852"/>
    <n v="1.1691553566692048E-2"/>
    <x v="0"/>
    <n v="38.333035508711667"/>
    <n v="35.126622905985364"/>
    <n v="20.300986432333168"/>
    <n v="93.760644847030193"/>
    <x v="10"/>
  </r>
  <r>
    <n v="3853"/>
    <n v="0.85002694507603616"/>
    <x v="3"/>
    <n v="73.636956236801467"/>
    <n v="31.872696680862173"/>
    <n v="24.440875817058885"/>
    <n v="129.95052873472252"/>
    <x v="1"/>
  </r>
  <r>
    <n v="3854"/>
    <n v="0.50778163086646599"/>
    <x v="3"/>
    <n v="27.086159428170809"/>
    <n v="41.293782679154234"/>
    <n v="19.273512526741857"/>
    <n v="87.65345463406689"/>
    <x v="9"/>
  </r>
  <r>
    <n v="3855"/>
    <n v="0.19558324374838965"/>
    <x v="0"/>
    <n v="62.464407835773649"/>
    <n v="25.194944239593266"/>
    <n v="15.948632122156759"/>
    <n v="103.60798419752368"/>
    <x v="6"/>
  </r>
  <r>
    <n v="3856"/>
    <n v="0.57735817700615777"/>
    <x v="3"/>
    <n v="32.731118038227649"/>
    <n v="45.798098402937917"/>
    <n v="14.293083456074116"/>
    <n v="92.822299897239688"/>
    <x v="10"/>
  </r>
  <r>
    <n v="3857"/>
    <n v="0.92577980121923809"/>
    <x v="1"/>
    <n v="33.152658455443564"/>
    <n v="12.102554625187528"/>
    <n v="18.213240121026573"/>
    <n v="63.468453201657667"/>
    <x v="2"/>
  </r>
  <r>
    <n v="3858"/>
    <n v="0.31001976904158879"/>
    <x v="0"/>
    <n v="22.428937080098223"/>
    <n v="13.151514698628789"/>
    <n v="18.06483078093861"/>
    <n v="53.645282559665617"/>
    <x v="5"/>
  </r>
  <r>
    <n v="3859"/>
    <n v="0.15094399232725586"/>
    <x v="0"/>
    <n v="215.74109046060451"/>
    <n v="50.118997908729497"/>
    <n v="24.183529445969651"/>
    <n v="290.04361781530366"/>
    <x v="12"/>
  </r>
  <r>
    <n v="3860"/>
    <n v="0.65911020075309645"/>
    <x v="3"/>
    <n v="101.01026609222001"/>
    <n v="17.524991930971254"/>
    <n v="16.209325999306877"/>
    <n v="134.74458402249815"/>
    <x v="3"/>
  </r>
  <r>
    <n v="3861"/>
    <n v="0.53894253764613798"/>
    <x v="3"/>
    <n v="29.620288546219328"/>
    <n v="49.023513371705732"/>
    <n v="14.906604427376358"/>
    <n v="93.550406345301411"/>
    <x v="10"/>
  </r>
  <r>
    <n v="3862"/>
    <n v="0.24829777857537549"/>
    <x v="0"/>
    <n v="41.007241845480181"/>
    <n v="38.754329720882723"/>
    <n v="17.436410514376327"/>
    <n v="97.197982080739223"/>
    <x v="10"/>
  </r>
  <r>
    <n v="3863"/>
    <n v="0.90119225312210394"/>
    <x v="1"/>
    <n v="28.016589799993"/>
    <n v="59.401951427435037"/>
    <n v="20.604618370235929"/>
    <n v="108.02315959766396"/>
    <x v="6"/>
  </r>
  <r>
    <n v="3864"/>
    <n v="0.89500840826295136"/>
    <x v="4"/>
    <n v="41.195345108505755"/>
    <n v="35.557353948471551"/>
    <n v="15.48128708490095"/>
    <n v="92.233986141878262"/>
    <x v="10"/>
  </r>
  <r>
    <n v="3865"/>
    <n v="0.40572504380585162"/>
    <x v="0"/>
    <n v="115.17877271349883"/>
    <n v="15.123781191978919"/>
    <n v="18.611964327441843"/>
    <n v="148.91451823291959"/>
    <x v="0"/>
  </r>
  <r>
    <n v="3866"/>
    <n v="0.76012615146834639"/>
    <x v="3"/>
    <n v="34.362825146280471"/>
    <n v="25.177472770656852"/>
    <n v="21.504536635266124"/>
    <n v="81.04483455220344"/>
    <x v="9"/>
  </r>
  <r>
    <n v="3867"/>
    <n v="0.61842284075197085"/>
    <x v="3"/>
    <n v="102.25697823299365"/>
    <n v="34.490377728395259"/>
    <n v="21.21083658130291"/>
    <n v="157.95819254269182"/>
    <x v="16"/>
  </r>
  <r>
    <n v="3868"/>
    <n v="0.24511990528645666"/>
    <x v="0"/>
    <n v="44.926719485550024"/>
    <n v="16.028808013597118"/>
    <n v="18.663274699314833"/>
    <n v="79.618802198461964"/>
    <x v="4"/>
  </r>
  <r>
    <n v="3869"/>
    <n v="1.8758032996785023E-2"/>
    <x v="0"/>
    <n v="36.175920730469365"/>
    <n v="7.9083679085048564"/>
    <n v="15.830329910768782"/>
    <n v="59.914618549743004"/>
    <x v="5"/>
  </r>
  <r>
    <n v="3870"/>
    <n v="0.10706187605659023"/>
    <x v="0"/>
    <n v="20.291035122671097"/>
    <n v="19.253536088277627"/>
    <n v="24.28375639936991"/>
    <n v="63.828327610318638"/>
    <x v="2"/>
  </r>
  <r>
    <n v="3871"/>
    <n v="0.21168404820321174"/>
    <x v="0"/>
    <n v="8.7209067852647628"/>
    <n v="22.302785916042577"/>
    <n v="16.664031719655465"/>
    <n v="47.687724420962809"/>
    <x v="7"/>
  </r>
  <r>
    <n v="3872"/>
    <n v="6.0349227352850532E-2"/>
    <x v="0"/>
    <n v="65.479664498985045"/>
    <n v="5.5136491860525538"/>
    <n v="16.848549938362336"/>
    <n v="87.841863623399945"/>
    <x v="9"/>
  </r>
  <r>
    <n v="3873"/>
    <n v="1.3975044172218953E-2"/>
    <x v="0"/>
    <n v="49.261564973319217"/>
    <n v="44.952388453022721"/>
    <n v="17.716197337762033"/>
    <n v="111.93015076410396"/>
    <x v="8"/>
  </r>
  <r>
    <n v="3874"/>
    <n v="0.95591009527504489"/>
    <x v="1"/>
    <n v="23.94031311067365"/>
    <n v="20.474963579656745"/>
    <n v="17.834983055815997"/>
    <n v="62.250259746146391"/>
    <x v="2"/>
  </r>
  <r>
    <n v="3875"/>
    <n v="0.32768985874455769"/>
    <x v="0"/>
    <n v="43.257182804199871"/>
    <n v="21.881597720003061"/>
    <n v="19.475033074165289"/>
    <n v="84.61381359836821"/>
    <x v="9"/>
  </r>
  <r>
    <n v="3876"/>
    <n v="0.18033963892835991"/>
    <x v="0"/>
    <n v="16.684316204843018"/>
    <n v="5.9680184473734945"/>
    <n v="23.302247516458294"/>
    <n v="45.954582168674804"/>
    <x v="7"/>
  </r>
  <r>
    <n v="3877"/>
    <n v="0.40925525304231558"/>
    <x v="0"/>
    <n v="6.7246054749812458"/>
    <n v="29.831768878360133"/>
    <n v="22.364452640258278"/>
    <n v="58.920826993599661"/>
    <x v="5"/>
  </r>
  <r>
    <n v="3878"/>
    <n v="0.25755222345298046"/>
    <x v="0"/>
    <n v="14.262267676223788"/>
    <n v="13.078061018196962"/>
    <n v="21.007309781430408"/>
    <n v="48.347638475851156"/>
    <x v="7"/>
  </r>
  <r>
    <n v="3879"/>
    <n v="0.21641149195086296"/>
    <x v="0"/>
    <n v="18.150616820575742"/>
    <n v="23.734881021102606"/>
    <n v="21.12497374006746"/>
    <n v="63.010471581745804"/>
    <x v="2"/>
  </r>
  <r>
    <n v="3880"/>
    <n v="0.17307861748787312"/>
    <x v="0"/>
    <n v="36.749641722241456"/>
    <n v="52.393729750776508"/>
    <n v="16.109725681591421"/>
    <n v="105.25309715460938"/>
    <x v="6"/>
  </r>
  <r>
    <n v="3881"/>
    <n v="5.5400808620518216E-2"/>
    <x v="0"/>
    <n v="34.774537858398915"/>
    <n v="11.886398318087981"/>
    <n v="19.792790575200307"/>
    <n v="66.453726751687213"/>
    <x v="2"/>
  </r>
  <r>
    <n v="3882"/>
    <n v="0.64035333174489428"/>
    <x v="3"/>
    <n v="24.47949750274768"/>
    <n v="36.725474160816169"/>
    <n v="15.825284617884167"/>
    <n v="77.030256281448018"/>
    <x v="4"/>
  </r>
  <r>
    <n v="3883"/>
    <n v="0.12668982182749333"/>
    <x v="0"/>
    <n v="13.099957499266372"/>
    <n v="13.200972338207231"/>
    <n v="19.484967762191427"/>
    <n v="45.785897599665034"/>
    <x v="7"/>
  </r>
  <r>
    <n v="3884"/>
    <n v="0.10241522580999785"/>
    <x v="0"/>
    <n v="50.702214441875839"/>
    <n v="57.770698618835731"/>
    <n v="12.295006922811286"/>
    <n v="120.76791998352284"/>
    <x v="1"/>
  </r>
  <r>
    <n v="3885"/>
    <n v="0.24935668154735369"/>
    <x v="0"/>
    <n v="79.401352742770428"/>
    <n v="17.12183032196025"/>
    <n v="16.439098973460275"/>
    <n v="112.96228203819095"/>
    <x v="8"/>
  </r>
  <r>
    <n v="3886"/>
    <n v="3.7355579790074644E-2"/>
    <x v="0"/>
    <n v="50.006835631848439"/>
    <n v="29.707730913295126"/>
    <n v="21.158395813811961"/>
    <n v="100.87296235895553"/>
    <x v="6"/>
  </r>
  <r>
    <n v="3887"/>
    <n v="0.34594165059295789"/>
    <x v="0"/>
    <n v="53.050763731347551"/>
    <n v="24.957258866810122"/>
    <n v="22.717964992258857"/>
    <n v="100.72598759041654"/>
    <x v="6"/>
  </r>
  <r>
    <n v="3888"/>
    <n v="0.10844391387842967"/>
    <x v="0"/>
    <n v="27.388523246493296"/>
    <n v="16.293400524642518"/>
    <n v="19.473991487018637"/>
    <n v="63.155915258154451"/>
    <x v="2"/>
  </r>
  <r>
    <n v="3889"/>
    <n v="0.59210977229889161"/>
    <x v="3"/>
    <n v="22.879994825870664"/>
    <n v="25.252851144018788"/>
    <n v="20.330497458447141"/>
    <n v="68.4633434283366"/>
    <x v="2"/>
  </r>
  <r>
    <n v="3890"/>
    <n v="0.23355664735059067"/>
    <x v="0"/>
    <n v="37.612975488378382"/>
    <n v="20.282118743534269"/>
    <n v="18.452557823356557"/>
    <n v="76.347652055269208"/>
    <x v="4"/>
  </r>
  <r>
    <n v="3891"/>
    <n v="0.19867269190924353"/>
    <x v="0"/>
    <n v="40.097199919895438"/>
    <n v="17.828458611118585"/>
    <n v="12.961412029418147"/>
    <n v="70.887070560432164"/>
    <x v="4"/>
  </r>
  <r>
    <n v="3892"/>
    <n v="0.77607480751147107"/>
    <x v="3"/>
    <n v="34.561578874319416"/>
    <n v="21.016925690254268"/>
    <n v="17.516784545428202"/>
    <n v="73.095289110001886"/>
    <x v="4"/>
  </r>
  <r>
    <n v="3893"/>
    <n v="0.94719431696311984"/>
    <x v="1"/>
    <n v="13.448782357736274"/>
    <n v="40.739738800138014"/>
    <n v="17.974072282758545"/>
    <n v="72.162593440632833"/>
    <x v="4"/>
  </r>
  <r>
    <n v="3894"/>
    <n v="0.71851951748632881"/>
    <x v="3"/>
    <n v="59.046875520355265"/>
    <n v="36.61780284265452"/>
    <n v="19.646739210141646"/>
    <n v="115.31141757315143"/>
    <x v="8"/>
  </r>
  <r>
    <n v="3895"/>
    <n v="6.2239293401089579E-2"/>
    <x v="0"/>
    <n v="133.07796438030437"/>
    <n v="48.006680578465165"/>
    <n v="20.198891508495052"/>
    <n v="201.28353646726458"/>
    <x v="19"/>
  </r>
  <r>
    <n v="3896"/>
    <n v="0.63007090707429769"/>
    <x v="3"/>
    <n v="49.585498794751096"/>
    <n v="32.000855118051305"/>
    <n v="20.327136845999316"/>
    <n v="101.91349075880171"/>
    <x v="6"/>
  </r>
  <r>
    <n v="3897"/>
    <n v="0.33281832679123957"/>
    <x v="0"/>
    <n v="100.37252864153793"/>
    <n v="21.621097038038602"/>
    <n v="19.176419308723407"/>
    <n v="141.17004498829994"/>
    <x v="0"/>
  </r>
  <r>
    <n v="3898"/>
    <n v="0.57541551905914456"/>
    <x v="3"/>
    <n v="13.034030198813456"/>
    <n v="13.401047227932258"/>
    <n v="16.830259618607315"/>
    <n v="43.265337045353029"/>
    <x v="7"/>
  </r>
  <r>
    <n v="3899"/>
    <n v="0.9597249781730397"/>
    <x v="1"/>
    <n v="36.534697894429719"/>
    <n v="37.503440572956642"/>
    <n v="16.92440170807749"/>
    <n v="90.962540175463857"/>
    <x v="10"/>
  </r>
  <r>
    <n v="3900"/>
    <n v="0.96968523248610439"/>
    <x v="2"/>
    <n v="41.008945315760137"/>
    <n v="15.248684546229684"/>
    <n v="22.283031594242242"/>
    <n v="78.540661456232058"/>
    <x v="4"/>
  </r>
  <r>
    <n v="3901"/>
    <n v="0.15237893160882687"/>
    <x v="0"/>
    <n v="111.57680565813615"/>
    <n v="12.029078824834061"/>
    <n v="21.176315762046883"/>
    <n v="144.78220024501709"/>
    <x v="0"/>
  </r>
  <r>
    <n v="3902"/>
    <n v="0.34255577075608168"/>
    <x v="0"/>
    <n v="8.7837255231297426"/>
    <n v="29.426005100599735"/>
    <n v="16.569029407940175"/>
    <n v="54.778760031669648"/>
    <x v="5"/>
  </r>
  <r>
    <n v="3903"/>
    <n v="0.32952972645885303"/>
    <x v="0"/>
    <n v="16.955400771353524"/>
    <n v="11.771868370716794"/>
    <n v="23.920335820354449"/>
    <n v="52.647604962424765"/>
    <x v="5"/>
  </r>
  <r>
    <n v="3904"/>
    <n v="0.26941590507163748"/>
    <x v="0"/>
    <n v="90.578972010674306"/>
    <n v="19.453876008517181"/>
    <n v="18.643923646653917"/>
    <n v="128.67677166584542"/>
    <x v="1"/>
  </r>
  <r>
    <n v="3905"/>
    <n v="0.19895298913996295"/>
    <x v="0"/>
    <n v="64.160478776534958"/>
    <n v="22.081131483079758"/>
    <n v="21.415388983062869"/>
    <n v="107.65699924267759"/>
    <x v="6"/>
  </r>
  <r>
    <n v="3906"/>
    <n v="1.4727380798997602E-2"/>
    <x v="0"/>
    <n v="18.451674260305936"/>
    <n v="15.024644677491706"/>
    <n v="20.113388590722231"/>
    <n v="53.589707528519874"/>
    <x v="5"/>
  </r>
  <r>
    <n v="3907"/>
    <n v="0.76216019783323552"/>
    <x v="3"/>
    <n v="33.059955219005573"/>
    <n v="21.365370225676795"/>
    <n v="19.164368214433054"/>
    <n v="73.589693659115426"/>
    <x v="4"/>
  </r>
  <r>
    <n v="3908"/>
    <n v="0.79232569494786342"/>
    <x v="3"/>
    <n v="15.229442213267188"/>
    <n v="29.206756381804098"/>
    <n v="17.545619697957818"/>
    <n v="61.981818293029107"/>
    <x v="2"/>
  </r>
  <r>
    <n v="3909"/>
    <n v="0.30335577653663626"/>
    <x v="0"/>
    <n v="44.905774090163113"/>
    <n v="51.916861646677219"/>
    <n v="21.385682728684689"/>
    <n v="118.20831846552502"/>
    <x v="8"/>
  </r>
  <r>
    <n v="3910"/>
    <n v="0.15516413557420872"/>
    <x v="0"/>
    <n v="23.579389067923941"/>
    <n v="18.037665121074834"/>
    <n v="17.513205062375128"/>
    <n v="59.130259251373907"/>
    <x v="5"/>
  </r>
  <r>
    <n v="3911"/>
    <n v="0.79058904576642286"/>
    <x v="3"/>
    <n v="13.673042428816068"/>
    <n v="55.061964548978331"/>
    <n v="26.369760064743748"/>
    <n v="95.104767042538143"/>
    <x v="10"/>
  </r>
  <r>
    <n v="3912"/>
    <n v="0.51867086678254604"/>
    <x v="3"/>
    <n v="61.255805926625456"/>
    <n v="56.09849892867264"/>
    <n v="20.295809626946468"/>
    <n v="137.65011448224456"/>
    <x v="3"/>
  </r>
  <r>
    <n v="3913"/>
    <n v="0.70261171002577349"/>
    <x v="3"/>
    <n v="20.332949239511414"/>
    <n v="32.179345757548951"/>
    <n v="20.42931001918312"/>
    <n v="72.941605016243486"/>
    <x v="4"/>
  </r>
  <r>
    <n v="3914"/>
    <n v="0.32447870371484777"/>
    <x v="0"/>
    <n v="16.01075853199994"/>
    <n v="19.812929519572172"/>
    <n v="14.974145807945861"/>
    <n v="50.797833859517972"/>
    <x v="5"/>
  </r>
  <r>
    <n v="3915"/>
    <n v="0.32151449431080814"/>
    <x v="0"/>
    <n v="48.039854155668159"/>
    <n v="51.334696134824654"/>
    <n v="19.462102756306866"/>
    <n v="118.83665304679967"/>
    <x v="8"/>
  </r>
  <r>
    <n v="3916"/>
    <n v="0.28431952982960162"/>
    <x v="0"/>
    <n v="15.38268236680393"/>
    <n v="18.062145197414999"/>
    <n v="25.2094580676528"/>
    <n v="58.65428563187173"/>
    <x v="5"/>
  </r>
  <r>
    <n v="3917"/>
    <n v="0.95371917271020923"/>
    <x v="1"/>
    <n v="12.678515569430674"/>
    <n v="26.398282789037182"/>
    <n v="13.874053817267233"/>
    <n v="52.950852175735086"/>
    <x v="5"/>
  </r>
  <r>
    <n v="3918"/>
    <n v="0.97650678844803274"/>
    <x v="2"/>
    <n v="24.479193292251324"/>
    <n v="21.468305388084293"/>
    <n v="19.912099469917425"/>
    <n v="65.859598150253035"/>
    <x v="2"/>
  </r>
  <r>
    <n v="3919"/>
    <n v="0.86158009306164374"/>
    <x v="4"/>
    <n v="20.889846045751277"/>
    <n v="45.471111853001794"/>
    <n v="18.01722000246675"/>
    <n v="84.378177901219829"/>
    <x v="9"/>
  </r>
  <r>
    <n v="3920"/>
    <n v="0.83526382819470923"/>
    <x v="3"/>
    <n v="15.755968658317649"/>
    <n v="24.715798816594155"/>
    <n v="22.555040839247546"/>
    <n v="63.026808314159346"/>
    <x v="2"/>
  </r>
  <r>
    <n v="3921"/>
    <n v="3.9510140162807073E-2"/>
    <x v="0"/>
    <n v="36.431500943110343"/>
    <n v="49.460411458521939"/>
    <n v="18.387565537622315"/>
    <n v="104.2794779392546"/>
    <x v="6"/>
  </r>
  <r>
    <n v="3922"/>
    <n v="0.87086368810657"/>
    <x v="4"/>
    <n v="7.8354864232451726"/>
    <n v="43.002497819912179"/>
    <n v="17.046361693434584"/>
    <n v="67.884345936591927"/>
    <x v="2"/>
  </r>
  <r>
    <n v="3923"/>
    <n v="8.2613456402166885E-2"/>
    <x v="0"/>
    <n v="11.586517746705624"/>
    <n v="20.665224354923577"/>
    <n v="24.126751302512282"/>
    <n v="56.378493404141487"/>
    <x v="5"/>
  </r>
  <r>
    <n v="3924"/>
    <n v="0.67046171520221143"/>
    <x v="3"/>
    <n v="20.256617425121696"/>
    <n v="12.9483898016542"/>
    <n v="23.789196237094899"/>
    <n v="56.994203463870797"/>
    <x v="5"/>
  </r>
  <r>
    <n v="3925"/>
    <n v="0.10309411593957984"/>
    <x v="0"/>
    <n v="18.146442412718134"/>
    <n v="8.3335160694876649"/>
    <n v="19.570961257144219"/>
    <n v="46.050919739350022"/>
    <x v="7"/>
  </r>
  <r>
    <n v="3926"/>
    <n v="0.62949721388776003"/>
    <x v="3"/>
    <n v="52.16331626893033"/>
    <n v="51.325177041664041"/>
    <n v="18.055786312755714"/>
    <n v="121.54427962335009"/>
    <x v="1"/>
  </r>
  <r>
    <n v="3927"/>
    <n v="0.45605147762614762"/>
    <x v="0"/>
    <n v="15.417958626080718"/>
    <n v="42.082781862293146"/>
    <n v="15.041414723808185"/>
    <n v="72.542155212182053"/>
    <x v="4"/>
  </r>
  <r>
    <n v="3928"/>
    <n v="0.71832806781572189"/>
    <x v="3"/>
    <n v="30.525986831492272"/>
    <n v="25.361862283337775"/>
    <n v="17.804325826675203"/>
    <n v="73.692174941505243"/>
    <x v="4"/>
  </r>
  <r>
    <n v="3929"/>
    <n v="0.85786956451269902"/>
    <x v="3"/>
    <n v="22.60653490088103"/>
    <n v="30.072687642612827"/>
    <n v="18.355802200094463"/>
    <n v="71.035024743588323"/>
    <x v="4"/>
  </r>
  <r>
    <n v="3930"/>
    <n v="0.24083303746443241"/>
    <x v="0"/>
    <n v="19.539328037829133"/>
    <n v="18.780438891671398"/>
    <n v="20.203934979204465"/>
    <n v="58.523701908704993"/>
    <x v="5"/>
  </r>
  <r>
    <n v="3931"/>
    <n v="0.28541842189128996"/>
    <x v="0"/>
    <n v="32.183452458383456"/>
    <n v="21.822622983125484"/>
    <n v="24.205310528127182"/>
    <n v="78.211385969636126"/>
    <x v="4"/>
  </r>
  <r>
    <n v="3932"/>
    <n v="0.10885256806714061"/>
    <x v="0"/>
    <n v="14.650670784751743"/>
    <n v="15.848790053581938"/>
    <n v="18.585559824520541"/>
    <n v="49.08502066285422"/>
    <x v="7"/>
  </r>
  <r>
    <n v="3933"/>
    <n v="0.49556604845754915"/>
    <x v="0"/>
    <n v="30.953846178101227"/>
    <n v="25.373945688309529"/>
    <n v="19.562718621727019"/>
    <n v="75.890510488137778"/>
    <x v="4"/>
  </r>
  <r>
    <n v="3934"/>
    <n v="0.42021015786514748"/>
    <x v="0"/>
    <n v="55.200477816336324"/>
    <n v="22.596031253310016"/>
    <n v="21.90774941699571"/>
    <n v="99.704258486642047"/>
    <x v="10"/>
  </r>
  <r>
    <n v="3935"/>
    <n v="0.98236117553668423"/>
    <x v="2"/>
    <n v="28.038777728379639"/>
    <n v="68.890989311464367"/>
    <n v="21.706461116457795"/>
    <n v="118.6362281563018"/>
    <x v="8"/>
  </r>
  <r>
    <n v="3936"/>
    <n v="0.25710082078709628"/>
    <x v="0"/>
    <n v="30.271115016500641"/>
    <n v="18.296156639941287"/>
    <n v="25.072877583889476"/>
    <n v="73.640149240331411"/>
    <x v="4"/>
  </r>
  <r>
    <n v="3937"/>
    <n v="0.13448366698977277"/>
    <x v="0"/>
    <n v="7.6087047529079621"/>
    <n v="11.577685963982173"/>
    <n v="16.718853775144439"/>
    <n v="35.905244492034569"/>
    <x v="15"/>
  </r>
  <r>
    <n v="3938"/>
    <n v="0.92458467081989781"/>
    <x v="1"/>
    <n v="24.014197476282227"/>
    <n v="15.202769263945374"/>
    <n v="22.744428308886736"/>
    <n v="61.961395049114344"/>
    <x v="2"/>
  </r>
  <r>
    <n v="3939"/>
    <n v="0.32849604093593143"/>
    <x v="0"/>
    <n v="36.957219250545499"/>
    <n v="24.653025777870749"/>
    <n v="16.354156827467037"/>
    <n v="77.964401855883281"/>
    <x v="4"/>
  </r>
  <r>
    <n v="3940"/>
    <n v="0.59076794750973949"/>
    <x v="3"/>
    <n v="48.286027451251556"/>
    <n v="54.007472531833066"/>
    <n v="23.782165723719466"/>
    <n v="126.07566570680407"/>
    <x v="1"/>
  </r>
  <r>
    <n v="3941"/>
    <n v="0.64617831036995033"/>
    <x v="3"/>
    <n v="31.030459022497162"/>
    <n v="35.353670637987271"/>
    <n v="20.872999413808948"/>
    <n v="87.257129074293374"/>
    <x v="9"/>
  </r>
  <r>
    <n v="3942"/>
    <n v="0.95781495073484268"/>
    <x v="1"/>
    <n v="10.97712269973893"/>
    <n v="45.269199393236569"/>
    <n v="17.28112575976678"/>
    <n v="73.527447852742284"/>
    <x v="4"/>
  </r>
  <r>
    <n v="3943"/>
    <n v="0.89741979912639624"/>
    <x v="4"/>
    <n v="30.520750530568726"/>
    <n v="7.033112152609867"/>
    <n v="22.886951912901836"/>
    <n v="60.440814596080429"/>
    <x v="2"/>
  </r>
  <r>
    <n v="3944"/>
    <n v="0.11947700136524331"/>
    <x v="0"/>
    <n v="28.90947682076516"/>
    <n v="31.519646156425559"/>
    <n v="15.874240649592927"/>
    <n v="76.303363626783636"/>
    <x v="4"/>
  </r>
  <r>
    <n v="3945"/>
    <n v="0.50248071237275949"/>
    <x v="3"/>
    <n v="54.769741159996194"/>
    <n v="31.586127593260528"/>
    <n v="17.366088115893557"/>
    <n v="103.72195686915028"/>
    <x v="6"/>
  </r>
  <r>
    <n v="3946"/>
    <n v="0.17661181781986701"/>
    <x v="0"/>
    <n v="29.305894874648128"/>
    <n v="18.296174563741662"/>
    <n v="19.020721368902926"/>
    <n v="66.622790807292716"/>
    <x v="2"/>
  </r>
  <r>
    <n v="3947"/>
    <n v="0.39652958791972193"/>
    <x v="0"/>
    <n v="14.480751489395372"/>
    <n v="30.533311335834803"/>
    <n v="24.513686638101312"/>
    <n v="69.527749463331489"/>
    <x v="2"/>
  </r>
  <r>
    <n v="3948"/>
    <n v="0.86749394816690284"/>
    <x v="4"/>
    <n v="11.027299395647137"/>
    <n v="14.894567870735573"/>
    <n v="29.700394709134589"/>
    <n v="55.622261975517304"/>
    <x v="5"/>
  </r>
  <r>
    <n v="3949"/>
    <n v="0.42924180359258157"/>
    <x v="0"/>
    <n v="12.412480522551942"/>
    <n v="32.411826036048886"/>
    <n v="16.779773687201327"/>
    <n v="61.604080245802152"/>
    <x v="2"/>
  </r>
  <r>
    <n v="3950"/>
    <n v="0.32413266245253869"/>
    <x v="0"/>
    <n v="12.567897446914568"/>
    <n v="55.590039220521355"/>
    <n v="21.529860519254221"/>
    <n v="89.687797186690148"/>
    <x v="9"/>
  </r>
  <r>
    <n v="3951"/>
    <n v="0.81792326395457837"/>
    <x v="3"/>
    <n v="30.303322461598619"/>
    <n v="33.528618137272666"/>
    <n v="17.59423676699727"/>
    <n v="81.426177365868554"/>
    <x v="9"/>
  </r>
  <r>
    <n v="3952"/>
    <n v="0.91023898839096185"/>
    <x v="1"/>
    <n v="22.679716451483078"/>
    <n v="36.503855144841857"/>
    <n v="21.977948975007081"/>
    <n v="81.161520571332019"/>
    <x v="9"/>
  </r>
  <r>
    <n v="3953"/>
    <n v="0.1494822873599353"/>
    <x v="0"/>
    <n v="27.570382408063924"/>
    <n v="62.51745744603344"/>
    <n v="17.521441842014113"/>
    <n v="107.60928169611148"/>
    <x v="6"/>
  </r>
  <r>
    <n v="3954"/>
    <n v="0.88336481505403619"/>
    <x v="4"/>
    <n v="20.831580169156645"/>
    <n v="22.99391514128267"/>
    <n v="20.852471941774276"/>
    <n v="64.677967252213591"/>
    <x v="2"/>
  </r>
  <r>
    <n v="3955"/>
    <n v="0.79103722918546804"/>
    <x v="3"/>
    <n v="24.298989107118359"/>
    <n v="17.470661290589817"/>
    <n v="30.649733975911271"/>
    <n v="72.419384373619451"/>
    <x v="4"/>
  </r>
  <r>
    <n v="3956"/>
    <n v="0.78383771957794879"/>
    <x v="3"/>
    <n v="16.228756752059201"/>
    <n v="35.842444561751655"/>
    <n v="20.08589051051381"/>
    <n v="72.157091824324667"/>
    <x v="4"/>
  </r>
  <r>
    <n v="3957"/>
    <n v="3.0615226888168645E-2"/>
    <x v="0"/>
    <n v="28.542658449903733"/>
    <n v="42.454610719936738"/>
    <n v="19.699166117309744"/>
    <n v="90.696435287150223"/>
    <x v="10"/>
  </r>
  <r>
    <n v="3958"/>
    <n v="0.45134330418164881"/>
    <x v="0"/>
    <n v="15.011726910162045"/>
    <n v="31.410276000088469"/>
    <n v="16.398282857501627"/>
    <n v="62.820285767752139"/>
    <x v="2"/>
  </r>
  <r>
    <n v="3959"/>
    <n v="0.46423929656085905"/>
    <x v="0"/>
    <n v="43.152489119621592"/>
    <n v="80.191790715351175"/>
    <n v="19.1070056091746"/>
    <n v="142.45128544414737"/>
    <x v="0"/>
  </r>
  <r>
    <n v="3960"/>
    <n v="0.62000208310809146"/>
    <x v="3"/>
    <n v="29.860166436911086"/>
    <n v="46.807240435327259"/>
    <n v="21.646465422141777"/>
    <n v="98.313872294380118"/>
    <x v="10"/>
  </r>
  <r>
    <n v="3961"/>
    <n v="0.79710162574732435"/>
    <x v="3"/>
    <n v="19.246706735980197"/>
    <n v="23.880613282345944"/>
    <n v="23.097876682378537"/>
    <n v="66.225196700704686"/>
    <x v="2"/>
  </r>
  <r>
    <n v="3962"/>
    <n v="0.89666322961558953"/>
    <x v="4"/>
    <n v="33.869462914039012"/>
    <n v="46.106340479047624"/>
    <n v="21.787847544922915"/>
    <n v="101.76365093800955"/>
    <x v="6"/>
  </r>
  <r>
    <n v="3963"/>
    <n v="0.92984006976928635"/>
    <x v="1"/>
    <n v="35.207921430711068"/>
    <n v="45.255722043499517"/>
    <n v="25.378193387915658"/>
    <n v="105.84183686212624"/>
    <x v="6"/>
  </r>
  <r>
    <n v="3964"/>
    <n v="0.39351013159489012"/>
    <x v="0"/>
    <n v="36.118909647955412"/>
    <n v="15.221112215329207"/>
    <n v="24.896670742435226"/>
    <n v="76.236692605719838"/>
    <x v="4"/>
  </r>
  <r>
    <n v="3965"/>
    <n v="0.19364259450883436"/>
    <x v="0"/>
    <n v="10.529617790167777"/>
    <n v="23.192042592855369"/>
    <n v="19.761320553323351"/>
    <n v="53.4829809363465"/>
    <x v="5"/>
  </r>
  <r>
    <n v="3966"/>
    <n v="0.25555593248549568"/>
    <x v="0"/>
    <n v="20.232428119249914"/>
    <n v="44.269053038554738"/>
    <n v="18.873121119846157"/>
    <n v="83.374602277650808"/>
    <x v="9"/>
  </r>
  <r>
    <n v="3967"/>
    <n v="0.68830892514194986"/>
    <x v="3"/>
    <n v="48.867083111830453"/>
    <n v="5.0303669063368801"/>
    <n v="18.673338694327452"/>
    <n v="72.570788712494789"/>
    <x v="4"/>
  </r>
  <r>
    <n v="3968"/>
    <n v="0.61185719817809436"/>
    <x v="3"/>
    <n v="26.53612806711967"/>
    <n v="79.585068449055626"/>
    <n v="21.583728707489712"/>
    <n v="127.70492522366501"/>
    <x v="1"/>
  </r>
  <r>
    <n v="3969"/>
    <n v="0.10618916429874747"/>
    <x v="0"/>
    <n v="23.866023926749378"/>
    <n v="61.998266922537503"/>
    <n v="25.665591119765189"/>
    <n v="111.52988196905207"/>
    <x v="8"/>
  </r>
  <r>
    <n v="3970"/>
    <n v="0.48609079633075614"/>
    <x v="0"/>
    <n v="50.507775724644894"/>
    <n v="26.74481465823926"/>
    <n v="13.628996478298928"/>
    <n v="90.881586861183081"/>
    <x v="10"/>
  </r>
  <r>
    <n v="3971"/>
    <n v="0.65780366130650547"/>
    <x v="3"/>
    <n v="18.824547509746825"/>
    <n v="14.242630701287501"/>
    <n v="20.796081014631469"/>
    <n v="53.863259225665793"/>
    <x v="5"/>
  </r>
  <r>
    <n v="3972"/>
    <n v="7.2131978665785024E-2"/>
    <x v="0"/>
    <n v="24.896313513408035"/>
    <n v="119.75154235901107"/>
    <n v="21.601688273463903"/>
    <n v="166.24954414588302"/>
    <x v="14"/>
  </r>
  <r>
    <n v="3973"/>
    <n v="0.39077539639436476"/>
    <x v="0"/>
    <n v="48.645966492042703"/>
    <n v="19.126208677994345"/>
    <n v="14.311734911478663"/>
    <n v="82.083910081515711"/>
    <x v="9"/>
  </r>
  <r>
    <n v="3974"/>
    <n v="0.96446320977351463"/>
    <x v="2"/>
    <n v="33.135061154516784"/>
    <n v="42.57934757050743"/>
    <n v="19.37527669956765"/>
    <n v="95.089685424591863"/>
    <x v="10"/>
  </r>
  <r>
    <n v="3975"/>
    <n v="0.51858371924521662"/>
    <x v="3"/>
    <n v="20.592207884007394"/>
    <n v="36.486399387303344"/>
    <n v="22.302334732196563"/>
    <n v="79.3809420035073"/>
    <x v="4"/>
  </r>
  <r>
    <n v="3976"/>
    <n v="0.30128493650671762"/>
    <x v="0"/>
    <n v="62.088234550093752"/>
    <n v="29.979242939492092"/>
    <n v="16.283332629418318"/>
    <n v="108.35081011900417"/>
    <x v="6"/>
  </r>
  <r>
    <n v="3977"/>
    <n v="0.14887448671133607"/>
    <x v="0"/>
    <n v="10.735720696433793"/>
    <n v="19.036914960886406"/>
    <n v="21.532640387728208"/>
    <n v="51.305276045048409"/>
    <x v="5"/>
  </r>
  <r>
    <n v="3978"/>
    <n v="0.4060231095113267"/>
    <x v="0"/>
    <n v="19.361993053822601"/>
    <n v="29.000009713143733"/>
    <n v="21.859043392631701"/>
    <n v="70.221046159598032"/>
    <x v="4"/>
  </r>
  <r>
    <n v="3979"/>
    <n v="0.40765226496312246"/>
    <x v="0"/>
    <n v="23.721494533637287"/>
    <n v="17.978940236869395"/>
    <n v="15.825920078695583"/>
    <n v="57.526354849202264"/>
    <x v="5"/>
  </r>
  <r>
    <n v="3980"/>
    <n v="0.52977398924094476"/>
    <x v="3"/>
    <n v="48.382353205647604"/>
    <n v="21.80509243373028"/>
    <n v="22.76057051371199"/>
    <n v="92.948016153089867"/>
    <x v="10"/>
  </r>
  <r>
    <n v="3981"/>
    <n v="0.71099710639718217"/>
    <x v="3"/>
    <n v="122.79473148906136"/>
    <n v="42.387064137725488"/>
    <n v="28.125621917561006"/>
    <n v="193.30741754434786"/>
    <x v="18"/>
  </r>
  <r>
    <n v="3982"/>
    <n v="0.44407769248935702"/>
    <x v="0"/>
    <n v="27.642571228484613"/>
    <n v="53.374606445527746"/>
    <n v="19.927151017681549"/>
    <n v="100.94432869169391"/>
    <x v="6"/>
  </r>
  <r>
    <n v="3983"/>
    <n v="0.38772854526891154"/>
    <x v="0"/>
    <n v="39.494822000792958"/>
    <n v="35.765631603635697"/>
    <n v="24.726998966080806"/>
    <n v="99.987452570509447"/>
    <x v="10"/>
  </r>
  <r>
    <n v="3984"/>
    <n v="5.2567802041863732E-2"/>
    <x v="0"/>
    <n v="50.437630172813314"/>
    <n v="44.810144888980332"/>
    <n v="19.820447135501727"/>
    <n v="115.06822219729537"/>
    <x v="8"/>
  </r>
  <r>
    <n v="3985"/>
    <n v="0.77703843547059692"/>
    <x v="3"/>
    <n v="47.365823816178001"/>
    <n v="47.311504053456304"/>
    <n v="23.703144538086185"/>
    <n v="118.38047240772048"/>
    <x v="8"/>
  </r>
  <r>
    <n v="3986"/>
    <n v="0.2025457197560061"/>
    <x v="0"/>
    <n v="24.334384517032156"/>
    <n v="23.909401843792736"/>
    <n v="25.162061790101678"/>
    <n v="73.405848150926573"/>
    <x v="4"/>
  </r>
  <r>
    <n v="3987"/>
    <n v="0.52388585936527232"/>
    <x v="3"/>
    <n v="159.28206353520889"/>
    <n v="12.748524989369004"/>
    <n v="23.598527787671472"/>
    <n v="195.62911631224938"/>
    <x v="18"/>
  </r>
  <r>
    <n v="3988"/>
    <n v="0.12528538188556448"/>
    <x v="0"/>
    <n v="12.441432933525638"/>
    <n v="20.306146145354415"/>
    <n v="18.015711274645142"/>
    <n v="50.763290353525193"/>
    <x v="5"/>
  </r>
  <r>
    <n v="3989"/>
    <n v="4.007834283940237E-2"/>
    <x v="0"/>
    <n v="27.575999768786438"/>
    <n v="12.604796182485817"/>
    <n v="24.05514710813835"/>
    <n v="64.235943059410602"/>
    <x v="2"/>
  </r>
  <r>
    <n v="3990"/>
    <n v="3.2527752416464772E-2"/>
    <x v="0"/>
    <n v="84.455364639442834"/>
    <n v="15.646623909456119"/>
    <n v="16.646335160565883"/>
    <n v="116.74832370946484"/>
    <x v="8"/>
  </r>
  <r>
    <n v="3991"/>
    <n v="0.782578698431594"/>
    <x v="3"/>
    <n v="7.3763741587898153"/>
    <n v="26.396891612244197"/>
    <n v="17.616705102540347"/>
    <n v="51.389970873574356"/>
    <x v="5"/>
  </r>
  <r>
    <n v="3992"/>
    <n v="0.2710209665443607"/>
    <x v="0"/>
    <n v="9.7849771430807415"/>
    <n v="14.107918368166009"/>
    <n v="19.05848760295294"/>
    <n v="42.951383114199686"/>
    <x v="7"/>
  </r>
  <r>
    <n v="3993"/>
    <n v="0.81755804636117813"/>
    <x v="3"/>
    <n v="38.847952262942833"/>
    <n v="16.024537172517068"/>
    <n v="21.340769979539715"/>
    <n v="76.213259414999612"/>
    <x v="4"/>
  </r>
  <r>
    <n v="3994"/>
    <n v="0.53872477567018573"/>
    <x v="3"/>
    <n v="13.007067422103916"/>
    <n v="21.166006954543672"/>
    <n v="15.279242112716817"/>
    <n v="49.452316489364406"/>
    <x v="7"/>
  </r>
  <r>
    <n v="3995"/>
    <n v="0.3720018842243874"/>
    <x v="0"/>
    <n v="27.969387896201845"/>
    <n v="45.102707604281314"/>
    <n v="15.091030599708878"/>
    <n v="88.163126100192031"/>
    <x v="9"/>
  </r>
  <r>
    <n v="3996"/>
    <n v="0.77184082628094453"/>
    <x v="3"/>
    <n v="29.915200389964816"/>
    <n v="34.09677488067716"/>
    <n v="18.623516119913461"/>
    <n v="82.635491390555444"/>
    <x v="9"/>
  </r>
  <r>
    <n v="3997"/>
    <n v="0.19654198194856898"/>
    <x v="0"/>
    <n v="31.448517915174182"/>
    <n v="32.980907630393759"/>
    <n v="24.182032279621488"/>
    <n v="88.611457825189433"/>
    <x v="9"/>
  </r>
  <r>
    <n v="3998"/>
    <n v="0.64774942784774781"/>
    <x v="3"/>
    <n v="18.686051468081939"/>
    <n v="32.778123317267507"/>
    <n v="15.850762999118128"/>
    <n v="67.314937784467574"/>
    <x v="2"/>
  </r>
  <r>
    <n v="3999"/>
    <n v="0.61087774518474325"/>
    <x v="3"/>
    <n v="23.699180148805482"/>
    <n v="44.819683737539542"/>
    <n v="25.635326941213926"/>
    <n v="94.154190827558949"/>
    <x v="10"/>
  </r>
  <r>
    <n v="4000"/>
    <n v="0.67850482364261289"/>
    <x v="3"/>
    <n v="22.586040416515431"/>
    <n v="13.132276905417323"/>
    <n v="15.46299318212205"/>
    <n v="51.1813105040548"/>
    <x v="5"/>
  </r>
  <r>
    <n v="4001"/>
    <n v="0.88463134730916493"/>
    <x v="4"/>
    <n v="31.600389026104946"/>
    <n v="35.039956280104093"/>
    <n v="20.636225025542146"/>
    <n v="87.276570331751188"/>
    <x v="9"/>
  </r>
  <r>
    <n v="4002"/>
    <n v="0.62939386281476806"/>
    <x v="3"/>
    <n v="69.89451860562437"/>
    <n v="22.652615531327932"/>
    <n v="22.07750777756949"/>
    <n v="114.6246419145218"/>
    <x v="8"/>
  </r>
  <r>
    <n v="4003"/>
    <n v="0.24690607785158547"/>
    <x v="0"/>
    <n v="63.195645113679802"/>
    <n v="17.675119722292358"/>
    <n v="23.980200777025971"/>
    <n v="104.85096561299812"/>
    <x v="6"/>
  </r>
  <r>
    <n v="4004"/>
    <n v="0.44574598359489193"/>
    <x v="0"/>
    <n v="6.8090144911656472"/>
    <n v="53.698502810691245"/>
    <n v="22.687371232078124"/>
    <n v="83.194888533935014"/>
    <x v="9"/>
  </r>
  <r>
    <n v="4005"/>
    <n v="0.1658392728015452"/>
    <x v="0"/>
    <n v="12.563336827699471"/>
    <n v="25.283921331453847"/>
    <n v="20.627449360624311"/>
    <n v="58.474707519777631"/>
    <x v="5"/>
  </r>
  <r>
    <n v="4006"/>
    <n v="5.4020642123200679E-2"/>
    <x v="0"/>
    <n v="27.517118411957302"/>
    <n v="24.981621235813328"/>
    <n v="20.181609781364337"/>
    <n v="72.680349429134964"/>
    <x v="4"/>
  </r>
  <r>
    <n v="4007"/>
    <n v="0.23718181710328101"/>
    <x v="0"/>
    <n v="10.142842167954544"/>
    <n v="44.085546021133702"/>
    <n v="18.322643435062943"/>
    <n v="72.551031624151193"/>
    <x v="4"/>
  </r>
  <r>
    <n v="4008"/>
    <n v="0.30829999077032821"/>
    <x v="0"/>
    <n v="11.23369647960412"/>
    <n v="26.535282245545694"/>
    <n v="18.951110713534639"/>
    <n v="56.720089438684454"/>
    <x v="5"/>
  </r>
  <r>
    <n v="4009"/>
    <n v="0.76747525850797971"/>
    <x v="3"/>
    <n v="45.722118720097619"/>
    <n v="19.801723333667844"/>
    <n v="16.115453769678986"/>
    <n v="81.639295823444456"/>
    <x v="9"/>
  </r>
  <r>
    <n v="4010"/>
    <n v="0.10123672849111287"/>
    <x v="0"/>
    <n v="15.288020296919077"/>
    <n v="35.412788363731863"/>
    <n v="29.444574011451472"/>
    <n v="80.145382672102414"/>
    <x v="9"/>
  </r>
  <r>
    <n v="4011"/>
    <n v="0.46170313187735179"/>
    <x v="0"/>
    <n v="26.45174030678389"/>
    <n v="22.58509380096395"/>
    <n v="22.347408733487292"/>
    <n v="71.384242841235135"/>
    <x v="4"/>
  </r>
  <r>
    <n v="4012"/>
    <n v="0.7694253533662132"/>
    <x v="3"/>
    <n v="29.917425475781528"/>
    <n v="22.180886644510476"/>
    <n v="19.196147314730378"/>
    <n v="71.294459435022389"/>
    <x v="4"/>
  </r>
  <r>
    <n v="4013"/>
    <n v="0.86816620783893483"/>
    <x v="4"/>
    <n v="38.578474917417893"/>
    <n v="20.779933639911196"/>
    <n v="21.164240826947463"/>
    <n v="80.522649384276548"/>
    <x v="9"/>
  </r>
  <r>
    <n v="4014"/>
    <n v="0.74900914198179203"/>
    <x v="3"/>
    <n v="60.715291952336244"/>
    <n v="22.789365822676046"/>
    <n v="26.483148455033639"/>
    <n v="109.98780623004593"/>
    <x v="6"/>
  </r>
  <r>
    <n v="4015"/>
    <n v="0.75995287554477586"/>
    <x v="3"/>
    <n v="11.307720562090347"/>
    <n v="32.829262165442003"/>
    <n v="20.834356173035673"/>
    <n v="64.971338900568014"/>
    <x v="2"/>
  </r>
  <r>
    <n v="4016"/>
    <n v="0.45943213544094097"/>
    <x v="0"/>
    <n v="35.996449809619811"/>
    <n v="16.928545022149503"/>
    <n v="17.320085059984656"/>
    <n v="70.24507989175396"/>
    <x v="4"/>
  </r>
  <r>
    <n v="4017"/>
    <n v="0.5636272332793032"/>
    <x v="3"/>
    <n v="17.328876166943498"/>
    <n v="11.866373978099311"/>
    <n v="17.305165851957142"/>
    <n v="46.500415996999948"/>
    <x v="7"/>
  </r>
  <r>
    <n v="4018"/>
    <n v="0.63940298256602879"/>
    <x v="3"/>
    <n v="11.577629540630927"/>
    <n v="29.72079525154739"/>
    <n v="23.243260929590289"/>
    <n v="64.541685721768602"/>
    <x v="2"/>
  </r>
  <r>
    <n v="4019"/>
    <n v="3.114550889868406E-2"/>
    <x v="0"/>
    <n v="192.6026577948239"/>
    <n v="18.812822443596726"/>
    <n v="21.501341077087176"/>
    <n v="232.9168213155078"/>
    <x v="22"/>
  </r>
  <r>
    <n v="4020"/>
    <n v="0.83407618172658926"/>
    <x v="3"/>
    <n v="15.427426605221674"/>
    <n v="20.068507128002985"/>
    <n v="17.321892245786188"/>
    <n v="52.817825979010848"/>
    <x v="5"/>
  </r>
  <r>
    <n v="4021"/>
    <n v="1.8588824507320245E-2"/>
    <x v="0"/>
    <n v="10.741376817006458"/>
    <n v="38.94188544859928"/>
    <n v="18.686402472227133"/>
    <n v="68.369664737832863"/>
    <x v="2"/>
  </r>
  <r>
    <n v="4022"/>
    <n v="0.19994304875189473"/>
    <x v="0"/>
    <n v="66.861217448525494"/>
    <n v="23.401377858989346"/>
    <n v="16.262419018140093"/>
    <n v="106.52501432565494"/>
    <x v="6"/>
  </r>
  <r>
    <n v="4023"/>
    <n v="0.52847493162995518"/>
    <x v="3"/>
    <n v="110.39559753754112"/>
    <n v="6.868122520353384"/>
    <n v="13.953346907929234"/>
    <n v="131.21706696582373"/>
    <x v="3"/>
  </r>
  <r>
    <n v="4024"/>
    <n v="0.57185046448459709"/>
    <x v="3"/>
    <n v="21.741628049229213"/>
    <n v="12.178165269965433"/>
    <n v="13.860567970312147"/>
    <n v="47.780361289506793"/>
    <x v="7"/>
  </r>
  <r>
    <n v="4025"/>
    <n v="0.74139833518677478"/>
    <x v="3"/>
    <n v="70.150577886941448"/>
    <n v="25.301212286467667"/>
    <n v="20.70337104242769"/>
    <n v="116.1551612158368"/>
    <x v="8"/>
  </r>
  <r>
    <n v="4026"/>
    <n v="0.74914983136566204"/>
    <x v="3"/>
    <n v="80.17123905287221"/>
    <n v="31.589395753800858"/>
    <n v="18.879014020887809"/>
    <n v="130.63964882756088"/>
    <x v="3"/>
  </r>
  <r>
    <n v="4027"/>
    <n v="0.10543397573584479"/>
    <x v="0"/>
    <n v="41.599754140201448"/>
    <n v="21.635998837737883"/>
    <n v="21.06911840959884"/>
    <n v="84.304871387538171"/>
    <x v="9"/>
  </r>
  <r>
    <n v="4028"/>
    <n v="0.18047535907302115"/>
    <x v="0"/>
    <n v="39.557674329954914"/>
    <n v="36.284059379173456"/>
    <n v="18.442417596169019"/>
    <n v="94.284151305297385"/>
    <x v="10"/>
  </r>
  <r>
    <n v="4029"/>
    <n v="0.34637440476181214"/>
    <x v="0"/>
    <n v="38.326112507711706"/>
    <n v="32.684384047851339"/>
    <n v="16.583742772561802"/>
    <n v="87.594239328124843"/>
    <x v="9"/>
  </r>
  <r>
    <n v="4030"/>
    <n v="0.37622065788930315"/>
    <x v="0"/>
    <n v="67.278436582006663"/>
    <n v="21.257790993089667"/>
    <n v="23.926643354722952"/>
    <n v="112.46287092981929"/>
    <x v="8"/>
  </r>
  <r>
    <n v="4031"/>
    <n v="0.84606149328107938"/>
    <x v="3"/>
    <n v="106.65329865244722"/>
    <n v="24.880023920100101"/>
    <n v="16.390058595374391"/>
    <n v="147.92338116792172"/>
    <x v="0"/>
  </r>
  <r>
    <n v="4032"/>
    <n v="0.65117050194091675"/>
    <x v="3"/>
    <n v="23.108791916804201"/>
    <n v="72.020135497644603"/>
    <n v="18.71824978610767"/>
    <n v="113.84717720055647"/>
    <x v="8"/>
  </r>
  <r>
    <n v="4033"/>
    <n v="0.50914384425333481"/>
    <x v="3"/>
    <n v="16.65604178578366"/>
    <n v="15.533591773541485"/>
    <n v="17.645955636986976"/>
    <n v="49.835589196312121"/>
    <x v="7"/>
  </r>
  <r>
    <n v="4034"/>
    <n v="0.8833127732979299"/>
    <x v="4"/>
    <n v="39.229732231887191"/>
    <n v="11.221156284984637"/>
    <n v="18.069141939150505"/>
    <n v="68.52003045602234"/>
    <x v="2"/>
  </r>
  <r>
    <n v="4035"/>
    <n v="0.52490174779074816"/>
    <x v="3"/>
    <n v="24.98620591534862"/>
    <n v="30.821387327119822"/>
    <n v="25.555921304832992"/>
    <n v="81.363514547301435"/>
    <x v="9"/>
  </r>
  <r>
    <n v="4036"/>
    <n v="0.82739766127034686"/>
    <x v="3"/>
    <n v="35.788516941511858"/>
    <n v="19.305686348119199"/>
    <n v="15.649672231736121"/>
    <n v="70.743875521367173"/>
    <x v="4"/>
  </r>
  <r>
    <n v="4037"/>
    <n v="0.20071659848122991"/>
    <x v="0"/>
    <n v="58.420671431686145"/>
    <n v="33.078665786787667"/>
    <n v="19.207060546704227"/>
    <n v="110.70639776517804"/>
    <x v="8"/>
  </r>
  <r>
    <n v="4038"/>
    <n v="0.88830728854844643"/>
    <x v="4"/>
    <n v="13.080498629244875"/>
    <n v="14.055785139406096"/>
    <n v="15.279410352466398"/>
    <n v="42.415694121117369"/>
    <x v="7"/>
  </r>
  <r>
    <n v="4039"/>
    <n v="0.6768977074605288"/>
    <x v="3"/>
    <n v="36.015045982529088"/>
    <n v="21.650296185115732"/>
    <n v="26.118611865448262"/>
    <n v="83.783954033093082"/>
    <x v="9"/>
  </r>
  <r>
    <n v="4040"/>
    <n v="0.75446747498822608"/>
    <x v="3"/>
    <n v="41.197835698847037"/>
    <n v="48.522860104224776"/>
    <n v="22.93003535966319"/>
    <n v="112.650731162735"/>
    <x v="8"/>
  </r>
  <r>
    <n v="4041"/>
    <n v="0.27465438143797904"/>
    <x v="0"/>
    <n v="51.647134357879438"/>
    <n v="34.612404704903724"/>
    <n v="20.661501035441809"/>
    <n v="106.92104009822498"/>
    <x v="6"/>
  </r>
  <r>
    <n v="4042"/>
    <n v="0.31535320783129095"/>
    <x v="0"/>
    <n v="40.719864931918444"/>
    <n v="25.239484404153444"/>
    <n v="19.171324994159857"/>
    <n v="85.130674330231741"/>
    <x v="9"/>
  </r>
  <r>
    <n v="4043"/>
    <n v="0.98971225024538301"/>
    <x v="2"/>
    <n v="26.74863428552052"/>
    <n v="52.254299156846962"/>
    <n v="21.325801006805779"/>
    <n v="100.32873444917325"/>
    <x v="6"/>
  </r>
  <r>
    <n v="4044"/>
    <n v="0.89615687281261236"/>
    <x v="4"/>
    <n v="19.760109999402101"/>
    <n v="33.408886565431466"/>
    <n v="21.763370411062915"/>
    <n v="74.932366975896485"/>
    <x v="4"/>
  </r>
  <r>
    <n v="4045"/>
    <n v="0.67393003607243018"/>
    <x v="3"/>
    <n v="32.617795540069352"/>
    <n v="49.618656023230933"/>
    <n v="20.797383986603748"/>
    <n v="103.03383554990403"/>
    <x v="6"/>
  </r>
  <r>
    <n v="4046"/>
    <n v="0.21338086711452087"/>
    <x v="0"/>
    <n v="10.232520742608612"/>
    <n v="110.01784636005672"/>
    <n v="29.431611936678362"/>
    <n v="149.6819790393437"/>
    <x v="0"/>
  </r>
  <r>
    <n v="4047"/>
    <n v="0.77594955328565751"/>
    <x v="3"/>
    <n v="31.625452027076811"/>
    <n v="10.912505211215967"/>
    <n v="19.184928904336502"/>
    <n v="61.722886142629278"/>
    <x v="2"/>
  </r>
  <r>
    <n v="4048"/>
    <n v="0.72590088820386311"/>
    <x v="3"/>
    <n v="11.986563110024107"/>
    <n v="79.182808553499044"/>
    <n v="20.367813771343801"/>
    <n v="111.53718543486696"/>
    <x v="8"/>
  </r>
  <r>
    <n v="4049"/>
    <n v="0.53987031705914124"/>
    <x v="3"/>
    <n v="68.159569510477766"/>
    <n v="34.937502314524359"/>
    <n v="17.41354630456998"/>
    <n v="120.51061812957211"/>
    <x v="1"/>
  </r>
  <r>
    <n v="4050"/>
    <n v="0.28364541702631529"/>
    <x v="0"/>
    <n v="7.2822070031860573"/>
    <n v="34.643373284442411"/>
    <n v="16.945000908195595"/>
    <n v="58.870581195824066"/>
    <x v="5"/>
  </r>
  <r>
    <n v="4051"/>
    <n v="0.66324617887990822"/>
    <x v="3"/>
    <n v="36.847584813549176"/>
    <n v="28.831942305727686"/>
    <n v="20.118478359445721"/>
    <n v="85.798005478722573"/>
    <x v="9"/>
  </r>
  <r>
    <n v="4052"/>
    <n v="0.88862449037979241"/>
    <x v="4"/>
    <n v="87.203322060236559"/>
    <n v="50.118413455629359"/>
    <n v="22.414186546882121"/>
    <n v="159.73592206274805"/>
    <x v="16"/>
  </r>
  <r>
    <n v="4053"/>
    <n v="4.6533863890922511E-2"/>
    <x v="0"/>
    <n v="18.106612399059387"/>
    <n v="67.800510955290662"/>
    <n v="19.352071452435947"/>
    <n v="105.259194806786"/>
    <x v="6"/>
  </r>
  <r>
    <n v="4054"/>
    <n v="0.79705709164824357"/>
    <x v="3"/>
    <n v="28.677122427650279"/>
    <n v="27.902906613666872"/>
    <n v="19.204367770978781"/>
    <n v="75.784396812295924"/>
    <x v="4"/>
  </r>
  <r>
    <n v="4055"/>
    <n v="0.63978421256154938"/>
    <x v="3"/>
    <n v="11.375532801442716"/>
    <n v="16.991398764120593"/>
    <n v="18.06162710654954"/>
    <n v="46.42855867211285"/>
    <x v="7"/>
  </r>
  <r>
    <n v="4056"/>
    <n v="0.95691859344854702"/>
    <x v="1"/>
    <n v="55.424503172491612"/>
    <n v="20.40475729742364"/>
    <n v="20.087856363431953"/>
    <n v="95.917116833347208"/>
    <x v="10"/>
  </r>
  <r>
    <n v="4057"/>
    <n v="0.51937937930119127"/>
    <x v="3"/>
    <n v="35.686204128116252"/>
    <n v="45.302442809430225"/>
    <n v="21.468998540215427"/>
    <n v="102.4576454777619"/>
    <x v="6"/>
  </r>
  <r>
    <n v="4058"/>
    <n v="0.85882733755682938"/>
    <x v="3"/>
    <n v="14.835892569244983"/>
    <n v="12.610374183276042"/>
    <n v="14.685233988206123"/>
    <n v="42.131500740727148"/>
    <x v="7"/>
  </r>
  <r>
    <n v="4059"/>
    <n v="0.80915732750863423"/>
    <x v="3"/>
    <n v="32.674150590236266"/>
    <n v="11.368951297549657"/>
    <n v="17.316607869039306"/>
    <n v="61.359709756825225"/>
    <x v="2"/>
  </r>
  <r>
    <n v="4060"/>
    <n v="0.43476788891722895"/>
    <x v="0"/>
    <n v="24.646323248224054"/>
    <n v="7.2991740962028206"/>
    <n v="26.461918915366063"/>
    <n v="58.407416259792939"/>
    <x v="5"/>
  </r>
  <r>
    <n v="4061"/>
    <n v="0.22674255279825895"/>
    <x v="0"/>
    <n v="13.795476164985812"/>
    <n v="20.055542867879005"/>
    <n v="19.393344738814903"/>
    <n v="53.244363771679723"/>
    <x v="5"/>
  </r>
  <r>
    <n v="4062"/>
    <n v="0.32946584423001068"/>
    <x v="0"/>
    <n v="18.635670915497752"/>
    <n v="25.863862399352243"/>
    <n v="21.548984127357052"/>
    <n v="66.048517442207043"/>
    <x v="2"/>
  </r>
  <r>
    <n v="4063"/>
    <n v="0.83855887805990614"/>
    <x v="3"/>
    <n v="20.171373959722164"/>
    <n v="6.6229098611379804"/>
    <n v="22.924544176403991"/>
    <n v="49.718827997264135"/>
    <x v="7"/>
  </r>
  <r>
    <n v="4064"/>
    <n v="0.46489818007557981"/>
    <x v="0"/>
    <n v="23.028946272100786"/>
    <n v="25.357141302496661"/>
    <n v="21.213618172744138"/>
    <n v="69.599705747341588"/>
    <x v="2"/>
  </r>
  <r>
    <n v="4065"/>
    <n v="0.77075592657700609"/>
    <x v="3"/>
    <n v="35.254558978323168"/>
    <n v="40.221378647774486"/>
    <n v="23.615544005376574"/>
    <n v="99.091481631474224"/>
    <x v="10"/>
  </r>
  <r>
    <n v="4066"/>
    <n v="0.71900259684512191"/>
    <x v="3"/>
    <n v="34.209103681475206"/>
    <n v="26.281613681759037"/>
    <n v="20.720671206796958"/>
    <n v="81.211388570031204"/>
    <x v="9"/>
  </r>
  <r>
    <n v="4067"/>
    <n v="0.20097390375450852"/>
    <x v="0"/>
    <n v="6.8915088595917009"/>
    <n v="13.810873779619488"/>
    <n v="22.434474765168122"/>
    <n v="43.136857404379313"/>
    <x v="7"/>
  </r>
  <r>
    <n v="4068"/>
    <n v="0.35472868644134514"/>
    <x v="0"/>
    <n v="31.440189819028454"/>
    <n v="35.181981219825701"/>
    <n v="15.69656331683265"/>
    <n v="82.318734355686814"/>
    <x v="9"/>
  </r>
  <r>
    <n v="4069"/>
    <n v="7.7610118434487729E-2"/>
    <x v="0"/>
    <n v="69.370360811412667"/>
    <n v="22.814919485276576"/>
    <n v="17.774281482863678"/>
    <n v="109.95956177955293"/>
    <x v="6"/>
  </r>
  <r>
    <n v="4070"/>
    <n v="7.5937016289406967E-2"/>
    <x v="0"/>
    <n v="30.937459044803347"/>
    <n v="14.637629221781456"/>
    <n v="14.6332816176309"/>
    <n v="60.208369884215699"/>
    <x v="2"/>
  </r>
  <r>
    <n v="4071"/>
    <n v="0.40844852709753376"/>
    <x v="0"/>
    <n v="46.807168096649455"/>
    <n v="68.614765660789416"/>
    <n v="13.025546245210142"/>
    <n v="128.447480002649"/>
    <x v="1"/>
  </r>
  <r>
    <n v="4072"/>
    <n v="0.59553942279525762"/>
    <x v="3"/>
    <n v="14.549149622405"/>
    <n v="29.362629039972244"/>
    <n v="16.877678492403373"/>
    <n v="60.789457154780621"/>
    <x v="2"/>
  </r>
  <r>
    <n v="4073"/>
    <n v="0.18715355499002195"/>
    <x v="0"/>
    <n v="9.3924683718955695"/>
    <n v="30.32247110706659"/>
    <n v="16.088463795863575"/>
    <n v="55.803403274825733"/>
    <x v="5"/>
  </r>
  <r>
    <n v="4074"/>
    <n v="0.73027575382664078"/>
    <x v="3"/>
    <n v="9.8613761775815636"/>
    <n v="19.292234707126898"/>
    <n v="20.560106072679897"/>
    <n v="49.713716957388357"/>
    <x v="7"/>
  </r>
  <r>
    <n v="4075"/>
    <n v="3.2036646675681957E-2"/>
    <x v="0"/>
    <n v="36.343309287230156"/>
    <n v="33.615773355396058"/>
    <n v="21.489376005800271"/>
    <n v="91.448458648426481"/>
    <x v="10"/>
  </r>
  <r>
    <n v="4076"/>
    <n v="0.82712845748194297"/>
    <x v="3"/>
    <n v="51.097065611145368"/>
    <n v="15.691375608328839"/>
    <n v="20.963124366718283"/>
    <n v="87.751565586192498"/>
    <x v="9"/>
  </r>
  <r>
    <n v="4077"/>
    <n v="0.41182913545254374"/>
    <x v="0"/>
    <n v="55.013666555609589"/>
    <n v="23.728195235253462"/>
    <n v="19.361007339348895"/>
    <n v="98.102869130211957"/>
    <x v="10"/>
  </r>
  <r>
    <n v="4078"/>
    <n v="0.17687592497356086"/>
    <x v="0"/>
    <n v="11.807035115407137"/>
    <n v="66.818661136380186"/>
    <n v="21.761562286025395"/>
    <n v="100.38725853781271"/>
    <x v="6"/>
  </r>
  <r>
    <n v="4079"/>
    <n v="0.75047518798633372"/>
    <x v="3"/>
    <n v="26.30993828452409"/>
    <n v="46.96782355973405"/>
    <n v="16.103963027080127"/>
    <n v="89.381724871338264"/>
    <x v="9"/>
  </r>
  <r>
    <n v="4080"/>
    <n v="0.56796347795593904"/>
    <x v="3"/>
    <n v="68.025654233863122"/>
    <n v="14.366405954353262"/>
    <n v="20.883586868673248"/>
    <n v="103.27564705688964"/>
    <x v="6"/>
  </r>
  <r>
    <n v="4081"/>
    <n v="0.85332861367167601"/>
    <x v="3"/>
    <n v="53.525024323501484"/>
    <n v="10.844890340939044"/>
    <n v="26.460134056098443"/>
    <n v="90.830048720538969"/>
    <x v="10"/>
  </r>
  <r>
    <n v="4082"/>
    <n v="0.47469495900357284"/>
    <x v="0"/>
    <n v="69.923000940246553"/>
    <n v="25.112012868236313"/>
    <n v="24.353016872726077"/>
    <n v="119.38803068120893"/>
    <x v="8"/>
  </r>
  <r>
    <n v="4083"/>
    <n v="0.58854804145791717"/>
    <x v="3"/>
    <n v="43.066240696982142"/>
    <n v="33.222118327605202"/>
    <n v="18.816662655925306"/>
    <n v="95.105021680512664"/>
    <x v="10"/>
  </r>
  <r>
    <n v="4084"/>
    <n v="0.37396193228673236"/>
    <x v="0"/>
    <n v="6.3175471899321929"/>
    <n v="16.584504617964004"/>
    <n v="15.244742903516387"/>
    <n v="38.146794711412582"/>
    <x v="15"/>
  </r>
  <r>
    <n v="4085"/>
    <n v="0.86396265727859478"/>
    <x v="4"/>
    <n v="29.37817257208803"/>
    <n v="10.827687778553244"/>
    <n v="12.433905516618518"/>
    <n v="52.63976586725979"/>
    <x v="5"/>
  </r>
  <r>
    <n v="4086"/>
    <n v="0.24661633940815197"/>
    <x v="0"/>
    <n v="8.8846839843996275"/>
    <n v="28.753835382361597"/>
    <n v="21.339454398451892"/>
    <n v="58.977973765213115"/>
    <x v="5"/>
  </r>
  <r>
    <n v="4087"/>
    <n v="0.25489758674593765"/>
    <x v="0"/>
    <n v="103.29280935149201"/>
    <n v="33.006394455865895"/>
    <n v="19.113715035635224"/>
    <n v="155.41291884299312"/>
    <x v="16"/>
  </r>
  <r>
    <n v="4088"/>
    <n v="0.56771203113056457"/>
    <x v="3"/>
    <n v="14.611974400080268"/>
    <n v="45.869222485678549"/>
    <n v="18.245149427284741"/>
    <n v="78.726346313043564"/>
    <x v="4"/>
  </r>
  <r>
    <n v="4089"/>
    <n v="0.50110400662996157"/>
    <x v="3"/>
    <n v="9.3408844232116657"/>
    <n v="15.642462432812744"/>
    <n v="19.28227616817286"/>
    <n v="44.265623024197268"/>
    <x v="7"/>
  </r>
  <r>
    <n v="4090"/>
    <n v="0.69740165363416562"/>
    <x v="3"/>
    <n v="11.851452931269895"/>
    <n v="32.598708673247508"/>
    <n v="20.355417205922269"/>
    <n v="64.80557881043967"/>
    <x v="2"/>
  </r>
  <r>
    <n v="4091"/>
    <n v="6.0892418522873193E-3"/>
    <x v="0"/>
    <n v="18.317112932361109"/>
    <n v="24.053861520111784"/>
    <n v="24.916821433981216"/>
    <n v="67.287795886454106"/>
    <x v="2"/>
  </r>
  <r>
    <n v="4092"/>
    <n v="0.68934997429933165"/>
    <x v="3"/>
    <n v="65.931995329897433"/>
    <n v="18.601334126005483"/>
    <n v="19.649465866848477"/>
    <n v="104.18279532275139"/>
    <x v="6"/>
  </r>
  <r>
    <n v="4093"/>
    <n v="0.78660970090768778"/>
    <x v="3"/>
    <n v="60.736703221173762"/>
    <n v="23.490798674709819"/>
    <n v="14.686882924684772"/>
    <n v="98.914384820568344"/>
    <x v="10"/>
  </r>
  <r>
    <n v="4094"/>
    <n v="0.56948890818295161"/>
    <x v="3"/>
    <n v="24.228623122092468"/>
    <n v="51.643417369244951"/>
    <n v="24.491288630393324"/>
    <n v="100.36332912173074"/>
    <x v="6"/>
  </r>
  <r>
    <n v="4095"/>
    <n v="0.75980253046844881"/>
    <x v="3"/>
    <n v="23.584066865348522"/>
    <n v="22.951085624990764"/>
    <n v="27.423021464506423"/>
    <n v="73.958173954845705"/>
    <x v="4"/>
  </r>
  <r>
    <n v="4096"/>
    <n v="7.2376337790326928E-2"/>
    <x v="0"/>
    <n v="44.403875135244178"/>
    <n v="26.186055783820461"/>
    <n v="19.125251761859168"/>
    <n v="89.715182680923817"/>
    <x v="9"/>
  </r>
  <r>
    <n v="4097"/>
    <n v="0.52198913938434122"/>
    <x v="3"/>
    <n v="110.59385974744274"/>
    <n v="20.659279125440381"/>
    <n v="15.440029004943835"/>
    <n v="146.69316787782694"/>
    <x v="0"/>
  </r>
  <r>
    <n v="4098"/>
    <n v="0.25901715478816478"/>
    <x v="0"/>
    <n v="32.277841240875006"/>
    <n v="31.564174492742708"/>
    <n v="19.674262203196218"/>
    <n v="83.516277936813935"/>
    <x v="9"/>
  </r>
  <r>
    <n v="4099"/>
    <n v="0.65924190059236354"/>
    <x v="3"/>
    <n v="22.096908227738929"/>
    <n v="30.762479509782064"/>
    <n v="19.542485777160728"/>
    <n v="72.401873514681711"/>
    <x v="4"/>
  </r>
  <r>
    <n v="4100"/>
    <n v="0.45462576257280707"/>
    <x v="0"/>
    <n v="18.95839325896085"/>
    <n v="35.669561472251381"/>
    <n v="21.869746639492277"/>
    <n v="76.497701370704505"/>
    <x v="4"/>
  </r>
  <r>
    <n v="4101"/>
    <n v="3.7401114241848776E-2"/>
    <x v="0"/>
    <n v="8.6562635297428638"/>
    <n v="54.312710044036244"/>
    <n v="15.919028211643221"/>
    <n v="78.888001785422333"/>
    <x v="4"/>
  </r>
  <r>
    <n v="4102"/>
    <n v="0.78757003464049502"/>
    <x v="3"/>
    <n v="50.314501532056212"/>
    <n v="50.13105731166759"/>
    <n v="19.985453395998814"/>
    <n v="120.43101223972262"/>
    <x v="1"/>
  </r>
  <r>
    <n v="4103"/>
    <n v="0.56596441752677751"/>
    <x v="3"/>
    <n v="24.710393437343015"/>
    <n v="128.54167468239163"/>
    <n v="23.664314235564262"/>
    <n v="176.91638235529891"/>
    <x v="11"/>
  </r>
  <r>
    <n v="4104"/>
    <n v="0.41429281986047461"/>
    <x v="0"/>
    <n v="59.327880912766268"/>
    <n v="31.82256762768036"/>
    <n v="20.166321176500411"/>
    <n v="111.31676971694705"/>
    <x v="8"/>
  </r>
  <r>
    <n v="4105"/>
    <n v="0.2854646319277393"/>
    <x v="0"/>
    <n v="8.7717675492960741"/>
    <n v="17.842874419877518"/>
    <n v="16.870216625463339"/>
    <n v="43.484858594636933"/>
    <x v="7"/>
  </r>
  <r>
    <n v="4106"/>
    <n v="0.17549165606748063"/>
    <x v="0"/>
    <n v="6.932626002585315"/>
    <n v="23.161090882193122"/>
    <n v="20.355587576524602"/>
    <n v="50.449304461303043"/>
    <x v="5"/>
  </r>
  <r>
    <n v="4107"/>
    <n v="3.507064389543546E-2"/>
    <x v="0"/>
    <n v="28.882451547688376"/>
    <n v="9.3145462222256423"/>
    <n v="24.476344648737069"/>
    <n v="62.673342418651089"/>
    <x v="2"/>
  </r>
  <r>
    <n v="4108"/>
    <n v="0.44469316733107778"/>
    <x v="0"/>
    <n v="16.475075557512447"/>
    <n v="49.227889266391188"/>
    <n v="20.142310826041793"/>
    <n v="85.845275649945435"/>
    <x v="9"/>
  </r>
  <r>
    <n v="4109"/>
    <n v="0.11912137691160063"/>
    <x v="0"/>
    <n v="9.8941275279091734"/>
    <n v="40.013882206544892"/>
    <n v="18.471569971357777"/>
    <n v="68.37957970581185"/>
    <x v="2"/>
  </r>
  <r>
    <n v="4110"/>
    <n v="0.96132716466265855"/>
    <x v="2"/>
    <n v="27.326090121910212"/>
    <n v="16.854882704698433"/>
    <n v="29.348179514278254"/>
    <n v="73.529152340886895"/>
    <x v="4"/>
  </r>
  <r>
    <n v="4111"/>
    <n v="0.83569433296168605"/>
    <x v="3"/>
    <n v="25.156296206042239"/>
    <n v="18.203232975566578"/>
    <n v="17.549550634735784"/>
    <n v="60.909079816344601"/>
    <x v="2"/>
  </r>
  <r>
    <n v="4112"/>
    <n v="1.1438497513891366E-2"/>
    <x v="0"/>
    <n v="8.5135100391335126"/>
    <n v="17.763993290240357"/>
    <n v="22.32646586713285"/>
    <n v="48.603969196506725"/>
    <x v="7"/>
  </r>
  <r>
    <n v="4113"/>
    <n v="0.51658645854520024"/>
    <x v="3"/>
    <n v="36.991046861668721"/>
    <n v="36.132963870475557"/>
    <n v="17.619656787871211"/>
    <n v="90.743667520015492"/>
    <x v="10"/>
  </r>
  <r>
    <n v="4114"/>
    <n v="0.93087067665774981"/>
    <x v="1"/>
    <n v="46.148272379944927"/>
    <n v="13.759337402822933"/>
    <n v="16.83236064646594"/>
    <n v="76.739970429233807"/>
    <x v="4"/>
  </r>
  <r>
    <n v="4115"/>
    <n v="0.26552779905459067"/>
    <x v="0"/>
    <n v="39.07281354458388"/>
    <n v="49.311833247685904"/>
    <n v="21.686279607826226"/>
    <n v="110.07092640009601"/>
    <x v="8"/>
  </r>
  <r>
    <n v="4116"/>
    <n v="0.84146424303659373"/>
    <x v="3"/>
    <n v="27.619289636207689"/>
    <n v="9.6119712498288266"/>
    <n v="21.225507973949135"/>
    <n v="58.456768859985651"/>
    <x v="5"/>
  </r>
  <r>
    <n v="4117"/>
    <n v="0.11886063489262122"/>
    <x v="0"/>
    <n v="11.710309239163731"/>
    <n v="34.567751013963459"/>
    <n v="14.789256016660019"/>
    <n v="61.067316269787213"/>
    <x v="2"/>
  </r>
  <r>
    <n v="4118"/>
    <n v="0.83637409342340596"/>
    <x v="3"/>
    <n v="39.390436658915995"/>
    <n v="39.616427846631289"/>
    <n v="17.010183927090573"/>
    <n v="96.017048432637864"/>
    <x v="10"/>
  </r>
  <r>
    <n v="4119"/>
    <n v="0.46209570550576429"/>
    <x v="0"/>
    <n v="34.22051133674254"/>
    <n v="37.084721522103202"/>
    <n v="19.181776440683819"/>
    <n v="90.487009299529561"/>
    <x v="10"/>
  </r>
  <r>
    <n v="4120"/>
    <n v="0.260617014390508"/>
    <x v="0"/>
    <n v="13.74419374616167"/>
    <n v="19.329971470725091"/>
    <n v="15.830172353603736"/>
    <n v="48.904337570490497"/>
    <x v="7"/>
  </r>
  <r>
    <n v="4121"/>
    <n v="5.342806760199359E-2"/>
    <x v="0"/>
    <n v="57.354114363815178"/>
    <n v="31.374385432199233"/>
    <n v="26.059104227946126"/>
    <n v="114.78760402396053"/>
    <x v="8"/>
  </r>
  <r>
    <n v="4122"/>
    <n v="9.4185178663987346E-2"/>
    <x v="0"/>
    <n v="78.774400499519572"/>
    <n v="40.028421754354987"/>
    <n v="20.135447446698379"/>
    <n v="138.93826970057293"/>
    <x v="3"/>
  </r>
  <r>
    <n v="4123"/>
    <n v="0.16046035859949093"/>
    <x v="0"/>
    <n v="43.381001892706223"/>
    <n v="61.436514431948829"/>
    <n v="19.595035835053736"/>
    <n v="124.4125521597088"/>
    <x v="1"/>
  </r>
  <r>
    <n v="4124"/>
    <n v="0.22153877149528656"/>
    <x v="0"/>
    <n v="18.432798607532483"/>
    <n v="30.661042049439757"/>
    <n v="17.348017847337601"/>
    <n v="66.441858504309835"/>
    <x v="2"/>
  </r>
  <r>
    <n v="4125"/>
    <n v="0.49987774834591847"/>
    <x v="0"/>
    <n v="14.635097338698566"/>
    <n v="28.974624266219831"/>
    <n v="17.10025010570487"/>
    <n v="60.709971710623265"/>
    <x v="2"/>
  </r>
  <r>
    <n v="4126"/>
    <n v="0.55610574494331366"/>
    <x v="3"/>
    <n v="8.4972031845696492"/>
    <n v="41.011840134364789"/>
    <n v="20.192897325510462"/>
    <n v="69.701940644444903"/>
    <x v="2"/>
  </r>
  <r>
    <n v="4127"/>
    <n v="7.8376956369549555E-2"/>
    <x v="0"/>
    <n v="17.191255959204824"/>
    <n v="26.743383494300865"/>
    <n v="21.76089688228258"/>
    <n v="65.695536335788262"/>
    <x v="2"/>
  </r>
  <r>
    <n v="4128"/>
    <n v="0.93886105802734776"/>
    <x v="1"/>
    <n v="34.990712116304671"/>
    <n v="30.554300833477541"/>
    <n v="10.565157541518646"/>
    <n v="76.110170491300849"/>
    <x v="4"/>
  </r>
  <r>
    <n v="4129"/>
    <n v="0.55968598780216861"/>
    <x v="3"/>
    <n v="20.945015332125482"/>
    <n v="26.916359646027257"/>
    <n v="14.966672527655426"/>
    <n v="62.828047505808165"/>
    <x v="2"/>
  </r>
  <r>
    <n v="4130"/>
    <n v="0.88188631725800415"/>
    <x v="4"/>
    <n v="57.794203719877309"/>
    <n v="15.415732146261412"/>
    <n v="16.420367048494771"/>
    <n v="89.630302914633489"/>
    <x v="9"/>
  </r>
  <r>
    <n v="4131"/>
    <n v="0.14918088336063362"/>
    <x v="0"/>
    <n v="24.727869427521444"/>
    <n v="18.191629112742724"/>
    <n v="20.850719863993618"/>
    <n v="63.77021840425779"/>
    <x v="2"/>
  </r>
  <r>
    <n v="4132"/>
    <n v="0.64133338093721703"/>
    <x v="3"/>
    <n v="151.43948133061167"/>
    <n v="46.485591907506262"/>
    <n v="21.815820038622341"/>
    <n v="219.74089327674028"/>
    <x v="13"/>
  </r>
  <r>
    <n v="4133"/>
    <n v="0.21087222066782496"/>
    <x v="0"/>
    <n v="63.768536129420859"/>
    <n v="37.47090894157445"/>
    <n v="18.507232997843804"/>
    <n v="119.74667806883912"/>
    <x v="8"/>
  </r>
  <r>
    <n v="4134"/>
    <n v="7.9906538899306323E-2"/>
    <x v="0"/>
    <n v="48.513971200281595"/>
    <n v="33.299846372146227"/>
    <n v="19.869136074971518"/>
    <n v="101.68295364739934"/>
    <x v="6"/>
  </r>
  <r>
    <n v="4135"/>
    <n v="0.13947403304495343"/>
    <x v="0"/>
    <n v="13.522956624988097"/>
    <n v="13.692781728880892"/>
    <n v="24.420424707274723"/>
    <n v="51.636163061143712"/>
    <x v="5"/>
  </r>
  <r>
    <n v="4136"/>
    <n v="0.75539709735831961"/>
    <x v="3"/>
    <n v="10.626681886829322"/>
    <n v="7.9403712696356878"/>
    <n v="16.6582073181646"/>
    <n v="35.225260474629607"/>
    <x v="15"/>
  </r>
  <r>
    <n v="4137"/>
    <n v="0.91441372431931456"/>
    <x v="1"/>
    <n v="18.266043676585817"/>
    <n v="37.893700482223402"/>
    <n v="20.136371466393513"/>
    <n v="76.296115625202731"/>
    <x v="4"/>
  </r>
  <r>
    <n v="4138"/>
    <n v="0.20617967343210997"/>
    <x v="0"/>
    <n v="55.532620325316365"/>
    <n v="25.378529573183886"/>
    <n v="19.848046741801038"/>
    <n v="100.7591966403013"/>
    <x v="6"/>
  </r>
  <r>
    <n v="4139"/>
    <n v="0.67470777819587102"/>
    <x v="3"/>
    <n v="29.136881885685611"/>
    <n v="60.734503984942336"/>
    <n v="20.530694344788806"/>
    <n v="110.40208021541676"/>
    <x v="8"/>
  </r>
  <r>
    <n v="4140"/>
    <n v="0.10733422117603175"/>
    <x v="0"/>
    <n v="28.188475410709781"/>
    <n v="17.058625849695318"/>
    <n v="22.528451306496972"/>
    <n v="67.775552566902078"/>
    <x v="2"/>
  </r>
  <r>
    <n v="4141"/>
    <n v="8.6542322205597322E-2"/>
    <x v="0"/>
    <n v="102.38851232974373"/>
    <n v="55.15988086716267"/>
    <n v="22.616216991551259"/>
    <n v="180.16461018845766"/>
    <x v="17"/>
  </r>
  <r>
    <n v="4142"/>
    <n v="0.22523566062000377"/>
    <x v="0"/>
    <n v="30.819225602502176"/>
    <n v="22.471779148005343"/>
    <n v="17.701382320840036"/>
    <n v="70.992387071347551"/>
    <x v="4"/>
  </r>
  <r>
    <n v="4143"/>
    <n v="0.8351361745430268"/>
    <x v="3"/>
    <n v="51.759320257709064"/>
    <n v="15.698765108342531"/>
    <n v="20.561434150543004"/>
    <n v="88.019519516594599"/>
    <x v="9"/>
  </r>
  <r>
    <n v="4144"/>
    <n v="0.2161087872107309"/>
    <x v="0"/>
    <n v="10.961202226553789"/>
    <n v="82.011072264881932"/>
    <n v="27.719712010339595"/>
    <n v="120.69198650177532"/>
    <x v="1"/>
  </r>
  <r>
    <n v="4145"/>
    <n v="0.35401072449823456"/>
    <x v="0"/>
    <n v="29.199804074598109"/>
    <n v="46.563091857129216"/>
    <n v="17.40352853177524"/>
    <n v="93.166424463502565"/>
    <x v="10"/>
  </r>
  <r>
    <n v="4146"/>
    <n v="0.98768774259296355"/>
    <x v="2"/>
    <n v="13.458230741485336"/>
    <n v="8.7848390191764203"/>
    <n v="19.120373499800696"/>
    <n v="41.363443260462446"/>
    <x v="7"/>
  </r>
  <r>
    <n v="4147"/>
    <n v="0.37796136069463959"/>
    <x v="0"/>
    <n v="22.006583467691826"/>
    <n v="45.88513124782078"/>
    <n v="22.96418484851883"/>
    <n v="90.855899564031432"/>
    <x v="10"/>
  </r>
  <r>
    <n v="4148"/>
    <n v="0.21849488620876156"/>
    <x v="0"/>
    <n v="12.310321445261529"/>
    <n v="19.23709832651117"/>
    <n v="15.876220235822432"/>
    <n v="47.423640007595132"/>
    <x v="7"/>
  </r>
  <r>
    <n v="4149"/>
    <n v="4.0011008081728083E-2"/>
    <x v="0"/>
    <n v="23.287981657076362"/>
    <n v="44.451090256415867"/>
    <n v="13.868603013154901"/>
    <n v="81.607674926647121"/>
    <x v="9"/>
  </r>
  <r>
    <n v="4150"/>
    <n v="0.91530828609914627"/>
    <x v="1"/>
    <n v="20.699508884478384"/>
    <n v="12.875189878331756"/>
    <n v="19.299803549192596"/>
    <n v="52.87450231200274"/>
    <x v="5"/>
  </r>
  <r>
    <n v="4151"/>
    <n v="0.19402805735970485"/>
    <x v="0"/>
    <n v="35.489971439355394"/>
    <n v="11.802684115912388"/>
    <n v="18.411965737053094"/>
    <n v="65.70462129232088"/>
    <x v="2"/>
  </r>
  <r>
    <n v="4152"/>
    <n v="0.67143214804985307"/>
    <x v="3"/>
    <n v="17.964488850950218"/>
    <n v="19.488855079166942"/>
    <n v="33.635292926528869"/>
    <n v="71.088636856646019"/>
    <x v="4"/>
  </r>
  <r>
    <n v="4153"/>
    <n v="0.84836376975988881"/>
    <x v="3"/>
    <n v="89.546095960347884"/>
    <n v="19.34272870454485"/>
    <n v="17.313304529312884"/>
    <n v="126.20212919420563"/>
    <x v="1"/>
  </r>
  <r>
    <n v="4154"/>
    <n v="0.29473312657112027"/>
    <x v="0"/>
    <n v="44.467312340118504"/>
    <n v="26.756609410294988"/>
    <n v="21.934487009868711"/>
    <n v="93.158408760282214"/>
    <x v="10"/>
  </r>
  <r>
    <n v="4155"/>
    <n v="0.15481557491686848"/>
    <x v="0"/>
    <n v="12.669809144014874"/>
    <n v="40.719415634486111"/>
    <n v="18.649026317597404"/>
    <n v="72.038251096098392"/>
    <x v="4"/>
  </r>
  <r>
    <n v="4156"/>
    <n v="0.18187655670528835"/>
    <x v="0"/>
    <n v="18.813342740179788"/>
    <n v="16.308702752663233"/>
    <n v="20.317464278244309"/>
    <n v="55.43950977108733"/>
    <x v="5"/>
  </r>
  <r>
    <n v="4157"/>
    <n v="0.6506566179768033"/>
    <x v="3"/>
    <n v="117.07136649569232"/>
    <n v="23.465021534349372"/>
    <n v="19.850582365343655"/>
    <n v="160.38697039538533"/>
    <x v="14"/>
  </r>
  <r>
    <n v="4158"/>
    <n v="0.20607538799531178"/>
    <x v="0"/>
    <n v="52.900401843855335"/>
    <n v="15.534102435481152"/>
    <n v="25.045598733242478"/>
    <n v="93.480103012578979"/>
    <x v="10"/>
  </r>
  <r>
    <n v="4159"/>
    <n v="0.60151067741760944"/>
    <x v="3"/>
    <n v="35.020087511358433"/>
    <n v="31.3024642798885"/>
    <n v="19.438477756215203"/>
    <n v="85.761029547462144"/>
    <x v="9"/>
  </r>
  <r>
    <n v="4160"/>
    <n v="0.80140544432942673"/>
    <x v="3"/>
    <n v="103.27012984565322"/>
    <n v="8.1036876688645165"/>
    <n v="20.01163411949825"/>
    <n v="131.38545163401596"/>
    <x v="3"/>
  </r>
  <r>
    <n v="4161"/>
    <n v="0.31045207490735682"/>
    <x v="0"/>
    <n v="21.02518356545233"/>
    <n v="15.042046522044672"/>
    <n v="18.68816518369665"/>
    <n v="54.755395271193649"/>
    <x v="5"/>
  </r>
  <r>
    <n v="4162"/>
    <n v="0.28523032441741258"/>
    <x v="0"/>
    <n v="64.172177887353143"/>
    <n v="38.224284913406841"/>
    <n v="17.161355720548105"/>
    <n v="119.55781852130809"/>
    <x v="8"/>
  </r>
  <r>
    <n v="4163"/>
    <n v="0.51671110196235992"/>
    <x v="3"/>
    <n v="12.927366777059747"/>
    <n v="15.811206400480762"/>
    <n v="23.354673042132056"/>
    <n v="52.093246219672565"/>
    <x v="5"/>
  </r>
  <r>
    <n v="4164"/>
    <n v="0.89673038289884133"/>
    <x v="4"/>
    <n v="21.123518784804094"/>
    <n v="19.843460643803482"/>
    <n v="19.36480641804199"/>
    <n v="60.331785846649566"/>
    <x v="2"/>
  </r>
  <r>
    <n v="4165"/>
    <n v="0.49654117818952548"/>
    <x v="0"/>
    <n v="23.422214658134038"/>
    <n v="20.85851776047787"/>
    <n v="18.992304370326483"/>
    <n v="63.273036788938384"/>
    <x v="2"/>
  </r>
  <r>
    <n v="4166"/>
    <n v="0.75663486416248993"/>
    <x v="3"/>
    <n v="10.393999929543011"/>
    <n v="21.989396544420746"/>
    <n v="27.848962546660477"/>
    <n v="60.23235902062423"/>
    <x v="2"/>
  </r>
  <r>
    <n v="4167"/>
    <n v="0.67193856205135283"/>
    <x v="3"/>
    <n v="52.406757528418538"/>
    <n v="24.593213868507995"/>
    <n v="18.226536419882198"/>
    <n v="95.22650781680872"/>
    <x v="10"/>
  </r>
  <r>
    <n v="4168"/>
    <n v="0.79018974027026145"/>
    <x v="3"/>
    <n v="26.4333532427049"/>
    <n v="41.850649422329433"/>
    <n v="22.053044010617718"/>
    <n v="90.337046675652061"/>
    <x v="10"/>
  </r>
  <r>
    <n v="4169"/>
    <n v="0.27737363134573756"/>
    <x v="0"/>
    <n v="20.170536836503281"/>
    <n v="20.103672366394804"/>
    <n v="18.855348562202426"/>
    <n v="59.129557765100515"/>
    <x v="5"/>
  </r>
  <r>
    <n v="4170"/>
    <n v="3.5331298486987128E-2"/>
    <x v="0"/>
    <n v="41.783364638650568"/>
    <n v="17.231044544028347"/>
    <n v="17.636197905988986"/>
    <n v="76.650607088667897"/>
    <x v="4"/>
  </r>
  <r>
    <n v="4171"/>
    <n v="0.54120561281062307"/>
    <x v="3"/>
    <n v="53.854298270889714"/>
    <n v="18.705314317150041"/>
    <n v="21.049080025427887"/>
    <n v="93.608692613467639"/>
    <x v="10"/>
  </r>
  <r>
    <n v="4172"/>
    <n v="0.24984664729546857"/>
    <x v="0"/>
    <n v="24.216711995096038"/>
    <n v="32.246695562685829"/>
    <n v="13.885865984194401"/>
    <n v="70.34927354197626"/>
    <x v="4"/>
  </r>
  <r>
    <n v="4173"/>
    <n v="0.17192587191847408"/>
    <x v="0"/>
    <n v="18.164918667079721"/>
    <n v="37.701345279129576"/>
    <n v="15.651783976701054"/>
    <n v="71.518047922910355"/>
    <x v="4"/>
  </r>
  <r>
    <n v="4174"/>
    <n v="0.88275976140341794"/>
    <x v="4"/>
    <n v="16.627707992250727"/>
    <n v="24.8481337651865"/>
    <n v="21.350938192097768"/>
    <n v="62.826779949534995"/>
    <x v="2"/>
  </r>
  <r>
    <n v="4175"/>
    <n v="0.72427606986365956"/>
    <x v="3"/>
    <n v="16.252578354979217"/>
    <n v="35.962769538530658"/>
    <n v="18.010811898651959"/>
    <n v="70.226159792161837"/>
    <x v="4"/>
  </r>
  <r>
    <n v="4176"/>
    <n v="0.27299289608091848"/>
    <x v="0"/>
    <n v="19.218003128352741"/>
    <n v="32.009473526156071"/>
    <n v="20.224602531507003"/>
    <n v="71.452079186015823"/>
    <x v="4"/>
  </r>
  <r>
    <n v="4177"/>
    <n v="5.444748538507993E-2"/>
    <x v="0"/>
    <n v="42.729692256822069"/>
    <n v="60.593554112519612"/>
    <n v="28.210390871770624"/>
    <n v="131.5336372411123"/>
    <x v="3"/>
  </r>
  <r>
    <n v="4178"/>
    <n v="0.79642408872808024"/>
    <x v="3"/>
    <n v="29.98198571265511"/>
    <n v="21.631314963081252"/>
    <n v="18.429795785623373"/>
    <n v="70.043096461359738"/>
    <x v="4"/>
  </r>
  <r>
    <n v="4179"/>
    <n v="9.5762583513776423E-2"/>
    <x v="0"/>
    <n v="15.696279369105422"/>
    <n v="15.678947908395505"/>
    <n v="17.760349065868013"/>
    <n v="49.135576343368939"/>
    <x v="7"/>
  </r>
  <r>
    <n v="4180"/>
    <n v="0.75487288153114052"/>
    <x v="3"/>
    <n v="61.862654545268114"/>
    <n v="45.203410800875723"/>
    <n v="15.829622856076098"/>
    <n v="122.89568820221993"/>
    <x v="1"/>
  </r>
  <r>
    <n v="4181"/>
    <n v="0.11997640809397359"/>
    <x v="0"/>
    <n v="9.3281919064172225"/>
    <n v="18.375070954340412"/>
    <n v="14.616937137501425"/>
    <n v="42.320199998259056"/>
    <x v="7"/>
  </r>
  <r>
    <n v="4182"/>
    <n v="0.8061119066084137"/>
    <x v="3"/>
    <n v="24.249693762796461"/>
    <n v="49.380615133078621"/>
    <n v="18.016116403638861"/>
    <n v="91.64642529951395"/>
    <x v="10"/>
  </r>
  <r>
    <n v="4183"/>
    <n v="0.51375238097871534"/>
    <x v="3"/>
    <n v="9.5952156888223836"/>
    <n v="17.144790755956169"/>
    <n v="21.011964199147293"/>
    <n v="47.751970643925844"/>
    <x v="7"/>
  </r>
  <r>
    <n v="4184"/>
    <n v="0.22700993429916849"/>
    <x v="0"/>
    <n v="12.997395973980288"/>
    <n v="22.355582303921569"/>
    <n v="19.129247038978882"/>
    <n v="54.482225316880736"/>
    <x v="5"/>
  </r>
  <r>
    <n v="4185"/>
    <n v="0.10119198696513132"/>
    <x v="0"/>
    <n v="45.87128398629725"/>
    <n v="37.676450232985871"/>
    <n v="17.60646291289499"/>
    <n v="101.1541971321781"/>
    <x v="6"/>
  </r>
  <r>
    <n v="4186"/>
    <n v="0.8663550731634454"/>
    <x v="4"/>
    <n v="21.429451338898801"/>
    <n v="26.068711873218032"/>
    <n v="23.634989841134523"/>
    <n v="71.133153053251363"/>
    <x v="4"/>
  </r>
  <r>
    <n v="4187"/>
    <n v="0.39197533281921904"/>
    <x v="0"/>
    <n v="16.430869769804833"/>
    <n v="99.188721940997198"/>
    <n v="29.700578307037187"/>
    <n v="145.32017001783922"/>
    <x v="0"/>
  </r>
  <r>
    <n v="4188"/>
    <n v="7.7322210715287665E-2"/>
    <x v="0"/>
    <n v="35.674091424563358"/>
    <n v="42.242359327770124"/>
    <n v="17.78737828338679"/>
    <n v="95.703829035720261"/>
    <x v="10"/>
  </r>
  <r>
    <n v="4189"/>
    <n v="2.1173011384165052E-2"/>
    <x v="0"/>
    <n v="39.406128469778075"/>
    <n v="21.509899763454541"/>
    <n v="23.204189883824448"/>
    <n v="84.120218117057064"/>
    <x v="9"/>
  </r>
  <r>
    <n v="4190"/>
    <n v="0.47945832748299999"/>
    <x v="0"/>
    <n v="58.26623636719701"/>
    <n v="38.746083879585186"/>
    <n v="11.601015016427993"/>
    <n v="108.61333526321019"/>
    <x v="6"/>
  </r>
  <r>
    <n v="4191"/>
    <n v="0.89384683434430789"/>
    <x v="4"/>
    <n v="20.706346867334418"/>
    <n v="18.673368642153129"/>
    <n v="24.786282072186093"/>
    <n v="64.165997581673636"/>
    <x v="2"/>
  </r>
  <r>
    <n v="4192"/>
    <n v="0.92837255734109536"/>
    <x v="1"/>
    <n v="33.218688214571813"/>
    <n v="38.094869932761945"/>
    <n v="16.447926773401218"/>
    <n v="87.761484920734986"/>
    <x v="9"/>
  </r>
  <r>
    <n v="4193"/>
    <n v="0.44430776863346388"/>
    <x v="0"/>
    <n v="23.933648489195779"/>
    <n v="17.693379247533422"/>
    <n v="20.817043587644669"/>
    <n v="62.444071324373873"/>
    <x v="2"/>
  </r>
  <r>
    <n v="4194"/>
    <n v="0.89742700120029417"/>
    <x v="4"/>
    <n v="22.331782648683223"/>
    <n v="19.893223456531057"/>
    <n v="15.549215393269582"/>
    <n v="57.774221498483861"/>
    <x v="5"/>
  </r>
  <r>
    <n v="4195"/>
    <n v="0.50567004031663132"/>
    <x v="3"/>
    <n v="12.7029651609407"/>
    <n v="17.57164572765679"/>
    <n v="16.799020654347238"/>
    <n v="47.073631542944725"/>
    <x v="7"/>
  </r>
  <r>
    <n v="4196"/>
    <n v="0.90564446081799532"/>
    <x v="1"/>
    <n v="69.915495858932488"/>
    <n v="23.583108710275578"/>
    <n v="22.13417678486141"/>
    <n v="115.63278135406948"/>
    <x v="8"/>
  </r>
  <r>
    <n v="4197"/>
    <n v="0.39925716171389802"/>
    <x v="0"/>
    <n v="11.477016450748499"/>
    <n v="28.718406998007438"/>
    <n v="19.684889364136279"/>
    <n v="59.880312812892214"/>
    <x v="5"/>
  </r>
  <r>
    <n v="4198"/>
    <n v="0.57931997539229685"/>
    <x v="3"/>
    <n v="10.826102307166378"/>
    <n v="27.484520054468906"/>
    <n v="17.191505895092352"/>
    <n v="55.50212825672763"/>
    <x v="5"/>
  </r>
  <r>
    <n v="4199"/>
    <n v="0.67491118321802046"/>
    <x v="3"/>
    <n v="25.090182012649013"/>
    <n v="40.798648793724617"/>
    <n v="21.400263107392615"/>
    <n v="87.289093913766251"/>
    <x v="9"/>
  </r>
  <r>
    <n v="4200"/>
    <n v="0.82138423130042437"/>
    <x v="3"/>
    <n v="38.506844576153604"/>
    <n v="46.198920275248142"/>
    <n v="21.75941670827871"/>
    <n v="106.46518155968045"/>
    <x v="6"/>
  </r>
  <r>
    <n v="4201"/>
    <n v="4.7037193675113498E-2"/>
    <x v="0"/>
    <n v="36.091860374248554"/>
    <n v="20.362072054307884"/>
    <n v="15.858208421079997"/>
    <n v="72.312140849636435"/>
    <x v="4"/>
  </r>
  <r>
    <n v="4202"/>
    <n v="0.97687989492102767"/>
    <x v="2"/>
    <n v="83.309705977457796"/>
    <n v="26.519522721447832"/>
    <n v="19.713191725992051"/>
    <n v="129.54242042489767"/>
    <x v="1"/>
  </r>
  <r>
    <n v="4203"/>
    <n v="0.53370752453543235"/>
    <x v="3"/>
    <n v="72.658446955866737"/>
    <n v="28.557600777182259"/>
    <n v="19.041889769581378"/>
    <n v="120.25793750263037"/>
    <x v="1"/>
  </r>
  <r>
    <n v="4204"/>
    <n v="0.50959327622512973"/>
    <x v="3"/>
    <n v="14.552635969953618"/>
    <n v="37.971742230579736"/>
    <n v="19.626853091099232"/>
    <n v="72.151231291632584"/>
    <x v="4"/>
  </r>
  <r>
    <n v="4205"/>
    <n v="0.58373678105757498"/>
    <x v="3"/>
    <n v="21.45705089058514"/>
    <n v="31.161114175639018"/>
    <n v="19.502905585132716"/>
    <n v="72.121070651356874"/>
    <x v="4"/>
  </r>
  <r>
    <n v="4206"/>
    <n v="0.26722528379235055"/>
    <x v="0"/>
    <n v="17.460932358817587"/>
    <n v="30.074843886645041"/>
    <n v="18.501999196196753"/>
    <n v="66.037775441659377"/>
    <x v="2"/>
  </r>
  <r>
    <n v="4207"/>
    <n v="6.2785507136791874E-2"/>
    <x v="0"/>
    <n v="23.22691572292824"/>
    <n v="64.157793771170276"/>
    <n v="16.38794725145523"/>
    <n v="103.77265674555375"/>
    <x v="6"/>
  </r>
  <r>
    <n v="4208"/>
    <n v="9.0304919644861426E-2"/>
    <x v="0"/>
    <n v="19.658558712268601"/>
    <n v="17.794694929815787"/>
    <n v="19.251342011706257"/>
    <n v="56.704595653790648"/>
    <x v="5"/>
  </r>
  <r>
    <n v="4209"/>
    <n v="0.22044385707898584"/>
    <x v="0"/>
    <n v="46.280369346095029"/>
    <n v="53.814644625743519"/>
    <n v="15.386011203012506"/>
    <n v="115.48102517485104"/>
    <x v="8"/>
  </r>
  <r>
    <n v="4210"/>
    <n v="0.86051077961194988"/>
    <x v="4"/>
    <n v="37.80363768492662"/>
    <n v="25.641797333343902"/>
    <n v="21.743966437534564"/>
    <n v="85.189401455805083"/>
    <x v="9"/>
  </r>
  <r>
    <n v="4211"/>
    <n v="0.45030680398138578"/>
    <x v="0"/>
    <n v="29.400775324975744"/>
    <n v="47.341778512713141"/>
    <n v="23.471425446339616"/>
    <n v="100.21397928402851"/>
    <x v="6"/>
  </r>
  <r>
    <n v="4212"/>
    <n v="0.69749109025253886"/>
    <x v="3"/>
    <n v="22.776634082167998"/>
    <n v="24.97864541889739"/>
    <n v="18.397975517488931"/>
    <n v="66.153255018554319"/>
    <x v="2"/>
  </r>
  <r>
    <n v="4213"/>
    <n v="0.2712279751252491"/>
    <x v="0"/>
    <n v="60.233316482048643"/>
    <n v="26.090143612478148"/>
    <n v="16.041145153366781"/>
    <n v="102.36460524789358"/>
    <x v="6"/>
  </r>
  <r>
    <n v="4214"/>
    <n v="0.92157675223067248"/>
    <x v="1"/>
    <n v="8.2069073651804931"/>
    <n v="41.015855955107412"/>
    <n v="22.494689917473615"/>
    <n v="71.717453237761518"/>
    <x v="4"/>
  </r>
  <r>
    <n v="4215"/>
    <n v="0.48052155272108654"/>
    <x v="0"/>
    <n v="47.489671108254868"/>
    <n v="42.740770623161467"/>
    <n v="16.540907611406922"/>
    <n v="106.77134934282326"/>
    <x v="6"/>
  </r>
  <r>
    <n v="4216"/>
    <n v="0.14683068903833174"/>
    <x v="0"/>
    <n v="38.845231803676199"/>
    <n v="43.300254625861648"/>
    <n v="22.163431528717524"/>
    <n v="104.30891795825536"/>
    <x v="6"/>
  </r>
  <r>
    <n v="4217"/>
    <n v="0.43322671788258238"/>
    <x v="0"/>
    <n v="31.033324540862509"/>
    <n v="24.898902313510451"/>
    <n v="20.162610566191084"/>
    <n v="76.094837420564033"/>
    <x v="4"/>
  </r>
  <r>
    <n v="4218"/>
    <n v="0.44713082586664643"/>
    <x v="0"/>
    <n v="10.402935813280369"/>
    <n v="59.213521338296019"/>
    <n v="24.266993825863974"/>
    <n v="93.883450977440361"/>
    <x v="10"/>
  </r>
  <r>
    <n v="4219"/>
    <n v="0.75430665339673486"/>
    <x v="3"/>
    <n v="40.085594468718391"/>
    <n v="42.602935150440679"/>
    <n v="19.031909256709174"/>
    <n v="101.72043887586824"/>
    <x v="6"/>
  </r>
  <r>
    <n v="4220"/>
    <n v="0.48173232725692727"/>
    <x v="0"/>
    <n v="9.986618390524324"/>
    <n v="39.719878560353365"/>
    <n v="21.967586157533791"/>
    <n v="71.67408310841148"/>
    <x v="4"/>
  </r>
  <r>
    <n v="4221"/>
    <n v="0.98068749334553473"/>
    <x v="2"/>
    <n v="14.570651558777154"/>
    <n v="21.175420880319113"/>
    <n v="18.957784883751156"/>
    <n v="54.703857322847426"/>
    <x v="5"/>
  </r>
  <r>
    <n v="4222"/>
    <n v="0.62707455646591537"/>
    <x v="3"/>
    <n v="30.658052003341371"/>
    <n v="9.7822178221318552"/>
    <n v="16.148937744965075"/>
    <n v="56.589207570438298"/>
    <x v="5"/>
  </r>
  <r>
    <n v="4223"/>
    <n v="5.1105253599379896E-2"/>
    <x v="0"/>
    <n v="16.643583855711761"/>
    <n v="40.132683168593644"/>
    <n v="19.072347647979203"/>
    <n v="75.848614672284612"/>
    <x v="4"/>
  </r>
  <r>
    <n v="4224"/>
    <n v="0.9658300759748778"/>
    <x v="2"/>
    <n v="79.526716170651198"/>
    <n v="34.40119497041163"/>
    <n v="15.61331731013277"/>
    <n v="129.54122845119559"/>
    <x v="1"/>
  </r>
  <r>
    <n v="4225"/>
    <n v="0.59737654044515975"/>
    <x v="3"/>
    <n v="24.541696157093227"/>
    <n v="37.65294762439212"/>
    <n v="21.386607810939338"/>
    <n v="83.581251592424678"/>
    <x v="9"/>
  </r>
  <r>
    <n v="4226"/>
    <n v="0.77010641489933829"/>
    <x v="3"/>
    <n v="51.1144470888662"/>
    <n v="23.148570298882383"/>
    <n v="19.632802077246069"/>
    <n v="93.895819464994659"/>
    <x v="10"/>
  </r>
  <r>
    <n v="4227"/>
    <n v="2.900717230148897E-2"/>
    <x v="0"/>
    <n v="13.777387283521414"/>
    <n v="28.638157796589024"/>
    <n v="27.476184291208945"/>
    <n v="69.891729371319371"/>
    <x v="2"/>
  </r>
  <r>
    <n v="4228"/>
    <n v="0.82094521612164106"/>
    <x v="3"/>
    <n v="66.277393795158517"/>
    <n v="21.796152825369745"/>
    <n v="26.951024799659297"/>
    <n v="115.02457142018756"/>
    <x v="8"/>
  </r>
  <r>
    <n v="4229"/>
    <n v="0.39201195283971624"/>
    <x v="0"/>
    <n v="42.984649492228421"/>
    <n v="28.966140766968046"/>
    <n v="18.435311138938879"/>
    <n v="90.386101398135338"/>
    <x v="10"/>
  </r>
  <r>
    <n v="4230"/>
    <n v="0.61209264018030174"/>
    <x v="3"/>
    <n v="26.406082572181663"/>
    <n v="44.829867053892741"/>
    <n v="22.074172417197232"/>
    <n v="93.310122043271633"/>
    <x v="10"/>
  </r>
  <r>
    <n v="4231"/>
    <n v="0.89255507078645457"/>
    <x v="4"/>
    <n v="20.620999641796711"/>
    <n v="41.160927561694415"/>
    <n v="14.694667501881096"/>
    <n v="76.476594705372221"/>
    <x v="4"/>
  </r>
  <r>
    <n v="4232"/>
    <n v="0.32066961011984285"/>
    <x v="0"/>
    <n v="13.496630190939261"/>
    <n v="18.800771715348965"/>
    <n v="21.215979914778938"/>
    <n v="53.513381821067171"/>
    <x v="5"/>
  </r>
  <r>
    <n v="4233"/>
    <n v="0.99895374331475861"/>
    <x v="2"/>
    <n v="33.044207926665806"/>
    <n v="15.296866802469767"/>
    <n v="27.984631999024863"/>
    <n v="76.325706728160441"/>
    <x v="4"/>
  </r>
  <r>
    <n v="4234"/>
    <n v="0.87302106578289662"/>
    <x v="4"/>
    <n v="72.276245739084288"/>
    <n v="41.09690276162361"/>
    <n v="19.557039881637678"/>
    <n v="132.93018838234559"/>
    <x v="3"/>
  </r>
  <r>
    <n v="4235"/>
    <n v="0.60953437203933247"/>
    <x v="3"/>
    <n v="22.96860865597403"/>
    <n v="16.765945917769862"/>
    <n v="21.657553838148456"/>
    <n v="61.392108411892352"/>
    <x v="2"/>
  </r>
  <r>
    <n v="4236"/>
    <n v="0.66605852998623849"/>
    <x v="3"/>
    <n v="22.355665488332605"/>
    <n v="38.920579431467843"/>
    <n v="22.488780409178009"/>
    <n v="83.765025328978453"/>
    <x v="9"/>
  </r>
  <r>
    <n v="4237"/>
    <n v="0.12396303244896645"/>
    <x v="0"/>
    <n v="22.880811982907037"/>
    <n v="61.100132826110965"/>
    <n v="23.457487993073332"/>
    <n v="107.43843280209133"/>
    <x v="6"/>
  </r>
  <r>
    <n v="4238"/>
    <n v="0.18124104497342242"/>
    <x v="0"/>
    <n v="14.458551778984605"/>
    <n v="31.029363946707551"/>
    <n v="16.668739611748975"/>
    <n v="62.15665533744113"/>
    <x v="2"/>
  </r>
  <r>
    <n v="4239"/>
    <n v="0.83266875084272296"/>
    <x v="3"/>
    <n v="79.680724738030051"/>
    <n v="37.933380198007967"/>
    <n v="21.221709962113795"/>
    <n v="138.83581489815182"/>
    <x v="3"/>
  </r>
  <r>
    <n v="4240"/>
    <n v="0.21274266686443577"/>
    <x v="0"/>
    <n v="24.649461819192748"/>
    <n v="37.220865256256815"/>
    <n v="17.379251382467871"/>
    <n v="79.249578457917437"/>
    <x v="4"/>
  </r>
  <r>
    <n v="4241"/>
    <n v="0.74224253397679074"/>
    <x v="3"/>
    <n v="74.660534552548"/>
    <n v="4.2247616310788958"/>
    <n v="23.680368314781489"/>
    <n v="102.56566449840838"/>
    <x v="6"/>
  </r>
  <r>
    <n v="4242"/>
    <n v="0.83666672343971593"/>
    <x v="3"/>
    <n v="45.752637499948335"/>
    <n v="18.988384703275539"/>
    <n v="18.831208711796293"/>
    <n v="83.572230915020171"/>
    <x v="9"/>
  </r>
  <r>
    <n v="4243"/>
    <n v="0.47027924491714779"/>
    <x v="0"/>
    <n v="47.012075991850899"/>
    <n v="53.225872885644613"/>
    <n v="24.109354083210359"/>
    <n v="124.34730296070587"/>
    <x v="1"/>
  </r>
  <r>
    <n v="4244"/>
    <n v="0.43053451205748738"/>
    <x v="0"/>
    <n v="113.55941913139637"/>
    <n v="28.101221844809515"/>
    <n v="24.735128365672381"/>
    <n v="166.39576934187826"/>
    <x v="14"/>
  </r>
  <r>
    <n v="4245"/>
    <n v="0.31490627496414425"/>
    <x v="0"/>
    <n v="26.370536766281727"/>
    <n v="4.6121284519840868"/>
    <n v="24.263896040373933"/>
    <n v="55.246561258639744"/>
    <x v="5"/>
  </r>
  <r>
    <n v="4246"/>
    <n v="0.29848688633152876"/>
    <x v="0"/>
    <n v="17.954308166277752"/>
    <n v="40.511994387248116"/>
    <n v="16.155438213705214"/>
    <n v="74.621740767231074"/>
    <x v="4"/>
  </r>
  <r>
    <n v="4247"/>
    <n v="0.93706964646431401"/>
    <x v="1"/>
    <n v="9.9989388400471704"/>
    <n v="59.104890542321911"/>
    <n v="22.043118852141447"/>
    <n v="91.146948234510532"/>
    <x v="10"/>
  </r>
  <r>
    <n v="4248"/>
    <n v="0.41224661371462357"/>
    <x v="0"/>
    <n v="27.534185411737287"/>
    <n v="59.385477773873731"/>
    <n v="18.038975100770539"/>
    <n v="104.95863828638156"/>
    <x v="6"/>
  </r>
  <r>
    <n v="4249"/>
    <n v="0.65979424914543383"/>
    <x v="3"/>
    <n v="45.0333235748652"/>
    <n v="40.153574856715139"/>
    <n v="11.638770909172713"/>
    <n v="96.825669340753052"/>
    <x v="10"/>
  </r>
  <r>
    <n v="4250"/>
    <n v="0.18925633815144083"/>
    <x v="0"/>
    <n v="31.654104865276739"/>
    <n v="14.690413890590904"/>
    <n v="20.615671590292511"/>
    <n v="66.960190346160147"/>
    <x v="2"/>
  </r>
  <r>
    <n v="4251"/>
    <n v="0.81123994577329994"/>
    <x v="3"/>
    <n v="22.102572120933186"/>
    <n v="10.952059734910053"/>
    <n v="21.034903032205783"/>
    <n v="54.089534888049023"/>
    <x v="5"/>
  </r>
  <r>
    <n v="4252"/>
    <n v="3.4822140369316745E-2"/>
    <x v="0"/>
    <n v="61.195510564120234"/>
    <n v="14.489113960056137"/>
    <n v="16.786229703651991"/>
    <n v="92.470854227828369"/>
    <x v="10"/>
  </r>
  <r>
    <n v="4253"/>
    <n v="0.75203751736831381"/>
    <x v="3"/>
    <n v="12.608756997412101"/>
    <n v="14.243567715934708"/>
    <n v="20.311366573549897"/>
    <n v="47.163691286896707"/>
    <x v="7"/>
  </r>
  <r>
    <n v="4254"/>
    <n v="0.84994735024411605"/>
    <x v="3"/>
    <n v="16.507431518794721"/>
    <n v="54.400131464326591"/>
    <n v="24.496113726086691"/>
    <n v="95.403676709208"/>
    <x v="10"/>
  </r>
  <r>
    <n v="4255"/>
    <n v="0.2321667764889046"/>
    <x v="0"/>
    <n v="14.114028240853775"/>
    <n v="62.796197108975868"/>
    <n v="17.567419102491204"/>
    <n v="94.477644452320845"/>
    <x v="10"/>
  </r>
  <r>
    <n v="4256"/>
    <n v="0.61713883336783104"/>
    <x v="3"/>
    <n v="21.704430814123114"/>
    <n v="21.265997943720276"/>
    <n v="20.72850015511127"/>
    <n v="63.698928912954663"/>
    <x v="2"/>
  </r>
  <r>
    <n v="4257"/>
    <n v="0.66274789955963842"/>
    <x v="3"/>
    <n v="34.827771113880772"/>
    <n v="5.9795416608941885"/>
    <n v="20.391125972006009"/>
    <n v="61.198438746780965"/>
    <x v="2"/>
  </r>
  <r>
    <n v="4258"/>
    <n v="0.32931789361096941"/>
    <x v="0"/>
    <n v="21.908782322861565"/>
    <n v="43.134031948054236"/>
    <n v="21.897382549889645"/>
    <n v="86.94019682080544"/>
    <x v="9"/>
  </r>
  <r>
    <n v="4259"/>
    <n v="0.50800530465559113"/>
    <x v="3"/>
    <n v="28.58491575720252"/>
    <n v="48.399927251663954"/>
    <n v="24.155400011693079"/>
    <n v="101.14024302055955"/>
    <x v="6"/>
  </r>
  <r>
    <n v="4260"/>
    <n v="0.53158298007681037"/>
    <x v="3"/>
    <n v="47.680101133009103"/>
    <n v="6.3137024872751981"/>
    <n v="27.205361239748516"/>
    <n v="81.199164860032823"/>
    <x v="9"/>
  </r>
  <r>
    <n v="4261"/>
    <n v="0.17274890198822479"/>
    <x v="0"/>
    <n v="26.932766362082496"/>
    <n v="59.715009314344371"/>
    <n v="16.621822655493983"/>
    <n v="103.26959833192086"/>
    <x v="6"/>
  </r>
  <r>
    <n v="4262"/>
    <n v="0.57789220317166423"/>
    <x v="3"/>
    <n v="54.473607730943151"/>
    <n v="33.311976354921036"/>
    <n v="19.367197594266418"/>
    <n v="107.1527816801306"/>
    <x v="6"/>
  </r>
  <r>
    <n v="4263"/>
    <n v="0.9175454246692224"/>
    <x v="1"/>
    <n v="125.39460225019032"/>
    <n v="23.312899397018008"/>
    <n v="14.52033101060767"/>
    <n v="163.22783265781598"/>
    <x v="14"/>
  </r>
  <r>
    <n v="4264"/>
    <n v="1.2475010172266154E-2"/>
    <x v="0"/>
    <n v="8.7605986921851162"/>
    <n v="33.094523807651385"/>
    <n v="16.99886956485221"/>
    <n v="58.853992064688711"/>
    <x v="5"/>
  </r>
  <r>
    <n v="4265"/>
    <n v="0.68965658898333271"/>
    <x v="3"/>
    <n v="39.024703390340598"/>
    <n v="31.548687988781847"/>
    <n v="22.225374717997621"/>
    <n v="92.798766097120065"/>
    <x v="10"/>
  </r>
  <r>
    <n v="4266"/>
    <n v="9.7937472064653863E-2"/>
    <x v="0"/>
    <n v="27.722487386220976"/>
    <n v="14.131143063599863"/>
    <n v="25.901239730645251"/>
    <n v="67.754870180466099"/>
    <x v="2"/>
  </r>
  <r>
    <n v="4267"/>
    <n v="0.15510667685791857"/>
    <x v="0"/>
    <n v="13.741759820025852"/>
    <n v="18.391589545285711"/>
    <n v="18.364528844910545"/>
    <n v="50.497878210222105"/>
    <x v="5"/>
  </r>
  <r>
    <n v="4268"/>
    <n v="0.48730166296295041"/>
    <x v="0"/>
    <n v="37.689235245538036"/>
    <n v="25.929289416851017"/>
    <n v="23.315285497122019"/>
    <n v="86.933810159511069"/>
    <x v="9"/>
  </r>
  <r>
    <n v="4269"/>
    <n v="0.6054114534998184"/>
    <x v="3"/>
    <n v="26.308976880390095"/>
    <n v="63.364664364828144"/>
    <n v="14.59783108361318"/>
    <n v="104.27147232883141"/>
    <x v="6"/>
  </r>
  <r>
    <n v="4270"/>
    <n v="0.3123811601555414"/>
    <x v="0"/>
    <n v="33.90596785834547"/>
    <n v="12.216465201598862"/>
    <n v="17.065661418379115"/>
    <n v="63.188094478323443"/>
    <x v="2"/>
  </r>
  <r>
    <n v="4271"/>
    <n v="0.30456744986988149"/>
    <x v="0"/>
    <n v="68.419691007395286"/>
    <n v="23.394469320426335"/>
    <n v="20.159890676479503"/>
    <n v="111.97405100430113"/>
    <x v="8"/>
  </r>
  <r>
    <n v="4272"/>
    <n v="0.9778625890097099"/>
    <x v="2"/>
    <n v="34.572235790548817"/>
    <n v="21.975449976701579"/>
    <n v="13.051266166002669"/>
    <n v="69.598951933253062"/>
    <x v="2"/>
  </r>
  <r>
    <n v="4273"/>
    <n v="0.88686752338198716"/>
    <x v="4"/>
    <n v="46.664041140994399"/>
    <n v="68.602119448607198"/>
    <n v="18.080566309645441"/>
    <n v="133.34672689924705"/>
    <x v="3"/>
  </r>
  <r>
    <n v="4274"/>
    <n v="0.40054007354471011"/>
    <x v="0"/>
    <n v="21.448624999605784"/>
    <n v="115.23741368022509"/>
    <n v="24.376300176358271"/>
    <n v="161.06233885618911"/>
    <x v="14"/>
  </r>
  <r>
    <n v="4275"/>
    <n v="0.70922003588159388"/>
    <x v="3"/>
    <n v="6.0197146675456006"/>
    <n v="19.545926953233117"/>
    <n v="17.887081358735674"/>
    <n v="43.452722979514391"/>
    <x v="7"/>
  </r>
  <r>
    <n v="4276"/>
    <n v="0.47348693541844955"/>
    <x v="0"/>
    <n v="39.93130331143221"/>
    <n v="23.102978797350197"/>
    <n v="20.695129216177495"/>
    <n v="83.729411324959898"/>
    <x v="9"/>
  </r>
  <r>
    <n v="4277"/>
    <n v="0.32921782220087381"/>
    <x v="0"/>
    <n v="35.548082052535435"/>
    <n v="31.988973981499964"/>
    <n v="18.411022667927938"/>
    <n v="85.94807870196334"/>
    <x v="9"/>
  </r>
  <r>
    <n v="4278"/>
    <n v="0.35349194332295342"/>
    <x v="0"/>
    <n v="15.46459838867392"/>
    <n v="11.272065931555646"/>
    <n v="23.381095043127925"/>
    <n v="50.117759363357493"/>
    <x v="5"/>
  </r>
  <r>
    <n v="4279"/>
    <n v="0.16886146672165137"/>
    <x v="0"/>
    <n v="11.859440638531806"/>
    <n v="32.3019870441235"/>
    <n v="21.715318887381468"/>
    <n v="65.876746570036772"/>
    <x v="2"/>
  </r>
  <r>
    <n v="4280"/>
    <n v="0.13416314014692332"/>
    <x v="0"/>
    <n v="14.084509099903068"/>
    <n v="18.911251152656586"/>
    <n v="26.294972380347208"/>
    <n v="59.290732632906867"/>
    <x v="5"/>
  </r>
  <r>
    <n v="4281"/>
    <n v="0.27757177017728407"/>
    <x v="0"/>
    <n v="70.385819434060238"/>
    <n v="20.135388265281943"/>
    <n v="20.380234788524891"/>
    <n v="110.90144248786707"/>
    <x v="8"/>
  </r>
  <r>
    <n v="4282"/>
    <n v="0.18562094007170438"/>
    <x v="0"/>
    <n v="39.343949933642932"/>
    <n v="38.045918278424971"/>
    <n v="17.636543489558193"/>
    <n v="95.026411701626103"/>
    <x v="10"/>
  </r>
  <r>
    <n v="4283"/>
    <n v="0.73500641384148924"/>
    <x v="3"/>
    <n v="174.24371185386863"/>
    <n v="28.317834736170237"/>
    <n v="18.101885650935539"/>
    <n v="220.6634322409744"/>
    <x v="21"/>
  </r>
  <r>
    <n v="4284"/>
    <n v="0.604139075419444"/>
    <x v="3"/>
    <n v="30.421389466916946"/>
    <n v="26.152864432223055"/>
    <n v="21.523924968142609"/>
    <n v="78.098178867282613"/>
    <x v="4"/>
  </r>
  <r>
    <n v="4285"/>
    <n v="0.60977797712973369"/>
    <x v="3"/>
    <n v="20.627431301904245"/>
    <n v="61.466012969237099"/>
    <n v="28.214152146677495"/>
    <n v="110.30759641781884"/>
    <x v="8"/>
  </r>
  <r>
    <n v="4286"/>
    <n v="0.13656532300140789"/>
    <x v="0"/>
    <n v="51.768900511195454"/>
    <n v="18.343448174421546"/>
    <n v="16.903279552411913"/>
    <n v="87.015628238028924"/>
    <x v="9"/>
  </r>
  <r>
    <n v="4287"/>
    <n v="0.78282199833314747"/>
    <x v="3"/>
    <n v="13.313515359232117"/>
    <n v="33.612103721227506"/>
    <n v="25.413045391591549"/>
    <n v="72.338664472051178"/>
    <x v="4"/>
  </r>
  <r>
    <n v="4288"/>
    <n v="0.90419482136481633"/>
    <x v="1"/>
    <n v="10.532329866471319"/>
    <n v="12.203682922906445"/>
    <n v="20.183632370997405"/>
    <n v="42.919645160375168"/>
    <x v="7"/>
  </r>
  <r>
    <n v="4289"/>
    <n v="0.723721962997947"/>
    <x v="3"/>
    <n v="20.745908967607754"/>
    <n v="50.478077543717248"/>
    <n v="24.84953703867388"/>
    <n v="96.073523549998868"/>
    <x v="10"/>
  </r>
  <r>
    <n v="4290"/>
    <n v="0.8127317997452056"/>
    <x v="3"/>
    <n v="25.585109917957336"/>
    <n v="24.314525767748119"/>
    <n v="17.779594050913552"/>
    <n v="67.679229736619007"/>
    <x v="2"/>
  </r>
  <r>
    <n v="4291"/>
    <n v="0.29043688719730154"/>
    <x v="0"/>
    <n v="54.59371444139277"/>
    <n v="74.629441444424231"/>
    <n v="22.991408496524524"/>
    <n v="152.21456438234151"/>
    <x v="16"/>
  </r>
  <r>
    <n v="4292"/>
    <n v="0.36487561428493231"/>
    <x v="0"/>
    <n v="44.490872863721592"/>
    <n v="11.027181727244693"/>
    <n v="23.305771879823702"/>
    <n v="78.823826470789982"/>
    <x v="4"/>
  </r>
  <r>
    <n v="4293"/>
    <n v="0.49240226556009981"/>
    <x v="0"/>
    <n v="11.675214190261714"/>
    <n v="16.597106210947569"/>
    <n v="15.996103841396833"/>
    <n v="44.268424242606116"/>
    <x v="7"/>
  </r>
  <r>
    <n v="4294"/>
    <n v="0.29040518239983337"/>
    <x v="0"/>
    <n v="26.901176536853107"/>
    <n v="24.779613921231224"/>
    <n v="26.953186601320926"/>
    <n v="78.633977059405254"/>
    <x v="4"/>
  </r>
  <r>
    <n v="4295"/>
    <n v="0.73426410746074755"/>
    <x v="3"/>
    <n v="44.198185824833104"/>
    <n v="72.259617101551527"/>
    <n v="12.810678395616389"/>
    <n v="129.26848132200101"/>
    <x v="1"/>
  </r>
  <r>
    <n v="4296"/>
    <n v="0.79685343356024985"/>
    <x v="3"/>
    <n v="9.4540952463761823"/>
    <n v="31.10857089543353"/>
    <n v="24.214637449784377"/>
    <n v="64.777303591594091"/>
    <x v="2"/>
  </r>
  <r>
    <n v="4297"/>
    <n v="0.36872176183956473"/>
    <x v="0"/>
    <n v="154.02827241411916"/>
    <n v="40.35722395639425"/>
    <n v="23.626246182331791"/>
    <n v="218.01174255284519"/>
    <x v="13"/>
  </r>
  <r>
    <n v="4298"/>
    <n v="5.7138435187538139E-3"/>
    <x v="0"/>
    <n v="23.458941474533557"/>
    <n v="51.765670001145025"/>
    <n v="20.401593461741019"/>
    <n v="95.626204937419601"/>
    <x v="10"/>
  </r>
  <r>
    <n v="4299"/>
    <n v="0.54389090453483535"/>
    <x v="3"/>
    <n v="5.4682191407949317"/>
    <n v="20.321476616112932"/>
    <n v="15.859390159582638"/>
    <n v="41.649085916490506"/>
    <x v="7"/>
  </r>
  <r>
    <n v="4300"/>
    <n v="0.30703358155020033"/>
    <x v="0"/>
    <n v="68.118551453397188"/>
    <n v="20.019261461452885"/>
    <n v="22.560593088726286"/>
    <n v="110.69840600357637"/>
    <x v="8"/>
  </r>
  <r>
    <n v="4301"/>
    <n v="0.76840369332568981"/>
    <x v="3"/>
    <n v="49.653835905429865"/>
    <n v="48.768052130767579"/>
    <n v="19.838971736477539"/>
    <n v="118.26085977267499"/>
    <x v="8"/>
  </r>
  <r>
    <n v="4302"/>
    <n v="9.4172813763012675E-2"/>
    <x v="0"/>
    <n v="30.82628000978718"/>
    <n v="11.986276506422406"/>
    <n v="19.093883587645646"/>
    <n v="61.906440103855232"/>
    <x v="2"/>
  </r>
  <r>
    <n v="4303"/>
    <n v="0.72220240720750228"/>
    <x v="3"/>
    <n v="14.430341483552542"/>
    <n v="23.3037040544435"/>
    <n v="24.993386066184971"/>
    <n v="62.727431604181007"/>
    <x v="2"/>
  </r>
  <r>
    <n v="4304"/>
    <n v="0.53191316489285811"/>
    <x v="3"/>
    <n v="41.816093967064511"/>
    <n v="37.339017936396665"/>
    <n v="21.854330759004476"/>
    <n v="101.00944266246566"/>
    <x v="6"/>
  </r>
  <r>
    <n v="4305"/>
    <n v="0.4747626895707352"/>
    <x v="0"/>
    <n v="12.323086454535586"/>
    <n v="20.515203202631714"/>
    <n v="29.121920401148952"/>
    <n v="61.96021005831625"/>
    <x v="2"/>
  </r>
  <r>
    <n v="4306"/>
    <n v="0.60357364376234712"/>
    <x v="3"/>
    <n v="18.225895741464353"/>
    <n v="13.579215417738505"/>
    <n v="16.102420954621184"/>
    <n v="47.907532113824047"/>
    <x v="7"/>
  </r>
  <r>
    <n v="4307"/>
    <n v="0.40131633060122562"/>
    <x v="0"/>
    <n v="14.771469668084285"/>
    <n v="38.309399041626769"/>
    <n v="34.000354607010841"/>
    <n v="87.081223316721889"/>
    <x v="9"/>
  </r>
  <r>
    <n v="4308"/>
    <n v="0.37852871791982068"/>
    <x v="0"/>
    <n v="99.282787307068617"/>
    <n v="30.804304224280106"/>
    <n v="25.396667305877248"/>
    <n v="155.48375883722599"/>
    <x v="16"/>
  </r>
  <r>
    <n v="4309"/>
    <n v="8.8706193226060437E-2"/>
    <x v="0"/>
    <n v="15.487438363766767"/>
    <n v="17.37930069767215"/>
    <n v="23.074998981572755"/>
    <n v="55.941738043011675"/>
    <x v="5"/>
  </r>
  <r>
    <n v="4310"/>
    <n v="0.62293987406227724"/>
    <x v="3"/>
    <n v="17.33880823192461"/>
    <n v="17.438614918375805"/>
    <n v="23.294357648637689"/>
    <n v="58.071780798938107"/>
    <x v="5"/>
  </r>
  <r>
    <n v="4311"/>
    <n v="0.55094641030775005"/>
    <x v="3"/>
    <n v="43.854780887990934"/>
    <n v="32.292951520337787"/>
    <n v="19.136042821865384"/>
    <n v="95.283775230194109"/>
    <x v="10"/>
  </r>
  <r>
    <n v="4312"/>
    <n v="0.21246912923713679"/>
    <x v="0"/>
    <n v="73.395426511402832"/>
    <n v="58.667590347894901"/>
    <n v="16.302921283073104"/>
    <n v="148.36593814237085"/>
    <x v="0"/>
  </r>
  <r>
    <n v="4313"/>
    <n v="0.300422330668073"/>
    <x v="0"/>
    <n v="3.2385713244455854"/>
    <n v="16.269986848341784"/>
    <n v="27.24487293258084"/>
    <n v="46.753431105368207"/>
    <x v="7"/>
  </r>
  <r>
    <n v="4314"/>
    <n v="0.7711593601723794"/>
    <x v="3"/>
    <n v="19.638592041777148"/>
    <n v="34.396266619812465"/>
    <n v="17.78949256354721"/>
    <n v="71.824351225136823"/>
    <x v="4"/>
  </r>
  <r>
    <n v="4315"/>
    <n v="3.8028611831871562E-2"/>
    <x v="0"/>
    <n v="18.226252850151646"/>
    <n v="39.733437841869367"/>
    <n v="14.659545567736107"/>
    <n v="72.619236259757116"/>
    <x v="4"/>
  </r>
  <r>
    <n v="4316"/>
    <n v="0.68190615223477824"/>
    <x v="3"/>
    <n v="63.660640355874499"/>
    <n v="36.974706491403481"/>
    <n v="20.829386280295569"/>
    <n v="121.46473312757355"/>
    <x v="1"/>
  </r>
  <r>
    <n v="4317"/>
    <n v="0.89865804405909577"/>
    <x v="4"/>
    <n v="39.900062572007648"/>
    <n v="81.031287366254048"/>
    <n v="12.960993870961886"/>
    <n v="133.89234380922358"/>
    <x v="3"/>
  </r>
  <r>
    <n v="4318"/>
    <n v="1.8464819000387989E-2"/>
    <x v="0"/>
    <n v="32.974695446843008"/>
    <n v="24.672357653423116"/>
    <n v="27.458104497170744"/>
    <n v="85.105157597436857"/>
    <x v="9"/>
  </r>
  <r>
    <n v="4319"/>
    <n v="0.28882898175943716"/>
    <x v="0"/>
    <n v="27.10774516520404"/>
    <n v="22.847330280051366"/>
    <n v="14.473757353877492"/>
    <n v="64.428832799132891"/>
    <x v="2"/>
  </r>
  <r>
    <n v="4320"/>
    <n v="0.22951844047871617"/>
    <x v="0"/>
    <n v="119.31381450010507"/>
    <n v="13.777882471653768"/>
    <n v="22.623519463863214"/>
    <n v="155.71521643562204"/>
    <x v="16"/>
  </r>
  <r>
    <n v="4321"/>
    <n v="0.74951275848225207"/>
    <x v="3"/>
    <n v="20.132306058370816"/>
    <n v="8.1126057992919343"/>
    <n v="15.000345226764709"/>
    <n v="43.245257084427458"/>
    <x v="7"/>
  </r>
  <r>
    <n v="4322"/>
    <n v="0.72683035889896952"/>
    <x v="3"/>
    <n v="20.264242760060881"/>
    <n v="17.191554770751278"/>
    <n v="19.468053645441305"/>
    <n v="56.923851176253464"/>
    <x v="5"/>
  </r>
  <r>
    <n v="4323"/>
    <n v="0.59582020969615945"/>
    <x v="3"/>
    <n v="25.889373979506757"/>
    <n v="48.111762401092548"/>
    <n v="25.973067460572434"/>
    <n v="99.974203841171743"/>
    <x v="10"/>
  </r>
  <r>
    <n v="4324"/>
    <n v="0.95669004499594767"/>
    <x v="1"/>
    <n v="21.634588525500195"/>
    <n v="40.737643507964606"/>
    <n v="17.943553673355204"/>
    <n v="80.315785706820009"/>
    <x v="9"/>
  </r>
  <r>
    <n v="4325"/>
    <n v="0.63499475251159632"/>
    <x v="3"/>
    <n v="44.200295293691475"/>
    <n v="49.313717563321624"/>
    <n v="19.505266334027127"/>
    <n v="113.01927919104023"/>
    <x v="8"/>
  </r>
  <r>
    <n v="4326"/>
    <n v="0.15650881133219741"/>
    <x v="0"/>
    <n v="13.6951554897697"/>
    <n v="41.373624602432614"/>
    <n v="18.611876493538688"/>
    <n v="73.680656585741005"/>
    <x v="4"/>
  </r>
  <r>
    <n v="4327"/>
    <n v="0.28691903249879824"/>
    <x v="0"/>
    <n v="25.002659822789354"/>
    <n v="18.62196524961093"/>
    <n v="22.630272401172682"/>
    <n v="66.254897473572967"/>
    <x v="2"/>
  </r>
  <r>
    <n v="4328"/>
    <n v="0.48047212698284603"/>
    <x v="0"/>
    <n v="13.79853694186161"/>
    <n v="29.673855178750951"/>
    <n v="15.061590050367261"/>
    <n v="58.533982170979826"/>
    <x v="5"/>
  </r>
  <r>
    <n v="4329"/>
    <n v="0.86693432515605451"/>
    <x v="4"/>
    <n v="151.69700965743124"/>
    <n v="37.18674136901214"/>
    <n v="22.451991112617755"/>
    <n v="211.33574213906113"/>
    <x v="13"/>
  </r>
  <r>
    <n v="4330"/>
    <n v="1.4945112803980254E-2"/>
    <x v="0"/>
    <n v="18.541170217085188"/>
    <n v="31.108147025944952"/>
    <n v="18.004555453297332"/>
    <n v="67.653872696327468"/>
    <x v="2"/>
  </r>
  <r>
    <n v="4331"/>
    <n v="0.30272276119195507"/>
    <x v="0"/>
    <n v="23.615563551879543"/>
    <n v="25.163311560490126"/>
    <n v="17.315862129639619"/>
    <n v="66.094737242009288"/>
    <x v="2"/>
  </r>
  <r>
    <n v="4332"/>
    <n v="0.25000117674971789"/>
    <x v="0"/>
    <n v="103.22112254731245"/>
    <n v="16.11642675981863"/>
    <n v="19.453756209097815"/>
    <n v="138.79130551622887"/>
    <x v="3"/>
  </r>
  <r>
    <n v="4333"/>
    <n v="2.7894420296435407E-2"/>
    <x v="0"/>
    <n v="22.645607533286331"/>
    <n v="25.919194860362452"/>
    <n v="25.07437072075432"/>
    <n v="73.639173114403107"/>
    <x v="4"/>
  </r>
  <r>
    <n v="4334"/>
    <n v="0.56409106198254166"/>
    <x v="3"/>
    <n v="21.86393024173503"/>
    <n v="19.469868188177443"/>
    <n v="17.071395861236159"/>
    <n v="58.405194291148632"/>
    <x v="5"/>
  </r>
  <r>
    <n v="4335"/>
    <n v="0.6631457785222481"/>
    <x v="3"/>
    <n v="10.45707095848811"/>
    <n v="25.996580285342066"/>
    <n v="25.719063789505913"/>
    <n v="62.17271503333609"/>
    <x v="2"/>
  </r>
  <r>
    <n v="4336"/>
    <n v="0.71353828959331622"/>
    <x v="3"/>
    <n v="15.438179633138095"/>
    <n v="22.797950642686509"/>
    <n v="17.883351736118211"/>
    <n v="56.119482011942821"/>
    <x v="5"/>
  </r>
  <r>
    <n v="4337"/>
    <n v="0.74845390372435527"/>
    <x v="3"/>
    <n v="33.401283606420179"/>
    <n v="25.010295947439442"/>
    <n v="23.467080585727761"/>
    <n v="81.878660139587382"/>
    <x v="9"/>
  </r>
  <r>
    <n v="4338"/>
    <n v="0.86372297396741959"/>
    <x v="4"/>
    <n v="69.512010812358426"/>
    <n v="58.121151894861924"/>
    <n v="22.60911874688242"/>
    <n v="150.24228145410277"/>
    <x v="16"/>
  </r>
  <r>
    <n v="4339"/>
    <n v="0.98098915132002484"/>
    <x v="2"/>
    <n v="20.802575801519673"/>
    <n v="16.086484454100855"/>
    <n v="18.262636441888915"/>
    <n v="55.151696697509443"/>
    <x v="5"/>
  </r>
  <r>
    <n v="4340"/>
    <n v="0.20581158177803682"/>
    <x v="0"/>
    <n v="11.839379965007433"/>
    <n v="57.8331224034998"/>
    <n v="25.647683170885923"/>
    <n v="95.320185539393165"/>
    <x v="10"/>
  </r>
  <r>
    <n v="4341"/>
    <n v="0.5766261606097316"/>
    <x v="3"/>
    <n v="77.804476439059954"/>
    <n v="15.003430570649686"/>
    <n v="17.833735360714869"/>
    <n v="110.64164237042451"/>
    <x v="8"/>
  </r>
  <r>
    <n v="4342"/>
    <n v="0.83364009767491964"/>
    <x v="3"/>
    <n v="74.62396045153254"/>
    <n v="28.992483218898741"/>
    <n v="26.02648636807475"/>
    <n v="129.64293003850602"/>
    <x v="1"/>
  </r>
  <r>
    <n v="4343"/>
    <n v="6.0945009016110108E-3"/>
    <x v="0"/>
    <n v="27.246135532048136"/>
    <n v="38.764955296744006"/>
    <n v="17.087308810365545"/>
    <n v="83.098399639157677"/>
    <x v="9"/>
  </r>
  <r>
    <n v="4344"/>
    <n v="0.11686663372580797"/>
    <x v="0"/>
    <n v="19.771680800250795"/>
    <n v="17.907988560263117"/>
    <n v="17.696662925888489"/>
    <n v="55.376332286402402"/>
    <x v="5"/>
  </r>
  <r>
    <n v="4345"/>
    <n v="0.61097684602943791"/>
    <x v="3"/>
    <n v="85.140338525373693"/>
    <n v="23.51749824565902"/>
    <n v="15.33257595078628"/>
    <n v="123.990412721819"/>
    <x v="1"/>
  </r>
  <r>
    <n v="4346"/>
    <n v="0.64708723140897473"/>
    <x v="3"/>
    <n v="7.1929890854098586"/>
    <n v="21.565073878606164"/>
    <n v="17.834115840460793"/>
    <n v="46.592178804476816"/>
    <x v="7"/>
  </r>
  <r>
    <n v="4347"/>
    <n v="0.57943968161435722"/>
    <x v="3"/>
    <n v="121.89812615543592"/>
    <n v="66.321367412932119"/>
    <n v="20.162029802065287"/>
    <n v="208.38152337043331"/>
    <x v="19"/>
  </r>
  <r>
    <n v="4348"/>
    <n v="0.14081391281673272"/>
    <x v="0"/>
    <n v="9.9738529666900622"/>
    <n v="14.100850262001577"/>
    <n v="19.673665086987629"/>
    <n v="43.748368315679272"/>
    <x v="7"/>
  </r>
  <r>
    <n v="4349"/>
    <n v="0.7883909555163402"/>
    <x v="3"/>
    <n v="66.694711623306418"/>
    <n v="45.702918258874902"/>
    <n v="19.888011245753713"/>
    <n v="132.28564112793504"/>
    <x v="3"/>
  </r>
  <r>
    <n v="4350"/>
    <n v="0.49620890310796872"/>
    <x v="0"/>
    <n v="17.753604882844826"/>
    <n v="5.457122383259656"/>
    <n v="25.344624395535753"/>
    <n v="48.555351661640231"/>
    <x v="7"/>
  </r>
  <r>
    <n v="4351"/>
    <n v="0.16448922852937753"/>
    <x v="0"/>
    <n v="102.60902387474083"/>
    <n v="29.907667445312565"/>
    <n v="18.557026969115174"/>
    <n v="151.07371828916857"/>
    <x v="16"/>
  </r>
  <r>
    <n v="4352"/>
    <n v="0.72462923319440919"/>
    <x v="3"/>
    <n v="42.522018072038463"/>
    <n v="53.690038548950504"/>
    <n v="20.110423020576516"/>
    <n v="116.32247964156548"/>
    <x v="8"/>
  </r>
  <r>
    <n v="4353"/>
    <n v="0.60962735115442845"/>
    <x v="3"/>
    <n v="26.734693076288874"/>
    <n v="21.764549288507016"/>
    <n v="16.973291141209057"/>
    <n v="65.47253350600495"/>
    <x v="2"/>
  </r>
  <r>
    <n v="4354"/>
    <n v="0.68362972746485839"/>
    <x v="3"/>
    <n v="17.076490065847018"/>
    <n v="35.939545366379541"/>
    <n v="24.591565199795586"/>
    <n v="77.607600632022141"/>
    <x v="4"/>
  </r>
  <r>
    <n v="4355"/>
    <n v="0.5329526031597791"/>
    <x v="3"/>
    <n v="33.242324503834368"/>
    <n v="16.304294829793893"/>
    <n v="23.401350172352291"/>
    <n v="72.947969505980552"/>
    <x v="4"/>
  </r>
  <r>
    <n v="4356"/>
    <n v="0.43398420513551994"/>
    <x v="0"/>
    <n v="5.94935189805663"/>
    <n v="117.05917402078451"/>
    <n v="20.365727546010259"/>
    <n v="143.37425346485139"/>
    <x v="0"/>
  </r>
  <r>
    <n v="4357"/>
    <n v="0.3557197492328884"/>
    <x v="0"/>
    <n v="24.38153500991567"/>
    <n v="59.488069052259235"/>
    <n v="20.900099594025651"/>
    <n v="104.76970365620055"/>
    <x v="6"/>
  </r>
  <r>
    <n v="4358"/>
    <n v="0.78798547815894937"/>
    <x v="3"/>
    <n v="109.08610778933742"/>
    <n v="10.002890406685955"/>
    <n v="18.359150476516309"/>
    <n v="137.44814867253967"/>
    <x v="3"/>
  </r>
  <r>
    <n v="4359"/>
    <n v="0.25284164370257611"/>
    <x v="0"/>
    <n v="44.634843751155266"/>
    <n v="47.144937340845438"/>
    <n v="19.448897780856093"/>
    <n v="111.22867887285679"/>
    <x v="8"/>
  </r>
  <r>
    <n v="4360"/>
    <n v="0.12092149057348234"/>
    <x v="0"/>
    <n v="44.444794855782519"/>
    <n v="53.739679721582753"/>
    <n v="25.109932039978325"/>
    <n v="123.29440661734361"/>
    <x v="1"/>
  </r>
  <r>
    <n v="4361"/>
    <n v="0.58981632998525335"/>
    <x v="3"/>
    <n v="10.365061412453249"/>
    <n v="19.920691722018741"/>
    <n v="18.338514344116351"/>
    <n v="48.624267478588337"/>
    <x v="7"/>
  </r>
  <r>
    <n v="4362"/>
    <n v="0.82843177054588035"/>
    <x v="3"/>
    <n v="85.116987015197651"/>
    <n v="25.178703415250975"/>
    <n v="20.731666481764812"/>
    <n v="131.02735691221343"/>
    <x v="3"/>
  </r>
  <r>
    <n v="4363"/>
    <n v="0.15784565390655414"/>
    <x v="0"/>
    <n v="26.748191938448617"/>
    <n v="14.245447090799452"/>
    <n v="30.868758201794311"/>
    <n v="71.86239723104238"/>
    <x v="4"/>
  </r>
  <r>
    <n v="4364"/>
    <n v="0.33551306862342878"/>
    <x v="0"/>
    <n v="23.409663423989588"/>
    <n v="28.771274276466592"/>
    <n v="20.324376846533511"/>
    <n v="72.505314546989695"/>
    <x v="4"/>
  </r>
  <r>
    <n v="4365"/>
    <n v="6.2988747719357474E-2"/>
    <x v="0"/>
    <n v="62.319855375939881"/>
    <n v="20.439235226860369"/>
    <n v="20.712552708828458"/>
    <n v="103.47164331162871"/>
    <x v="6"/>
  </r>
  <r>
    <n v="4366"/>
    <n v="0.89774094764397205"/>
    <x v="4"/>
    <n v="12.340081475523284"/>
    <n v="13.463965932830861"/>
    <n v="15.884094790949256"/>
    <n v="41.6881421993034"/>
    <x v="7"/>
  </r>
  <r>
    <n v="4367"/>
    <n v="0.91326273027797866"/>
    <x v="1"/>
    <n v="13.35761618428559"/>
    <n v="45.797789440917718"/>
    <n v="24.255912592662479"/>
    <n v="83.411318217865784"/>
    <x v="9"/>
  </r>
  <r>
    <n v="4368"/>
    <n v="0.72405417515239912"/>
    <x v="3"/>
    <n v="61.716242478838822"/>
    <n v="9.4215465222348485"/>
    <n v="13.829544232746217"/>
    <n v="84.967333233819886"/>
    <x v="9"/>
  </r>
  <r>
    <n v="4369"/>
    <n v="0.78965776850001135"/>
    <x v="3"/>
    <n v="10.674025749997867"/>
    <n v="54.361715538452202"/>
    <n v="23.079095925899153"/>
    <n v="88.114837214349222"/>
    <x v="9"/>
  </r>
  <r>
    <n v="4370"/>
    <n v="0.5943767287179037"/>
    <x v="3"/>
    <n v="27.454530232554571"/>
    <n v="30.65000574257623"/>
    <n v="24.278609501802254"/>
    <n v="82.383145476933052"/>
    <x v="9"/>
  </r>
  <r>
    <n v="4371"/>
    <n v="0.31293985127002399"/>
    <x v="0"/>
    <n v="22.32767556732848"/>
    <n v="21.651977876053682"/>
    <n v="13.784568858732552"/>
    <n v="57.764222302114717"/>
    <x v="5"/>
  </r>
  <r>
    <n v="4372"/>
    <n v="0.60879909343771266"/>
    <x v="3"/>
    <n v="31.676840641268466"/>
    <n v="51.934223451212894"/>
    <n v="26.873291323119918"/>
    <n v="110.48435541560127"/>
    <x v="8"/>
  </r>
  <r>
    <n v="4373"/>
    <n v="0.14548431368380843"/>
    <x v="0"/>
    <n v="28.66340646524063"/>
    <n v="24.016958856374025"/>
    <n v="23.797645817133873"/>
    <n v="76.478011138748528"/>
    <x v="4"/>
  </r>
  <r>
    <n v="4374"/>
    <n v="4.5591208803398064E-2"/>
    <x v="0"/>
    <n v="38.392989500367591"/>
    <n v="34.417156871801893"/>
    <n v="23.777897021871969"/>
    <n v="96.588043394041449"/>
    <x v="10"/>
  </r>
  <r>
    <n v="4375"/>
    <n v="0.15987028134400882"/>
    <x v="0"/>
    <n v="39.724366479083265"/>
    <n v="10.749718104771697"/>
    <n v="20.431293950888243"/>
    <n v="70.905378534743207"/>
    <x v="4"/>
  </r>
  <r>
    <n v="4376"/>
    <n v="0.51746354697184893"/>
    <x v="3"/>
    <n v="25.018386391707786"/>
    <n v="26.904080649642854"/>
    <n v="16.629427794846109"/>
    <n v="68.551894836196752"/>
    <x v="2"/>
  </r>
  <r>
    <n v="4377"/>
    <n v="0.48801901244963519"/>
    <x v="0"/>
    <n v="28.983301279089865"/>
    <n v="20.862740551538003"/>
    <n v="19.089197324861907"/>
    <n v="68.935239155489768"/>
    <x v="2"/>
  </r>
  <r>
    <n v="4378"/>
    <n v="0.14981707341859496"/>
    <x v="0"/>
    <n v="47.637829892080731"/>
    <n v="23.894589616785648"/>
    <n v="20.758841065952847"/>
    <n v="92.291260574819233"/>
    <x v="10"/>
  </r>
  <r>
    <n v="4379"/>
    <n v="2.3610609924636927E-2"/>
    <x v="0"/>
    <n v="18.022088233145276"/>
    <n v="32.540369890165444"/>
    <n v="16.152433282114032"/>
    <n v="66.714891405424751"/>
    <x v="2"/>
  </r>
  <r>
    <n v="4380"/>
    <n v="0.31574161531936351"/>
    <x v="0"/>
    <n v="35.885570744124237"/>
    <n v="20.618304969675528"/>
    <n v="24.48811047061433"/>
    <n v="80.991986184414088"/>
    <x v="9"/>
  </r>
  <r>
    <n v="4381"/>
    <n v="0.10584949352140705"/>
    <x v="0"/>
    <n v="66.03143508652937"/>
    <n v="16.706214049509271"/>
    <n v="19.366020445460407"/>
    <n v="102.10366958149905"/>
    <x v="6"/>
  </r>
  <r>
    <n v="4382"/>
    <n v="0.42006308739420106"/>
    <x v="0"/>
    <n v="40.226882930347742"/>
    <n v="22.649019242435255"/>
    <n v="16.012914314106933"/>
    <n v="78.888816486889937"/>
    <x v="4"/>
  </r>
  <r>
    <n v="4383"/>
    <n v="0.64617523805669097"/>
    <x v="3"/>
    <n v="67.141088377360759"/>
    <n v="57.934798051407213"/>
    <n v="15.83834893768509"/>
    <n v="140.91423536645306"/>
    <x v="0"/>
  </r>
  <r>
    <n v="4384"/>
    <n v="0.82333354937634318"/>
    <x v="3"/>
    <n v="27.180993874346015"/>
    <n v="11.317740179974024"/>
    <n v="14.457894261572431"/>
    <n v="52.956628315892473"/>
    <x v="5"/>
  </r>
  <r>
    <n v="4385"/>
    <n v="0.58045685859045248"/>
    <x v="3"/>
    <n v="44.792379576575115"/>
    <n v="39.223421596141378"/>
    <n v="25.283360523115864"/>
    <n v="109.29916169583235"/>
    <x v="6"/>
  </r>
  <r>
    <n v="4386"/>
    <n v="0.15956264876376935"/>
    <x v="0"/>
    <n v="10.166699961286279"/>
    <n v="24.815781930117435"/>
    <n v="18.41377465555269"/>
    <n v="53.396256546956408"/>
    <x v="5"/>
  </r>
  <r>
    <n v="4387"/>
    <n v="0.75952824774215433"/>
    <x v="3"/>
    <n v="24.321689087827945"/>
    <n v="22.489871351637895"/>
    <n v="14.834091968137056"/>
    <n v="61.645652407602896"/>
    <x v="2"/>
  </r>
  <r>
    <n v="4388"/>
    <n v="0.5830422984967899"/>
    <x v="3"/>
    <n v="27.412533759825017"/>
    <n v="134.26312355893506"/>
    <n v="17.273086931975229"/>
    <n v="178.9487442507353"/>
    <x v="11"/>
  </r>
  <r>
    <n v="4389"/>
    <n v="0.53376631796304308"/>
    <x v="3"/>
    <n v="42.892358776685718"/>
    <n v="24.173208629950313"/>
    <n v="28.337683634093132"/>
    <n v="95.403251040729174"/>
    <x v="10"/>
  </r>
  <r>
    <n v="4390"/>
    <n v="0.46580938825778129"/>
    <x v="0"/>
    <n v="65.467196013895617"/>
    <n v="16.816035048500332"/>
    <n v="21.084112734594228"/>
    <n v="103.36734379699017"/>
    <x v="6"/>
  </r>
  <r>
    <n v="4391"/>
    <n v="0.33000479232850233"/>
    <x v="0"/>
    <n v="17.869502611402911"/>
    <n v="25.587029041521685"/>
    <n v="16.491414917241862"/>
    <n v="59.947946570166458"/>
    <x v="5"/>
  </r>
  <r>
    <n v="4392"/>
    <n v="0.88714477239654721"/>
    <x v="4"/>
    <n v="32.941184156646358"/>
    <n v="41.469401868575453"/>
    <n v="23.293936388909788"/>
    <n v="97.704522414131603"/>
    <x v="10"/>
  </r>
  <r>
    <n v="4393"/>
    <n v="9.6018316610206433E-2"/>
    <x v="0"/>
    <n v="32.269278242295321"/>
    <n v="18.865833329087909"/>
    <n v="20.478628299270756"/>
    <n v="71.613739870653987"/>
    <x v="4"/>
  </r>
  <r>
    <n v="4394"/>
    <n v="0.50753356288784301"/>
    <x v="3"/>
    <n v="6.8334560242000384"/>
    <n v="12.338587501471956"/>
    <n v="18.65667282151335"/>
    <n v="37.828716347185349"/>
    <x v="15"/>
  </r>
  <r>
    <n v="4395"/>
    <n v="0.90728852311021913"/>
    <x v="1"/>
    <n v="49.509871586823024"/>
    <n v="19.677247210322747"/>
    <n v="23.308494402252165"/>
    <n v="92.495613199397937"/>
    <x v="10"/>
  </r>
  <r>
    <n v="4396"/>
    <n v="0.70968600720854413"/>
    <x v="3"/>
    <n v="23.707688933035168"/>
    <n v="39.518596361710863"/>
    <n v="21.458701270542491"/>
    <n v="84.684986565288526"/>
    <x v="9"/>
  </r>
  <r>
    <n v="4397"/>
    <n v="0.15155525406304948"/>
    <x v="0"/>
    <n v="27.30908205395864"/>
    <n v="26.886714822353767"/>
    <n v="20.191096320917083"/>
    <n v="74.386893197229483"/>
    <x v="4"/>
  </r>
  <r>
    <n v="4398"/>
    <n v="0.96495936005169458"/>
    <x v="2"/>
    <n v="62.895471596160753"/>
    <n v="21.758982297708446"/>
    <n v="16.109832190139695"/>
    <n v="100.7642860840089"/>
    <x v="6"/>
  </r>
  <r>
    <n v="4399"/>
    <n v="0.13506932579226105"/>
    <x v="0"/>
    <n v="24.973829141147281"/>
    <n v="79.827622971494208"/>
    <n v="16.695103996407259"/>
    <n v="121.49655610904874"/>
    <x v="1"/>
  </r>
  <r>
    <n v="4400"/>
    <n v="0.3837213540605553"/>
    <x v="0"/>
    <n v="31.304912548109755"/>
    <n v="40.197797589207774"/>
    <n v="22.352499883787704"/>
    <n v="93.855210021105236"/>
    <x v="10"/>
  </r>
  <r>
    <n v="4401"/>
    <n v="0.53011249070219513"/>
    <x v="3"/>
    <n v="13.302198044737041"/>
    <n v="32.390892649348132"/>
    <n v="24.562983903440912"/>
    <n v="70.25607459752608"/>
    <x v="4"/>
  </r>
  <r>
    <n v="4402"/>
    <n v="0.50592610122726922"/>
    <x v="3"/>
    <n v="13.402750835844152"/>
    <n v="14.777350772904642"/>
    <n v="17.281070208149877"/>
    <n v="45.46117181689867"/>
    <x v="7"/>
  </r>
  <r>
    <n v="4403"/>
    <n v="0.13076498628403133"/>
    <x v="0"/>
    <n v="30.496243731247699"/>
    <n v="44.560861668422433"/>
    <n v="29.718089241174191"/>
    <n v="104.77519464084432"/>
    <x v="6"/>
  </r>
  <r>
    <n v="4404"/>
    <n v="0.16612990331214872"/>
    <x v="0"/>
    <n v="23.303756205477161"/>
    <n v="50.052752022004277"/>
    <n v="14.788441474788328"/>
    <n v="88.14494970226977"/>
    <x v="9"/>
  </r>
  <r>
    <n v="4405"/>
    <n v="1.614421107650188E-2"/>
    <x v="0"/>
    <n v="15.551560820416968"/>
    <n v="44.916365774898146"/>
    <n v="15.963537751086836"/>
    <n v="76.431464346401953"/>
    <x v="4"/>
  </r>
  <r>
    <n v="4406"/>
    <n v="0.89306140565646908"/>
    <x v="4"/>
    <n v="14.463679440420494"/>
    <n v="19.842187084944186"/>
    <n v="17.765918526125731"/>
    <n v="52.071785051490409"/>
    <x v="5"/>
  </r>
  <r>
    <n v="4407"/>
    <n v="0.26481125978768894"/>
    <x v="0"/>
    <n v="39.70668245911812"/>
    <n v="12.917848481191221"/>
    <n v="20.703272610877253"/>
    <n v="73.327803551186591"/>
    <x v="4"/>
  </r>
  <r>
    <n v="4408"/>
    <n v="0.84656031074191074"/>
    <x v="3"/>
    <n v="35.600788289693931"/>
    <n v="57.414983669813772"/>
    <n v="19.040226095809171"/>
    <n v="112.05599805531688"/>
    <x v="8"/>
  </r>
  <r>
    <n v="4409"/>
    <n v="0.20425422758403955"/>
    <x v="0"/>
    <n v="36.048379915788964"/>
    <n v="28.671814973929433"/>
    <n v="17.661231423487685"/>
    <n v="82.381426313206077"/>
    <x v="9"/>
  </r>
  <r>
    <n v="4410"/>
    <n v="0.16218953237648703"/>
    <x v="0"/>
    <n v="10.247355587634953"/>
    <n v="23.832748141249329"/>
    <n v="23.946843413008427"/>
    <n v="58.026947141892705"/>
    <x v="5"/>
  </r>
  <r>
    <n v="4411"/>
    <n v="0.83417902835585456"/>
    <x v="3"/>
    <n v="8.6412099763558281"/>
    <n v="31.187777399351734"/>
    <n v="25.58274287510238"/>
    <n v="65.411730250809939"/>
    <x v="2"/>
  </r>
  <r>
    <n v="4412"/>
    <n v="0.78109077621667811"/>
    <x v="3"/>
    <n v="73.615472710000162"/>
    <n v="11.79568457647753"/>
    <n v="24.973607868318908"/>
    <n v="110.3847651547966"/>
    <x v="8"/>
  </r>
  <r>
    <n v="4413"/>
    <n v="0.45087261564853265"/>
    <x v="0"/>
    <n v="17.174151988707727"/>
    <n v="17.40770169581096"/>
    <n v="20.444425247280254"/>
    <n v="55.026278931798942"/>
    <x v="5"/>
  </r>
  <r>
    <n v="4414"/>
    <n v="0.28429520904745009"/>
    <x v="0"/>
    <n v="24.84854591330074"/>
    <n v="28.497839591272289"/>
    <n v="20.932478075089449"/>
    <n v="74.27886357966247"/>
    <x v="4"/>
  </r>
  <r>
    <n v="4415"/>
    <n v="0.27812875372652957"/>
    <x v="0"/>
    <n v="38.474572418676786"/>
    <n v="25.832466240032062"/>
    <n v="21.976660485482764"/>
    <n v="86.283699144191615"/>
    <x v="9"/>
  </r>
  <r>
    <n v="4416"/>
    <n v="0.32914940915907676"/>
    <x v="0"/>
    <n v="45.053101966632909"/>
    <n v="18.954045666825344"/>
    <n v="21.620657566378188"/>
    <n v="85.627805199836445"/>
    <x v="9"/>
  </r>
  <r>
    <n v="4417"/>
    <n v="0.68322364446743933"/>
    <x v="3"/>
    <n v="12.993074359955157"/>
    <n v="90.410158573001979"/>
    <n v="32.289594842164789"/>
    <n v="135.69282777512194"/>
    <x v="3"/>
  </r>
  <r>
    <n v="4418"/>
    <n v="0.27973574429115067"/>
    <x v="0"/>
    <n v="22.239111665443204"/>
    <n v="32.936495837224307"/>
    <n v="24.619434745305281"/>
    <n v="79.795042247972788"/>
    <x v="4"/>
  </r>
  <r>
    <n v="4419"/>
    <n v="0.51353096749523808"/>
    <x v="3"/>
    <n v="13.279804166555468"/>
    <n v="20.964606880475959"/>
    <n v="24.8678553566121"/>
    <n v="59.112266403643531"/>
    <x v="5"/>
  </r>
  <r>
    <n v="4420"/>
    <n v="0.45549035170600349"/>
    <x v="0"/>
    <n v="56.485357606631304"/>
    <n v="20.460362288041015"/>
    <n v="23.533367145155253"/>
    <n v="100.47908703982758"/>
    <x v="6"/>
  </r>
  <r>
    <n v="4421"/>
    <n v="0.33009129806025572"/>
    <x v="0"/>
    <n v="8.4921099282804988"/>
    <n v="23.813838046512782"/>
    <n v="14.606622977734338"/>
    <n v="46.912570952527624"/>
    <x v="7"/>
  </r>
  <r>
    <n v="4422"/>
    <n v="0.90100159094607779"/>
    <x v="1"/>
    <n v="7.6194700932776112"/>
    <n v="26.46227926858516"/>
    <n v="22.294430606094007"/>
    <n v="56.376179967956773"/>
    <x v="5"/>
  </r>
  <r>
    <n v="4423"/>
    <n v="0.36083635879163312"/>
    <x v="0"/>
    <n v="6.4105917708084874"/>
    <n v="20.572986645033886"/>
    <n v="22.76418067773886"/>
    <n v="49.747759093581237"/>
    <x v="7"/>
  </r>
  <r>
    <n v="4424"/>
    <n v="0.30559963593469541"/>
    <x v="0"/>
    <n v="134.16153691673773"/>
    <n v="46.65231635689269"/>
    <n v="18.384210658413544"/>
    <n v="199.19806393204396"/>
    <x v="18"/>
  </r>
  <r>
    <n v="4425"/>
    <n v="0.52251877961817716"/>
    <x v="3"/>
    <n v="33.890623000546313"/>
    <n v="24.799300274908767"/>
    <n v="21.514425298702765"/>
    <n v="80.204348574157848"/>
    <x v="9"/>
  </r>
  <r>
    <n v="4426"/>
    <n v="0.24932032970616314"/>
    <x v="0"/>
    <n v="21.549082085406564"/>
    <n v="26.839562915473305"/>
    <n v="21.699507053474825"/>
    <n v="70.088152054354694"/>
    <x v="4"/>
  </r>
  <r>
    <n v="4427"/>
    <n v="0.80598318969438043"/>
    <x v="3"/>
    <n v="10.357090676933089"/>
    <n v="30.055389492653369"/>
    <n v="15.047820291134336"/>
    <n v="55.460300460720795"/>
    <x v="5"/>
  </r>
  <r>
    <n v="4428"/>
    <n v="0.58962930895230925"/>
    <x v="3"/>
    <n v="62.619346357601977"/>
    <n v="8.7483274744761008"/>
    <n v="22.510637498170222"/>
    <n v="93.878311330248309"/>
    <x v="10"/>
  </r>
  <r>
    <n v="4429"/>
    <n v="0.52234486447625272"/>
    <x v="3"/>
    <n v="9.9285965600477653"/>
    <n v="24.948602128132062"/>
    <n v="23.814521916680061"/>
    <n v="58.691720604859896"/>
    <x v="5"/>
  </r>
  <r>
    <n v="4430"/>
    <n v="0.33125409437015907"/>
    <x v="0"/>
    <n v="115.61103502135288"/>
    <n v="55.321927327308465"/>
    <n v="22.689169474340357"/>
    <n v="193.62213182300169"/>
    <x v="18"/>
  </r>
  <r>
    <n v="4431"/>
    <n v="0.58541078330689511"/>
    <x v="3"/>
    <n v="26.178852133919207"/>
    <n v="32.756963018087255"/>
    <n v="22.214489937016062"/>
    <n v="81.150305089022524"/>
    <x v="9"/>
  </r>
  <r>
    <n v="4432"/>
    <n v="0.72279953564743826"/>
    <x v="3"/>
    <n v="6.5635319572983475"/>
    <n v="35.626709545530069"/>
    <n v="14.293334756200114"/>
    <n v="56.483576259028524"/>
    <x v="5"/>
  </r>
  <r>
    <n v="4433"/>
    <n v="0.94143934227124815"/>
    <x v="1"/>
    <n v="51.590753514391864"/>
    <n v="43.838321839631497"/>
    <n v="17.696270064371237"/>
    <n v="113.12534541839459"/>
    <x v="8"/>
  </r>
  <r>
    <n v="4434"/>
    <n v="0.9797723924238958"/>
    <x v="2"/>
    <n v="23.325596148398589"/>
    <n v="44.86674412277285"/>
    <n v="19.237507505843428"/>
    <n v="87.429847777014871"/>
    <x v="9"/>
  </r>
  <r>
    <n v="4435"/>
    <n v="0.41749565092732577"/>
    <x v="0"/>
    <n v="13.618867511380671"/>
    <n v="23.61363378169683"/>
    <n v="27.710920537221799"/>
    <n v="64.9434218302993"/>
    <x v="2"/>
  </r>
  <r>
    <n v="4436"/>
    <n v="0.57685637463186157"/>
    <x v="3"/>
    <n v="33.914882148094442"/>
    <n v="16.184675922406747"/>
    <n v="24.442666368164009"/>
    <n v="74.542224438665201"/>
    <x v="4"/>
  </r>
  <r>
    <n v="4437"/>
    <n v="0.81958394550252311"/>
    <x v="3"/>
    <n v="25.925327720900096"/>
    <n v="43.629627447025655"/>
    <n v="20.147433325224785"/>
    <n v="89.702388493150536"/>
    <x v="9"/>
  </r>
  <r>
    <n v="4438"/>
    <n v="0.94640045081780499"/>
    <x v="1"/>
    <n v="12.34396327163838"/>
    <n v="47.123446901813757"/>
    <n v="22.636155299131055"/>
    <n v="82.103565472583199"/>
    <x v="9"/>
  </r>
  <r>
    <n v="4439"/>
    <n v="0.94179517120741674"/>
    <x v="1"/>
    <n v="14.127543006478842"/>
    <n v="37.381603652156443"/>
    <n v="15.081729203528827"/>
    <n v="66.590875862164111"/>
    <x v="2"/>
  </r>
  <r>
    <n v="4440"/>
    <n v="0.19214981216557681"/>
    <x v="0"/>
    <n v="130.7678947292201"/>
    <n v="27.830352252293103"/>
    <n v="22.57592343824815"/>
    <n v="181.17417041976134"/>
    <x v="17"/>
  </r>
  <r>
    <n v="4441"/>
    <n v="0.56077086702819812"/>
    <x v="3"/>
    <n v="7.7018886075759214"/>
    <n v="22.1024109843903"/>
    <n v="19.222524284215847"/>
    <n v="49.026823876182064"/>
    <x v="7"/>
  </r>
  <r>
    <n v="4442"/>
    <n v="0.76816301597606151"/>
    <x v="3"/>
    <n v="16.40476405370141"/>
    <n v="23.846457055765981"/>
    <n v="24.706505248414878"/>
    <n v="64.957726357882279"/>
    <x v="2"/>
  </r>
  <r>
    <n v="4443"/>
    <n v="4.5359535238422066E-2"/>
    <x v="0"/>
    <n v="37.454295017982943"/>
    <n v="19.802425409552743"/>
    <n v="22.070256407132675"/>
    <n v="79.326976834668358"/>
    <x v="4"/>
  </r>
  <r>
    <n v="4444"/>
    <n v="0.74203261088407879"/>
    <x v="3"/>
    <n v="88.894265531180181"/>
    <n v="29.832108906298373"/>
    <n v="22.623064733203446"/>
    <n v="141.34943917068199"/>
    <x v="0"/>
  </r>
  <r>
    <n v="4445"/>
    <n v="0.98014940277609275"/>
    <x v="2"/>
    <n v="16.656957018330246"/>
    <n v="12.339252274322794"/>
    <n v="25.938808442583042"/>
    <n v="54.935017735236087"/>
    <x v="5"/>
  </r>
  <r>
    <n v="4446"/>
    <n v="0.16659391410955837"/>
    <x v="0"/>
    <n v="33.231766762554571"/>
    <n v="44.244039518402104"/>
    <n v="24.256767647883336"/>
    <n v="101.73257392884001"/>
    <x v="6"/>
  </r>
  <r>
    <n v="4447"/>
    <n v="0.9929579067852744"/>
    <x v="2"/>
    <n v="41.135739391547155"/>
    <n v="58.663033396954908"/>
    <n v="15.119037384944598"/>
    <n v="114.91781017344667"/>
    <x v="8"/>
  </r>
  <r>
    <n v="4448"/>
    <n v="3.2883685959928854E-2"/>
    <x v="0"/>
    <n v="15.734677324052635"/>
    <n v="9.4428342694817324"/>
    <n v="26.493585290292668"/>
    <n v="51.671096883827033"/>
    <x v="5"/>
  </r>
  <r>
    <n v="4449"/>
    <n v="7.1225092304567861E-2"/>
    <x v="0"/>
    <n v="11.880097217582435"/>
    <n v="49.9668774655362"/>
    <n v="20.090921883853351"/>
    <n v="81.937896566971986"/>
    <x v="9"/>
  </r>
  <r>
    <n v="4450"/>
    <n v="0.83831583833604351"/>
    <x v="3"/>
    <n v="52.080780639428738"/>
    <n v="10.697858496636369"/>
    <n v="19.190247118983564"/>
    <n v="81.968886255048673"/>
    <x v="9"/>
  </r>
  <r>
    <n v="4451"/>
    <n v="0.94180986331608929"/>
    <x v="1"/>
    <n v="5.1109049026858591"/>
    <n v="35.02526316126189"/>
    <n v="19.674588512882099"/>
    <n v="59.810756576829846"/>
    <x v="5"/>
  </r>
  <r>
    <n v="4452"/>
    <n v="0.64571976170783152"/>
    <x v="3"/>
    <n v="9.974021329772933"/>
    <n v="12.511450747869333"/>
    <n v="22.588410755129644"/>
    <n v="45.073882832771908"/>
    <x v="7"/>
  </r>
  <r>
    <n v="4453"/>
    <n v="0.34605022352899317"/>
    <x v="0"/>
    <n v="71.500824701835356"/>
    <n v="17.237763064155217"/>
    <n v="15.579942785645413"/>
    <n v="104.31853055163599"/>
    <x v="6"/>
  </r>
  <r>
    <n v="4454"/>
    <n v="0.82316872231622773"/>
    <x v="3"/>
    <n v="36.733037682394297"/>
    <n v="45.176252320935021"/>
    <n v="21.520709061795394"/>
    <n v="103.42999906512472"/>
    <x v="6"/>
  </r>
  <r>
    <n v="4455"/>
    <n v="0.13693514439069898"/>
    <x v="0"/>
    <n v="12.436554367803817"/>
    <n v="30.205413500836972"/>
    <n v="14.968292932665866"/>
    <n v="57.610260801306659"/>
    <x v="5"/>
  </r>
  <r>
    <n v="4456"/>
    <n v="0.97878118060871022"/>
    <x v="2"/>
    <n v="47.590785769021153"/>
    <n v="10.430244959321811"/>
    <n v="19.724916115829732"/>
    <n v="77.745946844172693"/>
    <x v="4"/>
  </r>
  <r>
    <n v="4457"/>
    <n v="0.57816364128624342"/>
    <x v="3"/>
    <n v="93.571149991897258"/>
    <n v="16.012130366229449"/>
    <n v="21.807785711126368"/>
    <n v="131.39106606925307"/>
    <x v="3"/>
  </r>
  <r>
    <n v="4458"/>
    <n v="0.89645204831341452"/>
    <x v="4"/>
    <n v="35.147040597601553"/>
    <n v="31.644779576579634"/>
    <n v="16.47374964602184"/>
    <n v="83.265569820203027"/>
    <x v="9"/>
  </r>
  <r>
    <n v="4459"/>
    <n v="0.12058989641935958"/>
    <x v="0"/>
    <n v="16.727676065346095"/>
    <n v="38.780218628582716"/>
    <n v="18.220522052378325"/>
    <n v="73.728416746307133"/>
    <x v="4"/>
  </r>
  <r>
    <n v="4460"/>
    <n v="0.88540322620277634"/>
    <x v="4"/>
    <n v="21.322417878941035"/>
    <n v="9.6194574351788731"/>
    <n v="20.914340681322134"/>
    <n v="51.856215995442042"/>
    <x v="5"/>
  </r>
  <r>
    <n v="4461"/>
    <n v="0.42145346979407239"/>
    <x v="0"/>
    <n v="77.605878524612862"/>
    <n v="24.552086993568622"/>
    <n v="24.501260953564358"/>
    <n v="126.65922647174584"/>
    <x v="1"/>
  </r>
  <r>
    <n v="4462"/>
    <n v="0.36651402445725378"/>
    <x v="0"/>
    <n v="16.708274099729351"/>
    <n v="33.147940134790971"/>
    <n v="26.308825811541432"/>
    <n v="76.165040046061762"/>
    <x v="4"/>
  </r>
  <r>
    <n v="4463"/>
    <n v="0.71508419059736528"/>
    <x v="3"/>
    <n v="20.502362079951133"/>
    <n v="36.010574916085126"/>
    <n v="15.574108492087836"/>
    <n v="72.08704548812409"/>
    <x v="4"/>
  </r>
  <r>
    <n v="4464"/>
    <n v="4.4929128743306457E-2"/>
    <x v="0"/>
    <n v="16.483276676631121"/>
    <n v="25.222548592629547"/>
    <n v="31.860548686068832"/>
    <n v="73.56637395532951"/>
    <x v="4"/>
  </r>
  <r>
    <n v="4465"/>
    <n v="0.46647360212939226"/>
    <x v="0"/>
    <n v="11.896078321327373"/>
    <n v="36.690430597193959"/>
    <n v="23.426616685103667"/>
    <n v="72.013125603624999"/>
    <x v="4"/>
  </r>
  <r>
    <n v="4466"/>
    <n v="0.83583947927898905"/>
    <x v="3"/>
    <n v="46.49967737065878"/>
    <n v="12.908866671561025"/>
    <n v="18.093321883271351"/>
    <n v="77.50186592549116"/>
    <x v="4"/>
  </r>
  <r>
    <n v="4467"/>
    <n v="0.30615505194191783"/>
    <x v="0"/>
    <n v="19.889614850644044"/>
    <n v="30.166515145984036"/>
    <n v="22.034714523237774"/>
    <n v="72.090844519865854"/>
    <x v="4"/>
  </r>
  <r>
    <n v="4468"/>
    <n v="0.43445695963328379"/>
    <x v="0"/>
    <n v="25.166110039354376"/>
    <n v="39.096190250945234"/>
    <n v="18.119526483186736"/>
    <n v="82.381826773486338"/>
    <x v="9"/>
  </r>
  <r>
    <n v="4469"/>
    <n v="1.5620770538535056E-2"/>
    <x v="0"/>
    <n v="29.997020050885158"/>
    <n v="45.852229455642856"/>
    <n v="15.06853071817703"/>
    <n v="90.917780224705041"/>
    <x v="10"/>
  </r>
  <r>
    <n v="4470"/>
    <n v="0.27869458145724091"/>
    <x v="0"/>
    <n v="16.0251556337988"/>
    <n v="41.076061952578293"/>
    <n v="14.226960075629343"/>
    <n v="71.328177662006425"/>
    <x v="4"/>
  </r>
  <r>
    <n v="4471"/>
    <n v="0.28445653267072191"/>
    <x v="0"/>
    <n v="9.3630309713106996"/>
    <n v="100.74154009888966"/>
    <n v="28.987015856009652"/>
    <n v="139.09158692621003"/>
    <x v="3"/>
  </r>
  <r>
    <n v="4472"/>
    <n v="0.54850347613701522"/>
    <x v="3"/>
    <n v="27.243926403737564"/>
    <n v="29.033860203079399"/>
    <n v="19.202234183177676"/>
    <n v="75.48002078999464"/>
    <x v="4"/>
  </r>
  <r>
    <n v="4473"/>
    <n v="0.89132881686653431"/>
    <x v="4"/>
    <n v="16.531359479562411"/>
    <n v="15.113187875736896"/>
    <n v="27.730253099429426"/>
    <n v="59.374800454728735"/>
    <x v="5"/>
  </r>
  <r>
    <n v="4474"/>
    <n v="9.8188317444472761E-2"/>
    <x v="0"/>
    <n v="49.634434300087477"/>
    <n v="24.299200413040122"/>
    <n v="18.335230244615833"/>
    <n v="92.268864957743432"/>
    <x v="10"/>
  </r>
  <r>
    <n v="4475"/>
    <n v="0.77711465613674524"/>
    <x v="3"/>
    <n v="29.93610579069167"/>
    <n v="31.434505577667775"/>
    <n v="18.808745867306111"/>
    <n v="80.179357235665563"/>
    <x v="9"/>
  </r>
  <r>
    <n v="4476"/>
    <n v="0.81848396755440445"/>
    <x v="3"/>
    <n v="7.0490641407297288"/>
    <n v="64.73253418419668"/>
    <n v="16.363513508253188"/>
    <n v="88.145111833179598"/>
    <x v="9"/>
  </r>
  <r>
    <n v="4477"/>
    <n v="0.30173155941980234"/>
    <x v="0"/>
    <n v="18.228799567573436"/>
    <n v="25.545436743874216"/>
    <n v="19.951534075649587"/>
    <n v="63.725770387097242"/>
    <x v="2"/>
  </r>
  <r>
    <n v="4478"/>
    <n v="0.90940990531894916"/>
    <x v="1"/>
    <n v="14.463346334721448"/>
    <n v="21.250305126200296"/>
    <n v="19.946025792701899"/>
    <n v="55.659677253623641"/>
    <x v="5"/>
  </r>
  <r>
    <n v="4479"/>
    <n v="0.91558852028092119"/>
    <x v="1"/>
    <n v="19.324385409133242"/>
    <n v="31.978546004672197"/>
    <n v="15.7653786067649"/>
    <n v="67.068310020570337"/>
    <x v="2"/>
  </r>
  <r>
    <n v="4480"/>
    <n v="0.96038503580476187"/>
    <x v="2"/>
    <n v="13.860521945621937"/>
    <n v="39.535542622908146"/>
    <n v="19.561266369649942"/>
    <n v="72.957330938180021"/>
    <x v="4"/>
  </r>
  <r>
    <n v="4481"/>
    <n v="0.56907886468845803"/>
    <x v="3"/>
    <n v="26.234904876645853"/>
    <n v="21.948365724159238"/>
    <n v="22.805076793028551"/>
    <n v="70.988347393833635"/>
    <x v="4"/>
  </r>
  <r>
    <n v="4482"/>
    <n v="0.11018803757824602"/>
    <x v="0"/>
    <n v="68.120286812263743"/>
    <n v="10.499684567683326"/>
    <n v="22.861568244910057"/>
    <n v="101.48153962485713"/>
    <x v="6"/>
  </r>
  <r>
    <n v="4483"/>
    <n v="0.19869086241083711"/>
    <x v="0"/>
    <n v="34.526858995323884"/>
    <n v="50.757177724188765"/>
    <n v="26.64384138677368"/>
    <n v="111.92787810628633"/>
    <x v="8"/>
  </r>
  <r>
    <n v="4484"/>
    <n v="0.36050163223563381"/>
    <x v="0"/>
    <n v="20.491593520838702"/>
    <n v="47.966530816179777"/>
    <n v="28.692184966410679"/>
    <n v="97.150309303429154"/>
    <x v="10"/>
  </r>
  <r>
    <n v="4485"/>
    <n v="9.1794868255555273E-2"/>
    <x v="0"/>
    <n v="45.617035348601767"/>
    <n v="53.257593056507901"/>
    <n v="19.380357625510875"/>
    <n v="118.25498603062053"/>
    <x v="8"/>
  </r>
  <r>
    <n v="4486"/>
    <n v="0.91742333567664947"/>
    <x v="1"/>
    <n v="6.8941110882448875"/>
    <n v="42.512566189259616"/>
    <n v="18.785554878588055"/>
    <n v="68.192232156092558"/>
    <x v="2"/>
  </r>
  <r>
    <n v="4487"/>
    <n v="0.71296109191481172"/>
    <x v="3"/>
    <n v="37.503884520888604"/>
    <n v="12.531750652969158"/>
    <n v="21.710955202953084"/>
    <n v="71.746590376810843"/>
    <x v="4"/>
  </r>
  <r>
    <n v="4488"/>
    <n v="0.22298509186702564"/>
    <x v="0"/>
    <n v="71.469211804890335"/>
    <n v="48.045576629960578"/>
    <n v="23.064176831248233"/>
    <n v="142.57896526609915"/>
    <x v="0"/>
  </r>
  <r>
    <n v="4489"/>
    <n v="0.19452711352791641"/>
    <x v="0"/>
    <n v="20.934855650431082"/>
    <n v="22.451172285406191"/>
    <n v="16.85993501916774"/>
    <n v="60.245962955005012"/>
    <x v="2"/>
  </r>
  <r>
    <n v="4490"/>
    <n v="0.77920286873076383"/>
    <x v="3"/>
    <n v="21.754348769776783"/>
    <n v="27.286106534927761"/>
    <n v="16.733915884534298"/>
    <n v="65.774371189238849"/>
    <x v="2"/>
  </r>
  <r>
    <n v="4491"/>
    <n v="0.76962171244223487"/>
    <x v="3"/>
    <n v="78.375477787774827"/>
    <n v="16.528659033269793"/>
    <n v="20.940033134421977"/>
    <n v="115.8441699554666"/>
    <x v="8"/>
  </r>
  <r>
    <n v="4492"/>
    <n v="0.77198176267888863"/>
    <x v="3"/>
    <n v="10.158215195951049"/>
    <n v="8.5910373145799692"/>
    <n v="14.395747624193035"/>
    <n v="33.145000134724057"/>
    <x v="15"/>
  </r>
  <r>
    <n v="4493"/>
    <n v="0.98060370733627522"/>
    <x v="2"/>
    <n v="10.335340298685617"/>
    <n v="17.309817219565499"/>
    <n v="20.704547058065167"/>
    <n v="48.349704576316284"/>
    <x v="7"/>
  </r>
  <r>
    <n v="4494"/>
    <n v="0.8205662479692355"/>
    <x v="3"/>
    <n v="60.653143801835803"/>
    <n v="22.542966869967511"/>
    <n v="15.114525562239066"/>
    <n v="98.310636234042377"/>
    <x v="10"/>
  </r>
  <r>
    <n v="4495"/>
    <n v="0.15650040769718399"/>
    <x v="0"/>
    <n v="17.933468792219191"/>
    <n v="71.665076772128316"/>
    <n v="22.021114285425089"/>
    <n v="111.61965984977259"/>
    <x v="8"/>
  </r>
  <r>
    <n v="4496"/>
    <n v="8.1345553623180078E-2"/>
    <x v="0"/>
    <n v="39.644406907900326"/>
    <n v="33.121247895873211"/>
    <n v="21.146259815709339"/>
    <n v="93.911914619482886"/>
    <x v="10"/>
  </r>
  <r>
    <n v="4497"/>
    <n v="0.60371376393214504"/>
    <x v="3"/>
    <n v="45.430531833874177"/>
    <n v="9.1565196075586801"/>
    <n v="15.370307587717249"/>
    <n v="69.957359029150098"/>
    <x v="2"/>
  </r>
  <r>
    <n v="4498"/>
    <n v="0.21059734116731599"/>
    <x v="0"/>
    <n v="24.441994847811682"/>
    <n v="74.771807325573377"/>
    <n v="23.859993555623934"/>
    <n v="123.07379572900899"/>
    <x v="1"/>
  </r>
  <r>
    <n v="4499"/>
    <n v="0.44239661552528986"/>
    <x v="0"/>
    <n v="26.185528713268194"/>
    <n v="25.204538656279237"/>
    <n v="21.976209601152295"/>
    <n v="73.36627697069973"/>
    <x v="4"/>
  </r>
  <r>
    <n v="4500"/>
    <n v="0.1909618738939719"/>
    <x v="0"/>
    <n v="16.445506965744098"/>
    <n v="37.95997465913846"/>
    <n v="20.381450337803972"/>
    <n v="74.786931962686523"/>
    <x v="4"/>
  </r>
  <r>
    <n v="4501"/>
    <n v="0.78630416417365201"/>
    <x v="3"/>
    <n v="57.014069037729911"/>
    <n v="49.640932186125667"/>
    <n v="25.216254759142419"/>
    <n v="131.87125598299801"/>
    <x v="3"/>
  </r>
  <r>
    <n v="4502"/>
    <n v="0.47621720800725742"/>
    <x v="0"/>
    <n v="8.9692989969007559"/>
    <n v="58.36971469705751"/>
    <n v="17.981377579571333"/>
    <n v="85.320391273529594"/>
    <x v="9"/>
  </r>
  <r>
    <n v="4503"/>
    <n v="6.3971707417248891E-2"/>
    <x v="0"/>
    <n v="31.030683644757101"/>
    <n v="28.96813593829042"/>
    <n v="19.822215302574456"/>
    <n v="79.82103488562197"/>
    <x v="4"/>
  </r>
  <r>
    <n v="4504"/>
    <n v="0.29415023171672094"/>
    <x v="0"/>
    <n v="11.013656894603329"/>
    <n v="9.542486448917904"/>
    <n v="27.907551050766937"/>
    <n v="48.463694394288169"/>
    <x v="7"/>
  </r>
  <r>
    <n v="4505"/>
    <n v="0.22135383499410466"/>
    <x v="0"/>
    <n v="4.1971689968870045"/>
    <n v="16.507638964048763"/>
    <n v="17.643844629978368"/>
    <n v="38.348652590914135"/>
    <x v="15"/>
  </r>
  <r>
    <n v="4506"/>
    <n v="0.81276144912495851"/>
    <x v="3"/>
    <n v="55.459556439635001"/>
    <n v="25.095836301516147"/>
    <n v="17.667917041484735"/>
    <n v="98.22330978263588"/>
    <x v="10"/>
  </r>
  <r>
    <n v="4507"/>
    <n v="0.28642220151625208"/>
    <x v="0"/>
    <n v="19.059384497935447"/>
    <n v="15.680965307206757"/>
    <n v="24.273134017582287"/>
    <n v="59.013483822724488"/>
    <x v="5"/>
  </r>
  <r>
    <n v="4508"/>
    <n v="9.5717969634690703E-2"/>
    <x v="0"/>
    <n v="317.33714480905815"/>
    <n v="52.329858065248636"/>
    <n v="17.821601503164132"/>
    <n v="387.48860437747089"/>
    <x v="33"/>
  </r>
  <r>
    <n v="4509"/>
    <n v="0.44620871741135681"/>
    <x v="0"/>
    <n v="27.041254131839576"/>
    <n v="14.604799064998373"/>
    <n v="22.907251764087185"/>
    <n v="64.553304960925132"/>
    <x v="2"/>
  </r>
  <r>
    <n v="4510"/>
    <n v="0.38760772237007501"/>
    <x v="0"/>
    <n v="43.348052320022283"/>
    <n v="71.283622483508552"/>
    <n v="21.265687754032896"/>
    <n v="135.89736255756372"/>
    <x v="3"/>
  </r>
  <r>
    <n v="4511"/>
    <n v="0.27777015596436594"/>
    <x v="0"/>
    <n v="21.467216129020109"/>
    <n v="18.680162353957446"/>
    <n v="20.56645413978762"/>
    <n v="60.713832622765182"/>
    <x v="2"/>
  </r>
  <r>
    <n v="4512"/>
    <n v="0.86454617849945425"/>
    <x v="4"/>
    <n v="57.247010582736408"/>
    <n v="32.221032422585644"/>
    <n v="14.171624165161207"/>
    <n v="103.63966717048325"/>
    <x v="6"/>
  </r>
  <r>
    <n v="4513"/>
    <n v="0.62130585538978256"/>
    <x v="3"/>
    <n v="37.449739271197473"/>
    <n v="32.833961999154816"/>
    <n v="19.68773783744243"/>
    <n v="89.971439107794708"/>
    <x v="9"/>
  </r>
  <r>
    <n v="4514"/>
    <n v="0.58732552057244225"/>
    <x v="3"/>
    <n v="81.091929632856377"/>
    <n v="11.254181841345062"/>
    <n v="22.410295835525211"/>
    <n v="114.75640730972665"/>
    <x v="8"/>
  </r>
  <r>
    <n v="4515"/>
    <n v="0.59651325934169463"/>
    <x v="3"/>
    <n v="32.185181685821874"/>
    <n v="29.499049648717243"/>
    <n v="20.570096514372981"/>
    <n v="82.254327848912098"/>
    <x v="9"/>
  </r>
  <r>
    <n v="4516"/>
    <n v="0.59775523376591322"/>
    <x v="3"/>
    <n v="46.041296744890744"/>
    <n v="49.69569390096084"/>
    <n v="19.47867479863363"/>
    <n v="115.21566544448523"/>
    <x v="8"/>
  </r>
  <r>
    <n v="4517"/>
    <n v="0.70827636338382138"/>
    <x v="3"/>
    <n v="10.722873903218829"/>
    <n v="12.637029512236772"/>
    <n v="15.606577350726297"/>
    <n v="38.966480766181903"/>
    <x v="15"/>
  </r>
  <r>
    <n v="4518"/>
    <n v="0.52075548072445577"/>
    <x v="3"/>
    <n v="20.318367148822624"/>
    <n v="36.492435996069908"/>
    <n v="20.596042136632992"/>
    <n v="77.40684528152552"/>
    <x v="4"/>
  </r>
  <r>
    <n v="4519"/>
    <n v="0.18768639718263447"/>
    <x v="0"/>
    <n v="17.934125782002994"/>
    <n v="30.004366819414049"/>
    <n v="15.60856888969961"/>
    <n v="63.547061491116651"/>
    <x v="2"/>
  </r>
  <r>
    <n v="4520"/>
    <n v="0.51108861720339882"/>
    <x v="3"/>
    <n v="60.466970944673257"/>
    <n v="29.345908056673476"/>
    <n v="17.603389745950111"/>
    <n v="107.41626874729684"/>
    <x v="6"/>
  </r>
  <r>
    <n v="4521"/>
    <n v="0.50230011595802715"/>
    <x v="3"/>
    <n v="31.071549334697689"/>
    <n v="26.482618785675164"/>
    <n v="22.477590548589074"/>
    <n v="80.031758668961928"/>
    <x v="9"/>
  </r>
  <r>
    <n v="4522"/>
    <n v="0.96998751337712819"/>
    <x v="2"/>
    <n v="40.443930161412446"/>
    <n v="43.281684526562408"/>
    <n v="27.766851363914775"/>
    <n v="111.49246605188964"/>
    <x v="8"/>
  </r>
  <r>
    <n v="4523"/>
    <n v="0.35022330433112681"/>
    <x v="0"/>
    <n v="89.362527384846345"/>
    <n v="29.045418952994865"/>
    <n v="16.45611600336137"/>
    <n v="134.86406234120258"/>
    <x v="3"/>
  </r>
  <r>
    <n v="4524"/>
    <n v="0.23826625415627445"/>
    <x v="0"/>
    <n v="35.155307428137192"/>
    <n v="39.434168979487083"/>
    <n v="23.963315463441276"/>
    <n v="98.552791871065551"/>
    <x v="10"/>
  </r>
  <r>
    <n v="4525"/>
    <n v="0.49494587991528149"/>
    <x v="0"/>
    <n v="8.2698940127127933"/>
    <n v="26.170676740218717"/>
    <n v="22.262765068100482"/>
    <n v="56.703335821031985"/>
    <x v="5"/>
  </r>
  <r>
    <n v="4526"/>
    <n v="0.98462294663433925"/>
    <x v="2"/>
    <n v="26.478021412738894"/>
    <n v="25.744921217822025"/>
    <n v="19.12137440623896"/>
    <n v="71.344317036799879"/>
    <x v="4"/>
  </r>
  <r>
    <n v="4527"/>
    <n v="0.96858402316384928"/>
    <x v="2"/>
    <n v="80.543654543105134"/>
    <n v="33.608053488903153"/>
    <n v="23.721997809395326"/>
    <n v="137.87370584140362"/>
    <x v="3"/>
  </r>
  <r>
    <n v="4528"/>
    <n v="0.61246120196439868"/>
    <x v="3"/>
    <n v="17.349442208329087"/>
    <n v="30.894207037718296"/>
    <n v="16.405645136677123"/>
    <n v="64.649294382724506"/>
    <x v="2"/>
  </r>
  <r>
    <n v="4529"/>
    <n v="0.37884860420836286"/>
    <x v="0"/>
    <n v="16.167930065755691"/>
    <n v="16.339191007313687"/>
    <n v="16.297378539108301"/>
    <n v="48.804499612177679"/>
    <x v="7"/>
  </r>
  <r>
    <n v="4530"/>
    <n v="0.67539474792702303"/>
    <x v="3"/>
    <n v="25.426674668787996"/>
    <n v="15.163297491570059"/>
    <n v="20.433871668630363"/>
    <n v="61.023843828988419"/>
    <x v="2"/>
  </r>
  <r>
    <n v="4531"/>
    <n v="0.58631938540957451"/>
    <x v="3"/>
    <n v="20.905795935949545"/>
    <n v="11.27624108057023"/>
    <n v="19.440429811266991"/>
    <n v="51.622466827786766"/>
    <x v="5"/>
  </r>
  <r>
    <n v="4532"/>
    <n v="0.85145102505756576"/>
    <x v="3"/>
    <n v="77.968533387419654"/>
    <n v="17.58585889041397"/>
    <n v="26.066753108780073"/>
    <n v="121.6211453866137"/>
    <x v="1"/>
  </r>
  <r>
    <n v="4533"/>
    <n v="0.14380800970534735"/>
    <x v="0"/>
    <n v="61.816032115189486"/>
    <n v="10.979484384171958"/>
    <n v="14.689690959788598"/>
    <n v="87.485207459150033"/>
    <x v="9"/>
  </r>
  <r>
    <n v="4534"/>
    <n v="0.36727044777164963"/>
    <x v="0"/>
    <n v="10.099681151777379"/>
    <n v="23.195461739598237"/>
    <n v="17.937116476065619"/>
    <n v="51.232259367441237"/>
    <x v="5"/>
  </r>
  <r>
    <n v="4535"/>
    <n v="0.79986225178560411"/>
    <x v="3"/>
    <n v="15.818485799043625"/>
    <n v="25.395652432255439"/>
    <n v="24.477830013567456"/>
    <n v="65.691968244866516"/>
    <x v="2"/>
  </r>
  <r>
    <n v="4536"/>
    <n v="5.4615097378369337E-2"/>
    <x v="0"/>
    <n v="12.598518804023731"/>
    <n v="8.9183999463166703"/>
    <n v="15.143833804994399"/>
    <n v="36.660752555334803"/>
    <x v="15"/>
  </r>
  <r>
    <n v="4537"/>
    <n v="0.59618906116204107"/>
    <x v="3"/>
    <n v="7.1144790265578575"/>
    <n v="14.796972646808733"/>
    <n v="26.3659277233367"/>
    <n v="48.277379396703296"/>
    <x v="7"/>
  </r>
  <r>
    <n v="4538"/>
    <n v="0.34260724059690517"/>
    <x v="0"/>
    <n v="31.27127726613103"/>
    <n v="18.319531180578718"/>
    <n v="26.167987653722033"/>
    <n v="75.75879610043178"/>
    <x v="4"/>
  </r>
  <r>
    <n v="4539"/>
    <n v="7.8891538592906874E-2"/>
    <x v="0"/>
    <n v="25.802935074352455"/>
    <n v="37.15786512481926"/>
    <n v="17.180968509399388"/>
    <n v="80.141768708571107"/>
    <x v="9"/>
  </r>
  <r>
    <n v="4540"/>
    <n v="0.58703031284771245"/>
    <x v="3"/>
    <n v="8.3178511719876553"/>
    <n v="26.03534321550768"/>
    <n v="19.808629425558415"/>
    <n v="54.161823813053751"/>
    <x v="5"/>
  </r>
  <r>
    <n v="4541"/>
    <n v="4.5891147846515157E-3"/>
    <x v="0"/>
    <n v="41.364105525483311"/>
    <n v="27.123970750245171"/>
    <n v="18.942931958894697"/>
    <n v="87.431008234623164"/>
    <x v="9"/>
  </r>
  <r>
    <n v="4542"/>
    <n v="0.91643941769073078"/>
    <x v="1"/>
    <n v="46.115976167425686"/>
    <n v="21.859486739706401"/>
    <n v="18.078616783952679"/>
    <n v="86.054079691084766"/>
    <x v="9"/>
  </r>
  <r>
    <n v="4543"/>
    <n v="0.93926001571571494"/>
    <x v="1"/>
    <n v="9.8337582303290176"/>
    <n v="20.074366083315979"/>
    <n v="15.968692939086543"/>
    <n v="45.876817252731541"/>
    <x v="7"/>
  </r>
  <r>
    <n v="4544"/>
    <n v="0.19191654277685599"/>
    <x v="0"/>
    <n v="23.837485356796453"/>
    <n v="47.072697273985199"/>
    <n v="26.099936538425407"/>
    <n v="97.010119169207059"/>
    <x v="10"/>
  </r>
  <r>
    <n v="4545"/>
    <n v="0.38377516035639159"/>
    <x v="0"/>
    <n v="36.615661687301781"/>
    <n v="12.03332650303231"/>
    <n v="25.366407978691342"/>
    <n v="74.015396169025436"/>
    <x v="4"/>
  </r>
  <r>
    <n v="4546"/>
    <n v="0.41931199855506118"/>
    <x v="0"/>
    <n v="57.747606822042428"/>
    <n v="21.132387860447107"/>
    <n v="18.873577336201379"/>
    <n v="97.753572018690917"/>
    <x v="10"/>
  </r>
  <r>
    <n v="4547"/>
    <n v="0.89319160940182951"/>
    <x v="4"/>
    <n v="19.394264464817461"/>
    <n v="8.1163019308044095"/>
    <n v="25.171592652026618"/>
    <n v="52.68215904764849"/>
    <x v="5"/>
  </r>
  <r>
    <n v="4548"/>
    <n v="0.1645358226339807"/>
    <x v="0"/>
    <n v="30.106218177832929"/>
    <n v="22.378471858391229"/>
    <n v="18.555526987320228"/>
    <n v="71.040217023544386"/>
    <x v="4"/>
  </r>
  <r>
    <n v="4549"/>
    <n v="0.15447042776676434"/>
    <x v="0"/>
    <n v="23.850529280179995"/>
    <n v="32.788993946049835"/>
    <n v="20.036177411103129"/>
    <n v="76.675700637332952"/>
    <x v="4"/>
  </r>
  <r>
    <n v="4550"/>
    <n v="4.6865068308742819E-2"/>
    <x v="0"/>
    <n v="22.455824130722181"/>
    <n v="22.017730784644108"/>
    <n v="22.672634599262498"/>
    <n v="67.146189514628787"/>
    <x v="2"/>
  </r>
  <r>
    <n v="4551"/>
    <n v="0.73788572316310808"/>
    <x v="3"/>
    <n v="79.178700822123048"/>
    <n v="53.073327828179657"/>
    <n v="17.294077707651933"/>
    <n v="149.54610635795461"/>
    <x v="0"/>
  </r>
  <r>
    <n v="4552"/>
    <n v="0.5592857228836845"/>
    <x v="3"/>
    <n v="13.999860186085108"/>
    <n v="233.49491191571747"/>
    <n v="15.240869153664597"/>
    <n v="262.73564125546716"/>
    <x v="28"/>
  </r>
  <r>
    <n v="4553"/>
    <n v="0.44754521005926073"/>
    <x v="0"/>
    <n v="39.911441810160568"/>
    <n v="24.67575939534386"/>
    <n v="14.951045166688671"/>
    <n v="79.5382463721931"/>
    <x v="4"/>
  </r>
  <r>
    <n v="4554"/>
    <n v="0.8725727464319728"/>
    <x v="4"/>
    <n v="57.454879012307138"/>
    <n v="37.748670641038345"/>
    <n v="19.219719281573944"/>
    <n v="114.42326893491942"/>
    <x v="8"/>
  </r>
  <r>
    <n v="4555"/>
    <n v="0.73530413514295445"/>
    <x v="3"/>
    <n v="28.011565708622417"/>
    <n v="41.192571250561009"/>
    <n v="18.55212995867419"/>
    <n v="87.756266917857616"/>
    <x v="9"/>
  </r>
  <r>
    <n v="4556"/>
    <n v="0.81587407752368379"/>
    <x v="3"/>
    <n v="42.591073291769789"/>
    <n v="11.757806261842786"/>
    <n v="19.84066650192349"/>
    <n v="74.18954605553607"/>
    <x v="4"/>
  </r>
  <r>
    <n v="4557"/>
    <n v="0.32767383793478844"/>
    <x v="0"/>
    <n v="12.114730575626556"/>
    <n v="20.793935808138464"/>
    <n v="16.324256277201638"/>
    <n v="49.232922660966665"/>
    <x v="7"/>
  </r>
  <r>
    <n v="4558"/>
    <n v="0.19480228085216211"/>
    <x v="0"/>
    <n v="138.9133758632903"/>
    <n v="21.748233615948283"/>
    <n v="21.02484394463297"/>
    <n v="181.68645342387157"/>
    <x v="17"/>
  </r>
  <r>
    <n v="4559"/>
    <n v="0.924696570448716"/>
    <x v="1"/>
    <n v="62.058284911916182"/>
    <n v="32.320216465263755"/>
    <n v="17.171838566326336"/>
    <n v="111.55033994350626"/>
    <x v="8"/>
  </r>
  <r>
    <n v="4560"/>
    <n v="0.19505481404366465"/>
    <x v="0"/>
    <n v="28.570717131977297"/>
    <n v="17.508307465267556"/>
    <n v="18.226282855087199"/>
    <n v="64.305307452332045"/>
    <x v="2"/>
  </r>
  <r>
    <n v="4561"/>
    <n v="0.74440780452867961"/>
    <x v="3"/>
    <n v="8.5698974903017895"/>
    <n v="19.368499815887901"/>
    <n v="18.199666621974355"/>
    <n v="46.138063928164044"/>
    <x v="7"/>
  </r>
  <r>
    <n v="4562"/>
    <n v="0.66396742654841956"/>
    <x v="3"/>
    <n v="49.337087172891025"/>
    <n v="34.006377580046554"/>
    <n v="17.114193266669918"/>
    <n v="100.45765801960749"/>
    <x v="6"/>
  </r>
  <r>
    <n v="4563"/>
    <n v="0.5634049304466443"/>
    <x v="3"/>
    <n v="36.764899669460256"/>
    <n v="35.522027970621515"/>
    <n v="20.628602712559438"/>
    <n v="92.915530352641213"/>
    <x v="10"/>
  </r>
  <r>
    <n v="4564"/>
    <n v="0.64570752609247539"/>
    <x v="3"/>
    <n v="33.051860109069764"/>
    <n v="62.06743256782903"/>
    <n v="17.250825112914949"/>
    <n v="112.37011778981375"/>
    <x v="8"/>
  </r>
  <r>
    <n v="4565"/>
    <n v="0.67594523111838589"/>
    <x v="3"/>
    <n v="11.196973727155083"/>
    <n v="17.881921909345039"/>
    <n v="28.103682926621179"/>
    <n v="57.182578563121297"/>
    <x v="5"/>
  </r>
  <r>
    <n v="4566"/>
    <n v="0.92596980333359025"/>
    <x v="1"/>
    <n v="24.168286222156681"/>
    <n v="18.253135732156"/>
    <n v="17.692033530157094"/>
    <n v="60.113455484469767"/>
    <x v="2"/>
  </r>
  <r>
    <n v="4567"/>
    <n v="0.54336299444449487"/>
    <x v="3"/>
    <n v="15.092440038890087"/>
    <n v="20.325572367614285"/>
    <n v="21.147834660405959"/>
    <n v="56.565847066910337"/>
    <x v="5"/>
  </r>
  <r>
    <n v="4568"/>
    <n v="7.5041877678781899E-2"/>
    <x v="0"/>
    <n v="54.064186298558546"/>
    <n v="44.604389295619853"/>
    <n v="17.810487373894574"/>
    <n v="116.47906296807298"/>
    <x v="8"/>
  </r>
  <r>
    <n v="4569"/>
    <n v="0.56627808363508114"/>
    <x v="3"/>
    <n v="13.118181504359523"/>
    <n v="31.182029972559057"/>
    <n v="23.34178241134617"/>
    <n v="67.64199388826475"/>
    <x v="2"/>
  </r>
  <r>
    <n v="4570"/>
    <n v="0.98119698349745044"/>
    <x v="2"/>
    <n v="6.9122260662670643"/>
    <n v="14.327802055227126"/>
    <n v="19.87299588640046"/>
    <n v="41.113024007894651"/>
    <x v="7"/>
  </r>
  <r>
    <n v="4571"/>
    <n v="0.11573532115482399"/>
    <x v="0"/>
    <n v="32.489066429102749"/>
    <n v="53.502573011257155"/>
    <n v="23.002148030485593"/>
    <n v="108.99378747084549"/>
    <x v="6"/>
  </r>
  <r>
    <n v="4572"/>
    <n v="0.16058665896762936"/>
    <x v="0"/>
    <n v="37.303277996035945"/>
    <n v="27.066447310974041"/>
    <n v="16.599445125230794"/>
    <n v="80.969170432240787"/>
    <x v="9"/>
  </r>
  <r>
    <n v="4573"/>
    <n v="4.2424310005733101E-2"/>
    <x v="0"/>
    <n v="10.864158554323298"/>
    <n v="86.731792229945711"/>
    <n v="17.014962237690106"/>
    <n v="114.61091302195911"/>
    <x v="8"/>
  </r>
  <r>
    <n v="4574"/>
    <n v="0.5276284022431349"/>
    <x v="3"/>
    <n v="10.972437871356295"/>
    <n v="25.521485702283265"/>
    <n v="28.759407996857213"/>
    <n v="65.253331570496783"/>
    <x v="2"/>
  </r>
  <r>
    <n v="4575"/>
    <n v="0.30619617726188586"/>
    <x v="0"/>
    <n v="101.98708045840499"/>
    <n v="20.747114920229794"/>
    <n v="21.423929782736575"/>
    <n v="144.15812516137134"/>
    <x v="0"/>
  </r>
  <r>
    <n v="4576"/>
    <n v="0.87474111753371675"/>
    <x v="4"/>
    <n v="15.924346071809302"/>
    <n v="30.454190058472687"/>
    <n v="27.739270542378389"/>
    <n v="74.117806672660379"/>
    <x v="4"/>
  </r>
  <r>
    <n v="4577"/>
    <n v="0.78287757072810193"/>
    <x v="3"/>
    <n v="28.387325563200729"/>
    <n v="29.103846665631988"/>
    <n v="26.808991936691999"/>
    <n v="84.30016416552472"/>
    <x v="9"/>
  </r>
  <r>
    <n v="4578"/>
    <n v="0.23052763946293109"/>
    <x v="0"/>
    <n v="41.928329295774276"/>
    <n v="12.822980171884367"/>
    <n v="17.296197045242714"/>
    <n v="72.04750651290135"/>
    <x v="4"/>
  </r>
  <r>
    <n v="4579"/>
    <n v="0.34187270288905691"/>
    <x v="0"/>
    <n v="81.733922650464649"/>
    <n v="59.388503280732053"/>
    <n v="20.121532289228711"/>
    <n v="161.24395822042538"/>
    <x v="14"/>
  </r>
  <r>
    <n v="4580"/>
    <n v="0.76994519236582604"/>
    <x v="3"/>
    <n v="23.158220995394789"/>
    <n v="18.300406586962087"/>
    <n v="16.289238231740033"/>
    <n v="57.747865814096912"/>
    <x v="5"/>
  </r>
  <r>
    <n v="4581"/>
    <n v="0.28450370889783994"/>
    <x v="0"/>
    <n v="62.997229008355802"/>
    <n v="53.629049302220203"/>
    <n v="19.950303448912273"/>
    <n v="136.57658175948828"/>
    <x v="3"/>
  </r>
  <r>
    <n v="4582"/>
    <n v="0.86646272188531992"/>
    <x v="4"/>
    <n v="17.8173472860522"/>
    <n v="19.470719306692086"/>
    <n v="17.600074468919527"/>
    <n v="54.888141061663816"/>
    <x v="5"/>
  </r>
  <r>
    <n v="4583"/>
    <n v="0.66094436074947482"/>
    <x v="3"/>
    <n v="12.312995651885572"/>
    <n v="18.126028243699519"/>
    <n v="18.366986363799786"/>
    <n v="48.806010259384877"/>
    <x v="7"/>
  </r>
  <r>
    <n v="4584"/>
    <n v="0.62945004400304128"/>
    <x v="3"/>
    <n v="35.927281232875224"/>
    <n v="23.702190951719089"/>
    <n v="24.505621661732725"/>
    <n v="84.135093846327038"/>
    <x v="9"/>
  </r>
  <r>
    <n v="4585"/>
    <n v="1.3925153945311908E-2"/>
    <x v="0"/>
    <n v="97.799931323949153"/>
    <n v="20.284014601730608"/>
    <n v="18.087800095736558"/>
    <n v="136.17174602141631"/>
    <x v="3"/>
  </r>
  <r>
    <n v="4586"/>
    <n v="0.69156303967551924"/>
    <x v="3"/>
    <n v="52.725290159664532"/>
    <n v="25.278536577050044"/>
    <n v="22.095573761861019"/>
    <n v="100.09940049857559"/>
    <x v="6"/>
  </r>
  <r>
    <n v="4587"/>
    <n v="0.97820696273265662"/>
    <x v="2"/>
    <n v="11.294580768663717"/>
    <n v="11.281892933846267"/>
    <n v="21.597402915621171"/>
    <n v="44.17387661813116"/>
    <x v="7"/>
  </r>
  <r>
    <n v="4588"/>
    <n v="0.17696209103693616"/>
    <x v="0"/>
    <n v="176.683004766903"/>
    <n v="28.062149923916511"/>
    <n v="15.771438379077907"/>
    <n v="220.5165930698974"/>
    <x v="21"/>
  </r>
  <r>
    <n v="4589"/>
    <n v="0.94882259843469341"/>
    <x v="1"/>
    <n v="43.782512750670641"/>
    <n v="30.775053945794728"/>
    <n v="15.534877889748746"/>
    <n v="90.092444586214114"/>
    <x v="10"/>
  </r>
  <r>
    <n v="4590"/>
    <n v="0.44512591944556901"/>
    <x v="0"/>
    <n v="50.439502760594166"/>
    <n v="26.710356052324215"/>
    <n v="18.669372404114181"/>
    <n v="95.819231217032566"/>
    <x v="10"/>
  </r>
  <r>
    <n v="4591"/>
    <n v="0.65784530506270511"/>
    <x v="3"/>
    <n v="41.950279052910417"/>
    <n v="14.220958093752772"/>
    <n v="13.023076612092538"/>
    <n v="69.194313758755726"/>
    <x v="2"/>
  </r>
  <r>
    <n v="4592"/>
    <n v="0.69266246807157406"/>
    <x v="3"/>
    <n v="4.5333467198872039"/>
    <n v="23.753102054381568"/>
    <n v="25.843320933591226"/>
    <n v="54.129769707859992"/>
    <x v="5"/>
  </r>
  <r>
    <n v="4593"/>
    <n v="0.55994841762477232"/>
    <x v="3"/>
    <n v="34.570994030676808"/>
    <n v="19.021943419939671"/>
    <n v="24.516711586910677"/>
    <n v="78.109649037527149"/>
    <x v="4"/>
  </r>
  <r>
    <n v="4594"/>
    <n v="0.71552399369076358"/>
    <x v="3"/>
    <n v="39.077302049143618"/>
    <n v="24.044482617886359"/>
    <n v="22.367043020838661"/>
    <n v="85.488827687868636"/>
    <x v="9"/>
  </r>
  <r>
    <n v="4595"/>
    <n v="0.48237050738551634"/>
    <x v="0"/>
    <n v="30.551429360455124"/>
    <n v="50.511911891750231"/>
    <n v="20.237859390777722"/>
    <n v="101.30120064298308"/>
    <x v="6"/>
  </r>
  <r>
    <n v="4596"/>
    <n v="0.2770854817468198"/>
    <x v="0"/>
    <n v="13.947553255552705"/>
    <n v="16.103324177421936"/>
    <n v="22.785720578405822"/>
    <n v="52.83659801138046"/>
    <x v="5"/>
  </r>
  <r>
    <n v="4597"/>
    <n v="0.77195705186047514"/>
    <x v="3"/>
    <n v="29.8010891706118"/>
    <n v="17.937060276213007"/>
    <n v="15.866560848879736"/>
    <n v="63.604710295704542"/>
    <x v="2"/>
  </r>
  <r>
    <n v="4598"/>
    <n v="3.8550239703149081E-2"/>
    <x v="0"/>
    <n v="6.2313549541234634"/>
    <n v="21.069228387425646"/>
    <n v="24.719784451939827"/>
    <n v="52.020367793488937"/>
    <x v="5"/>
  </r>
  <r>
    <n v="4599"/>
    <n v="0.99347470726440268"/>
    <x v="2"/>
    <n v="30.699213843930011"/>
    <n v="31.500792713101021"/>
    <n v="31.19678985315867"/>
    <n v="93.396796410189694"/>
    <x v="10"/>
  </r>
  <r>
    <n v="4600"/>
    <n v="0.27275534047898675"/>
    <x v="0"/>
    <n v="15.719167243235894"/>
    <n v="7.3324684259513502"/>
    <n v="22.835961018166778"/>
    <n v="45.887596687354019"/>
    <x v="7"/>
  </r>
  <r>
    <n v="4601"/>
    <n v="0.3796675942622022"/>
    <x v="0"/>
    <n v="24.218155819153413"/>
    <n v="21.762793534553563"/>
    <n v="22.484704762583913"/>
    <n v="68.465654116290892"/>
    <x v="2"/>
  </r>
  <r>
    <n v="4602"/>
    <n v="0.57155233122845572"/>
    <x v="3"/>
    <n v="10.819986446580728"/>
    <n v="24.418342944908829"/>
    <n v="26.637167171253783"/>
    <n v="61.875496562743336"/>
    <x v="2"/>
  </r>
  <r>
    <n v="4603"/>
    <n v="0.57341070654157689"/>
    <x v="3"/>
    <n v="13.709748286278096"/>
    <n v="25.595972327480855"/>
    <n v="23.918595082818214"/>
    <n v="63.224315696577165"/>
    <x v="2"/>
  </r>
  <r>
    <n v="4604"/>
    <n v="0.8624271601452046"/>
    <x v="4"/>
    <n v="38.957386674464637"/>
    <n v="58.20399539239601"/>
    <n v="23.235805458771313"/>
    <n v="120.39718752563196"/>
    <x v="1"/>
  </r>
  <r>
    <n v="4605"/>
    <n v="0.78546472738365092"/>
    <x v="3"/>
    <n v="92.294328020495428"/>
    <n v="40.324831762184658"/>
    <n v="21.224103199042773"/>
    <n v="153.84326298172283"/>
    <x v="16"/>
  </r>
  <r>
    <n v="4606"/>
    <n v="0.81417205181691099"/>
    <x v="3"/>
    <n v="17.310438529233107"/>
    <n v="39.69477443018107"/>
    <n v="19.115913163407676"/>
    <n v="76.121126122821863"/>
    <x v="4"/>
  </r>
  <r>
    <n v="4607"/>
    <n v="0.5609248564779008"/>
    <x v="3"/>
    <n v="33.363032787756737"/>
    <n v="23.2076910368637"/>
    <n v="14.502294328376291"/>
    <n v="71.073018152996724"/>
    <x v="4"/>
  </r>
  <r>
    <n v="4608"/>
    <n v="0.35936158945868724"/>
    <x v="0"/>
    <n v="29.85397656730618"/>
    <n v="11.751163005768817"/>
    <n v="18.661160828861455"/>
    <n v="60.266300401936448"/>
    <x v="2"/>
  </r>
  <r>
    <n v="4609"/>
    <n v="8.1850437756628924E-2"/>
    <x v="0"/>
    <n v="39.322822116855399"/>
    <n v="28.313499021133612"/>
    <n v="13.126312912200149"/>
    <n v="80.762634050189163"/>
    <x v="9"/>
  </r>
  <r>
    <n v="4610"/>
    <n v="0.82185931557448544"/>
    <x v="3"/>
    <n v="12.949601952154747"/>
    <n v="48.774852657541025"/>
    <n v="18.766420732695881"/>
    <n v="80.490875342391647"/>
    <x v="9"/>
  </r>
  <r>
    <n v="4611"/>
    <n v="0.36768694464597329"/>
    <x v="0"/>
    <n v="19.269056312340552"/>
    <n v="28.502607343970542"/>
    <n v="21.387197689956967"/>
    <n v="69.158861346268054"/>
    <x v="2"/>
  </r>
  <r>
    <n v="4612"/>
    <n v="0.47753638909258056"/>
    <x v="0"/>
    <n v="20.801662529834203"/>
    <n v="19.784985242139658"/>
    <n v="25.594616602109177"/>
    <n v="66.181264374083042"/>
    <x v="2"/>
  </r>
  <r>
    <n v="4613"/>
    <n v="0.37081322053416976"/>
    <x v="0"/>
    <n v="32.949432929394199"/>
    <n v="15.726374788778633"/>
    <n v="22.043583024954838"/>
    <n v="70.719390743127676"/>
    <x v="4"/>
  </r>
  <r>
    <n v="4614"/>
    <n v="0.82680546100859853"/>
    <x v="3"/>
    <n v="97.089629731967179"/>
    <n v="62.152204377427338"/>
    <n v="24.62542617177483"/>
    <n v="183.86726028116934"/>
    <x v="17"/>
  </r>
  <r>
    <n v="4615"/>
    <n v="0.25034109039109176"/>
    <x v="0"/>
    <n v="23.4319331544168"/>
    <n v="30.32647001609725"/>
    <n v="18.083057510081691"/>
    <n v="71.841460680595745"/>
    <x v="4"/>
  </r>
  <r>
    <n v="4616"/>
    <n v="0.74080504878555287"/>
    <x v="3"/>
    <n v="23.848917992681478"/>
    <n v="46.784087127425373"/>
    <n v="17.04254959250374"/>
    <n v="87.675554712610591"/>
    <x v="9"/>
  </r>
  <r>
    <n v="4617"/>
    <n v="0.19950676022685276"/>
    <x v="0"/>
    <n v="56.081396836208938"/>
    <n v="23.778548500621088"/>
    <n v="18.225436589636622"/>
    <n v="98.085381926466653"/>
    <x v="10"/>
  </r>
  <r>
    <n v="4618"/>
    <n v="6.0255321407343132E-4"/>
    <x v="0"/>
    <n v="10.044184870220546"/>
    <n v="68.012026968031762"/>
    <n v="16.124548720822521"/>
    <n v="94.180760559074827"/>
    <x v="10"/>
  </r>
  <r>
    <n v="4619"/>
    <n v="0.20695487385583422"/>
    <x v="0"/>
    <n v="55.204578991468438"/>
    <n v="27.397156621539366"/>
    <n v="24.428832787612489"/>
    <n v="107.0305684006203"/>
    <x v="6"/>
  </r>
  <r>
    <n v="4620"/>
    <n v="0.74748491647609272"/>
    <x v="3"/>
    <n v="10.644992857168488"/>
    <n v="17.490875376665272"/>
    <n v="16.342058999264459"/>
    <n v="44.477927233098221"/>
    <x v="7"/>
  </r>
  <r>
    <n v="4621"/>
    <n v="0.74170292117962144"/>
    <x v="3"/>
    <n v="25.268246207805682"/>
    <n v="33.702317955098536"/>
    <n v="20.29939839193937"/>
    <n v="79.269962554843588"/>
    <x v="4"/>
  </r>
  <r>
    <n v="4622"/>
    <n v="0.26218621701570566"/>
    <x v="0"/>
    <n v="10.356225674122577"/>
    <n v="12.666402806190179"/>
    <n v="17.466589226598789"/>
    <n v="40.489217706911546"/>
    <x v="7"/>
  </r>
  <r>
    <n v="4623"/>
    <n v="0.94675749601636672"/>
    <x v="1"/>
    <n v="9.2482220806763724"/>
    <n v="58.419320782729692"/>
    <n v="18.659206678909101"/>
    <n v="86.32674954231517"/>
    <x v="9"/>
  </r>
  <r>
    <n v="4624"/>
    <n v="0.63644198445590761"/>
    <x v="3"/>
    <n v="16.670566312402837"/>
    <n v="19.191311197970808"/>
    <n v="16.028686752665337"/>
    <n v="51.890564263038982"/>
    <x v="5"/>
  </r>
  <r>
    <n v="4625"/>
    <n v="0.38636680624073949"/>
    <x v="0"/>
    <n v="66.128771011242392"/>
    <n v="27.72217754266719"/>
    <n v="28.487800210274063"/>
    <n v="122.33874876418363"/>
    <x v="1"/>
  </r>
  <r>
    <n v="4626"/>
    <n v="0.6556215096857928"/>
    <x v="3"/>
    <n v="73.285873155651302"/>
    <n v="14.91665037496948"/>
    <n v="15.576956772474373"/>
    <n v="103.77948030309516"/>
    <x v="6"/>
  </r>
  <r>
    <n v="4627"/>
    <n v="0.29555743502493736"/>
    <x v="0"/>
    <n v="20.505801965157122"/>
    <n v="18.976644909482232"/>
    <n v="18.28037387770031"/>
    <n v="57.762820752339664"/>
    <x v="5"/>
  </r>
  <r>
    <n v="4628"/>
    <n v="0.1883064563237461"/>
    <x v="0"/>
    <n v="13.013369576565321"/>
    <n v="39.916232301109936"/>
    <n v="19.89106926915948"/>
    <n v="72.820671146834741"/>
    <x v="4"/>
  </r>
  <r>
    <n v="4629"/>
    <n v="0.72950413662447045"/>
    <x v="3"/>
    <n v="22.136326623776917"/>
    <n v="20.77350675049664"/>
    <n v="22.007501107386744"/>
    <n v="64.917334481660305"/>
    <x v="2"/>
  </r>
  <r>
    <n v="4630"/>
    <n v="0.49670571224248183"/>
    <x v="0"/>
    <n v="38.822600142142925"/>
    <n v="18.957289571404942"/>
    <n v="20.726323260864739"/>
    <n v="78.506212974412605"/>
    <x v="4"/>
  </r>
  <r>
    <n v="4631"/>
    <n v="0.99103149754132813"/>
    <x v="2"/>
    <n v="27.618282441450098"/>
    <n v="15.464603609787924"/>
    <n v="17.907396873682153"/>
    <n v="60.990282924920173"/>
    <x v="2"/>
  </r>
  <r>
    <n v="4632"/>
    <n v="6.8908598950041533E-3"/>
    <x v="0"/>
    <n v="19.327206975134892"/>
    <n v="17.377496064244912"/>
    <n v="24.268565509681491"/>
    <n v="60.973268549061302"/>
    <x v="2"/>
  </r>
  <r>
    <n v="4633"/>
    <n v="0.95212814073992791"/>
    <x v="1"/>
    <n v="26.688909844123689"/>
    <n v="24.693437202898195"/>
    <n v="27.309521780305847"/>
    <n v="78.691868827327724"/>
    <x v="4"/>
  </r>
  <r>
    <n v="4634"/>
    <n v="0.12292737218649741"/>
    <x v="0"/>
    <n v="21.917340482416506"/>
    <n v="38.946980830532581"/>
    <n v="19.753141906913353"/>
    <n v="80.617463219862444"/>
    <x v="9"/>
  </r>
  <r>
    <n v="4635"/>
    <n v="0.50602527458488289"/>
    <x v="3"/>
    <n v="22.419974538228278"/>
    <n v="26.946341958334028"/>
    <n v="19.685426375378988"/>
    <n v="69.051742871941286"/>
    <x v="2"/>
  </r>
  <r>
    <n v="4636"/>
    <n v="0.9381488598208364"/>
    <x v="1"/>
    <n v="93.708254988611912"/>
    <n v="31.834222502808199"/>
    <n v="17.819556881441006"/>
    <n v="143.36203437286113"/>
    <x v="0"/>
  </r>
  <r>
    <n v="4637"/>
    <n v="0.94681316938161131"/>
    <x v="1"/>
    <n v="83.210711438614481"/>
    <n v="35.716691149332824"/>
    <n v="21.68131960574889"/>
    <n v="140.6087221936962"/>
    <x v="0"/>
  </r>
  <r>
    <n v="4638"/>
    <n v="0.89732606922330826"/>
    <x v="4"/>
    <n v="14.345040452167716"/>
    <n v="24.676558472888278"/>
    <n v="15.824847167997294"/>
    <n v="54.846446093053288"/>
    <x v="5"/>
  </r>
  <r>
    <n v="4639"/>
    <n v="0.21924460641999566"/>
    <x v="0"/>
    <n v="5.6547587937839827"/>
    <n v="52.720880968389885"/>
    <n v="19.044872548975626"/>
    <n v="77.420512311149494"/>
    <x v="4"/>
  </r>
  <r>
    <n v="4640"/>
    <n v="0.55934786723947172"/>
    <x v="3"/>
    <n v="37.463103174560622"/>
    <n v="50.088757753796067"/>
    <n v="20.062292302805282"/>
    <n v="107.61415323116196"/>
    <x v="6"/>
  </r>
  <r>
    <n v="4641"/>
    <n v="0.77396256964308674"/>
    <x v="3"/>
    <n v="36.856380287051145"/>
    <n v="26.248228576132934"/>
    <n v="23.963291350754972"/>
    <n v="87.067900213939055"/>
    <x v="9"/>
  </r>
  <r>
    <n v="4642"/>
    <n v="1.925182132427361E-2"/>
    <x v="0"/>
    <n v="35.158634142218006"/>
    <n v="49.353834339301741"/>
    <n v="19.81317359721259"/>
    <n v="104.32564207873233"/>
    <x v="6"/>
  </r>
  <r>
    <n v="4643"/>
    <n v="3.0519795763166435E-3"/>
    <x v="0"/>
    <n v="24.695505034702215"/>
    <n v="20.544684641850797"/>
    <n v="16.957926534742583"/>
    <n v="62.198116211295599"/>
    <x v="2"/>
  </r>
  <r>
    <n v="4644"/>
    <n v="0.2562604639850139"/>
    <x v="0"/>
    <n v="24.373479612891458"/>
    <n v="22.431754752987793"/>
    <n v="17.660428391085269"/>
    <n v="64.46566275696452"/>
    <x v="2"/>
  </r>
  <r>
    <n v="4645"/>
    <n v="0.91394517082897597"/>
    <x v="1"/>
    <n v="37.52823167738282"/>
    <n v="50.213595519612078"/>
    <n v="24.629086082759901"/>
    <n v="112.3709132797548"/>
    <x v="8"/>
  </r>
  <r>
    <n v="4646"/>
    <n v="0.59546020681834699"/>
    <x v="3"/>
    <n v="36.582338735766776"/>
    <n v="11.807318010236067"/>
    <n v="23.218371392084169"/>
    <n v="71.608028138087008"/>
    <x v="4"/>
  </r>
  <r>
    <n v="4647"/>
    <n v="0.70687420917969013"/>
    <x v="3"/>
    <n v="65.205043287942004"/>
    <n v="35.538362197022273"/>
    <n v="21.457995161932544"/>
    <n v="122.20140064689683"/>
    <x v="1"/>
  </r>
  <r>
    <n v="4648"/>
    <n v="0.2953912623703433"/>
    <x v="0"/>
    <n v="48.046582800151903"/>
    <n v="26.805368416096567"/>
    <n v="23.970401878643525"/>
    <n v="98.822353094891994"/>
    <x v="10"/>
  </r>
  <r>
    <n v="4649"/>
    <n v="0.80039200439535674"/>
    <x v="3"/>
    <n v="88.8191153829125"/>
    <n v="19.122908824428489"/>
    <n v="25.235643529522218"/>
    <n v="133.17766773686321"/>
    <x v="3"/>
  </r>
  <r>
    <n v="4650"/>
    <n v="0.94069244443163347"/>
    <x v="1"/>
    <n v="64.9655957615782"/>
    <n v="21.873437319939971"/>
    <n v="21.713155604409167"/>
    <n v="108.55218868592733"/>
    <x v="6"/>
  </r>
  <r>
    <n v="4651"/>
    <n v="0.44831200823847883"/>
    <x v="0"/>
    <n v="27.230944476886059"/>
    <n v="29.049203192632518"/>
    <n v="27.701933901450161"/>
    <n v="83.982081570968745"/>
    <x v="9"/>
  </r>
  <r>
    <n v="4652"/>
    <n v="0.71919431968272296"/>
    <x v="3"/>
    <n v="18.285485684518086"/>
    <n v="54.076984417206383"/>
    <n v="22.277552728447162"/>
    <n v="94.640022830171631"/>
    <x v="10"/>
  </r>
  <r>
    <n v="4653"/>
    <n v="0.35094032052089763"/>
    <x v="0"/>
    <n v="45.644189949010489"/>
    <n v="24.559087187142165"/>
    <n v="23.224719294804842"/>
    <n v="93.427996430957492"/>
    <x v="10"/>
  </r>
  <r>
    <n v="4654"/>
    <n v="0.39363742591742235"/>
    <x v="0"/>
    <n v="93.401573654433079"/>
    <n v="23.850885269576317"/>
    <n v="28.559658738340296"/>
    <n v="145.81211766234969"/>
    <x v="0"/>
  </r>
  <r>
    <n v="4655"/>
    <n v="0.98830121613228994"/>
    <x v="2"/>
    <n v="13.775541569792011"/>
    <n v="17.509453027581653"/>
    <n v="20.821035626214503"/>
    <n v="52.106030223588164"/>
    <x v="5"/>
  </r>
  <r>
    <n v="4656"/>
    <n v="0.4123713142838239"/>
    <x v="0"/>
    <n v="17.6188539194494"/>
    <n v="27.80793600610329"/>
    <n v="18.402912757044682"/>
    <n v="63.829702682597372"/>
    <x v="2"/>
  </r>
  <r>
    <n v="4657"/>
    <n v="0.57765629079031588"/>
    <x v="3"/>
    <n v="87.397437133414002"/>
    <n v="35.947885507623042"/>
    <n v="15.587394959447918"/>
    <n v="138.93271760048495"/>
    <x v="3"/>
  </r>
  <r>
    <n v="4658"/>
    <n v="1.4615334349639464E-2"/>
    <x v="0"/>
    <n v="43.057191210847485"/>
    <n v="46.03817494377698"/>
    <n v="15.114743817555967"/>
    <n v="104.21010997218042"/>
    <x v="6"/>
  </r>
  <r>
    <n v="4659"/>
    <n v="0.60905233986936991"/>
    <x v="3"/>
    <n v="37.978817171735535"/>
    <n v="13.680537633247811"/>
    <n v="15.439347217633275"/>
    <n v="67.098702022616621"/>
    <x v="2"/>
  </r>
  <r>
    <n v="4660"/>
    <n v="6.6028820965748913E-3"/>
    <x v="0"/>
    <n v="48.626542406223876"/>
    <n v="16.089871942307145"/>
    <n v="18.978859208879122"/>
    <n v="83.695273557410133"/>
    <x v="9"/>
  </r>
  <r>
    <n v="4661"/>
    <n v="0.60123742504877786"/>
    <x v="3"/>
    <n v="34.139982209116653"/>
    <n v="33.447504685037202"/>
    <n v="28.077564193114725"/>
    <n v="95.66505108726858"/>
    <x v="10"/>
  </r>
  <r>
    <n v="4662"/>
    <n v="0.14900488894886132"/>
    <x v="0"/>
    <n v="24.53948848412363"/>
    <n v="15.685113690705137"/>
    <n v="17.823197176223733"/>
    <n v="58.047799351052504"/>
    <x v="5"/>
  </r>
  <r>
    <n v="4663"/>
    <n v="0.33691447079368131"/>
    <x v="0"/>
    <n v="19.188976390231037"/>
    <n v="24.384939311451731"/>
    <n v="18.433425022501922"/>
    <n v="62.007340724184687"/>
    <x v="2"/>
  </r>
  <r>
    <n v="4664"/>
    <n v="0.60123248743233582"/>
    <x v="3"/>
    <n v="157.96394952117393"/>
    <n v="13.524561579125878"/>
    <n v="19.562278039283623"/>
    <n v="191.05078913958343"/>
    <x v="18"/>
  </r>
  <r>
    <n v="4665"/>
    <n v="3.3844099828961305E-3"/>
    <x v="0"/>
    <n v="23.548430802189827"/>
    <n v="23.618834640400369"/>
    <n v="18.901237280534769"/>
    <n v="66.068502723124965"/>
    <x v="2"/>
  </r>
  <r>
    <n v="4666"/>
    <n v="0.60786121165033558"/>
    <x v="3"/>
    <n v="64.195795525565671"/>
    <n v="26.780292770463181"/>
    <n v="22.459065814541255"/>
    <n v="113.4351541105701"/>
    <x v="8"/>
  </r>
  <r>
    <n v="4667"/>
    <n v="0.91517892067141915"/>
    <x v="1"/>
    <n v="25.357376148652072"/>
    <n v="41.750387862571628"/>
    <n v="16.72181997893767"/>
    <n v="83.829583990161382"/>
    <x v="9"/>
  </r>
  <r>
    <n v="4668"/>
    <n v="0.37891140116649114"/>
    <x v="0"/>
    <n v="16.27587745377441"/>
    <n v="67.764872056744863"/>
    <n v="17.059530474454032"/>
    <n v="101.10027998497331"/>
    <x v="6"/>
  </r>
  <r>
    <n v="4669"/>
    <n v="0.95033169903491388"/>
    <x v="1"/>
    <n v="10.22874666596562"/>
    <n v="35.684003863208936"/>
    <n v="20.056474192325837"/>
    <n v="65.969224721500396"/>
    <x v="2"/>
  </r>
  <r>
    <n v="4670"/>
    <n v="0.32973540661002754"/>
    <x v="0"/>
    <n v="31.225967398680609"/>
    <n v="46.818680400459726"/>
    <n v="18.319251514567092"/>
    <n v="96.363899313707435"/>
    <x v="10"/>
  </r>
  <r>
    <n v="4671"/>
    <n v="0.80041854321676831"/>
    <x v="3"/>
    <n v="13.309713418185511"/>
    <n v="69.052796842463536"/>
    <n v="24.446619143471526"/>
    <n v="106.80912940412057"/>
    <x v="6"/>
  </r>
  <r>
    <n v="4672"/>
    <n v="0.61171452157213158"/>
    <x v="3"/>
    <n v="33.05088698577984"/>
    <n v="18.155591020364124"/>
    <n v="22.694230292151421"/>
    <n v="73.900708298295385"/>
    <x v="4"/>
  </r>
  <r>
    <n v="4673"/>
    <n v="0.26888269292120048"/>
    <x v="0"/>
    <n v="99.94814303283141"/>
    <n v="12.177497612817357"/>
    <n v="19.188126607609959"/>
    <n v="131.31376725325873"/>
    <x v="3"/>
  </r>
  <r>
    <n v="4674"/>
    <n v="0.4227963981699715"/>
    <x v="0"/>
    <n v="58.754128472529445"/>
    <n v="7.2124240875638304"/>
    <n v="16.766074870849391"/>
    <n v="82.732627430942671"/>
    <x v="9"/>
  </r>
  <r>
    <n v="4675"/>
    <n v="0.16227396870370192"/>
    <x v="0"/>
    <n v="45.957913619023124"/>
    <n v="19.801608312063241"/>
    <n v="18.260973605077734"/>
    <n v="84.020495536164105"/>
    <x v="9"/>
  </r>
  <r>
    <n v="4676"/>
    <n v="0.94952537156656713"/>
    <x v="1"/>
    <n v="55.601353267234181"/>
    <n v="38.794633638989382"/>
    <n v="18.354401453019673"/>
    <n v="112.75038835924323"/>
    <x v="8"/>
  </r>
  <r>
    <n v="4677"/>
    <n v="1.1330615152560841E-2"/>
    <x v="0"/>
    <n v="17.174512161031593"/>
    <n v="28.603564396834035"/>
    <n v="30.006993337731366"/>
    <n v="75.78506989559699"/>
    <x v="4"/>
  </r>
  <r>
    <n v="4678"/>
    <n v="0.4224886760809583"/>
    <x v="0"/>
    <n v="20.671870517717235"/>
    <n v="69.459809179777054"/>
    <n v="17.602800041509227"/>
    <n v="107.73447973900352"/>
    <x v="6"/>
  </r>
  <r>
    <n v="4679"/>
    <n v="0.44528269670405485"/>
    <x v="0"/>
    <n v="26.11679599862947"/>
    <n v="62.697074258875382"/>
    <n v="15.49422973918071"/>
    <n v="104.30809999668556"/>
    <x v="6"/>
  </r>
  <r>
    <n v="4680"/>
    <n v="0.55381531669589668"/>
    <x v="3"/>
    <n v="30.121793366562738"/>
    <n v="58.627160416865756"/>
    <n v="16.332766717140832"/>
    <n v="105.08172050056932"/>
    <x v="6"/>
  </r>
  <r>
    <n v="4681"/>
    <n v="0.69517362361581458"/>
    <x v="3"/>
    <n v="90.145184518452638"/>
    <n v="33.360784618192561"/>
    <n v="21.427776104491606"/>
    <n v="144.93374524113682"/>
    <x v="0"/>
  </r>
  <r>
    <n v="4682"/>
    <n v="0.61138594031446059"/>
    <x v="3"/>
    <n v="43.166725137565876"/>
    <n v="29.960721408527682"/>
    <n v="12.395813174118771"/>
    <n v="85.523259720212323"/>
    <x v="9"/>
  </r>
  <r>
    <n v="4683"/>
    <n v="0.1339920712654139"/>
    <x v="0"/>
    <n v="42.78704398886255"/>
    <n v="41.246726688710154"/>
    <n v="14.818825166839865"/>
    <n v="98.852595844412576"/>
    <x v="10"/>
  </r>
  <r>
    <n v="4684"/>
    <n v="0.31685865100598321"/>
    <x v="0"/>
    <n v="15.015709514000376"/>
    <n v="29.855618423408227"/>
    <n v="20.075174829371772"/>
    <n v="64.94650276678037"/>
    <x v="2"/>
  </r>
  <r>
    <n v="4685"/>
    <n v="9.1852739728618515E-2"/>
    <x v="0"/>
    <n v="31.273911700564838"/>
    <n v="17.424853414068529"/>
    <n v="19.09648715412758"/>
    <n v="67.795252268760947"/>
    <x v="2"/>
  </r>
  <r>
    <n v="4686"/>
    <n v="0.53266071678972415"/>
    <x v="3"/>
    <n v="51.889237691065325"/>
    <n v="21.955876193424825"/>
    <n v="22.390290805206533"/>
    <n v="96.235404689696679"/>
    <x v="10"/>
  </r>
  <r>
    <n v="4687"/>
    <n v="0.76830401783330815"/>
    <x v="3"/>
    <n v="48.981564771978334"/>
    <n v="16.179721818968449"/>
    <n v="22.142056321116389"/>
    <n v="87.303342912063172"/>
    <x v="9"/>
  </r>
  <r>
    <n v="4688"/>
    <n v="0.11056688344239496"/>
    <x v="0"/>
    <n v="27.305385338033933"/>
    <n v="21.41094369261446"/>
    <n v="12.585711213646134"/>
    <n v="61.302040244294531"/>
    <x v="2"/>
  </r>
  <r>
    <n v="4689"/>
    <n v="0.51086594216992587"/>
    <x v="3"/>
    <n v="29.996558379862343"/>
    <n v="75.394009625489346"/>
    <n v="20.542855992983714"/>
    <n v="125.93342399833541"/>
    <x v="1"/>
  </r>
  <r>
    <n v="4690"/>
    <n v="0.80494572874053449"/>
    <x v="3"/>
    <n v="51.58781661711928"/>
    <n v="70.183202229407115"/>
    <n v="21.19445278449674"/>
    <n v="142.96547163102315"/>
    <x v="0"/>
  </r>
  <r>
    <n v="4691"/>
    <n v="5.7844707411022211E-2"/>
    <x v="0"/>
    <n v="35.867906794516742"/>
    <n v="23.70520040966634"/>
    <n v="23.2422878165833"/>
    <n v="82.815395020766374"/>
    <x v="9"/>
  </r>
  <r>
    <n v="4692"/>
    <n v="0.16998249419843747"/>
    <x v="0"/>
    <n v="33.534239008258176"/>
    <n v="79.978007652797416"/>
    <n v="24.175219327777217"/>
    <n v="137.68746598883283"/>
    <x v="3"/>
  </r>
  <r>
    <n v="4693"/>
    <n v="0.51224737316279179"/>
    <x v="3"/>
    <n v="22.736974593208267"/>
    <n v="31.765748162164144"/>
    <n v="25.376103463399737"/>
    <n v="79.878826218772147"/>
    <x v="4"/>
  </r>
  <r>
    <n v="4694"/>
    <n v="0.42838172929709573"/>
    <x v="0"/>
    <n v="18.465727973088665"/>
    <n v="21.891680409700729"/>
    <n v="23.228147700087078"/>
    <n v="63.585556082876472"/>
    <x v="2"/>
  </r>
  <r>
    <n v="4695"/>
    <n v="0.62157204837553326"/>
    <x v="3"/>
    <n v="38.498246824074201"/>
    <n v="32.816845428605461"/>
    <n v="18.414883222008093"/>
    <n v="89.729975474687762"/>
    <x v="9"/>
  </r>
  <r>
    <n v="4696"/>
    <n v="0.57147608098111835"/>
    <x v="3"/>
    <n v="24.091202209370326"/>
    <n v="30.316433603512682"/>
    <n v="18.842428171697648"/>
    <n v="73.250063984580663"/>
    <x v="4"/>
  </r>
  <r>
    <n v="4697"/>
    <n v="0.79126174105475766"/>
    <x v="3"/>
    <n v="26.189523335239556"/>
    <n v="40.38592064420623"/>
    <n v="23.80429392632773"/>
    <n v="90.379737905773524"/>
    <x v="10"/>
  </r>
  <r>
    <n v="4698"/>
    <n v="0.22264971636400166"/>
    <x v="0"/>
    <n v="41.429227619597583"/>
    <n v="22.21209022447006"/>
    <n v="16.169676166828108"/>
    <n v="79.810994010895755"/>
    <x v="4"/>
  </r>
  <r>
    <n v="4699"/>
    <n v="0.11867611031795944"/>
    <x v="0"/>
    <n v="13.713588952176831"/>
    <n v="48.190965826715654"/>
    <n v="14.084533630520845"/>
    <n v="75.989088409413341"/>
    <x v="4"/>
  </r>
  <r>
    <n v="4700"/>
    <n v="0.92469607273192145"/>
    <x v="1"/>
    <n v="121.43389634092097"/>
    <n v="22.986250483947188"/>
    <n v="15.351623804351215"/>
    <n v="159.77177062921936"/>
    <x v="16"/>
  </r>
  <r>
    <n v="4701"/>
    <n v="0.8441584514063456"/>
    <x v="3"/>
    <n v="6.8555222078437446"/>
    <n v="22.998797199545823"/>
    <n v="21.712223918721428"/>
    <n v="51.566543326110995"/>
    <x v="5"/>
  </r>
  <r>
    <n v="4702"/>
    <n v="0.92758600022969617"/>
    <x v="1"/>
    <n v="192.68081172209006"/>
    <n v="17.685921177512967"/>
    <n v="18.002460001085847"/>
    <n v="228.36919290068886"/>
    <x v="21"/>
  </r>
  <r>
    <n v="4703"/>
    <n v="0.2481918936847255"/>
    <x v="0"/>
    <n v="36.876048087838235"/>
    <n v="27.707722341073605"/>
    <n v="14.569722444452271"/>
    <n v="79.153492873364101"/>
    <x v="4"/>
  </r>
  <r>
    <n v="4704"/>
    <n v="0.36129045014402139"/>
    <x v="0"/>
    <n v="12.988700397778898"/>
    <n v="35.093805005738581"/>
    <n v="26.807342381462487"/>
    <n v="74.889847784979963"/>
    <x v="4"/>
  </r>
  <r>
    <n v="4705"/>
    <n v="0.65709599165208088"/>
    <x v="3"/>
    <n v="50.189100282983354"/>
    <n v="38.019011058617721"/>
    <n v="19.679861090137329"/>
    <n v="107.8879724317384"/>
    <x v="6"/>
  </r>
  <r>
    <n v="4706"/>
    <n v="0.67067347417029588"/>
    <x v="3"/>
    <n v="27.06135371830845"/>
    <n v="21.849695357122425"/>
    <n v="16.798919140623262"/>
    <n v="65.709968216054136"/>
    <x v="2"/>
  </r>
  <r>
    <n v="4707"/>
    <n v="0.45423738608985775"/>
    <x v="0"/>
    <n v="35.416802863535146"/>
    <n v="34.56885209463789"/>
    <n v="23.778377956004242"/>
    <n v="93.764032914177278"/>
    <x v="10"/>
  </r>
  <r>
    <n v="4708"/>
    <n v="0.27538281612744153"/>
    <x v="0"/>
    <n v="73.685103834415827"/>
    <n v="19.197110465302547"/>
    <n v="20.550454171859229"/>
    <n v="113.4326684715776"/>
    <x v="8"/>
  </r>
  <r>
    <n v="4709"/>
    <n v="0.72433330599867141"/>
    <x v="3"/>
    <n v="31.542241606820905"/>
    <n v="23.83173437375514"/>
    <n v="19.652192859853969"/>
    <n v="75.026168840430017"/>
    <x v="4"/>
  </r>
  <r>
    <n v="4710"/>
    <n v="0.22802998497633142"/>
    <x v="0"/>
    <n v="49.571743149190745"/>
    <n v="57.372161047572881"/>
    <n v="15.884281885434911"/>
    <n v="122.82818608219854"/>
    <x v="1"/>
  </r>
  <r>
    <n v="4711"/>
    <n v="0.3939106387854131"/>
    <x v="0"/>
    <n v="35.431641258963886"/>
    <n v="65.100438114162998"/>
    <n v="23.524421719630372"/>
    <n v="124.05650109275726"/>
    <x v="1"/>
  </r>
  <r>
    <n v="4712"/>
    <n v="0.72771949219809251"/>
    <x v="3"/>
    <n v="17.621318108262468"/>
    <n v="25.047874193784061"/>
    <n v="19.052031632274751"/>
    <n v="61.721223934321273"/>
    <x v="2"/>
  </r>
  <r>
    <n v="4713"/>
    <n v="0.77180257932157426"/>
    <x v="3"/>
    <n v="13.869154607431746"/>
    <n v="51.467794763911108"/>
    <n v="14.792816026800359"/>
    <n v="80.129765398143206"/>
    <x v="9"/>
  </r>
  <r>
    <n v="4714"/>
    <n v="0.26381428915090299"/>
    <x v="0"/>
    <n v="23.791246463613838"/>
    <n v="14.98804971990282"/>
    <n v="20.467334721733241"/>
    <n v="59.246630905249901"/>
    <x v="5"/>
  </r>
  <r>
    <n v="4715"/>
    <n v="0.84130645912463953"/>
    <x v="3"/>
    <n v="30.483945254333985"/>
    <n v="24.948869535878984"/>
    <n v="19.601742559772177"/>
    <n v="75.03455734998515"/>
    <x v="4"/>
  </r>
  <r>
    <n v="4716"/>
    <n v="0.38720405353524334"/>
    <x v="0"/>
    <n v="14.051538140812763"/>
    <n v="18.518371600926955"/>
    <n v="18.961576860369799"/>
    <n v="51.531486602109524"/>
    <x v="5"/>
  </r>
  <r>
    <n v="4717"/>
    <n v="0.69028215378731694"/>
    <x v="3"/>
    <n v="74.807022109169253"/>
    <n v="17.17026137542101"/>
    <n v="18.245428955588359"/>
    <n v="110.22271244017861"/>
    <x v="8"/>
  </r>
  <r>
    <n v="4718"/>
    <n v="0.81017274636101022"/>
    <x v="3"/>
    <n v="50.503824870446905"/>
    <n v="19.177371152085204"/>
    <n v="18.94735696802508"/>
    <n v="88.628552990557182"/>
    <x v="9"/>
  </r>
  <r>
    <n v="4719"/>
    <n v="0.27363301574243037"/>
    <x v="0"/>
    <n v="30.934095053466908"/>
    <n v="8.4343985065900391"/>
    <n v="18.977342240418579"/>
    <n v="58.345835800475527"/>
    <x v="5"/>
  </r>
  <r>
    <n v="4720"/>
    <n v="0.27255926082907544"/>
    <x v="0"/>
    <n v="48.211879843871898"/>
    <n v="14.226911781340165"/>
    <n v="17.234187365776247"/>
    <n v="79.672978990988312"/>
    <x v="4"/>
  </r>
  <r>
    <n v="4721"/>
    <n v="0.22938270303318009"/>
    <x v="0"/>
    <n v="11.74670809738852"/>
    <n v="39.039064991412843"/>
    <n v="25.730249017968294"/>
    <n v="76.516022106769654"/>
    <x v="4"/>
  </r>
  <r>
    <n v="4722"/>
    <n v="0.88599317191885585"/>
    <x v="4"/>
    <n v="15.670824403497406"/>
    <n v="25.112606483816759"/>
    <n v="17.901097459512222"/>
    <n v="58.68452834682639"/>
    <x v="5"/>
  </r>
  <r>
    <n v="4723"/>
    <n v="0.65367773582460609"/>
    <x v="3"/>
    <n v="49.239618931452036"/>
    <n v="43.106949563921482"/>
    <n v="15.827255094009132"/>
    <n v="108.17382358938265"/>
    <x v="6"/>
  </r>
  <r>
    <n v="4724"/>
    <n v="0.23581272453784397"/>
    <x v="0"/>
    <n v="11.516053160513394"/>
    <n v="35.681667648537264"/>
    <n v="21.149268319921404"/>
    <n v="68.346989128972069"/>
    <x v="2"/>
  </r>
  <r>
    <n v="4725"/>
    <n v="0.90229604478206127"/>
    <x v="1"/>
    <n v="16.958715512307581"/>
    <n v="47.13243189867211"/>
    <n v="18.518923629661376"/>
    <n v="82.61007104064106"/>
    <x v="9"/>
  </r>
  <r>
    <n v="4726"/>
    <n v="0.21896040495198776"/>
    <x v="0"/>
    <n v="8.9343413377158623"/>
    <n v="10.424019631605304"/>
    <n v="17.567623732120062"/>
    <n v="36.92598470144123"/>
    <x v="15"/>
  </r>
  <r>
    <n v="4727"/>
    <n v="0.97417071216026496"/>
    <x v="2"/>
    <n v="14.137923120957449"/>
    <n v="29.2953302990061"/>
    <n v="19.9881122270085"/>
    <n v="63.421365646972049"/>
    <x v="2"/>
  </r>
  <r>
    <n v="4728"/>
    <n v="0.27166877305827741"/>
    <x v="0"/>
    <n v="56.896230158809956"/>
    <n v="23.12321826283436"/>
    <n v="16.097263386242595"/>
    <n v="96.116711807886901"/>
    <x v="10"/>
  </r>
  <r>
    <n v="4729"/>
    <n v="0.45656077056825362"/>
    <x v="0"/>
    <n v="21.126019292881452"/>
    <n v="14.357616413604575"/>
    <n v="19.369265430163697"/>
    <n v="54.85290113664972"/>
    <x v="5"/>
  </r>
  <r>
    <n v="4730"/>
    <n v="0.46462071518628878"/>
    <x v="0"/>
    <n v="41.961970001450396"/>
    <n v="28.668450452094842"/>
    <n v="18.766208719514562"/>
    <n v="89.396629173059807"/>
    <x v="9"/>
  </r>
  <r>
    <n v="4731"/>
    <n v="0.42400547244104969"/>
    <x v="0"/>
    <n v="16.876767009309003"/>
    <n v="53.062924937007431"/>
    <n v="19.505193791093049"/>
    <n v="89.444885737409479"/>
    <x v="9"/>
  </r>
  <r>
    <n v="4732"/>
    <n v="0.69329595100246821"/>
    <x v="3"/>
    <n v="35.317119384539431"/>
    <n v="31.662053697818227"/>
    <n v="19.535288709679602"/>
    <n v="86.514461792037267"/>
    <x v="9"/>
  </r>
  <r>
    <n v="4733"/>
    <n v="0.1661298959100892"/>
    <x v="0"/>
    <n v="178.03124599742074"/>
    <n v="19.475479079848725"/>
    <n v="23.934934451595591"/>
    <n v="221.44165952886505"/>
    <x v="21"/>
  </r>
  <r>
    <n v="4734"/>
    <n v="0.42362285270756528"/>
    <x v="0"/>
    <n v="101.11421104107094"/>
    <n v="11.100651285678634"/>
    <n v="18.309863293161779"/>
    <n v="130.52472561991135"/>
    <x v="3"/>
  </r>
  <r>
    <n v="4735"/>
    <n v="0.16102578161684022"/>
    <x v="0"/>
    <n v="76.783584670343515"/>
    <n v="19.357650318029719"/>
    <n v="20.260204741058683"/>
    <n v="116.40143972943193"/>
    <x v="8"/>
  </r>
  <r>
    <n v="4736"/>
    <n v="0.95634931941241674"/>
    <x v="1"/>
    <n v="37.303861960351547"/>
    <n v="68.384538571292964"/>
    <n v="21.896802755709448"/>
    <n v="127.58520328735395"/>
    <x v="1"/>
  </r>
  <r>
    <n v="4737"/>
    <n v="6.1427988481344897E-2"/>
    <x v="0"/>
    <n v="51.289072772335793"/>
    <n v="28.055721902839679"/>
    <n v="27.294808990385018"/>
    <n v="106.6396036655605"/>
    <x v="6"/>
  </r>
  <r>
    <n v="4738"/>
    <n v="0.73432553730038375"/>
    <x v="3"/>
    <n v="14.515769502763058"/>
    <n v="27.859968373999045"/>
    <n v="21.129178808111512"/>
    <n v="63.504916684873614"/>
    <x v="2"/>
  </r>
  <r>
    <n v="4739"/>
    <n v="2.0699138414637441E-2"/>
    <x v="0"/>
    <n v="5.4297553932778877"/>
    <n v="26.535479292696508"/>
    <n v="21.791052864361767"/>
    <n v="53.756287550336161"/>
    <x v="5"/>
  </r>
  <r>
    <n v="4740"/>
    <n v="0.65099544235107676"/>
    <x v="3"/>
    <n v="15.329791443230869"/>
    <n v="23.263817387745153"/>
    <n v="20.988403504781459"/>
    <n v="59.582012335757483"/>
    <x v="5"/>
  </r>
  <r>
    <n v="4741"/>
    <n v="0.84128752821148101"/>
    <x v="3"/>
    <n v="19.200718264892394"/>
    <n v="52.681308420512778"/>
    <n v="19.505780992693357"/>
    <n v="91.38780767809854"/>
    <x v="10"/>
  </r>
  <r>
    <n v="4742"/>
    <n v="0.42657209128139617"/>
    <x v="0"/>
    <n v="26.269965878279891"/>
    <n v="17.378766666040754"/>
    <n v="19.244051380933147"/>
    <n v="62.892783925253795"/>
    <x v="2"/>
  </r>
  <r>
    <n v="4743"/>
    <n v="0.88117996699311951"/>
    <x v="4"/>
    <n v="86.607568057970568"/>
    <n v="17.516060165270847"/>
    <n v="21.0744300924035"/>
    <n v="125.19805831564491"/>
    <x v="1"/>
  </r>
  <r>
    <n v="4744"/>
    <n v="0.76033561175382769"/>
    <x v="3"/>
    <n v="16.586546761547247"/>
    <n v="22.558238844328983"/>
    <n v="14.176055538573609"/>
    <n v="53.320841144449837"/>
    <x v="5"/>
  </r>
  <r>
    <n v="4745"/>
    <n v="0.74156043295855634"/>
    <x v="3"/>
    <n v="42.357589084788955"/>
    <n v="32.947812428389987"/>
    <n v="23.336593009847341"/>
    <n v="98.641994523026284"/>
    <x v="10"/>
  </r>
  <r>
    <n v="4746"/>
    <n v="0.29556859367092236"/>
    <x v="0"/>
    <n v="28.717209394932144"/>
    <n v="30.340469562170856"/>
    <n v="19.561234421291626"/>
    <n v="78.618913378394623"/>
    <x v="4"/>
  </r>
  <r>
    <n v="4747"/>
    <n v="0.98996533170845369"/>
    <x v="2"/>
    <n v="45.511396780354545"/>
    <n v="18.747823090547929"/>
    <n v="18.395652299806752"/>
    <n v="82.654872170709226"/>
    <x v="9"/>
  </r>
  <r>
    <n v="4748"/>
    <n v="0.51269550465572067"/>
    <x v="3"/>
    <n v="18.85724596403637"/>
    <n v="18.392834744692856"/>
    <n v="18.191084991030973"/>
    <n v="55.441165699760205"/>
    <x v="5"/>
  </r>
  <r>
    <n v="4749"/>
    <n v="0.50023295041283089"/>
    <x v="3"/>
    <n v="40.688576961960862"/>
    <n v="5.3754362889331864"/>
    <n v="24.096321220956781"/>
    <n v="70.160334471850831"/>
    <x v="4"/>
  </r>
  <r>
    <n v="4750"/>
    <n v="0.51200545039725975"/>
    <x v="3"/>
    <n v="49.327804552322625"/>
    <n v="31.281500110510216"/>
    <n v="18.44177515712137"/>
    <n v="99.051079819954211"/>
    <x v="10"/>
  </r>
  <r>
    <n v="4751"/>
    <n v="0.57209435533024211"/>
    <x v="3"/>
    <n v="31.457463494312673"/>
    <n v="25.517554020514801"/>
    <n v="18.311178312813635"/>
    <n v="75.286195827641109"/>
    <x v="4"/>
  </r>
  <r>
    <n v="4752"/>
    <n v="0.79656277153575705"/>
    <x v="3"/>
    <n v="21.895712196688855"/>
    <n v="26.967369746726444"/>
    <n v="18.305408034149359"/>
    <n v="67.168489977564661"/>
    <x v="2"/>
  </r>
  <r>
    <n v="4753"/>
    <n v="4.4883835752346224E-3"/>
    <x v="0"/>
    <n v="9.9796538352873583"/>
    <n v="25.503750526652247"/>
    <n v="14.168631020381149"/>
    <n v="49.652035382320754"/>
    <x v="7"/>
  </r>
  <r>
    <n v="4754"/>
    <n v="0.31354056873863867"/>
    <x v="0"/>
    <n v="13.659119551766633"/>
    <n v="40.219329505622419"/>
    <n v="17.467163428561093"/>
    <n v="71.345612485950141"/>
    <x v="4"/>
  </r>
  <r>
    <n v="4755"/>
    <n v="0.56736333494829516"/>
    <x v="3"/>
    <n v="31.98584231421593"/>
    <n v="35.437533317401517"/>
    <n v="22.244460876052074"/>
    <n v="89.66783650766952"/>
    <x v="9"/>
  </r>
  <r>
    <n v="4756"/>
    <n v="0.95139676097130221"/>
    <x v="1"/>
    <n v="19.868188651412634"/>
    <n v="42.191656642173072"/>
    <n v="16.325567260739998"/>
    <n v="78.385412554325711"/>
    <x v="4"/>
  </r>
  <r>
    <n v="4757"/>
    <n v="0.9032223062683481"/>
    <x v="1"/>
    <n v="23.761331552480815"/>
    <n v="15.593235462295594"/>
    <n v="27.067431141513406"/>
    <n v="66.421998156289817"/>
    <x v="2"/>
  </r>
  <r>
    <n v="4758"/>
    <n v="0.40900649076803564"/>
    <x v="0"/>
    <n v="35.874322169992801"/>
    <n v="25.583341037008143"/>
    <n v="19.719287655225447"/>
    <n v="81.176950862226391"/>
    <x v="9"/>
  </r>
  <r>
    <n v="4759"/>
    <n v="0.69320226708830412"/>
    <x v="3"/>
    <n v="45.127345329847898"/>
    <n v="7.0057543207520956"/>
    <n v="27.535464355506846"/>
    <n v="79.668564006106834"/>
    <x v="4"/>
  </r>
  <r>
    <n v="4760"/>
    <n v="0.37664806924390848"/>
    <x v="0"/>
    <n v="84.101103864246184"/>
    <n v="17.41248362977187"/>
    <n v="23.01747022254996"/>
    <n v="124.53105771656801"/>
    <x v="1"/>
  </r>
  <r>
    <n v="4761"/>
    <n v="0.97181966731465386"/>
    <x v="2"/>
    <n v="35.439513488049407"/>
    <n v="24.475148863598829"/>
    <n v="21.444441706877658"/>
    <n v="81.359104058525887"/>
    <x v="9"/>
  </r>
  <r>
    <n v="4762"/>
    <n v="0.84385827708185601"/>
    <x v="3"/>
    <n v="7.4131333996902748"/>
    <n v="22.080573907111113"/>
    <n v="31.343774888223539"/>
    <n v="60.837482195024926"/>
    <x v="2"/>
  </r>
  <r>
    <n v="4763"/>
    <n v="0.68258524680299371"/>
    <x v="3"/>
    <n v="53.983186791977644"/>
    <n v="35.11516443855681"/>
    <n v="17.338735634024282"/>
    <n v="106.43708686455875"/>
    <x v="6"/>
  </r>
  <r>
    <n v="4764"/>
    <n v="0.3573190152121215"/>
    <x v="0"/>
    <n v="116.94929331219076"/>
    <n v="23.587827628308826"/>
    <n v="15.340397380112289"/>
    <n v="155.87751832061187"/>
    <x v="16"/>
  </r>
  <r>
    <n v="4765"/>
    <n v="0.8111440331343811"/>
    <x v="3"/>
    <n v="13.410033039774957"/>
    <n v="34.050676192187751"/>
    <n v="17.528630741596576"/>
    <n v="64.989339973559282"/>
    <x v="2"/>
  </r>
  <r>
    <n v="4766"/>
    <n v="0.96850189786422636"/>
    <x v="2"/>
    <n v="15.992511924223054"/>
    <n v="25.117059190429412"/>
    <n v="17.769507084253242"/>
    <n v="58.879078198905709"/>
    <x v="5"/>
  </r>
  <r>
    <n v="4767"/>
    <n v="0.61885238303261481"/>
    <x v="3"/>
    <n v="18.843759558102274"/>
    <n v="20.391479566936432"/>
    <n v="22.420995980499519"/>
    <n v="61.656235105538222"/>
    <x v="2"/>
  </r>
  <r>
    <n v="4768"/>
    <n v="0.277345315998758"/>
    <x v="0"/>
    <n v="67.155614370084351"/>
    <n v="35.710278471490248"/>
    <n v="23.31356944496914"/>
    <n v="126.17946228654375"/>
    <x v="1"/>
  </r>
  <r>
    <n v="4769"/>
    <n v="0.65582277544154577"/>
    <x v="3"/>
    <n v="18.773946460455054"/>
    <n v="52.888842191975542"/>
    <n v="16.359832976569784"/>
    <n v="88.022621629000383"/>
    <x v="9"/>
  </r>
  <r>
    <n v="4770"/>
    <n v="0.32887303300525039"/>
    <x v="0"/>
    <n v="57.069807571638101"/>
    <n v="39.041612835897574"/>
    <n v="23.285565575202003"/>
    <n v="119.39698598273768"/>
    <x v="8"/>
  </r>
  <r>
    <n v="4771"/>
    <n v="0.30723616956511002"/>
    <x v="0"/>
    <n v="25.079304245181039"/>
    <n v="18.331919101169319"/>
    <n v="18.42690876831119"/>
    <n v="61.838132114661548"/>
    <x v="2"/>
  </r>
  <r>
    <n v="4772"/>
    <n v="0.68744096838094526"/>
    <x v="3"/>
    <n v="20.948744634687415"/>
    <n v="24.390430317495369"/>
    <n v="18.487375550970441"/>
    <n v="63.826550503153229"/>
    <x v="2"/>
  </r>
  <r>
    <n v="4773"/>
    <n v="0.92904405508126697"/>
    <x v="1"/>
    <n v="25.96855029643487"/>
    <n v="24.047436405926597"/>
    <n v="20.526379593716452"/>
    <n v="70.542366296077915"/>
    <x v="4"/>
  </r>
  <r>
    <n v="4774"/>
    <n v="0.55893105740931515"/>
    <x v="3"/>
    <n v="16.133978879806055"/>
    <n v="32.061301777413071"/>
    <n v="15.774235065575132"/>
    <n v="63.969515722794263"/>
    <x v="2"/>
  </r>
  <r>
    <n v="4775"/>
    <n v="0.77686849178015782"/>
    <x v="3"/>
    <n v="88.131512821072647"/>
    <n v="29.968139094580081"/>
    <n v="18.58945981867538"/>
    <n v="136.68911173432809"/>
    <x v="3"/>
  </r>
  <r>
    <n v="4776"/>
    <n v="0.48304000336945252"/>
    <x v="0"/>
    <n v="29.747420899371473"/>
    <n v="32.39691284660438"/>
    <n v="22.195235198209748"/>
    <n v="84.339568944185601"/>
    <x v="9"/>
  </r>
  <r>
    <n v="4777"/>
    <n v="0.6193892709228106"/>
    <x v="3"/>
    <n v="30.836154862697203"/>
    <n v="55.12036410106213"/>
    <n v="14.421064455166659"/>
    <n v="100.37758341892599"/>
    <x v="6"/>
  </r>
  <r>
    <n v="4778"/>
    <n v="0.21012241505954321"/>
    <x v="0"/>
    <n v="33.981558577837504"/>
    <n v="56.99363814315646"/>
    <n v="20.907153899608826"/>
    <n v="111.88235062060279"/>
    <x v="8"/>
  </r>
  <r>
    <n v="4779"/>
    <n v="0.56842000126645653"/>
    <x v="3"/>
    <n v="12.217058295747776"/>
    <n v="30.693957990646595"/>
    <n v="14.511696953196731"/>
    <n v="57.422713239591104"/>
    <x v="5"/>
  </r>
  <r>
    <n v="4780"/>
    <n v="0.46799713777059804"/>
    <x v="0"/>
    <n v="28.68629722235676"/>
    <n v="7.9890793860163543"/>
    <n v="20.919974976025458"/>
    <n v="57.595351584398571"/>
    <x v="5"/>
  </r>
  <r>
    <n v="4781"/>
    <n v="0.31184091469485575"/>
    <x v="0"/>
    <n v="20.28123722662702"/>
    <n v="57.123623907973275"/>
    <n v="25.204653676628286"/>
    <n v="102.60951481122858"/>
    <x v="6"/>
  </r>
  <r>
    <n v="4782"/>
    <n v="0.26872400637366611"/>
    <x v="0"/>
    <n v="14.092074557841146"/>
    <n v="29.795787916996595"/>
    <n v="23.124384746411604"/>
    <n v="67.012247221249339"/>
    <x v="2"/>
  </r>
  <r>
    <n v="4783"/>
    <n v="0.82277249866066204"/>
    <x v="3"/>
    <n v="14.53330566047357"/>
    <n v="26.990386362559025"/>
    <n v="21.152240976583769"/>
    <n v="62.675932999616364"/>
    <x v="2"/>
  </r>
  <r>
    <n v="4784"/>
    <n v="6.9787493589779759E-2"/>
    <x v="0"/>
    <n v="17.095721450784456"/>
    <n v="22.792436178301063"/>
    <n v="16.86750645000232"/>
    <n v="56.755664079087836"/>
    <x v="5"/>
  </r>
  <r>
    <n v="4785"/>
    <n v="0.9291401401471242"/>
    <x v="1"/>
    <n v="40.966230538607562"/>
    <n v="32.267611506756616"/>
    <n v="17.036091042264296"/>
    <n v="90.269933087628488"/>
    <x v="10"/>
  </r>
  <r>
    <n v="4786"/>
    <n v="0.23888208061393035"/>
    <x v="0"/>
    <n v="9.1383676038242356"/>
    <n v="23.181603457406052"/>
    <n v="19.28693006444686"/>
    <n v="51.606901125677155"/>
    <x v="5"/>
  </r>
  <r>
    <n v="4787"/>
    <n v="0.48319515686553582"/>
    <x v="0"/>
    <n v="60.104611849275294"/>
    <n v="34.471109791991353"/>
    <n v="21.213740996671707"/>
    <n v="115.78946263793836"/>
    <x v="8"/>
  </r>
  <r>
    <n v="4788"/>
    <n v="0.94161176595272711"/>
    <x v="1"/>
    <n v="20.57552232325466"/>
    <n v="30.509622450481917"/>
    <n v="25.199550758176063"/>
    <n v="76.284695531912632"/>
    <x v="4"/>
  </r>
  <r>
    <n v="4789"/>
    <n v="0.37720643299641132"/>
    <x v="0"/>
    <n v="12.38130200086445"/>
    <n v="38.692588088297775"/>
    <n v="22.083883086849205"/>
    <n v="73.157773176011432"/>
    <x v="4"/>
  </r>
  <r>
    <n v="4790"/>
    <n v="0.45128142107211267"/>
    <x v="0"/>
    <n v="6.6699994935217966"/>
    <n v="23.627411679697897"/>
    <n v="29.357081076847148"/>
    <n v="59.654492250066838"/>
    <x v="5"/>
  </r>
  <r>
    <n v="4791"/>
    <n v="0.17076554951827838"/>
    <x v="0"/>
    <n v="16.399116619196199"/>
    <n v="25.674470444185161"/>
    <n v="18.25363960883454"/>
    <n v="60.3272266722159"/>
    <x v="2"/>
  </r>
  <r>
    <n v="4792"/>
    <n v="0.97418543110771805"/>
    <x v="2"/>
    <n v="66.14364004379145"/>
    <n v="44.214482414196084"/>
    <n v="34.119084477465528"/>
    <n v="144.47720693545307"/>
    <x v="0"/>
  </r>
  <r>
    <n v="4793"/>
    <n v="0.43794385908564915"/>
    <x v="0"/>
    <n v="36.146606052708066"/>
    <n v="14.004027956770948"/>
    <n v="21.347958032465453"/>
    <n v="71.498592041944462"/>
    <x v="4"/>
  </r>
  <r>
    <n v="4794"/>
    <n v="0.2330602962437115"/>
    <x v="0"/>
    <n v="25.511154111195289"/>
    <n v="17.080326874145278"/>
    <n v="20.275641728403869"/>
    <n v="62.867122713744436"/>
    <x v="2"/>
  </r>
  <r>
    <n v="4795"/>
    <n v="0.8524124477212901"/>
    <x v="3"/>
    <n v="9.4462416076025164"/>
    <n v="45.815258349223711"/>
    <n v="18.810034088507791"/>
    <n v="74.071534045334019"/>
    <x v="4"/>
  </r>
  <r>
    <n v="4796"/>
    <n v="0.23687940198001012"/>
    <x v="0"/>
    <n v="33.51958505467848"/>
    <n v="21.11845696327158"/>
    <n v="15.8098635335941"/>
    <n v="70.447905551544153"/>
    <x v="4"/>
  </r>
  <r>
    <n v="4797"/>
    <n v="0.14446221300293227"/>
    <x v="0"/>
    <n v="33.275858277955663"/>
    <n v="14.416011058885193"/>
    <n v="18.193490209726829"/>
    <n v="65.885359546567685"/>
    <x v="2"/>
  </r>
  <r>
    <n v="4798"/>
    <n v="8.1182025298271232E-2"/>
    <x v="0"/>
    <n v="17.134895043153342"/>
    <n v="63.905063072091636"/>
    <n v="16.088250960114731"/>
    <n v="97.12820907535972"/>
    <x v="10"/>
  </r>
  <r>
    <n v="4799"/>
    <n v="0.50507856364836667"/>
    <x v="3"/>
    <n v="70.036094014215962"/>
    <n v="25.23253750918073"/>
    <n v="28.848162639926624"/>
    <n v="124.11679416332332"/>
    <x v="1"/>
  </r>
  <r>
    <n v="4800"/>
    <n v="0.13313990949596211"/>
    <x v="0"/>
    <n v="52.826304232541482"/>
    <n v="13.745615398670768"/>
    <n v="26.234884825073639"/>
    <n v="92.806804456285889"/>
    <x v="10"/>
  </r>
  <r>
    <n v="4801"/>
    <n v="0.87598466355130722"/>
    <x v="4"/>
    <n v="6.0769949286497082"/>
    <n v="33.274516656182186"/>
    <n v="25.414640914187494"/>
    <n v="64.766152499019398"/>
    <x v="2"/>
  </r>
  <r>
    <n v="4802"/>
    <n v="3.6802292401629133E-2"/>
    <x v="0"/>
    <n v="42.602297705444386"/>
    <n v="10.296165192809205"/>
    <n v="18.858253866013513"/>
    <n v="71.756716764267111"/>
    <x v="4"/>
  </r>
  <r>
    <n v="4803"/>
    <n v="0.84799864619033105"/>
    <x v="3"/>
    <n v="36.766289306363042"/>
    <n v="46.457112662027136"/>
    <n v="20.684161181935885"/>
    <n v="103.90756315032607"/>
    <x v="6"/>
  </r>
  <r>
    <n v="4804"/>
    <n v="0.22936557699587878"/>
    <x v="0"/>
    <n v="16.049211670431152"/>
    <n v="22.194423220012229"/>
    <n v="22.70856245704292"/>
    <n v="60.952197347486305"/>
    <x v="2"/>
  </r>
  <r>
    <n v="4805"/>
    <n v="0.67274832973747267"/>
    <x v="3"/>
    <n v="35.59847891795124"/>
    <n v="16.763887365492096"/>
    <n v="19.925437686216522"/>
    <n v="72.287803969659862"/>
    <x v="4"/>
  </r>
  <r>
    <n v="4806"/>
    <n v="0.64061671955065391"/>
    <x v="3"/>
    <n v="18.848761605015387"/>
    <n v="11.23003884408306"/>
    <n v="20.563282823859218"/>
    <n v="50.642083272957663"/>
    <x v="5"/>
  </r>
  <r>
    <n v="4807"/>
    <n v="0.92349594141915925"/>
    <x v="1"/>
    <n v="35.392133915818015"/>
    <n v="16.329701921040325"/>
    <n v="18.675433313730686"/>
    <n v="70.397269150589025"/>
    <x v="4"/>
  </r>
  <r>
    <n v="4808"/>
    <n v="0.42884134067240476"/>
    <x v="0"/>
    <n v="117.63526785830987"/>
    <n v="25.307549136867518"/>
    <n v="20.034060390929344"/>
    <n v="162.97687738610674"/>
    <x v="14"/>
  </r>
  <r>
    <n v="4809"/>
    <n v="1.2636759139527332E-2"/>
    <x v="0"/>
    <n v="44.042364119972696"/>
    <n v="35.858170020685975"/>
    <n v="16.216713551111873"/>
    <n v="96.11724769177053"/>
    <x v="10"/>
  </r>
  <r>
    <n v="4810"/>
    <n v="0.28573528931883951"/>
    <x v="0"/>
    <n v="47.164675554698121"/>
    <n v="19.285326385022636"/>
    <n v="21.580219163579759"/>
    <n v="88.030221103300505"/>
    <x v="9"/>
  </r>
  <r>
    <n v="4811"/>
    <n v="0.56427386808568913"/>
    <x v="3"/>
    <n v="19.876523086025305"/>
    <n v="8.239943910700962"/>
    <n v="22.513759632952528"/>
    <n v="50.630226629678795"/>
    <x v="5"/>
  </r>
  <r>
    <n v="4812"/>
    <n v="0.12973994693555024"/>
    <x v="0"/>
    <n v="115.37063357876706"/>
    <n v="21.364579501249533"/>
    <n v="17.819524463729241"/>
    <n v="154.55473754374583"/>
    <x v="16"/>
  </r>
  <r>
    <n v="4813"/>
    <n v="0.31669278394179046"/>
    <x v="0"/>
    <n v="33.216263345225741"/>
    <n v="18.428346975152532"/>
    <n v="22.899835243980618"/>
    <n v="74.544445564358895"/>
    <x v="4"/>
  </r>
  <r>
    <n v="4814"/>
    <n v="0.31197880660746147"/>
    <x v="0"/>
    <n v="65.896611565217796"/>
    <n v="11.276349211189133"/>
    <n v="19.909593470002569"/>
    <n v="97.082554246409501"/>
    <x v="10"/>
  </r>
  <r>
    <n v="4815"/>
    <n v="0.4880496411289369"/>
    <x v="0"/>
    <n v="17.089902383149294"/>
    <n v="16.790483380281778"/>
    <n v="18.817821782195853"/>
    <n v="52.698207545626929"/>
    <x v="5"/>
  </r>
  <r>
    <n v="4816"/>
    <n v="0.77246317076788396"/>
    <x v="3"/>
    <n v="26.443967713380637"/>
    <n v="24.418705474501142"/>
    <n v="19.000954069880056"/>
    <n v="69.863627257761834"/>
    <x v="2"/>
  </r>
  <r>
    <n v="4817"/>
    <n v="0.93498106767278011"/>
    <x v="1"/>
    <n v="55.163685176686627"/>
    <n v="17.961056777407201"/>
    <n v="15.87382774013718"/>
    <n v="88.998569694231008"/>
    <x v="9"/>
  </r>
  <r>
    <n v="4818"/>
    <n v="0.12842451080246686"/>
    <x v="0"/>
    <n v="38.605479836296595"/>
    <n v="17.360626763204525"/>
    <n v="24.045734734739845"/>
    <n v="80.011841334240955"/>
    <x v="9"/>
  </r>
  <r>
    <n v="4819"/>
    <n v="0.28720991582679922"/>
    <x v="0"/>
    <n v="55.181163245734545"/>
    <n v="47.02681493099832"/>
    <n v="22.277285016213309"/>
    <n v="124.48526319294618"/>
    <x v="1"/>
  </r>
  <r>
    <n v="4820"/>
    <n v="0.49023555384474382"/>
    <x v="0"/>
    <n v="34.36907791664914"/>
    <n v="29.288496674841145"/>
    <n v="17.975321226464466"/>
    <n v="81.632895817954761"/>
    <x v="9"/>
  </r>
  <r>
    <n v="4821"/>
    <n v="0.56998668335911662"/>
    <x v="3"/>
    <n v="113.98809149627334"/>
    <n v="19.702335480334103"/>
    <n v="17.678492176238549"/>
    <n v="151.36891915284599"/>
    <x v="16"/>
  </r>
  <r>
    <n v="4822"/>
    <n v="0.42088618979013737"/>
    <x v="0"/>
    <n v="41.812322721372304"/>
    <n v="84.254265364436719"/>
    <n v="20.463481614750734"/>
    <n v="146.53006970055975"/>
    <x v="0"/>
  </r>
  <r>
    <n v="4823"/>
    <n v="0.69033213247254022"/>
    <x v="3"/>
    <n v="33.784478028814682"/>
    <n v="24.078530642784486"/>
    <n v="19.433742515896018"/>
    <n v="77.29675118749519"/>
    <x v="4"/>
  </r>
  <r>
    <n v="4824"/>
    <n v="0.88453684591115145"/>
    <x v="4"/>
    <n v="29.824342206196011"/>
    <n v="10.006433646212063"/>
    <n v="15.322290752173163"/>
    <n v="55.153066604581241"/>
    <x v="5"/>
  </r>
  <r>
    <n v="4825"/>
    <n v="0.78221739161920778"/>
    <x v="3"/>
    <n v="27.699541954158079"/>
    <n v="13.764093352446082"/>
    <n v="26.887607946684149"/>
    <n v="68.351243253288317"/>
    <x v="2"/>
  </r>
  <r>
    <n v="4826"/>
    <n v="0.78487659524843301"/>
    <x v="3"/>
    <n v="31.786347776121904"/>
    <n v="26.604365952515465"/>
    <n v="18.018832233378777"/>
    <n v="76.409545962016139"/>
    <x v="4"/>
  </r>
  <r>
    <n v="4827"/>
    <n v="4.0344032454197154E-2"/>
    <x v="0"/>
    <n v="96.73512269911528"/>
    <n v="26.881929115660807"/>
    <n v="19.918376967372744"/>
    <n v="143.53542878214884"/>
    <x v="0"/>
  </r>
  <r>
    <n v="4828"/>
    <n v="2.1083939828336562E-2"/>
    <x v="0"/>
    <n v="36.114411294611699"/>
    <n v="36.068311407800614"/>
    <n v="19.760176762031811"/>
    <n v="91.942899464444139"/>
    <x v="10"/>
  </r>
  <r>
    <n v="4829"/>
    <n v="0.67749968397784088"/>
    <x v="3"/>
    <n v="111.20685439541963"/>
    <n v="15.888868175541514"/>
    <n v="16.5380946109657"/>
    <n v="143.63381718192684"/>
    <x v="0"/>
  </r>
  <r>
    <n v="4830"/>
    <n v="0.78961750820215759"/>
    <x v="3"/>
    <n v="11.342984305725684"/>
    <n v="21.287590216172056"/>
    <n v="20.12992857529883"/>
    <n v="52.760503097196576"/>
    <x v="5"/>
  </r>
  <r>
    <n v="4831"/>
    <n v="0.44697103532672022"/>
    <x v="0"/>
    <n v="6.771675094135734"/>
    <n v="23.850645506389064"/>
    <n v="20.161794307462632"/>
    <n v="50.78411490798743"/>
    <x v="5"/>
  </r>
  <r>
    <n v="4832"/>
    <n v="0.72675520606748134"/>
    <x v="3"/>
    <n v="21.767701063251994"/>
    <n v="47.601032617887668"/>
    <n v="24.863629506803431"/>
    <n v="94.232363187943093"/>
    <x v="10"/>
  </r>
  <r>
    <n v="4833"/>
    <n v="0.39345803584267625"/>
    <x v="0"/>
    <n v="17.477508406882347"/>
    <n v="23.205839024604902"/>
    <n v="19.43149719710598"/>
    <n v="60.114844628593232"/>
    <x v="2"/>
  </r>
  <r>
    <n v="4834"/>
    <n v="0.95012221505036643"/>
    <x v="1"/>
    <n v="20.330232125083324"/>
    <n v="37.473921748347131"/>
    <n v="16.920662775737085"/>
    <n v="74.724816649167536"/>
    <x v="4"/>
  </r>
  <r>
    <n v="4835"/>
    <n v="0.29883665774155332"/>
    <x v="0"/>
    <n v="15.989566237941522"/>
    <n v="31.664395579989058"/>
    <n v="15.340671966951314"/>
    <n v="62.994633784881891"/>
    <x v="2"/>
  </r>
  <r>
    <n v="4836"/>
    <n v="0.16891065275298833"/>
    <x v="0"/>
    <n v="30.740673343756946"/>
    <n v="27.397211700325681"/>
    <n v="27.141373517619495"/>
    <n v="85.279258561702122"/>
    <x v="9"/>
  </r>
  <r>
    <n v="4837"/>
    <n v="0.39503334246134081"/>
    <x v="0"/>
    <n v="99.661978148599658"/>
    <n v="29.778037120001176"/>
    <n v="25.141224489888355"/>
    <n v="154.58123975848918"/>
    <x v="16"/>
  </r>
  <r>
    <n v="4838"/>
    <n v="0.39584476278514913"/>
    <x v="0"/>
    <n v="80.440364900461816"/>
    <n v="21.503217138393222"/>
    <n v="13.094218868998684"/>
    <n v="115.03780090785372"/>
    <x v="8"/>
  </r>
  <r>
    <n v="4839"/>
    <n v="2.5928541224738644E-2"/>
    <x v="0"/>
    <n v="30.107893002858386"/>
    <n v="17.525415524255347"/>
    <n v="26.946462940214122"/>
    <n v="74.579771467327859"/>
    <x v="4"/>
  </r>
  <r>
    <n v="4840"/>
    <n v="0.18532641030100105"/>
    <x v="0"/>
    <n v="34.041827555688663"/>
    <n v="19.511592065517629"/>
    <n v="18.503494426600174"/>
    <n v="72.056914047806458"/>
    <x v="4"/>
  </r>
  <r>
    <n v="4841"/>
    <n v="0.22419346226630654"/>
    <x v="0"/>
    <n v="14.306624379250938"/>
    <n v="10.427865117469191"/>
    <n v="16.299000087278287"/>
    <n v="41.033489583998417"/>
    <x v="7"/>
  </r>
  <r>
    <n v="4842"/>
    <n v="0.56474364223861195"/>
    <x v="3"/>
    <n v="46.181728928136359"/>
    <n v="20.983807308092402"/>
    <n v="18.818431729512504"/>
    <n v="85.983967965741272"/>
    <x v="9"/>
  </r>
  <r>
    <n v="4843"/>
    <n v="0.36888832338331934"/>
    <x v="0"/>
    <n v="17.981228598272374"/>
    <n v="34.068463642651317"/>
    <n v="17.941434925641726"/>
    <n v="69.99112716656542"/>
    <x v="2"/>
  </r>
  <r>
    <n v="4844"/>
    <n v="0.34077679691206131"/>
    <x v="0"/>
    <n v="11.778624705900178"/>
    <n v="51.647356865029742"/>
    <n v="18.717687778449204"/>
    <n v="82.143669349379124"/>
    <x v="9"/>
  </r>
  <r>
    <n v="4845"/>
    <n v="0.6281507759343844"/>
    <x v="3"/>
    <n v="29.466696352831509"/>
    <n v="20.241947815259749"/>
    <n v="17.693947201430859"/>
    <n v="67.402591369522113"/>
    <x v="2"/>
  </r>
  <r>
    <n v="4846"/>
    <n v="0.9909614046450429"/>
    <x v="2"/>
    <n v="45.500852326349111"/>
    <n v="34.169629241779084"/>
    <n v="29.657801646043833"/>
    <n v="109.32828321417203"/>
    <x v="6"/>
  </r>
  <r>
    <n v="4847"/>
    <n v="0.69974422836180772"/>
    <x v="3"/>
    <n v="92.286294985340348"/>
    <n v="17.785001451471128"/>
    <n v="18.14181879615688"/>
    <n v="128.21311523296836"/>
    <x v="1"/>
  </r>
  <r>
    <n v="4848"/>
    <n v="0.76225419728131727"/>
    <x v="3"/>
    <n v="25.890699135012042"/>
    <n v="25.483944110620794"/>
    <n v="23.58114865745447"/>
    <n v="74.955791903087317"/>
    <x v="4"/>
  </r>
  <r>
    <n v="4849"/>
    <n v="0.13227766891001036"/>
    <x v="0"/>
    <n v="30.377326918559636"/>
    <n v="14.018329320104666"/>
    <n v="17.400044673875605"/>
    <n v="61.795700912539907"/>
    <x v="2"/>
  </r>
  <r>
    <n v="4850"/>
    <n v="0.66345086605519088"/>
    <x v="3"/>
    <n v="9.7161802368347701"/>
    <n v="8.5284977905271155"/>
    <n v="23.160021206558113"/>
    <n v="41.404699233919999"/>
    <x v="7"/>
  </r>
  <r>
    <n v="4851"/>
    <n v="0.96964349150334461"/>
    <x v="2"/>
    <n v="31.462696492211862"/>
    <n v="37.414304780233579"/>
    <n v="11.923097942728136"/>
    <n v="80.800099215173574"/>
    <x v="9"/>
  </r>
  <r>
    <n v="4852"/>
    <n v="0.67104959086584504"/>
    <x v="3"/>
    <n v="38.624999521907547"/>
    <n v="27.004782378608521"/>
    <n v="19.97042336012754"/>
    <n v="85.600205260643605"/>
    <x v="9"/>
  </r>
  <r>
    <n v="4853"/>
    <n v="3.1131042317889768E-2"/>
    <x v="0"/>
    <n v="33.353477473973378"/>
    <n v="26.605247377683192"/>
    <n v="10.814485724197045"/>
    <n v="70.773210575853611"/>
    <x v="4"/>
  </r>
  <r>
    <n v="4854"/>
    <n v="0.33926382543870015"/>
    <x v="0"/>
    <n v="113.83577247643908"/>
    <n v="43.517927924118972"/>
    <n v="20.884640525012646"/>
    <n v="178.2383409255707"/>
    <x v="11"/>
  </r>
  <r>
    <n v="4855"/>
    <n v="0.23186604268313049"/>
    <x v="0"/>
    <n v="36.721812759324088"/>
    <n v="21.767254649053982"/>
    <n v="20.061750554128714"/>
    <n v="78.550817962506784"/>
    <x v="4"/>
  </r>
  <r>
    <n v="4856"/>
    <n v="8.3756080265317001E-2"/>
    <x v="0"/>
    <n v="13.397089265282249"/>
    <n v="8.6143727408063349"/>
    <n v="12.95064415608554"/>
    <n v="34.962106162174123"/>
    <x v="15"/>
  </r>
  <r>
    <n v="4857"/>
    <n v="0.51268343052926535"/>
    <x v="3"/>
    <n v="13.934188656120211"/>
    <n v="76.884273186700568"/>
    <n v="17.610555893498606"/>
    <n v="108.42901773631939"/>
    <x v="6"/>
  </r>
  <r>
    <n v="4858"/>
    <n v="0.26581048014479447"/>
    <x v="0"/>
    <n v="30.277091557049427"/>
    <n v="36.033287350711667"/>
    <n v="20.396428623382143"/>
    <n v="86.706807531143227"/>
    <x v="9"/>
  </r>
  <r>
    <n v="4859"/>
    <n v="0.43531335917764014"/>
    <x v="0"/>
    <n v="13.468772027544103"/>
    <n v="9.7249392887308996"/>
    <n v="20.16848484816536"/>
    <n v="43.362196164440363"/>
    <x v="7"/>
  </r>
  <r>
    <n v="4860"/>
    <n v="0.26456760191873041"/>
    <x v="0"/>
    <n v="21.220653349492959"/>
    <n v="26.69905738839071"/>
    <n v="25.123419928370144"/>
    <n v="73.043130666253816"/>
    <x v="4"/>
  </r>
  <r>
    <n v="4861"/>
    <n v="0.50184333626685329"/>
    <x v="3"/>
    <n v="19.152517706195066"/>
    <n v="27.847861090845505"/>
    <n v="13.82755445602292"/>
    <n v="60.827933253063492"/>
    <x v="2"/>
  </r>
  <r>
    <n v="4862"/>
    <n v="0.9876192865171799"/>
    <x v="2"/>
    <n v="54.085933394497367"/>
    <n v="30.023010189241251"/>
    <n v="19.730839776631647"/>
    <n v="103.83978336037026"/>
    <x v="6"/>
  </r>
  <r>
    <n v="4863"/>
    <n v="0.18932366764198172"/>
    <x v="0"/>
    <n v="17.653683658339709"/>
    <n v="12.816671080785197"/>
    <n v="18.267173864842594"/>
    <n v="48.737528603967505"/>
    <x v="7"/>
  </r>
  <r>
    <n v="4864"/>
    <n v="0.92132268908276282"/>
    <x v="1"/>
    <n v="26.759904313251266"/>
    <n v="37.506571477910683"/>
    <n v="20.404209077668451"/>
    <n v="84.670684868830406"/>
    <x v="9"/>
  </r>
  <r>
    <n v="4865"/>
    <n v="0.60550164613838586"/>
    <x v="3"/>
    <n v="18.022004828329631"/>
    <n v="28.689494093328964"/>
    <n v="16.317716707293531"/>
    <n v="63.02921562895213"/>
    <x v="2"/>
  </r>
  <r>
    <n v="4866"/>
    <n v="0.37592034224882409"/>
    <x v="0"/>
    <n v="9.8184949452421861"/>
    <n v="20.388824461945099"/>
    <n v="18.522462088093796"/>
    <n v="48.729781495281081"/>
    <x v="7"/>
  </r>
  <r>
    <n v="4867"/>
    <n v="7.7187847865342052E-2"/>
    <x v="0"/>
    <n v="20.744662632265936"/>
    <n v="11.581190426200298"/>
    <n v="16.204054051980258"/>
    <n v="48.529907110446494"/>
    <x v="7"/>
  </r>
  <r>
    <n v="4868"/>
    <n v="0.39565873315324596"/>
    <x v="0"/>
    <n v="34.761418413438278"/>
    <n v="19.70231334002457"/>
    <n v="26.373355890727172"/>
    <n v="80.837087644190021"/>
    <x v="9"/>
  </r>
  <r>
    <n v="4869"/>
    <n v="0.74315882397295718"/>
    <x v="3"/>
    <n v="16.124010539156817"/>
    <n v="6.0244309199409303"/>
    <n v="15.598541336761862"/>
    <n v="37.746982795859608"/>
    <x v="15"/>
  </r>
  <r>
    <n v="4870"/>
    <n v="0.83063877578547318"/>
    <x v="3"/>
    <n v="14.951993015753667"/>
    <n v="15.097478497316668"/>
    <n v="23.142692756647048"/>
    <n v="53.192164269717381"/>
    <x v="5"/>
  </r>
  <r>
    <n v="4871"/>
    <n v="0.698877497781631"/>
    <x v="3"/>
    <n v="11.218332339264743"/>
    <n v="78.35531147507848"/>
    <n v="17.367395934956004"/>
    <n v="106.94103974929924"/>
    <x v="6"/>
  </r>
  <r>
    <n v="4872"/>
    <n v="0.27518400204915372"/>
    <x v="0"/>
    <n v="14.879851258077014"/>
    <n v="18.856399054610012"/>
    <n v="16.344459563440918"/>
    <n v="50.080709876127941"/>
    <x v="5"/>
  </r>
  <r>
    <n v="4873"/>
    <n v="0.7877084541332684"/>
    <x v="3"/>
    <n v="136.8683818087749"/>
    <n v="24.027671518042929"/>
    <n v="26.361555715643867"/>
    <n v="187.2576090424617"/>
    <x v="17"/>
  </r>
  <r>
    <n v="4874"/>
    <n v="0.63742900604395425"/>
    <x v="3"/>
    <n v="24.063021081917462"/>
    <n v="21.480601302296787"/>
    <n v="20.256923343601137"/>
    <n v="65.800545727815376"/>
    <x v="2"/>
  </r>
  <r>
    <n v="4875"/>
    <n v="0.45310066700772111"/>
    <x v="0"/>
    <n v="110.09867053516504"/>
    <n v="57.38420802421814"/>
    <n v="17.149450353234066"/>
    <n v="184.63232891261725"/>
    <x v="17"/>
  </r>
  <r>
    <n v="4876"/>
    <n v="5.2042807615145903E-2"/>
    <x v="0"/>
    <n v="6.7151475017486666"/>
    <n v="18.473016397886138"/>
    <n v="21.857958720593331"/>
    <n v="47.046122620228132"/>
    <x v="7"/>
  </r>
  <r>
    <n v="4877"/>
    <n v="0.58030943051324213"/>
    <x v="3"/>
    <n v="23.965579761597148"/>
    <n v="35.122054245915876"/>
    <n v="16.498412112498364"/>
    <n v="75.586046120011389"/>
    <x v="4"/>
  </r>
  <r>
    <n v="4878"/>
    <n v="0.53365744777779045"/>
    <x v="3"/>
    <n v="13.070585408029061"/>
    <n v="19.070410009520714"/>
    <n v="28.174085826459947"/>
    <n v="60.315081244009718"/>
    <x v="2"/>
  </r>
  <r>
    <n v="4879"/>
    <n v="0.58916044364913966"/>
    <x v="3"/>
    <n v="28.520789531841519"/>
    <n v="38.161711036023661"/>
    <n v="18.084192877717474"/>
    <n v="84.766693445582646"/>
    <x v="9"/>
  </r>
  <r>
    <n v="4880"/>
    <n v="0.77929775922298783"/>
    <x v="3"/>
    <n v="14.159541195775148"/>
    <n v="29.713225689718652"/>
    <n v="17.68682896276071"/>
    <n v="61.559595848254517"/>
    <x v="2"/>
  </r>
  <r>
    <n v="4881"/>
    <n v="0.75880171066943469"/>
    <x v="3"/>
    <n v="68.736042959895073"/>
    <n v="36.936251306374139"/>
    <n v="19.381217058071801"/>
    <n v="125.053511324341"/>
    <x v="1"/>
  </r>
  <r>
    <n v="4882"/>
    <n v="0.81394716377027576"/>
    <x v="3"/>
    <n v="12.104972169491999"/>
    <n v="9.6719392297569833"/>
    <n v="16.077240009426831"/>
    <n v="37.854151408675811"/>
    <x v="15"/>
  </r>
  <r>
    <n v="4883"/>
    <n v="0.31850007874866715"/>
    <x v="0"/>
    <n v="30.409055580554892"/>
    <n v="26.581032471661114"/>
    <n v="22.945800034869013"/>
    <n v="79.935888087085019"/>
    <x v="4"/>
  </r>
  <r>
    <n v="4884"/>
    <n v="5.9230868944077364E-2"/>
    <x v="0"/>
    <n v="13.864224501280514"/>
    <n v="9.6105733034211536"/>
    <n v="15.664350037391191"/>
    <n v="39.139147842092854"/>
    <x v="15"/>
  </r>
  <r>
    <n v="4885"/>
    <n v="0.55932877629072741"/>
    <x v="3"/>
    <n v="50.570570012782525"/>
    <n v="39.108600129057926"/>
    <n v="21.363164910682741"/>
    <n v="111.04233505252319"/>
    <x v="8"/>
  </r>
  <r>
    <n v="4886"/>
    <n v="0.59898238176845631"/>
    <x v="3"/>
    <n v="56.864587856580272"/>
    <n v="8.002804523281938"/>
    <n v="20.274543938255647"/>
    <n v="85.141936318117857"/>
    <x v="9"/>
  </r>
  <r>
    <n v="4887"/>
    <n v="0.84472108220600217"/>
    <x v="3"/>
    <n v="21.30579663403363"/>
    <n v="10.870331597934959"/>
    <n v="16.623372168366089"/>
    <n v="48.799500400334679"/>
    <x v="7"/>
  </r>
  <r>
    <n v="4888"/>
    <n v="0.67713850033415501"/>
    <x v="3"/>
    <n v="9.9173268468746869"/>
    <n v="47.079231002146784"/>
    <n v="23.490286185591277"/>
    <n v="80.486844034612744"/>
    <x v="9"/>
  </r>
  <r>
    <n v="4889"/>
    <n v="0.17626966708593272"/>
    <x v="0"/>
    <n v="15.60579031875378"/>
    <n v="47.662345931162683"/>
    <n v="20.629625180203313"/>
    <n v="83.897761430119772"/>
    <x v="9"/>
  </r>
  <r>
    <n v="4890"/>
    <n v="0.73779262885914931"/>
    <x v="3"/>
    <n v="23.617089382758572"/>
    <n v="29.878120460350921"/>
    <n v="28.502099790273871"/>
    <n v="81.997309633383367"/>
    <x v="9"/>
  </r>
  <r>
    <n v="4891"/>
    <n v="0.89149887036234299"/>
    <x v="4"/>
    <n v="15.127786996241442"/>
    <n v="38.256240133371847"/>
    <n v="24.868965681280464"/>
    <n v="78.252992810893744"/>
    <x v="4"/>
  </r>
  <r>
    <n v="4892"/>
    <n v="0.27187727358696234"/>
    <x v="0"/>
    <n v="29.791928534002221"/>
    <n v="39.706097956103754"/>
    <n v="23.916812879694525"/>
    <n v="93.41483936980049"/>
    <x v="10"/>
  </r>
  <r>
    <n v="4893"/>
    <n v="0.28622960354183813"/>
    <x v="0"/>
    <n v="55.326433489084927"/>
    <n v="15.102148353418103"/>
    <n v="20.609063835748433"/>
    <n v="91.037645678251465"/>
    <x v="10"/>
  </r>
  <r>
    <n v="4894"/>
    <n v="0.67071918428483612"/>
    <x v="3"/>
    <n v="20.913576392468904"/>
    <n v="32.942995475936904"/>
    <n v="31.45768861073169"/>
    <n v="85.314260479137502"/>
    <x v="9"/>
  </r>
  <r>
    <n v="4895"/>
    <n v="0.9748217951171827"/>
    <x v="2"/>
    <n v="22.015494564951283"/>
    <n v="33.604211199769409"/>
    <n v="25.436883519469628"/>
    <n v="81.056589284190323"/>
    <x v="9"/>
  </r>
  <r>
    <n v="4896"/>
    <n v="0.5457056896782887"/>
    <x v="3"/>
    <n v="35.106206735699054"/>
    <n v="30.235555670703182"/>
    <n v="30.005637532102593"/>
    <n v="95.347399938504836"/>
    <x v="10"/>
  </r>
  <r>
    <n v="4897"/>
    <n v="0.10391818422345533"/>
    <x v="0"/>
    <n v="70.732778595536047"/>
    <n v="31.122476635490301"/>
    <n v="22.128807404052779"/>
    <n v="123.98406263507913"/>
    <x v="1"/>
  </r>
  <r>
    <n v="4898"/>
    <n v="0.60064382361240054"/>
    <x v="3"/>
    <n v="25.124587846971195"/>
    <n v="29.125200200183368"/>
    <n v="20.514562806331057"/>
    <n v="74.764350853485624"/>
    <x v="4"/>
  </r>
  <r>
    <n v="4899"/>
    <n v="0.79351369155612861"/>
    <x v="3"/>
    <n v="21.646550952641803"/>
    <n v="11.881294701704363"/>
    <n v="17.389404924626231"/>
    <n v="50.9172505789724"/>
    <x v="5"/>
  </r>
  <r>
    <n v="4900"/>
    <n v="0.38384752822419232"/>
    <x v="0"/>
    <n v="17.466110422646071"/>
    <n v="45.515769894851623"/>
    <n v="16.771560170602495"/>
    <n v="79.753440488100196"/>
    <x v="4"/>
  </r>
  <r>
    <n v="4901"/>
    <n v="0.47232244930551526"/>
    <x v="0"/>
    <n v="39.536096437118438"/>
    <n v="30.109772972038083"/>
    <n v="18.479137662529141"/>
    <n v="88.125007071685658"/>
    <x v="9"/>
  </r>
  <r>
    <n v="4902"/>
    <n v="0.67645601317691717"/>
    <x v="3"/>
    <n v="9.2121189299523305"/>
    <n v="30.597711243877804"/>
    <n v="12.370191698932663"/>
    <n v="52.180021872762801"/>
    <x v="5"/>
  </r>
  <r>
    <n v="4903"/>
    <n v="0.24793835997622249"/>
    <x v="0"/>
    <n v="44.288046418335661"/>
    <n v="25.766739298909041"/>
    <n v="19.496944564198724"/>
    <n v="89.551730281443426"/>
    <x v="9"/>
  </r>
  <r>
    <n v="4904"/>
    <n v="0.257422861041264"/>
    <x v="0"/>
    <n v="38.823415168068884"/>
    <n v="22.036739965314968"/>
    <n v="13.932569426712599"/>
    <n v="74.79272456009646"/>
    <x v="4"/>
  </r>
  <r>
    <n v="4905"/>
    <n v="0.49005365444007887"/>
    <x v="0"/>
    <n v="47.899366395248173"/>
    <n v="39.547406271764032"/>
    <n v="14.040232311413929"/>
    <n v="101.48700497842613"/>
    <x v="6"/>
  </r>
  <r>
    <n v="4906"/>
    <n v="0.87839644154504692"/>
    <x v="4"/>
    <n v="12.892775242177395"/>
    <n v="23.123000304162577"/>
    <n v="25.420056109718921"/>
    <n v="61.435831656058895"/>
    <x v="2"/>
  </r>
  <r>
    <n v="4907"/>
    <n v="0.96286543342882658"/>
    <x v="2"/>
    <n v="24.368960118931835"/>
    <n v="18.209221280603419"/>
    <n v="19.363063824209082"/>
    <n v="61.941245223744332"/>
    <x v="2"/>
  </r>
  <r>
    <n v="4908"/>
    <n v="0.31997100081604601"/>
    <x v="0"/>
    <n v="21.49827777511123"/>
    <n v="23.253317293401572"/>
    <n v="12.443799063100053"/>
    <n v="57.195394131612851"/>
    <x v="5"/>
  </r>
  <r>
    <n v="4909"/>
    <n v="0.46805915436803613"/>
    <x v="0"/>
    <n v="32.137986076088318"/>
    <n v="11.880158901163238"/>
    <n v="14.811670258679017"/>
    <n v="58.829815235930567"/>
    <x v="5"/>
  </r>
  <r>
    <n v="4910"/>
    <n v="0.12050457237960521"/>
    <x v="0"/>
    <n v="3.7728040651074255"/>
    <n v="56.675950990812346"/>
    <n v="18.389716183382181"/>
    <n v="78.838471239301953"/>
    <x v="4"/>
  </r>
  <r>
    <n v="4911"/>
    <n v="0.51345271909441981"/>
    <x v="3"/>
    <n v="73.158493605046445"/>
    <n v="32.930999452017247"/>
    <n v="14.847586506470513"/>
    <n v="120.93707956353421"/>
    <x v="1"/>
  </r>
  <r>
    <n v="4912"/>
    <n v="0.60149422994649593"/>
    <x v="3"/>
    <n v="16.007925592382129"/>
    <n v="9.9173319885864988"/>
    <n v="15.441714558027652"/>
    <n v="41.366972138996275"/>
    <x v="7"/>
  </r>
  <r>
    <n v="4913"/>
    <n v="0.72032259836087908"/>
    <x v="3"/>
    <n v="34.532246198706481"/>
    <n v="52.790522814742452"/>
    <n v="18.987478814129158"/>
    <n v="106.3102478275781"/>
    <x v="6"/>
  </r>
  <r>
    <n v="4914"/>
    <n v="0.76447712434742898"/>
    <x v="3"/>
    <n v="12.672055246838598"/>
    <n v="18.19107264018665"/>
    <n v="22.656045428597796"/>
    <n v="53.51917331562305"/>
    <x v="5"/>
  </r>
  <r>
    <n v="4915"/>
    <n v="0.5193204062797927"/>
    <x v="3"/>
    <n v="5.4424344096347621"/>
    <n v="11.27729095065293"/>
    <n v="21.312319711684303"/>
    <n v="38.032045071971993"/>
    <x v="15"/>
  </r>
  <r>
    <n v="4916"/>
    <n v="1.7966638581290439E-4"/>
    <x v="0"/>
    <n v="74.104857338052597"/>
    <n v="23.584112642445074"/>
    <n v="25.615759830673625"/>
    <n v="123.3047298111713"/>
    <x v="1"/>
  </r>
  <r>
    <n v="4917"/>
    <n v="0.52922310504570214"/>
    <x v="3"/>
    <n v="78.893361229516515"/>
    <n v="42.648087318941727"/>
    <n v="19.490217570531904"/>
    <n v="141.03166611899016"/>
    <x v="0"/>
  </r>
  <r>
    <n v="4918"/>
    <n v="0.75309212514577051"/>
    <x v="3"/>
    <n v="49.591800534627424"/>
    <n v="11.260477026275591"/>
    <n v="18.150437606853945"/>
    <n v="79.002715167756961"/>
    <x v="4"/>
  </r>
  <r>
    <n v="4919"/>
    <n v="0.92070629897551681"/>
    <x v="1"/>
    <n v="39.327236274812392"/>
    <n v="6.5158833624105688"/>
    <n v="16.224707146688907"/>
    <n v="62.067826783911869"/>
    <x v="2"/>
  </r>
  <r>
    <n v="4920"/>
    <n v="0.247671304474823"/>
    <x v="0"/>
    <n v="35.594857025923908"/>
    <n v="18.586762496791557"/>
    <n v="17.221804412776194"/>
    <n v="71.403423935491659"/>
    <x v="4"/>
  </r>
  <r>
    <n v="4921"/>
    <n v="0.41559999410010473"/>
    <x v="0"/>
    <n v="18.481184777800202"/>
    <n v="10.783042883088951"/>
    <n v="17.033446460729891"/>
    <n v="46.297674121619046"/>
    <x v="7"/>
  </r>
  <r>
    <n v="4922"/>
    <n v="0.33500162294770308"/>
    <x v="0"/>
    <n v="14.473778001524916"/>
    <n v="13.86978804704694"/>
    <n v="14.701622286111462"/>
    <n v="43.045188334683317"/>
    <x v="7"/>
  </r>
  <r>
    <n v="4923"/>
    <n v="5.7068234138285767E-2"/>
    <x v="0"/>
    <n v="117.12164681376326"/>
    <n v="32.746012937406682"/>
    <n v="13.869132764174017"/>
    <n v="163.73679251534398"/>
    <x v="14"/>
  </r>
  <r>
    <n v="4924"/>
    <n v="0.99935530880636303"/>
    <x v="2"/>
    <n v="6.7759660796511998"/>
    <n v="36.019148674263192"/>
    <n v="19.440436624004587"/>
    <n v="62.235551377918981"/>
    <x v="2"/>
  </r>
  <r>
    <n v="4925"/>
    <n v="0.98219146661547208"/>
    <x v="2"/>
    <n v="12.905564241834307"/>
    <n v="18.632376875130088"/>
    <n v="19.361860271166307"/>
    <n v="50.899801388130705"/>
    <x v="5"/>
  </r>
  <r>
    <n v="4926"/>
    <n v="0.25014429839031616"/>
    <x v="0"/>
    <n v="27.893872873030958"/>
    <n v="23.259223322608371"/>
    <n v="23.226642406791676"/>
    <n v="74.379738602431004"/>
    <x v="4"/>
  </r>
  <r>
    <n v="4927"/>
    <n v="8.3840274613009136E-2"/>
    <x v="0"/>
    <n v="41.78865015577454"/>
    <n v="62.641008677518833"/>
    <n v="16.0525054798225"/>
    <n v="120.48216431311587"/>
    <x v="1"/>
  </r>
  <r>
    <n v="4928"/>
    <n v="0.55277130025853838"/>
    <x v="3"/>
    <n v="79.198015080832164"/>
    <n v="32.797624789480977"/>
    <n v="19.371934928397078"/>
    <n v="131.36757479871022"/>
    <x v="3"/>
  </r>
  <r>
    <n v="4929"/>
    <n v="0.97045405125253337"/>
    <x v="2"/>
    <n v="63.555118910052251"/>
    <n v="25.807184455021602"/>
    <n v="21.428239035371526"/>
    <n v="110.79054240044539"/>
    <x v="8"/>
  </r>
  <r>
    <n v="4930"/>
    <n v="0.52865150911493208"/>
    <x v="3"/>
    <n v="29.980125976131042"/>
    <n v="28.597081234937338"/>
    <n v="22.757697528053541"/>
    <n v="81.334904739121924"/>
    <x v="9"/>
  </r>
  <r>
    <n v="4931"/>
    <n v="0.74362421215106977"/>
    <x v="3"/>
    <n v="84.269468688745661"/>
    <n v="32.826165588898284"/>
    <n v="14.08191338202635"/>
    <n v="131.1775476596703"/>
    <x v="3"/>
  </r>
  <r>
    <n v="4932"/>
    <n v="4.8245586207322777E-2"/>
    <x v="0"/>
    <n v="63.38615793631601"/>
    <n v="16.942989226976799"/>
    <n v="19.490817288848479"/>
    <n v="99.819964452141292"/>
    <x v="10"/>
  </r>
  <r>
    <n v="4933"/>
    <n v="0.57665755061834689"/>
    <x v="3"/>
    <n v="81.011776586002028"/>
    <n v="26.034505070396726"/>
    <n v="21.957701972313973"/>
    <n v="129.00398362871272"/>
    <x v="1"/>
  </r>
  <r>
    <n v="4934"/>
    <n v="1.3794084999917855E-2"/>
    <x v="0"/>
    <n v="42.583948020633628"/>
    <n v="34.31165003397367"/>
    <n v="17.329224973106317"/>
    <n v="94.224823027713612"/>
    <x v="10"/>
  </r>
  <r>
    <n v="4935"/>
    <n v="0.8481713130590961"/>
    <x v="3"/>
    <n v="33.66370569531972"/>
    <n v="31.478556520133466"/>
    <n v="18.207784344360984"/>
    <n v="83.350046559814174"/>
    <x v="9"/>
  </r>
  <r>
    <n v="4936"/>
    <n v="0.36961848404743725"/>
    <x v="0"/>
    <n v="8.0372678725503039"/>
    <n v="85.681564706016061"/>
    <n v="17.389982975960926"/>
    <n v="111.1088155545273"/>
    <x v="8"/>
  </r>
  <r>
    <n v="4937"/>
    <n v="0.69310068736473462"/>
    <x v="3"/>
    <n v="45.013676160624463"/>
    <n v="10.582399809498735"/>
    <n v="16.60819001117947"/>
    <n v="72.204265981302669"/>
    <x v="4"/>
  </r>
  <r>
    <n v="4938"/>
    <n v="0.59184381801246189"/>
    <x v="3"/>
    <n v="17.866343639649674"/>
    <n v="43.675512351730326"/>
    <n v="20.765764193051677"/>
    <n v="82.307620184431684"/>
    <x v="9"/>
  </r>
  <r>
    <n v="4939"/>
    <n v="0.36553556546177335"/>
    <x v="0"/>
    <n v="31.910788864340205"/>
    <n v="4.6718212983756651"/>
    <n v="17.728126976404557"/>
    <n v="54.31073713912042"/>
    <x v="5"/>
  </r>
  <r>
    <n v="4940"/>
    <n v="0.89103378174762282"/>
    <x v="4"/>
    <n v="12.869876202170817"/>
    <n v="17.666587543507376"/>
    <n v="23.618936426168709"/>
    <n v="54.1554001718469"/>
    <x v="5"/>
  </r>
  <r>
    <n v="4941"/>
    <n v="0.72672913121007154"/>
    <x v="3"/>
    <n v="19.538105656872489"/>
    <n v="16.658679105596867"/>
    <n v="26.277998819293757"/>
    <n v="62.474783581763113"/>
    <x v="2"/>
  </r>
  <r>
    <n v="4942"/>
    <n v="0.57400230529402585"/>
    <x v="3"/>
    <n v="26.251985136848564"/>
    <n v="21.636056171556138"/>
    <n v="23.728531370785909"/>
    <n v="71.616572679190611"/>
    <x v="4"/>
  </r>
  <r>
    <n v="4943"/>
    <n v="0.27366229351908489"/>
    <x v="0"/>
    <n v="8.6148485318872439"/>
    <n v="28.685336977597423"/>
    <n v="20.349435315716896"/>
    <n v="57.649620825201559"/>
    <x v="5"/>
  </r>
  <r>
    <n v="4944"/>
    <n v="0.6804307783326492"/>
    <x v="3"/>
    <n v="41.64936641469459"/>
    <n v="14.757589185148392"/>
    <n v="25.356910299098285"/>
    <n v="81.763865898941262"/>
    <x v="9"/>
  </r>
  <r>
    <n v="4945"/>
    <n v="0.24650768598157458"/>
    <x v="0"/>
    <n v="68.272988411485514"/>
    <n v="13.537399564782376"/>
    <n v="20.934242241110042"/>
    <n v="102.74463021737793"/>
    <x v="6"/>
  </r>
  <r>
    <n v="4946"/>
    <n v="0.42876888491350185"/>
    <x v="0"/>
    <n v="12.49127702526836"/>
    <n v="54.048590909867059"/>
    <n v="20.251051333200451"/>
    <n v="86.79091926833587"/>
    <x v="9"/>
  </r>
  <r>
    <n v="4947"/>
    <n v="0.63937792068896449"/>
    <x v="3"/>
    <n v="41.053837671226155"/>
    <n v="19.204439615308154"/>
    <n v="16.633644512161734"/>
    <n v="76.891921798696046"/>
    <x v="4"/>
  </r>
  <r>
    <n v="4948"/>
    <n v="0.34224613495036649"/>
    <x v="0"/>
    <n v="67.679881235987395"/>
    <n v="25.133005675961716"/>
    <n v="22.741928108872244"/>
    <n v="115.55481502082135"/>
    <x v="8"/>
  </r>
  <r>
    <n v="4949"/>
    <n v="0.31707088256411642"/>
    <x v="0"/>
    <n v="37.836862939437786"/>
    <n v="26.442992849971869"/>
    <n v="25.016460951369673"/>
    <n v="89.296316740779332"/>
    <x v="9"/>
  </r>
  <r>
    <n v="4950"/>
    <n v="0.21911064635367705"/>
    <x v="0"/>
    <n v="32.346364090654092"/>
    <n v="70.660307793426952"/>
    <n v="20.720798218026943"/>
    <n v="123.72747010210799"/>
    <x v="1"/>
  </r>
  <r>
    <n v="4951"/>
    <n v="0.43703379610273785"/>
    <x v="0"/>
    <n v="33.477053534800348"/>
    <n v="17.071743672472113"/>
    <n v="22.703776916379059"/>
    <n v="73.252574123651513"/>
    <x v="4"/>
  </r>
  <r>
    <n v="4952"/>
    <n v="0.65511470447313114"/>
    <x v="3"/>
    <n v="28.811971347860769"/>
    <n v="39.898155226099995"/>
    <n v="18.934419290826163"/>
    <n v="87.64454586478692"/>
    <x v="9"/>
  </r>
  <r>
    <n v="4953"/>
    <n v="0.33716538665283069"/>
    <x v="0"/>
    <n v="30.817941151133724"/>
    <n v="92.044773100004576"/>
    <n v="22.225644890237085"/>
    <n v="145.08835914137538"/>
    <x v="0"/>
  </r>
  <r>
    <n v="4954"/>
    <n v="0.48647593272185752"/>
    <x v="0"/>
    <n v="60.911505394456803"/>
    <n v="25.940473094357362"/>
    <n v="20.579731863723868"/>
    <n v="107.43171035253803"/>
    <x v="6"/>
  </r>
  <r>
    <n v="4955"/>
    <n v="0.6423447651792622"/>
    <x v="3"/>
    <n v="26.598971909525456"/>
    <n v="20.091022400187164"/>
    <n v="18.765857058717"/>
    <n v="65.45585136842962"/>
    <x v="2"/>
  </r>
  <r>
    <n v="4956"/>
    <n v="0.78275414960483269"/>
    <x v="3"/>
    <n v="53.103097313508599"/>
    <n v="28.617335329583312"/>
    <n v="23.276318767479108"/>
    <n v="104.99675141057102"/>
    <x v="6"/>
  </r>
  <r>
    <n v="4957"/>
    <n v="0.37475496436054434"/>
    <x v="0"/>
    <n v="23.306075252754866"/>
    <n v="30.732510884352976"/>
    <n v="19.134462080097006"/>
    <n v="73.173048217204851"/>
    <x v="4"/>
  </r>
  <r>
    <n v="4958"/>
    <n v="0.76829818319329557"/>
    <x v="3"/>
    <n v="50.811586654276361"/>
    <n v="36.535058817469562"/>
    <n v="16.493356955243531"/>
    <n v="103.84000242698944"/>
    <x v="6"/>
  </r>
  <r>
    <n v="4959"/>
    <n v="0.12464751452538536"/>
    <x v="0"/>
    <n v="44.984402780563968"/>
    <n v="29.432080092244032"/>
    <n v="21.239969623219846"/>
    <n v="95.656452496027853"/>
    <x v="10"/>
  </r>
  <r>
    <n v="4960"/>
    <n v="0.69078387341200786"/>
    <x v="3"/>
    <n v="9.4923958363235936"/>
    <n v="35.48689892907759"/>
    <n v="17.716179778797184"/>
    <n v="62.695474544198369"/>
    <x v="2"/>
  </r>
  <r>
    <n v="4961"/>
    <n v="1.5823016712686155E-2"/>
    <x v="0"/>
    <n v="40.119708239362346"/>
    <n v="25.968512988745399"/>
    <n v="20.958039593096238"/>
    <n v="87.046260821203987"/>
    <x v="9"/>
  </r>
  <r>
    <n v="4962"/>
    <n v="0.53205911566584807"/>
    <x v="3"/>
    <n v="33.850103355183002"/>
    <n v="29.966022258437036"/>
    <n v="30.725556290983477"/>
    <n v="94.541681904603507"/>
    <x v="10"/>
  </r>
  <r>
    <n v="4963"/>
    <n v="1.1205849812343183E-2"/>
    <x v="0"/>
    <n v="10.006648997232238"/>
    <n v="22.964226953340894"/>
    <n v="19.124679466831907"/>
    <n v="52.095555417405038"/>
    <x v="5"/>
  </r>
  <r>
    <n v="4964"/>
    <n v="0.57191509230471993"/>
    <x v="3"/>
    <n v="32.953781776532182"/>
    <n v="12.119291150014515"/>
    <n v="14.392722167990506"/>
    <n v="59.465795094537206"/>
    <x v="5"/>
  </r>
  <r>
    <n v="4965"/>
    <n v="0.3555940593794642"/>
    <x v="0"/>
    <n v="37.229925873675917"/>
    <n v="60.662784084142814"/>
    <n v="16.640967537078364"/>
    <n v="114.53367749489711"/>
    <x v="8"/>
  </r>
  <r>
    <n v="4966"/>
    <n v="0.81983025826427147"/>
    <x v="3"/>
    <n v="44.224605795853968"/>
    <n v="21.624451136848887"/>
    <n v="23.812086476174269"/>
    <n v="89.661143408877123"/>
    <x v="9"/>
  </r>
  <r>
    <n v="4967"/>
    <n v="0.4440988587298963"/>
    <x v="0"/>
    <n v="20.778617315611204"/>
    <n v="9.4561039256799315"/>
    <n v="21.088354402477638"/>
    <n v="51.323075643768775"/>
    <x v="5"/>
  </r>
  <r>
    <n v="4968"/>
    <n v="0.23974506421422348"/>
    <x v="0"/>
    <n v="39.232684217042674"/>
    <n v="11.245357489234905"/>
    <n v="26.78032314095811"/>
    <n v="77.258364847235697"/>
    <x v="4"/>
  </r>
  <r>
    <n v="4969"/>
    <n v="0.59400952519139527"/>
    <x v="3"/>
    <n v="29.022789934927349"/>
    <n v="47.848315807833956"/>
    <n v="18.864306755617964"/>
    <n v="95.735412498379262"/>
    <x v="10"/>
  </r>
  <r>
    <n v="4970"/>
    <n v="0.47844084340204796"/>
    <x v="0"/>
    <n v="17.108831741815504"/>
    <n v="31.497141988048128"/>
    <n v="26.598291968074307"/>
    <n v="75.204265697937942"/>
    <x v="4"/>
  </r>
  <r>
    <n v="4971"/>
    <n v="0.70413634397506897"/>
    <x v="3"/>
    <n v="10.137262083073903"/>
    <n v="26.008860127267322"/>
    <n v="22.785362036577013"/>
    <n v="58.931484246918238"/>
    <x v="5"/>
  </r>
  <r>
    <n v="4972"/>
    <n v="2.5154988531009392E-2"/>
    <x v="0"/>
    <n v="62.714755497131669"/>
    <n v="11.837604958855971"/>
    <n v="24.314405957270633"/>
    <n v="98.866766413258276"/>
    <x v="10"/>
  </r>
  <r>
    <n v="4973"/>
    <n v="0.73287698480815966"/>
    <x v="3"/>
    <n v="14.782041380004586"/>
    <n v="27.047799191998557"/>
    <n v="21.554466661652253"/>
    <n v="63.384307233655392"/>
    <x v="2"/>
  </r>
  <r>
    <n v="4974"/>
    <n v="0.68410736298765795"/>
    <x v="3"/>
    <n v="64.529738564621439"/>
    <n v="20.814910929646111"/>
    <n v="16.480948615168739"/>
    <n v="101.82559810943629"/>
    <x v="6"/>
  </r>
  <r>
    <n v="4975"/>
    <n v="0.30044471686491725"/>
    <x v="0"/>
    <n v="21.491605044317751"/>
    <n v="9.6394452780934099"/>
    <n v="15.202380436619478"/>
    <n v="46.333430759030641"/>
    <x v="7"/>
  </r>
  <r>
    <n v="4976"/>
    <n v="6.9939165293613548E-2"/>
    <x v="0"/>
    <n v="34.703453689838682"/>
    <n v="55.263584247346678"/>
    <n v="27.209818647658377"/>
    <n v="117.17685658484373"/>
    <x v="8"/>
  </r>
  <r>
    <n v="4977"/>
    <n v="0.74529475309710391"/>
    <x v="3"/>
    <n v="38.048229211379663"/>
    <n v="20.220292756361758"/>
    <n v="17.296966241219359"/>
    <n v="75.565488208960772"/>
    <x v="4"/>
  </r>
  <r>
    <n v="4978"/>
    <n v="0.41951490547262538"/>
    <x v="0"/>
    <n v="20.118393401008369"/>
    <n v="12.50879209752639"/>
    <n v="19.892332264280263"/>
    <n v="52.51951776281502"/>
    <x v="5"/>
  </r>
  <r>
    <n v="4979"/>
    <n v="0.39722248512587344"/>
    <x v="0"/>
    <n v="28.16736884279516"/>
    <n v="62.202575920572684"/>
    <n v="22.00124628282575"/>
    <n v="112.37119104619359"/>
    <x v="8"/>
  </r>
  <r>
    <n v="4980"/>
    <n v="0.30952494281796517"/>
    <x v="0"/>
    <n v="38.698709633567148"/>
    <n v="13.441460336081432"/>
    <n v="18.054970021456139"/>
    <n v="70.195139991104725"/>
    <x v="4"/>
  </r>
  <r>
    <n v="4981"/>
    <n v="0.39866192384800125"/>
    <x v="0"/>
    <n v="100.39313067483837"/>
    <n v="32.352749983462317"/>
    <n v="20.267349089839559"/>
    <n v="153.01322974814025"/>
    <x v="16"/>
  </r>
  <r>
    <n v="4982"/>
    <n v="0.31089474256508542"/>
    <x v="0"/>
    <n v="82.129699050122355"/>
    <n v="56.925270735258799"/>
    <n v="18.797545079088984"/>
    <n v="157.85251486447015"/>
    <x v="16"/>
  </r>
  <r>
    <n v="4983"/>
    <n v="0.53271811823525461"/>
    <x v="3"/>
    <n v="25.846436741388448"/>
    <n v="7.288657124692735"/>
    <n v="17.204578780570092"/>
    <n v="50.33967264665128"/>
    <x v="5"/>
  </r>
  <r>
    <n v="4984"/>
    <n v="0.32081185351842778"/>
    <x v="0"/>
    <n v="26.672417551576039"/>
    <n v="26.317676071504085"/>
    <n v="22.03078535945572"/>
    <n v="75.020878982535848"/>
    <x v="4"/>
  </r>
  <r>
    <n v="4985"/>
    <n v="0.16647110540892274"/>
    <x v="0"/>
    <n v="33.968881182401645"/>
    <n v="12.659621665538277"/>
    <n v="16.955305036195977"/>
    <n v="63.583807884135894"/>
    <x v="2"/>
  </r>
  <r>
    <n v="4986"/>
    <n v="0.69660336831758796"/>
    <x v="3"/>
    <n v="32.658519398289343"/>
    <n v="16.762661121049511"/>
    <n v="27.363254353343766"/>
    <n v="76.784434872682624"/>
    <x v="4"/>
  </r>
  <r>
    <n v="4987"/>
    <n v="0.55899003924413249"/>
    <x v="3"/>
    <n v="53.536196048541271"/>
    <n v="21.117538351234654"/>
    <n v="14.988048036421935"/>
    <n v="89.641782436197857"/>
    <x v="9"/>
  </r>
  <r>
    <n v="4988"/>
    <n v="9.1598811691207316E-2"/>
    <x v="0"/>
    <n v="25.159262342158478"/>
    <n v="36.353900908249656"/>
    <n v="18.92431591194558"/>
    <n v="80.437479162353711"/>
    <x v="9"/>
  </r>
  <r>
    <n v="4989"/>
    <n v="0.77454754225373867"/>
    <x v="3"/>
    <n v="40.194240642826379"/>
    <n v="31.264749124938259"/>
    <n v="16.803888709096011"/>
    <n v="88.262878476860649"/>
    <x v="9"/>
  </r>
  <r>
    <n v="4990"/>
    <n v="0.30092065608989782"/>
    <x v="0"/>
    <n v="5.6953485585636603"/>
    <n v="29.94577090734473"/>
    <n v="17.657304086471253"/>
    <n v="53.298423552379646"/>
    <x v="5"/>
  </r>
  <r>
    <n v="4991"/>
    <n v="0.85864075578836463"/>
    <x v="3"/>
    <n v="31.684503207848802"/>
    <n v="19.729941834708928"/>
    <n v="33.631334658657693"/>
    <n v="85.045779701215423"/>
    <x v="9"/>
  </r>
  <r>
    <n v="4992"/>
    <n v="0.15564670167310601"/>
    <x v="0"/>
    <n v="12.535488101870431"/>
    <n v="31.717345797814755"/>
    <n v="23.917168440030668"/>
    <n v="68.17000233971585"/>
    <x v="2"/>
  </r>
  <r>
    <n v="4993"/>
    <n v="0.77747922123879065"/>
    <x v="3"/>
    <n v="95.978451711182089"/>
    <n v="7.6750803209939997"/>
    <n v="24.443294352978349"/>
    <n v="128.09682638515443"/>
    <x v="1"/>
  </r>
  <r>
    <n v="4994"/>
    <n v="0.22724433200756489"/>
    <x v="0"/>
    <n v="26.303760270900113"/>
    <n v="60.419132792302385"/>
    <n v="18.533937411378218"/>
    <n v="105.25683047458071"/>
    <x v="6"/>
  </r>
  <r>
    <n v="4995"/>
    <n v="0.66528669304058441"/>
    <x v="3"/>
    <n v="46.295547955215731"/>
    <n v="8.3064161725530141"/>
    <n v="17.125794391547046"/>
    <n v="71.727758519315785"/>
    <x v="4"/>
  </r>
  <r>
    <n v="4996"/>
    <n v="0.80617543210999143"/>
    <x v="3"/>
    <n v="80.551976096784827"/>
    <n v="54.474452621947933"/>
    <n v="19.362444349218407"/>
    <n v="154.38887306795115"/>
    <x v="16"/>
  </r>
  <r>
    <n v="4997"/>
    <n v="0.11071187601666677"/>
    <x v="0"/>
    <n v="46.397253086180015"/>
    <n v="11.730582091605369"/>
    <n v="24.145099671067619"/>
    <n v="82.272934848852998"/>
    <x v="9"/>
  </r>
  <r>
    <n v="4998"/>
    <n v="0.91918012313431774"/>
    <x v="1"/>
    <n v="36.552641056954286"/>
    <n v="14.466780617775164"/>
    <n v="29.630975530304863"/>
    <n v="80.650397205034309"/>
    <x v="9"/>
  </r>
  <r>
    <n v="4999"/>
    <n v="0.12326483352603512"/>
    <x v="0"/>
    <n v="29.792165159446942"/>
    <n v="9.7952384622857807"/>
    <n v="30.084148327606222"/>
    <n v="69.671551949338948"/>
    <x v="2"/>
  </r>
  <r>
    <n v="5000"/>
    <n v="0.58819309873418835"/>
    <x v="3"/>
    <n v="48.340620686265083"/>
    <n v="16.327583206208068"/>
    <n v="20.266211924379487"/>
    <n v="84.934415816852635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92C6E-644F-814C-8249-21E64DFB9947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ervice Time ">
  <location ref="A18:B53" firstHeaderRow="1" firstDataRow="1" firstDataCol="1"/>
  <pivotFields count="8">
    <pivotField dataField="1" showAll="0"/>
    <pivotField numFmtId="164" showAll="0"/>
    <pivotField showAll="0"/>
    <pivotField numFmtId="2" showAll="0"/>
    <pivotField numFmtId="2" showAll="0"/>
    <pivotField numFmtId="2" showAll="0"/>
    <pivotField numFmtId="2" showAll="0"/>
    <pivotField axis="axisRow" showAll="0">
      <items count="35">
        <item x="30"/>
        <item x="15"/>
        <item x="7"/>
        <item x="5"/>
        <item x="2"/>
        <item x="4"/>
        <item x="9"/>
        <item x="10"/>
        <item x="6"/>
        <item x="8"/>
        <item x="1"/>
        <item x="3"/>
        <item x="0"/>
        <item x="16"/>
        <item x="14"/>
        <item x="11"/>
        <item x="17"/>
        <item x="18"/>
        <item x="19"/>
        <item x="13"/>
        <item x="21"/>
        <item x="22"/>
        <item x="25"/>
        <item x="20"/>
        <item x="28"/>
        <item x="23"/>
        <item x="12"/>
        <item x="29"/>
        <item x="26"/>
        <item x="27"/>
        <item x="31"/>
        <item x="24"/>
        <item x="33"/>
        <item x="32"/>
        <item t="default"/>
      </items>
    </pivotField>
  </pivotFields>
  <rowFields count="1">
    <field x="7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Customers" fld="0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8147F-C218-0A4D-AC60-BA199DE99931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Item">
  <location ref="A10:B16" firstHeaderRow="1" firstDataRow="1" firstDataCol="1"/>
  <pivotFields count="8">
    <pivotField dataField="1" showAll="0"/>
    <pivotField numFmtId="164" showAll="0"/>
    <pivotField axis="axisRow" showAll="0">
      <items count="6">
        <item x="0"/>
        <item x="3"/>
        <item x="4"/>
        <item x="1"/>
        <item x="2"/>
        <item t="default"/>
      </items>
    </pivotField>
    <pivotField numFmtId="2" showAll="0"/>
    <pivotField numFmtId="2" showAll="0"/>
    <pivotField numFmtId="2" showAll="0"/>
    <pivotField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6E697-4625-1042-8575-9BE65795D64B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Items">
  <location ref="A2:E8" firstHeaderRow="0" firstDataRow="1" firstDataCol="1"/>
  <pivotFields count="8">
    <pivotField showAll="0"/>
    <pivotField numFmtId="164" showAll="0"/>
    <pivotField axis="axisRow" showAll="0">
      <items count="6">
        <item x="0"/>
        <item x="3"/>
        <item x="4"/>
        <item x="1"/>
        <item x="2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Decision " fld="3" subtotal="average" baseField="0" baseItem="0" numFmtId="2"/>
    <dataField name="Average Scoop" fld="4" subtotal="average" baseField="0" baseItem="0" numFmtId="2"/>
    <dataField name="Average Checkout" fld="5" subtotal="average" baseField="0" baseItem="0" numFmtId="2"/>
    <dataField name="Average Total" fld="6" subtotal="average" baseField="0" baseItem="0" numFmtId="2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:F51" totalsRowShown="0">
  <tableColumns count="6">
    <tableColumn id="1" xr3:uid="{00000000-0010-0000-0000-000001000000}" name="Customer_ID"/>
    <tableColumn id="2" xr3:uid="{00000000-0010-0000-0000-000002000000}" name="Decision_Time(Sec)"/>
    <tableColumn id="3" xr3:uid="{00000000-0010-0000-0000-000003000000}" name="Scoop_Time(Sec)"/>
    <tableColumn id="4" xr3:uid="{00000000-0010-0000-0000-000004000000}" name="Checkout_Time(Sec)"/>
    <tableColumn id="5" xr3:uid="{00000000-0010-0000-0000-000005000000}" name="Total_Service_Time(Sec)"/>
    <tableColumn id="6" xr3:uid="{00000000-0010-0000-0000-000006000000}" name="Ite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H2:L8" totalsRowShown="0">
  <tableColumns count="5">
    <tableColumn id="1" xr3:uid="{00000000-0010-0000-0100-000001000000}" name="Category"/>
    <tableColumn id="2" xr3:uid="{00000000-0010-0000-0100-000002000000}" name="Average Decision Time "/>
    <tableColumn id="3" xr3:uid="{00000000-0010-0000-0100-000003000000}" name="Average Scoop Time"/>
    <tableColumn id="4" xr3:uid="{00000000-0010-0000-0100-000004000000}" name="Average Checkout Time"/>
    <tableColumn id="5" xr3:uid="{00000000-0010-0000-0100-000005000000}" name="Average Service Tim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imTable" displayName="SimTable" ref="A1:H5001" totalsRowShown="0">
  <autoFilter ref="A1:H5001" xr:uid="{00000000-0009-0000-0100-000001000000}"/>
  <tableColumns count="8">
    <tableColumn id="1" xr3:uid="{00000000-0010-0000-0200-000001000000}" name="Customer_ID"/>
    <tableColumn id="2" xr3:uid="{00000000-0010-0000-0200-000002000000}" name="Random_Number"/>
    <tableColumn id="3" xr3:uid="{00000000-0010-0000-0200-000003000000}" name="Item"/>
    <tableColumn id="4" xr3:uid="{00000000-0010-0000-0200-000004000000}" name="Decision_Time_sec"/>
    <tableColumn id="5" xr3:uid="{00000000-0010-0000-0200-000005000000}" name="Scoop_Time_sec"/>
    <tableColumn id="6" xr3:uid="{00000000-0010-0000-0200-000006000000}" name="Checkout_Time_sec"/>
    <tableColumn id="7" xr3:uid="{00000000-0010-0000-0200-000007000000}" name="Total_Service_Time_sec"/>
    <tableColumn id="8" xr3:uid="{B47756F0-610F-AD46-A3EB-86420457D705}" name="Service_Time_Bin" dataDxfId="1">
      <calculatedColumnFormula>FLOOR(SimTable[[#This Row],[Total_Service_Time_sec]],10)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zoomScaleNormal="100" workbookViewId="0">
      <pane ySplit="1" topLeftCell="A2" activePane="bottomLeft" state="frozen"/>
      <selection pane="bottomLeft" activeCell="B1" sqref="B1"/>
    </sheetView>
  </sheetViews>
  <sheetFormatPr baseColWidth="10" defaultColWidth="12.6640625" defaultRowHeight="13"/>
  <cols>
    <col min="1" max="1" width="18.1640625" customWidth="1"/>
    <col min="2" max="2" width="26.33203125" customWidth="1"/>
    <col min="3" max="3" width="23.6640625" customWidth="1"/>
    <col min="4" max="4" width="26.6640625" customWidth="1"/>
    <col min="5" max="5" width="26.1640625" customWidth="1"/>
    <col min="6" max="6" width="28.33203125" style="35" customWidth="1"/>
    <col min="8" max="8" width="24" customWidth="1"/>
    <col min="9" max="9" width="38" customWidth="1"/>
    <col min="10" max="10" width="14.6640625" customWidth="1"/>
    <col min="11" max="11" width="15.6640625" customWidth="1"/>
    <col min="12" max="12" width="14.6640625" customWidth="1"/>
  </cols>
  <sheetData>
    <row r="1" spans="1:20" ht="35.25" customHeight="1">
      <c r="A1" s="1" t="s">
        <v>0</v>
      </c>
      <c r="B1" s="1" t="s">
        <v>91</v>
      </c>
      <c r="C1" s="2" t="s">
        <v>90</v>
      </c>
      <c r="D1" s="1" t="s">
        <v>92</v>
      </c>
      <c r="E1" s="1" t="s">
        <v>93</v>
      </c>
      <c r="F1" s="3" t="s">
        <v>5</v>
      </c>
      <c r="G1" s="4"/>
      <c r="H1" s="5" t="s">
        <v>6</v>
      </c>
    </row>
    <row r="2" spans="1:20" ht="22.5" customHeight="1">
      <c r="A2" s="6">
        <v>1</v>
      </c>
      <c r="B2" s="7">
        <v>11.4</v>
      </c>
      <c r="C2" s="7">
        <v>29.54</v>
      </c>
      <c r="D2" s="7">
        <v>19.71</v>
      </c>
      <c r="E2" s="7">
        <f t="shared" ref="E2:E33" si="0">SUM(C2:D2)</f>
        <v>49.25</v>
      </c>
      <c r="F2" s="34" t="s">
        <v>7</v>
      </c>
      <c r="H2" s="36" t="s">
        <v>8</v>
      </c>
      <c r="I2" s="36" t="s">
        <v>9</v>
      </c>
      <c r="J2" s="8"/>
      <c r="K2" s="8"/>
      <c r="L2" s="8"/>
      <c r="O2" s="9"/>
      <c r="P2" s="9"/>
      <c r="Q2" s="9"/>
      <c r="R2" s="4"/>
      <c r="S2" s="4"/>
    </row>
    <row r="3" spans="1:20" ht="22.5" customHeight="1">
      <c r="A3" s="6">
        <v>2</v>
      </c>
      <c r="B3" s="7">
        <v>8.68</v>
      </c>
      <c r="C3" s="7">
        <v>20.16</v>
      </c>
      <c r="D3" s="7">
        <v>21.21</v>
      </c>
      <c r="E3" s="7">
        <f t="shared" si="0"/>
        <v>41.370000000000005</v>
      </c>
      <c r="F3" s="34" t="s">
        <v>10</v>
      </c>
      <c r="H3" s="36" t="s">
        <v>0</v>
      </c>
      <c r="I3" s="36" t="s">
        <v>11</v>
      </c>
      <c r="J3" s="7"/>
      <c r="K3" s="7"/>
      <c r="L3" s="7"/>
      <c r="O3" s="4"/>
      <c r="P3" s="4"/>
      <c r="Q3" s="4"/>
      <c r="R3" s="4"/>
      <c r="S3" s="4"/>
    </row>
    <row r="4" spans="1:20" ht="22.5" customHeight="1">
      <c r="A4" s="6">
        <v>3</v>
      </c>
      <c r="B4" s="7">
        <v>41.98</v>
      </c>
      <c r="C4" s="7">
        <v>17.88</v>
      </c>
      <c r="D4" s="7">
        <v>16.73</v>
      </c>
      <c r="E4" s="7">
        <f t="shared" si="0"/>
        <v>34.61</v>
      </c>
      <c r="F4" s="34" t="s">
        <v>7</v>
      </c>
      <c r="H4" s="36" t="s">
        <v>89</v>
      </c>
      <c r="I4" s="36" t="s">
        <v>12</v>
      </c>
      <c r="J4" s="7"/>
      <c r="K4" s="7"/>
      <c r="L4" s="7"/>
    </row>
    <row r="5" spans="1:20" ht="22.5" customHeight="1">
      <c r="A5" s="6">
        <v>4</v>
      </c>
      <c r="B5" s="7">
        <v>12.59</v>
      </c>
      <c r="C5" s="7">
        <v>29.76</v>
      </c>
      <c r="D5" s="7">
        <v>25.44</v>
      </c>
      <c r="E5" s="7">
        <f t="shared" si="0"/>
        <v>55.2</v>
      </c>
      <c r="F5" s="34" t="s">
        <v>10</v>
      </c>
      <c r="H5" s="36" t="s">
        <v>94</v>
      </c>
      <c r="I5" s="36" t="s">
        <v>13</v>
      </c>
      <c r="J5" s="7"/>
      <c r="K5" s="7"/>
      <c r="L5" s="7"/>
      <c r="T5" s="10"/>
    </row>
    <row r="6" spans="1:20" ht="22.5" customHeight="1">
      <c r="A6" s="6">
        <v>5</v>
      </c>
      <c r="B6" s="7">
        <v>38.53</v>
      </c>
      <c r="C6" s="7">
        <v>13.81</v>
      </c>
      <c r="D6" s="7">
        <v>15.16</v>
      </c>
      <c r="E6" s="7">
        <f t="shared" si="0"/>
        <v>28.97</v>
      </c>
      <c r="F6" s="34" t="s">
        <v>7</v>
      </c>
      <c r="H6" s="36" t="s">
        <v>95</v>
      </c>
      <c r="I6" s="36" t="s">
        <v>14</v>
      </c>
      <c r="J6" s="7"/>
      <c r="K6" s="7"/>
      <c r="L6" s="7"/>
    </row>
    <row r="7" spans="1:20" ht="22.5" customHeight="1">
      <c r="A7" s="6">
        <v>6</v>
      </c>
      <c r="B7" s="7">
        <v>26.1</v>
      </c>
      <c r="C7" s="7">
        <v>9.6</v>
      </c>
      <c r="D7" s="7">
        <v>13.55</v>
      </c>
      <c r="E7" s="7">
        <f t="shared" si="0"/>
        <v>23.15</v>
      </c>
      <c r="F7" s="34" t="s">
        <v>7</v>
      </c>
      <c r="H7" s="36" t="s">
        <v>96</v>
      </c>
      <c r="I7" s="36" t="s">
        <v>15</v>
      </c>
      <c r="J7" s="7"/>
      <c r="K7" s="7"/>
      <c r="L7" s="7"/>
    </row>
    <row r="8" spans="1:20" ht="22.5" customHeight="1">
      <c r="A8" s="6">
        <v>7</v>
      </c>
      <c r="B8" s="7">
        <v>14.83</v>
      </c>
      <c r="C8" s="7">
        <v>31.53</v>
      </c>
      <c r="D8" s="7">
        <v>16.579999999999998</v>
      </c>
      <c r="E8" s="7">
        <f t="shared" si="0"/>
        <v>48.11</v>
      </c>
      <c r="F8" s="34" t="s">
        <v>7</v>
      </c>
      <c r="H8" s="36" t="s">
        <v>5</v>
      </c>
      <c r="I8" s="36" t="s">
        <v>16</v>
      </c>
      <c r="J8" s="7"/>
      <c r="K8" s="7"/>
      <c r="L8" s="7"/>
    </row>
    <row r="9" spans="1:20" ht="22.5" customHeight="1">
      <c r="A9" s="6">
        <v>8</v>
      </c>
      <c r="B9" s="7">
        <v>33.130000000000003</v>
      </c>
      <c r="C9" s="7">
        <v>18.760000000000002</v>
      </c>
      <c r="D9" s="7">
        <v>24.09</v>
      </c>
      <c r="E9" s="7">
        <f t="shared" si="0"/>
        <v>42.85</v>
      </c>
      <c r="F9" s="34" t="s">
        <v>7</v>
      </c>
    </row>
    <row r="10" spans="1:20" ht="22.5" customHeight="1">
      <c r="A10" s="6">
        <v>9</v>
      </c>
      <c r="B10" s="7">
        <v>92.51</v>
      </c>
      <c r="C10" s="7">
        <v>42.34</v>
      </c>
      <c r="D10" s="7">
        <v>15.11</v>
      </c>
      <c r="E10" s="7">
        <f t="shared" si="0"/>
        <v>57.45</v>
      </c>
      <c r="F10" s="34" t="s">
        <v>10</v>
      </c>
    </row>
    <row r="11" spans="1:20" ht="22.5" customHeight="1">
      <c r="A11" s="6">
        <v>10</v>
      </c>
      <c r="B11" s="7">
        <v>30.51</v>
      </c>
      <c r="C11" s="7">
        <v>31.46</v>
      </c>
      <c r="D11" s="7">
        <v>17.66</v>
      </c>
      <c r="E11" s="7">
        <f t="shared" si="0"/>
        <v>49.120000000000005</v>
      </c>
      <c r="F11" s="34" t="s">
        <v>10</v>
      </c>
    </row>
    <row r="12" spans="1:20" ht="22.5" customHeight="1">
      <c r="A12" s="6">
        <v>11</v>
      </c>
      <c r="B12" s="7">
        <v>173.16</v>
      </c>
      <c r="C12" s="7">
        <v>49.94</v>
      </c>
      <c r="D12" s="7">
        <v>19.91</v>
      </c>
      <c r="E12" s="7">
        <f t="shared" si="0"/>
        <v>69.849999999999994</v>
      </c>
      <c r="F12" s="34" t="s">
        <v>7</v>
      </c>
      <c r="G12" s="4"/>
    </row>
    <row r="13" spans="1:20" ht="22.5" customHeight="1">
      <c r="A13" s="6">
        <v>12</v>
      </c>
      <c r="B13" s="7">
        <v>19.23</v>
      </c>
      <c r="C13" s="7">
        <v>38.11</v>
      </c>
      <c r="D13" s="7">
        <v>25.08</v>
      </c>
      <c r="E13" s="7">
        <f t="shared" si="0"/>
        <v>63.19</v>
      </c>
      <c r="F13" s="34" t="s">
        <v>10</v>
      </c>
    </row>
    <row r="14" spans="1:20" ht="22.5" customHeight="1">
      <c r="A14" s="6">
        <v>13</v>
      </c>
      <c r="B14" s="7">
        <v>23.01</v>
      </c>
      <c r="C14" s="7">
        <v>14.35</v>
      </c>
      <c r="D14" s="7">
        <v>17.510000000000002</v>
      </c>
      <c r="E14" s="7">
        <f t="shared" si="0"/>
        <v>31.86</v>
      </c>
      <c r="F14" s="34" t="s">
        <v>10</v>
      </c>
    </row>
    <row r="15" spans="1:20" ht="22.5" customHeight="1">
      <c r="A15" s="6">
        <v>14</v>
      </c>
      <c r="B15" s="7">
        <v>9.9</v>
      </c>
      <c r="C15" s="7">
        <v>31.13</v>
      </c>
      <c r="D15" s="7">
        <v>24.73</v>
      </c>
      <c r="E15" s="7">
        <f t="shared" si="0"/>
        <v>55.86</v>
      </c>
      <c r="F15" s="34" t="s">
        <v>10</v>
      </c>
    </row>
    <row r="16" spans="1:20" ht="22.5" customHeight="1">
      <c r="A16" s="6">
        <v>15</v>
      </c>
      <c r="B16" s="7">
        <v>13.75</v>
      </c>
      <c r="C16" s="7">
        <v>30.2</v>
      </c>
      <c r="D16" s="7">
        <v>27.48</v>
      </c>
      <c r="E16" s="7">
        <f t="shared" si="0"/>
        <v>57.68</v>
      </c>
      <c r="F16" s="34" t="s">
        <v>7</v>
      </c>
    </row>
    <row r="17" spans="1:6" ht="22.5" customHeight="1">
      <c r="A17" s="6">
        <v>16</v>
      </c>
      <c r="B17" s="7">
        <v>138.86000000000001</v>
      </c>
      <c r="C17" s="7">
        <v>43.76</v>
      </c>
      <c r="D17" s="7">
        <v>21.31</v>
      </c>
      <c r="E17" s="7">
        <f t="shared" si="0"/>
        <v>65.069999999999993</v>
      </c>
      <c r="F17" s="34" t="s">
        <v>10</v>
      </c>
    </row>
    <row r="18" spans="1:6" ht="22.5" customHeight="1">
      <c r="A18" s="6">
        <v>17</v>
      </c>
      <c r="B18" s="7">
        <v>30.06</v>
      </c>
      <c r="C18" s="7">
        <v>19.05</v>
      </c>
      <c r="D18" s="7">
        <v>22.84</v>
      </c>
      <c r="E18" s="7">
        <f t="shared" si="0"/>
        <v>41.89</v>
      </c>
      <c r="F18" s="34" t="s">
        <v>10</v>
      </c>
    </row>
    <row r="19" spans="1:6" ht="22.5" customHeight="1">
      <c r="A19" s="6">
        <v>18</v>
      </c>
      <c r="B19" s="7">
        <v>44.05</v>
      </c>
      <c r="C19" s="7">
        <v>12.3</v>
      </c>
      <c r="D19" s="7">
        <v>27.78</v>
      </c>
      <c r="E19" s="7">
        <f t="shared" si="0"/>
        <v>40.08</v>
      </c>
      <c r="F19" s="34" t="s">
        <v>10</v>
      </c>
    </row>
    <row r="20" spans="1:6" ht="22.5" customHeight="1">
      <c r="A20" s="6">
        <v>19</v>
      </c>
      <c r="B20" s="7">
        <v>87.25</v>
      </c>
      <c r="C20" s="7">
        <v>106.7</v>
      </c>
      <c r="D20" s="7">
        <v>29.45</v>
      </c>
      <c r="E20" s="7">
        <f t="shared" si="0"/>
        <v>136.15</v>
      </c>
      <c r="F20" s="34" t="s">
        <v>7</v>
      </c>
    </row>
    <row r="21" spans="1:6" ht="22.5" customHeight="1">
      <c r="A21" s="6">
        <v>20</v>
      </c>
      <c r="B21" s="7">
        <v>22.24</v>
      </c>
      <c r="C21" s="7">
        <v>39.21</v>
      </c>
      <c r="D21" s="7">
        <v>17.75</v>
      </c>
      <c r="E21" s="7">
        <f t="shared" si="0"/>
        <v>56.96</v>
      </c>
      <c r="F21" s="34" t="s">
        <v>7</v>
      </c>
    </row>
    <row r="22" spans="1:6" ht="22.5" customHeight="1">
      <c r="A22" s="6">
        <v>21</v>
      </c>
      <c r="B22" s="7">
        <v>61</v>
      </c>
      <c r="C22" s="7">
        <v>28.4</v>
      </c>
      <c r="D22" s="7">
        <v>26.8</v>
      </c>
      <c r="E22" s="7">
        <f t="shared" si="0"/>
        <v>55.2</v>
      </c>
      <c r="F22" s="34" t="s">
        <v>10</v>
      </c>
    </row>
    <row r="23" spans="1:6" ht="22.5" customHeight="1">
      <c r="A23" s="6">
        <v>22</v>
      </c>
      <c r="B23" s="7">
        <v>32.200000000000003</v>
      </c>
      <c r="C23" s="7">
        <v>20.05</v>
      </c>
      <c r="D23" s="7">
        <v>18.2</v>
      </c>
      <c r="E23" s="7">
        <f t="shared" si="0"/>
        <v>38.25</v>
      </c>
      <c r="F23" s="34" t="s">
        <v>10</v>
      </c>
    </row>
    <row r="24" spans="1:6" ht="22.5" customHeight="1">
      <c r="A24" s="6">
        <v>23</v>
      </c>
      <c r="B24" s="7">
        <v>28.32</v>
      </c>
      <c r="C24" s="7">
        <v>18.45</v>
      </c>
      <c r="D24" s="7">
        <v>22.24</v>
      </c>
      <c r="E24" s="7">
        <f t="shared" si="0"/>
        <v>40.69</v>
      </c>
      <c r="F24" s="34" t="s">
        <v>10</v>
      </c>
    </row>
    <row r="25" spans="1:6" ht="22.5" customHeight="1">
      <c r="A25" s="6">
        <v>24</v>
      </c>
      <c r="B25" s="7">
        <v>36.32</v>
      </c>
      <c r="C25" s="7">
        <v>32.18</v>
      </c>
      <c r="D25" s="7">
        <v>20.54</v>
      </c>
      <c r="E25" s="7">
        <f t="shared" si="0"/>
        <v>52.72</v>
      </c>
      <c r="F25" s="34" t="s">
        <v>7</v>
      </c>
    </row>
    <row r="26" spans="1:6" ht="22.5" customHeight="1">
      <c r="A26" s="6">
        <v>25</v>
      </c>
      <c r="B26" s="7">
        <v>43.15</v>
      </c>
      <c r="C26" s="7">
        <v>28.21</v>
      </c>
      <c r="D26" s="7">
        <v>22.43</v>
      </c>
      <c r="E26" s="7">
        <f t="shared" si="0"/>
        <v>50.64</v>
      </c>
      <c r="F26" s="34" t="s">
        <v>10</v>
      </c>
    </row>
    <row r="27" spans="1:6" ht="22.5" customHeight="1">
      <c r="A27" s="6">
        <v>26</v>
      </c>
      <c r="B27" s="7">
        <v>15.2</v>
      </c>
      <c r="C27" s="7">
        <v>70.430000000000007</v>
      </c>
      <c r="D27" s="7">
        <v>20.420000000000002</v>
      </c>
      <c r="E27" s="7">
        <f t="shared" si="0"/>
        <v>90.850000000000009</v>
      </c>
      <c r="F27" s="34" t="s">
        <v>17</v>
      </c>
    </row>
    <row r="28" spans="1:6" ht="22.5" customHeight="1">
      <c r="A28" s="6">
        <v>27</v>
      </c>
      <c r="B28" s="7">
        <v>13.55</v>
      </c>
      <c r="C28" s="7">
        <v>22.31</v>
      </c>
      <c r="D28" s="7">
        <v>16.510000000000002</v>
      </c>
      <c r="E28" s="7">
        <f t="shared" si="0"/>
        <v>38.82</v>
      </c>
      <c r="F28" s="34" t="s">
        <v>10</v>
      </c>
    </row>
    <row r="29" spans="1:6" ht="22.5" customHeight="1">
      <c r="A29" s="6">
        <v>28</v>
      </c>
      <c r="B29" s="7">
        <v>33.31</v>
      </c>
      <c r="C29" s="7">
        <v>23.12</v>
      </c>
      <c r="D29" s="7">
        <v>16.59</v>
      </c>
      <c r="E29" s="7">
        <f t="shared" si="0"/>
        <v>39.71</v>
      </c>
      <c r="F29" s="34" t="s">
        <v>10</v>
      </c>
    </row>
    <row r="30" spans="1:6" ht="22.5" customHeight="1">
      <c r="A30" s="6">
        <v>29</v>
      </c>
      <c r="B30" s="7">
        <v>32.119999999999997</v>
      </c>
      <c r="C30" s="7">
        <v>16.47</v>
      </c>
      <c r="D30" s="7">
        <v>23.47</v>
      </c>
      <c r="E30" s="7">
        <f t="shared" si="0"/>
        <v>39.94</v>
      </c>
      <c r="F30" s="34" t="s">
        <v>7</v>
      </c>
    </row>
    <row r="31" spans="1:6" ht="22.5" customHeight="1">
      <c r="A31" s="6">
        <v>30</v>
      </c>
      <c r="B31" s="7">
        <v>64.209999999999994</v>
      </c>
      <c r="C31" s="7">
        <v>52.32</v>
      </c>
      <c r="D31" s="7">
        <v>18.25</v>
      </c>
      <c r="E31" s="7">
        <f t="shared" si="0"/>
        <v>70.569999999999993</v>
      </c>
      <c r="F31" s="34" t="s">
        <v>17</v>
      </c>
    </row>
    <row r="32" spans="1:6" ht="22.5" customHeight="1">
      <c r="A32" s="6">
        <v>31</v>
      </c>
      <c r="B32" s="7">
        <v>25.3</v>
      </c>
      <c r="C32" s="7">
        <v>18.510000000000002</v>
      </c>
      <c r="D32" s="7">
        <v>26.42</v>
      </c>
      <c r="E32" s="7">
        <f t="shared" si="0"/>
        <v>44.930000000000007</v>
      </c>
      <c r="F32" s="34" t="s">
        <v>10</v>
      </c>
    </row>
    <row r="33" spans="1:6" ht="22.5" customHeight="1">
      <c r="A33" s="6">
        <v>32</v>
      </c>
      <c r="B33" s="7">
        <v>38.42</v>
      </c>
      <c r="C33" s="7">
        <v>25.42</v>
      </c>
      <c r="D33" s="7">
        <v>21.46</v>
      </c>
      <c r="E33" s="7">
        <f t="shared" si="0"/>
        <v>46.88</v>
      </c>
      <c r="F33" s="34" t="s">
        <v>10</v>
      </c>
    </row>
    <row r="34" spans="1:6" ht="22.5" customHeight="1">
      <c r="A34" s="6">
        <v>33</v>
      </c>
      <c r="B34" s="7">
        <v>37.549999999999997</v>
      </c>
      <c r="C34" s="7">
        <v>20.23</v>
      </c>
      <c r="D34" s="7">
        <v>17.579999999999998</v>
      </c>
      <c r="E34" s="7">
        <f t="shared" ref="E34:E51" si="1">SUM(C34:D34)</f>
        <v>37.81</v>
      </c>
      <c r="F34" s="34" t="s">
        <v>10</v>
      </c>
    </row>
    <row r="35" spans="1:6" ht="22.5" customHeight="1">
      <c r="A35" s="6">
        <v>34</v>
      </c>
      <c r="B35" s="7">
        <v>45.42</v>
      </c>
      <c r="C35" s="7">
        <v>30.43</v>
      </c>
      <c r="D35" s="7">
        <v>21.56</v>
      </c>
      <c r="E35" s="7">
        <f t="shared" si="1"/>
        <v>51.989999999999995</v>
      </c>
      <c r="F35" s="34" t="s">
        <v>7</v>
      </c>
    </row>
    <row r="36" spans="1:6" ht="22.5" customHeight="1">
      <c r="A36" s="6">
        <v>35</v>
      </c>
      <c r="B36" s="7">
        <v>34.549999999999997</v>
      </c>
      <c r="C36" s="7">
        <v>26.24</v>
      </c>
      <c r="D36" s="7">
        <v>23.45</v>
      </c>
      <c r="E36" s="7">
        <f t="shared" si="1"/>
        <v>49.69</v>
      </c>
      <c r="F36" s="34" t="s">
        <v>7</v>
      </c>
    </row>
    <row r="37" spans="1:6" ht="22.5" customHeight="1">
      <c r="A37" s="6">
        <v>36</v>
      </c>
      <c r="B37" s="7">
        <v>45</v>
      </c>
      <c r="C37" s="7">
        <v>22.13</v>
      </c>
      <c r="D37" s="7">
        <v>16.5</v>
      </c>
      <c r="E37" s="7">
        <f t="shared" si="1"/>
        <v>38.629999999999995</v>
      </c>
      <c r="F37" s="34" t="s">
        <v>10</v>
      </c>
    </row>
    <row r="38" spans="1:6" ht="22.5" customHeight="1">
      <c r="A38" s="6">
        <v>37</v>
      </c>
      <c r="B38" s="7">
        <v>32.43</v>
      </c>
      <c r="C38" s="7">
        <v>27.26</v>
      </c>
      <c r="D38" s="7">
        <v>15.2</v>
      </c>
      <c r="E38" s="7">
        <f t="shared" si="1"/>
        <v>42.46</v>
      </c>
      <c r="F38" s="34" t="s">
        <v>10</v>
      </c>
    </row>
    <row r="39" spans="1:6" ht="22.5" customHeight="1">
      <c r="A39" s="6">
        <v>38</v>
      </c>
      <c r="B39" s="7">
        <v>61.2</v>
      </c>
      <c r="C39" s="7">
        <v>32.119999999999997</v>
      </c>
      <c r="D39" s="7">
        <v>21.07</v>
      </c>
      <c r="E39" s="7">
        <f t="shared" si="1"/>
        <v>53.19</v>
      </c>
      <c r="F39" s="34" t="s">
        <v>18</v>
      </c>
    </row>
    <row r="40" spans="1:6" ht="22.5" customHeight="1">
      <c r="A40" s="6">
        <v>39</v>
      </c>
      <c r="B40" s="7">
        <v>23.5</v>
      </c>
      <c r="C40" s="7">
        <v>86.42</v>
      </c>
      <c r="D40" s="7">
        <v>19.239999999999998</v>
      </c>
      <c r="E40" s="7">
        <f t="shared" si="1"/>
        <v>105.66</v>
      </c>
      <c r="F40" s="34" t="s">
        <v>10</v>
      </c>
    </row>
    <row r="41" spans="1:6" ht="22.5" customHeight="1">
      <c r="A41" s="6">
        <v>40</v>
      </c>
      <c r="B41" s="7">
        <v>30.3</v>
      </c>
      <c r="C41" s="7">
        <v>25.31</v>
      </c>
      <c r="D41" s="7">
        <v>20.46</v>
      </c>
      <c r="E41" s="7">
        <f t="shared" si="1"/>
        <v>45.769999999999996</v>
      </c>
      <c r="F41" s="34" t="s">
        <v>7</v>
      </c>
    </row>
    <row r="42" spans="1:6" ht="22.5" customHeight="1">
      <c r="A42" s="6">
        <v>41</v>
      </c>
      <c r="B42" s="7">
        <v>42.43</v>
      </c>
      <c r="C42" s="7">
        <v>30.24</v>
      </c>
      <c r="D42" s="7">
        <v>16.34</v>
      </c>
      <c r="E42" s="7">
        <f t="shared" si="1"/>
        <v>46.58</v>
      </c>
      <c r="F42" s="34" t="s">
        <v>19</v>
      </c>
    </row>
    <row r="43" spans="1:6" ht="22.5" customHeight="1">
      <c r="A43" s="6">
        <v>42</v>
      </c>
      <c r="B43" s="7">
        <v>34.15</v>
      </c>
      <c r="C43" s="7">
        <v>26.4</v>
      </c>
      <c r="D43" s="7">
        <v>21.5</v>
      </c>
      <c r="E43" s="7">
        <f t="shared" si="1"/>
        <v>47.9</v>
      </c>
      <c r="F43" s="34" t="s">
        <v>10</v>
      </c>
    </row>
    <row r="44" spans="1:6" ht="22.5" customHeight="1">
      <c r="A44" s="6">
        <v>43</v>
      </c>
      <c r="B44" s="7">
        <v>22</v>
      </c>
      <c r="C44" s="7">
        <v>22</v>
      </c>
      <c r="D44" s="7">
        <v>16</v>
      </c>
      <c r="E44" s="7">
        <f t="shared" si="1"/>
        <v>38</v>
      </c>
      <c r="F44" s="34" t="s">
        <v>7</v>
      </c>
    </row>
    <row r="45" spans="1:6" ht="22.5" customHeight="1">
      <c r="A45" s="6">
        <v>44</v>
      </c>
      <c r="B45" s="7">
        <v>19.5</v>
      </c>
      <c r="C45" s="7">
        <v>19</v>
      </c>
      <c r="D45" s="7">
        <v>20.079999999999998</v>
      </c>
      <c r="E45" s="7">
        <f t="shared" si="1"/>
        <v>39.08</v>
      </c>
      <c r="F45" s="34" t="s">
        <v>7</v>
      </c>
    </row>
    <row r="46" spans="1:6" ht="22.5" customHeight="1">
      <c r="A46" s="6">
        <v>45</v>
      </c>
      <c r="B46" s="7">
        <v>22.12</v>
      </c>
      <c r="C46" s="7">
        <v>21.5</v>
      </c>
      <c r="D46" s="7">
        <v>16.600000000000001</v>
      </c>
      <c r="E46" s="7">
        <f t="shared" si="1"/>
        <v>38.1</v>
      </c>
      <c r="F46" s="34" t="s">
        <v>10</v>
      </c>
    </row>
    <row r="47" spans="1:6" ht="22.5" customHeight="1">
      <c r="A47" s="6">
        <v>46</v>
      </c>
      <c r="B47" s="7">
        <v>22.2</v>
      </c>
      <c r="C47" s="7">
        <v>19</v>
      </c>
      <c r="D47" s="7">
        <v>16.5</v>
      </c>
      <c r="E47" s="7">
        <f t="shared" si="1"/>
        <v>35.5</v>
      </c>
      <c r="F47" s="34" t="s">
        <v>10</v>
      </c>
    </row>
    <row r="48" spans="1:6" ht="22.5" customHeight="1">
      <c r="A48" s="6">
        <v>47</v>
      </c>
      <c r="B48" s="7">
        <v>33.32</v>
      </c>
      <c r="C48" s="7">
        <v>25.6</v>
      </c>
      <c r="D48" s="7">
        <v>18.600000000000001</v>
      </c>
      <c r="E48" s="7">
        <f t="shared" si="1"/>
        <v>44.2</v>
      </c>
      <c r="F48" s="34" t="s">
        <v>19</v>
      </c>
    </row>
    <row r="49" spans="1:6" ht="22.5" customHeight="1">
      <c r="A49" s="6">
        <v>48</v>
      </c>
      <c r="B49" s="7">
        <v>22.2</v>
      </c>
      <c r="C49" s="7">
        <v>25.7</v>
      </c>
      <c r="D49" s="7">
        <v>18.71</v>
      </c>
      <c r="E49" s="7">
        <f t="shared" si="1"/>
        <v>44.41</v>
      </c>
      <c r="F49" s="34" t="s">
        <v>7</v>
      </c>
    </row>
    <row r="50" spans="1:6" ht="22.5" customHeight="1">
      <c r="A50" s="6">
        <v>49</v>
      </c>
      <c r="B50" s="7">
        <v>18.190000000000001</v>
      </c>
      <c r="C50" s="7">
        <v>26.26</v>
      </c>
      <c r="D50" s="7">
        <v>19.3</v>
      </c>
      <c r="E50" s="7">
        <f t="shared" si="1"/>
        <v>45.56</v>
      </c>
      <c r="F50" s="34" t="s">
        <v>19</v>
      </c>
    </row>
    <row r="51" spans="1:6" ht="22.5" customHeight="1">
      <c r="A51" s="6">
        <v>50</v>
      </c>
      <c r="B51" s="7">
        <v>32.299999999999997</v>
      </c>
      <c r="C51" s="7">
        <v>40.5</v>
      </c>
      <c r="D51" s="7">
        <v>18.899999999999999</v>
      </c>
      <c r="E51" s="7">
        <f t="shared" si="1"/>
        <v>59.4</v>
      </c>
      <c r="F51" s="34" t="s">
        <v>18</v>
      </c>
    </row>
  </sheetData>
  <dataValidations count="2">
    <dataValidation type="list" allowBlank="1" sqref="F2:F51" xr:uid="{00000000-0002-0000-0000-000000000000}">
      <formula1>"Cup,Cone,Sundae,shake,Split"</formula1>
      <formula2>0</formula2>
    </dataValidation>
    <dataValidation type="custom" allowBlank="1" showDropDown="1" sqref="A2:E51 I3:L8" xr:uid="{00000000-0002-0000-0000-000001000000}">
      <formula1>AND(ISNUMBER(A2),(NOT(OR(NOT(ISERROR(DATEVALUE(A2))), AND(ISNUMBER(A2), LEFT(CELL("format", A2))="D")))))</formula1>
      <formula2>0</formula2>
    </dataValidation>
  </dataValidations>
  <printOptions horizontalCentered="1" gridLines="1"/>
  <pageMargins left="0.7" right="0.7" top="0.75" bottom="0.75" header="0.511811023622047" footer="0.511811023622047"/>
  <pageSetup fitToHeight="0" pageOrder="overThenDown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2:S8"/>
  <sheetViews>
    <sheetView zoomScaleNormal="100" workbookViewId="0">
      <selection activeCell="M20" sqref="M20"/>
    </sheetView>
  </sheetViews>
  <sheetFormatPr baseColWidth="10" defaultColWidth="8.6640625" defaultRowHeight="13"/>
  <cols>
    <col min="9" max="9" width="15.1640625" customWidth="1"/>
    <col min="10" max="10" width="14.6640625" customWidth="1"/>
    <col min="11" max="11" width="15.6640625" customWidth="1"/>
    <col min="12" max="12" width="14.6640625" customWidth="1"/>
  </cols>
  <sheetData>
    <row r="2" spans="8:19" ht="26.25" customHeight="1">
      <c r="H2" s="11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O2" s="37" t="s">
        <v>10</v>
      </c>
      <c r="P2" s="38" t="s">
        <v>7</v>
      </c>
      <c r="Q2" s="39" t="s">
        <v>17</v>
      </c>
      <c r="R2" s="40" t="s">
        <v>25</v>
      </c>
      <c r="S2" s="41" t="s">
        <v>18</v>
      </c>
    </row>
    <row r="3" spans="8:19" ht="15" customHeight="1">
      <c r="H3" s="6" t="s">
        <v>26</v>
      </c>
      <c r="I3" s="7">
        <f>AVERAGE(Table1[Decision_Time(Sec)])</f>
        <v>37.464599999999997</v>
      </c>
      <c r="J3" s="7">
        <f>AVERAGE(' Data'!C2:C51)</f>
        <v>30.236000000000001</v>
      </c>
      <c r="K3" s="7">
        <f>AVERAGE(' Data'!D2:D51)</f>
        <v>20.200000000000003</v>
      </c>
      <c r="L3" s="7">
        <f>SUM(J3:K3)</f>
        <v>50.436000000000007</v>
      </c>
      <c r="O3" s="4">
        <f>COUNTIF(' Data'!F2:F51,"Cone")</f>
        <v>25</v>
      </c>
      <c r="P3" s="4">
        <f>COUNTIF(' Data'!F2:F51,"Cup")</f>
        <v>18</v>
      </c>
      <c r="Q3" s="4">
        <f>COUNTIF(' Data'!F2:F51,"Shake")</f>
        <v>2</v>
      </c>
      <c r="R3" s="4">
        <f>COUNTIF(' Data'!F2:F51,"Split")</f>
        <v>3</v>
      </c>
      <c r="S3" s="4">
        <f>COUNTIF(' Data'!F2:F51,"Sundae")</f>
        <v>2</v>
      </c>
    </row>
    <row r="4" spans="8:19" ht="15" customHeight="1">
      <c r="H4" s="6" t="s">
        <v>7</v>
      </c>
      <c r="I4" s="7">
        <f>AVERAGEIF(Table1[Item],H4,Table1[Decision_Time(Sec)])</f>
        <v>39.154444444444437</v>
      </c>
      <c r="J4" s="7">
        <f>AVERAGEIF(Table1[Item],H4,Table1[Scoop_Time(Sec)])</f>
        <v>30.25</v>
      </c>
      <c r="K4" s="7">
        <f>AVERAGEIF(Table1[Item],H4,Table1[Checkout_Time(Sec)])</f>
        <v>20.259999999999994</v>
      </c>
      <c r="L4" s="7">
        <f>AVERAGEIF(Table1[Item],H4,Table1[Total_Service_Time(Sec)])</f>
        <v>50.510000000000005</v>
      </c>
    </row>
    <row r="5" spans="8:19" ht="15" customHeight="1">
      <c r="H5" s="6" t="s">
        <v>10</v>
      </c>
      <c r="I5" s="7">
        <f>AVERAGEIF(Table1[Item],H5,Table1[Decision_Time(Sec)])</f>
        <v>36.063999999999986</v>
      </c>
      <c r="J5" s="7">
        <f>AVERAGEIF(Table1[Item],H5,Table1[Scoop_Time(Sec)])</f>
        <v>27.593199999999996</v>
      </c>
      <c r="K5" s="7">
        <f>AVERAGEIF(Table1[Item],H5,Table1[Checkout_Time(Sec)])</f>
        <v>20.497600000000002</v>
      </c>
      <c r="L5" s="7">
        <f>AVERAGEIF(Table1[Item],H5,Table1[Total_Service_Time(Sec)])</f>
        <v>48.090800000000009</v>
      </c>
    </row>
    <row r="6" spans="8:19" ht="15" customHeight="1">
      <c r="H6" s="6" t="s">
        <v>18</v>
      </c>
      <c r="I6" s="7">
        <f>AVERAGEIF(Table1[Item],H6,Table1[Decision_Time(Sec)])</f>
        <v>46.75</v>
      </c>
      <c r="J6" s="7">
        <f>AVERAGEIF(Table1[Item],H6,Table1[Scoop_Time(Sec)])</f>
        <v>36.31</v>
      </c>
      <c r="K6" s="7">
        <f>AVERAGEIF(Table1[Item],H6,Table1[Checkout_Time(Sec)])</f>
        <v>19.984999999999999</v>
      </c>
      <c r="L6" s="7">
        <f>AVERAGEIF(Table1[Item],H6,Table1[Total_Service_Time(Sec)])</f>
        <v>56.295000000000002</v>
      </c>
    </row>
    <row r="7" spans="8:19" ht="15" customHeight="1">
      <c r="H7" s="6" t="s">
        <v>17</v>
      </c>
      <c r="I7" s="7">
        <f>AVERAGEIF(Table1[Item],H7,Table1[Decision_Time(Sec)])</f>
        <v>39.704999999999998</v>
      </c>
      <c r="J7" s="7">
        <f>AVERAGEIF(Table1[Item],H7,Table1[Scoop_Time(Sec)])</f>
        <v>61.375</v>
      </c>
      <c r="K7" s="7">
        <f>AVERAGEIF(Table1[Item],H7,Table1[Checkout_Time(Sec)])</f>
        <v>19.335000000000001</v>
      </c>
      <c r="L7" s="7">
        <f>AVERAGEIF(Table1[Item],H7,Table1[Total_Service_Time(Sec)])</f>
        <v>80.710000000000008</v>
      </c>
    </row>
    <row r="8" spans="8:19" ht="15" customHeight="1">
      <c r="H8" s="6" t="s">
        <v>19</v>
      </c>
      <c r="I8" s="7">
        <f>AVERAGEIF(Table1[Item],H8,Table1[Decision_Time(Sec)])</f>
        <v>31.313333333333333</v>
      </c>
      <c r="J8" s="7">
        <f>AVERAGEIF(Table1[Item],H8,Table1[Scoop_Time(Sec)])</f>
        <v>27.366666666666671</v>
      </c>
      <c r="K8" s="7">
        <f>AVERAGEIF(Table1[Item],H8,Table1[Checkout_Time(Sec)])</f>
        <v>18.079999999999998</v>
      </c>
      <c r="L8" s="7">
        <f>AVERAGEIF(Table1[Item],H8,Table1[Total_Service_Time(Sec)])</f>
        <v>45.446666666666665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01"/>
  <sheetViews>
    <sheetView tabSelected="1" zoomScaleNormal="100" workbookViewId="0">
      <pane ySplit="1" topLeftCell="A2" activePane="bottomLeft" state="frozen"/>
      <selection pane="bottomLeft" activeCell="M46" sqref="M46"/>
    </sheetView>
  </sheetViews>
  <sheetFormatPr baseColWidth="10" defaultColWidth="8.6640625" defaultRowHeight="13"/>
  <cols>
    <col min="1" max="1" width="12" customWidth="1"/>
    <col min="2" max="2" width="14" customWidth="1"/>
    <col min="3" max="3" width="10" customWidth="1"/>
    <col min="4" max="4" width="16" customWidth="1"/>
    <col min="5" max="5" width="15" customWidth="1"/>
    <col min="6" max="6" width="17" customWidth="1"/>
    <col min="7" max="7" width="23.33203125" bestFit="1" customWidth="1"/>
    <col min="8" max="8" width="17.5" bestFit="1" customWidth="1"/>
    <col min="9" max="9" width="24" customWidth="1"/>
    <col min="10" max="10" width="14" customWidth="1"/>
    <col min="11" max="11" width="20" customWidth="1"/>
    <col min="12" max="13" width="14" customWidth="1"/>
    <col min="15" max="15" width="13.1640625" bestFit="1" customWidth="1"/>
    <col min="16" max="16" width="19" bestFit="1" customWidth="1"/>
    <col min="17" max="17" width="13.6640625" bestFit="1" customWidth="1"/>
    <col min="18" max="18" width="16.33203125" bestFit="1" customWidth="1"/>
    <col min="19" max="19" width="12.5" bestFit="1" customWidth="1"/>
    <col min="20" max="200" width="4.6640625" bestFit="1" customWidth="1"/>
    <col min="201" max="4979" width="5.6640625" bestFit="1" customWidth="1"/>
    <col min="4980" max="5015" width="6.6640625" bestFit="1" customWidth="1"/>
    <col min="5016" max="5016" width="10.6640625" bestFit="1" customWidth="1"/>
  </cols>
  <sheetData>
    <row r="1" spans="1:19" ht="15" customHeight="1">
      <c r="A1" s="12" t="s">
        <v>0</v>
      </c>
      <c r="B1" s="12" t="s">
        <v>27</v>
      </c>
      <c r="C1" s="12" t="s">
        <v>5</v>
      </c>
      <c r="D1" s="12" t="s">
        <v>1</v>
      </c>
      <c r="E1" s="12" t="s">
        <v>2</v>
      </c>
      <c r="F1" s="12" t="s">
        <v>3</v>
      </c>
      <c r="G1" s="12" t="s">
        <v>4</v>
      </c>
      <c r="H1" s="31" t="s">
        <v>72</v>
      </c>
      <c r="I1" s="5" t="s">
        <v>28</v>
      </c>
    </row>
    <row r="2" spans="1:19" ht="15" customHeight="1">
      <c r="A2">
        <f t="shared" ref="A2:A65" si="0">ROW()-1</f>
        <v>1</v>
      </c>
      <c r="B2" s="13">
        <f ca="1">RAND()</f>
        <v>0.31188781824232537</v>
      </c>
      <c r="C2" t="str">
        <f ca="1">IF(B2&lt;=$L$3,$I$3,IF(B2&lt;=$L$4,$I$4,IF(B2&lt;=$L$5,$I$5,IF(B2&lt;=$L$6,$I$6,$I$7))))</f>
        <v>Cone</v>
      </c>
      <c r="D2" s="14">
        <f ca="1">LOGINV(RAND(),$M$12,$L$12)</f>
        <v>35.270977041739727</v>
      </c>
      <c r="E2" s="14">
        <f ca="1">LOGINV(RAND(),$M$13,$L$13)</f>
        <v>67.770523429509552</v>
      </c>
      <c r="F2" s="14">
        <f ca="1">LOGINV(RAND(),$M$14,$L$14)</f>
        <v>21.166198483420416</v>
      </c>
      <c r="G2" s="14">
        <f ca="1">D2+E2+F2</f>
        <v>124.2076989546697</v>
      </c>
      <c r="H2">
        <f ca="1">FLOOR(SimTable[[#This Row],[Total_Service_Time_sec]],10)</f>
        <v>120</v>
      </c>
      <c r="I2" s="15" t="s">
        <v>5</v>
      </c>
      <c r="J2" s="15" t="s">
        <v>29</v>
      </c>
      <c r="K2" s="15" t="s">
        <v>30</v>
      </c>
      <c r="L2" s="15" t="s">
        <v>31</v>
      </c>
    </row>
    <row r="3" spans="1:19" ht="15" customHeight="1">
      <c r="A3">
        <f t="shared" si="0"/>
        <v>2</v>
      </c>
      <c r="B3" s="13">
        <f ca="1">RAND()</f>
        <v>0.70597806277502395</v>
      </c>
      <c r="C3" t="str">
        <f ca="1">IF(B3&lt;=$L$3,$I$3,IF(B3&lt;=$L$4,$I$4,IF(B3&lt;=$L$5,$I$5,IF(B3&lt;=$L$6,$I$6,$I$7))))</f>
        <v>Cup</v>
      </c>
      <c r="D3" s="14">
        <f ca="1">LOGINV(RAND(),$M$12,$L$12)</f>
        <v>9.1545092056368649</v>
      </c>
      <c r="E3" s="14">
        <f ca="1">LOGINV(RAND(),$M$13,$L$13)</f>
        <v>54.906701275724259</v>
      </c>
      <c r="F3" s="14">
        <f ca="1">LOGINV(RAND(),$M$14,$L$14)</f>
        <v>13.595480324156497</v>
      </c>
      <c r="G3" s="14">
        <f ca="1">D3+E3+F3</f>
        <v>77.656690805517627</v>
      </c>
      <c r="H3">
        <f ca="1">FLOOR(SimTable[[#This Row],[Total_Service_Time_sec]],10)</f>
        <v>70</v>
      </c>
      <c r="I3" s="16" t="s">
        <v>10</v>
      </c>
      <c r="J3" s="16">
        <f>COUNTIF(' Data'!F2:F51,I3)</f>
        <v>25</v>
      </c>
      <c r="K3" s="17">
        <f>J3/$J$8</f>
        <v>0.5</v>
      </c>
      <c r="L3" s="17">
        <f>K3</f>
        <v>0.5</v>
      </c>
    </row>
    <row r="4" spans="1:19" ht="15" customHeight="1">
      <c r="A4">
        <f t="shared" si="0"/>
        <v>3</v>
      </c>
      <c r="B4" s="13">
        <f ca="1">RAND()</f>
        <v>0.66440727990196635</v>
      </c>
      <c r="C4" t="str">
        <f ca="1">IF(B4&lt;=$L$3,$I$3,IF(B4&lt;=$L$4,$I$4,IF(B4&lt;=$L$5,$I$5,IF(B4&lt;=$L$6,$I$6,$I$7))))</f>
        <v>Cup</v>
      </c>
      <c r="D4" s="14">
        <f ca="1">LOGINV(RAND(),$M$12,$L$12)</f>
        <v>33.623651888038644</v>
      </c>
      <c r="E4" s="14">
        <f ca="1">LOGINV(RAND(),$M$13,$L$13)</f>
        <v>28.618733285856777</v>
      </c>
      <c r="F4" s="14">
        <f ca="1">LOGINV(RAND(),$M$14,$L$14)</f>
        <v>18.267621706079545</v>
      </c>
      <c r="G4" s="14">
        <f ca="1">D4+E4+F4</f>
        <v>80.510006879974966</v>
      </c>
      <c r="H4">
        <f ca="1">FLOOR(SimTable[[#This Row],[Total_Service_Time_sec]],10)</f>
        <v>80</v>
      </c>
      <c r="I4" s="16" t="s">
        <v>7</v>
      </c>
      <c r="J4" s="16">
        <f>COUNTIF(' Data'!F2:F51,I4)</f>
        <v>18</v>
      </c>
      <c r="K4" s="17">
        <f>J4/$J$8</f>
        <v>0.36</v>
      </c>
      <c r="L4" s="17">
        <f>L3+K4</f>
        <v>0.86</v>
      </c>
    </row>
    <row r="5" spans="1:19" ht="15" customHeight="1">
      <c r="A5">
        <f t="shared" si="0"/>
        <v>4</v>
      </c>
      <c r="B5" s="13">
        <f ca="1">RAND()</f>
        <v>0.16047405195961673</v>
      </c>
      <c r="C5" t="str">
        <f ca="1">IF(B5&lt;=$L$3,$I$3,IF(B5&lt;=$L$4,$I$4,IF(B5&lt;=$L$5,$I$5,IF(B5&lt;=$L$6,$I$6,$I$7))))</f>
        <v>Cone</v>
      </c>
      <c r="D5" s="14">
        <f ca="1">LOGINV(RAND(),$M$12,$L$12)</f>
        <v>22.443947748793871</v>
      </c>
      <c r="E5" s="14">
        <f ca="1">LOGINV(RAND(),$M$13,$L$13)</f>
        <v>7.5970064322770838</v>
      </c>
      <c r="F5" s="14">
        <f ca="1">LOGINV(RAND(),$M$14,$L$14)</f>
        <v>17.918677015124626</v>
      </c>
      <c r="G5" s="14">
        <f ca="1">D5+E5+F5</f>
        <v>47.959631196195581</v>
      </c>
      <c r="H5">
        <f ca="1">FLOOR(SimTable[[#This Row],[Total_Service_Time_sec]],10)</f>
        <v>40</v>
      </c>
      <c r="I5" s="16" t="s">
        <v>17</v>
      </c>
      <c r="J5" s="16">
        <f>COUNTIF(' Data'!F2:F51,I5)</f>
        <v>2</v>
      </c>
      <c r="K5" s="17">
        <f>J5/$J$8</f>
        <v>0.04</v>
      </c>
      <c r="L5" s="17">
        <f>L4+K5</f>
        <v>0.9</v>
      </c>
    </row>
    <row r="6" spans="1:19" ht="15" customHeight="1">
      <c r="A6">
        <f t="shared" si="0"/>
        <v>5</v>
      </c>
      <c r="B6" s="13">
        <f ca="1">RAND()</f>
        <v>0.73356934114618333</v>
      </c>
      <c r="C6" t="str">
        <f ca="1">IF(B6&lt;=$L$3,$I$3,IF(B6&lt;=$L$4,$I$4,IF(B6&lt;=$L$5,$I$5,IF(B6&lt;=$L$6,$I$6,$I$7))))</f>
        <v>Cup</v>
      </c>
      <c r="D6" s="14">
        <f ca="1">LOGINV(RAND(),$M$12,$L$12)</f>
        <v>55.966311469060479</v>
      </c>
      <c r="E6" s="14">
        <f ca="1">LOGINV(RAND(),$M$13,$L$13)</f>
        <v>23.364258862959755</v>
      </c>
      <c r="F6" s="14">
        <f ca="1">LOGINV(RAND(),$M$14,$L$14)</f>
        <v>17.750718084278972</v>
      </c>
      <c r="G6" s="14">
        <f ca="1">D6+E6+F6</f>
        <v>97.081288416299202</v>
      </c>
      <c r="H6">
        <f ca="1">FLOOR(SimTable[[#This Row],[Total_Service_Time_sec]],10)</f>
        <v>90</v>
      </c>
      <c r="I6" s="16" t="s">
        <v>19</v>
      </c>
      <c r="J6" s="16">
        <f>COUNTIF(' Data'!F2:F51,I6)</f>
        <v>3</v>
      </c>
      <c r="K6" s="17">
        <f>J6/$J$8</f>
        <v>0.06</v>
      </c>
      <c r="L6" s="17">
        <f>L5+K6</f>
        <v>0.96</v>
      </c>
    </row>
    <row r="7" spans="1:19" ht="15" customHeight="1">
      <c r="A7">
        <f t="shared" si="0"/>
        <v>6</v>
      </c>
      <c r="B7" s="13">
        <f ca="1">RAND()</f>
        <v>0.45433921555426859</v>
      </c>
      <c r="C7" t="str">
        <f ca="1">IF(B7&lt;=$L$3,$I$3,IF(B7&lt;=$L$4,$I$4,IF(B7&lt;=$L$5,$I$5,IF(B7&lt;=$L$6,$I$6,$I$7))))</f>
        <v>Cone</v>
      </c>
      <c r="D7" s="14">
        <f ca="1">LOGINV(RAND(),$M$12,$L$12)</f>
        <v>44.899082947983061</v>
      </c>
      <c r="E7" s="14">
        <f ca="1">LOGINV(RAND(),$M$13,$L$13)</f>
        <v>11.96807017365651</v>
      </c>
      <c r="F7" s="14">
        <f ca="1">LOGINV(RAND(),$M$14,$L$14)</f>
        <v>14.905293866596489</v>
      </c>
      <c r="G7" s="14">
        <f ca="1">D7+E7+F7</f>
        <v>71.772446988236069</v>
      </c>
      <c r="H7">
        <f ca="1">FLOOR(SimTable[[#This Row],[Total_Service_Time_sec]],10)</f>
        <v>70</v>
      </c>
      <c r="I7" s="16" t="s">
        <v>18</v>
      </c>
      <c r="J7" s="16">
        <f>COUNTIF(' Data'!F2:F51,I7)</f>
        <v>2</v>
      </c>
      <c r="K7" s="17">
        <f>J7/$J$8</f>
        <v>0.04</v>
      </c>
      <c r="L7" s="17">
        <f>L6+K7</f>
        <v>1</v>
      </c>
    </row>
    <row r="8" spans="1:19" ht="15" customHeight="1">
      <c r="A8">
        <f t="shared" si="0"/>
        <v>7</v>
      </c>
      <c r="B8" s="13">
        <f ca="1">RAND()</f>
        <v>0.48257604237520568</v>
      </c>
      <c r="C8" t="str">
        <f ca="1">IF(B8&lt;=$L$3,$I$3,IF(B8&lt;=$L$4,$I$4,IF(B8&lt;=$L$5,$I$5,IF(B8&lt;=$L$6,$I$6,$I$7))))</f>
        <v>Cone</v>
      </c>
      <c r="D8" s="14">
        <f ca="1">LOGINV(RAND(),$M$12,$L$12)</f>
        <v>47.600033397625403</v>
      </c>
      <c r="E8" s="14">
        <f ca="1">LOGINV(RAND(),$M$13,$L$13)</f>
        <v>16.069575269572777</v>
      </c>
      <c r="F8" s="14">
        <f ca="1">LOGINV(RAND(),$M$14,$L$14)</f>
        <v>18.66241768623285</v>
      </c>
      <c r="G8" s="14">
        <f ca="1">D8+E8+F8</f>
        <v>82.332026353431019</v>
      </c>
      <c r="H8">
        <f ca="1">FLOOR(SimTable[[#This Row],[Total_Service_Time_sec]],10)</f>
        <v>80</v>
      </c>
      <c r="I8" s="18" t="s">
        <v>32</v>
      </c>
      <c r="J8" s="18">
        <f>SUM(J3:J7)</f>
        <v>50</v>
      </c>
      <c r="K8" s="19">
        <f>SUM(K3:K7)</f>
        <v>1</v>
      </c>
      <c r="L8" s="16"/>
    </row>
    <row r="9" spans="1:19" ht="15" customHeight="1">
      <c r="A9">
        <f t="shared" si="0"/>
        <v>8</v>
      </c>
      <c r="B9" s="13">
        <f ca="1">RAND()</f>
        <v>0.52191044431149414</v>
      </c>
      <c r="C9" t="str">
        <f ca="1">IF(B9&lt;=$L$3,$I$3,IF(B9&lt;=$L$4,$I$4,IF(B9&lt;=$L$5,$I$5,IF(B9&lt;=$L$6,$I$6,$I$7))))</f>
        <v>Cup</v>
      </c>
      <c r="D9" s="14">
        <f ca="1">LOGINV(RAND(),$M$12,$L$12)</f>
        <v>77.514110178966476</v>
      </c>
      <c r="E9" s="14">
        <f ca="1">LOGINV(RAND(),$M$13,$L$13)</f>
        <v>60.985986860755823</v>
      </c>
      <c r="F9" s="14">
        <f ca="1">LOGINV(RAND(),$M$14,$L$14)</f>
        <v>28.043887739708399</v>
      </c>
      <c r="G9" s="14">
        <f ca="1">D9+E9+F9</f>
        <v>166.5439847794307</v>
      </c>
      <c r="H9">
        <f ca="1">FLOOR(SimTable[[#This Row],[Total_Service_Time_sec]],10)</f>
        <v>160</v>
      </c>
    </row>
    <row r="10" spans="1:19" ht="15" customHeight="1">
      <c r="A10">
        <f t="shared" si="0"/>
        <v>9</v>
      </c>
      <c r="B10" s="13">
        <f ca="1">RAND()</f>
        <v>1.9173667699513564E-2</v>
      </c>
      <c r="C10" t="str">
        <f ca="1">IF(B10&lt;=$L$3,$I$3,IF(B10&lt;=$L$4,$I$4,IF(B10&lt;=$L$5,$I$5,IF(B10&lt;=$L$6,$I$6,$I$7))))</f>
        <v>Cone</v>
      </c>
      <c r="D10" s="14">
        <f ca="1">LOGINV(RAND(),$M$12,$L$12)</f>
        <v>70.387911066124744</v>
      </c>
      <c r="E10" s="14">
        <f ca="1">LOGINV(RAND(),$M$13,$L$13)</f>
        <v>18.253458576633914</v>
      </c>
      <c r="F10" s="14">
        <f ca="1">LOGINV(RAND(),$M$14,$L$14)</f>
        <v>15.490331614656863</v>
      </c>
      <c r="G10" s="14">
        <f ca="1">D10+E10+F10</f>
        <v>104.13170125741553</v>
      </c>
      <c r="H10">
        <f ca="1">FLOOR(SimTable[[#This Row],[Total_Service_Time_sec]],10)</f>
        <v>100</v>
      </c>
      <c r="I10" s="5" t="s">
        <v>33</v>
      </c>
    </row>
    <row r="11" spans="1:19" ht="15" customHeight="1">
      <c r="A11">
        <f t="shared" si="0"/>
        <v>10</v>
      </c>
      <c r="B11" s="13">
        <f ca="1">RAND()</f>
        <v>0.10654464613829795</v>
      </c>
      <c r="C11" t="str">
        <f ca="1">IF(B11&lt;=$L$3,$I$3,IF(B11&lt;=$L$4,$I$4,IF(B11&lt;=$L$5,$I$5,IF(B11&lt;=$L$6,$I$6,$I$7))))</f>
        <v>Cone</v>
      </c>
      <c r="D11" s="14">
        <f ca="1">LOGINV(RAND(),$M$12,$L$12)</f>
        <v>36.200943058698847</v>
      </c>
      <c r="E11" s="14">
        <f ca="1">LOGINV(RAND(),$M$13,$L$13)</f>
        <v>26.718886951070683</v>
      </c>
      <c r="F11" s="14">
        <f ca="1">LOGINV(RAND(),$M$14,$L$14)</f>
        <v>17.575038380149536</v>
      </c>
      <c r="G11" s="14">
        <f ca="1">D11+E11+F11</f>
        <v>80.494868389919063</v>
      </c>
      <c r="H11">
        <f ca="1">FLOOR(SimTable[[#This Row],[Total_Service_Time_sec]],10)</f>
        <v>80</v>
      </c>
      <c r="I11" s="15" t="s">
        <v>34</v>
      </c>
      <c r="J11" s="15" t="s">
        <v>35</v>
      </c>
      <c r="K11" s="15" t="s">
        <v>36</v>
      </c>
      <c r="L11" s="18" t="s">
        <v>37</v>
      </c>
      <c r="M11" s="18" t="s">
        <v>38</v>
      </c>
    </row>
    <row r="12" spans="1:19" ht="15" customHeight="1">
      <c r="A12">
        <f t="shared" si="0"/>
        <v>11</v>
      </c>
      <c r="B12" s="13">
        <f ca="1">RAND()</f>
        <v>9.7739769386692155E-2</v>
      </c>
      <c r="C12" t="str">
        <f ca="1">IF(B12&lt;=$L$3,$I$3,IF(B12&lt;=$L$4,$I$4,IF(B12&lt;=$L$5,$I$5,IF(B12&lt;=$L$6,$I$6,$I$7))))</f>
        <v>Cone</v>
      </c>
      <c r="D12" s="14">
        <f ca="1">LOGINV(RAND(),$M$12,$L$12)</f>
        <v>62.249091049152426</v>
      </c>
      <c r="E12" s="14">
        <f ca="1">LOGINV(RAND(),$M$13,$L$13)</f>
        <v>25.507698943672992</v>
      </c>
      <c r="F12" s="14">
        <f ca="1">LOGINV(RAND(),$M$14,$L$14)</f>
        <v>21.692617297760727</v>
      </c>
      <c r="G12" s="14">
        <f ca="1">D12+E12+F12</f>
        <v>109.44940729058615</v>
      </c>
      <c r="H12">
        <f ca="1">FLOOR(SimTable[[#This Row],[Total_Service_Time_sec]],10)</f>
        <v>100</v>
      </c>
      <c r="I12" s="16" t="s">
        <v>39</v>
      </c>
      <c r="J12" s="20">
        <f>AVERAGE(' Data'!B2:B51)</f>
        <v>37.464599999999997</v>
      </c>
      <c r="K12" s="20">
        <f>STDEV(' Data'!B2:B51)</f>
        <v>30.172229914277118</v>
      </c>
      <c r="L12" s="21">
        <f>SQRT(LN(1+(K12/J12)^2))</f>
        <v>0.70705199415532316</v>
      </c>
      <c r="M12" s="21">
        <f>LN(J12)-(L12^2)/2</f>
        <v>3.3734352259082461</v>
      </c>
    </row>
    <row r="13" spans="1:19" ht="15" customHeight="1">
      <c r="A13">
        <f t="shared" si="0"/>
        <v>12</v>
      </c>
      <c r="B13" s="13">
        <f ca="1">RAND()</f>
        <v>0.79471485936983199</v>
      </c>
      <c r="C13" t="str">
        <f ca="1">IF(B13&lt;=$L$3,$I$3,IF(B13&lt;=$L$4,$I$4,IF(B13&lt;=$L$5,$I$5,IF(B13&lt;=$L$6,$I$6,$I$7))))</f>
        <v>Cup</v>
      </c>
      <c r="D13" s="14">
        <f ca="1">LOGINV(RAND(),$M$12,$L$12)</f>
        <v>76.166444580286793</v>
      </c>
      <c r="E13" s="14">
        <f ca="1">LOGINV(RAND(),$M$13,$L$13)</f>
        <v>20.958658276075436</v>
      </c>
      <c r="F13" s="14">
        <f ca="1">LOGINV(RAND(),$M$14,$L$14)</f>
        <v>13.85430062838878</v>
      </c>
      <c r="G13" s="14">
        <f ca="1">D13+E13+F13</f>
        <v>110.97940348475102</v>
      </c>
      <c r="H13">
        <f ca="1">FLOOR(SimTable[[#This Row],[Total_Service_Time_sec]],10)</f>
        <v>110</v>
      </c>
      <c r="I13" s="16" t="s">
        <v>40</v>
      </c>
      <c r="J13" s="20">
        <f>AVERAGE(' Data'!C2:C51)</f>
        <v>30.236000000000001</v>
      </c>
      <c r="K13" s="20">
        <f>STDEV(' Data'!C2:C51)</f>
        <v>17.649029689464303</v>
      </c>
      <c r="L13" s="21">
        <f>SQRT(LN(1+(K13/J13)^2))</f>
        <v>0.54148321491474749</v>
      </c>
      <c r="M13" s="21">
        <f>LN(J13)-(L13^2)/2</f>
        <v>3.2624312314127248</v>
      </c>
      <c r="P13" s="42" t="s">
        <v>76</v>
      </c>
      <c r="Q13" s="42" t="s">
        <v>77</v>
      </c>
      <c r="R13" s="42" t="s">
        <v>78</v>
      </c>
      <c r="S13" s="43" t="s">
        <v>82</v>
      </c>
    </row>
    <row r="14" spans="1:19" ht="15" customHeight="1">
      <c r="A14">
        <f t="shared" si="0"/>
        <v>13</v>
      </c>
      <c r="B14" s="13">
        <f ca="1">RAND()</f>
        <v>0.8235063892712875</v>
      </c>
      <c r="C14" t="str">
        <f ca="1">IF(B14&lt;=$L$3,$I$3,IF(B14&lt;=$L$4,$I$4,IF(B14&lt;=$L$5,$I$5,IF(B14&lt;=$L$6,$I$6,$I$7))))</f>
        <v>Cup</v>
      </c>
      <c r="D14" s="14">
        <f ca="1">LOGINV(RAND(),$M$12,$L$12)</f>
        <v>10.417837251364572</v>
      </c>
      <c r="E14" s="14">
        <f ca="1">LOGINV(RAND(),$M$13,$L$13)</f>
        <v>48.865906530024468</v>
      </c>
      <c r="F14" s="14">
        <f ca="1">LOGINV(RAND(),$M$14,$L$14)</f>
        <v>17.430086902393789</v>
      </c>
      <c r="G14" s="14">
        <f ca="1">D14+E14+F14</f>
        <v>76.713830683782831</v>
      </c>
      <c r="H14">
        <f ca="1">FLOOR(SimTable[[#This Row],[Total_Service_Time_sec]],10)</f>
        <v>70</v>
      </c>
      <c r="I14" s="16" t="s">
        <v>41</v>
      </c>
      <c r="J14" s="20">
        <f>AVERAGE(' Data'!D2:D51)</f>
        <v>20.200000000000003</v>
      </c>
      <c r="K14" s="20">
        <f>STDEV(' Data'!D2:D51)</f>
        <v>3.777000213429246</v>
      </c>
      <c r="L14" s="21">
        <f>SQRT(LN(1+(K14/J14)^2))</f>
        <v>0.18537616631178647</v>
      </c>
      <c r="M14" s="21">
        <f>LN(J14)-(L14^2)/2</f>
        <v>2.9885004428889315</v>
      </c>
      <c r="P14" s="42" t="s">
        <v>34</v>
      </c>
      <c r="Q14" s="42" t="s">
        <v>80</v>
      </c>
      <c r="R14" s="42" t="s">
        <v>81</v>
      </c>
      <c r="S14" s="43" t="s">
        <v>79</v>
      </c>
    </row>
    <row r="15" spans="1:19" ht="15" customHeight="1">
      <c r="A15">
        <f t="shared" si="0"/>
        <v>14</v>
      </c>
      <c r="B15" s="13">
        <f ca="1">RAND()</f>
        <v>0.66590906980206266</v>
      </c>
      <c r="C15" t="str">
        <f ca="1">IF(B15&lt;=$L$3,$I$3,IF(B15&lt;=$L$4,$I$4,IF(B15&lt;=$L$5,$I$5,IF(B15&lt;=$L$6,$I$6,$I$7))))</f>
        <v>Cup</v>
      </c>
      <c r="D15" s="14">
        <f ca="1">LOGINV(RAND(),$M$12,$L$12)</f>
        <v>10.116641178337643</v>
      </c>
      <c r="E15" s="14">
        <f ca="1">LOGINV(RAND(),$M$13,$L$13)</f>
        <v>41.693689121045701</v>
      </c>
      <c r="F15" s="14">
        <f ca="1">LOGINV(RAND(),$M$14,$L$14)</f>
        <v>19.128776648425713</v>
      </c>
      <c r="G15" s="14">
        <f ca="1">D15+E15+F15</f>
        <v>70.939106947809051</v>
      </c>
      <c r="H15">
        <f ca="1">FLOOR(SimTable[[#This Row],[Total_Service_Time_sec]],10)</f>
        <v>70</v>
      </c>
      <c r="P15" s="42" t="s">
        <v>39</v>
      </c>
      <c r="Q15" s="42">
        <f ca="1">AVERAGE(Simulation!D:D)</f>
        <v>38.069894939205113</v>
      </c>
      <c r="R15" s="42">
        <f ca="1">_xlfn.STDEV.S(Simulation!D:D)</f>
        <v>31.133983362667877</v>
      </c>
      <c r="S15" s="43">
        <f ca="1">Q15/R15</f>
        <v>1.2227762344362896</v>
      </c>
    </row>
    <row r="16" spans="1:19" ht="15" customHeight="1">
      <c r="A16">
        <f t="shared" si="0"/>
        <v>15</v>
      </c>
      <c r="B16" s="13">
        <f ca="1">RAND()</f>
        <v>0.60909679396793159</v>
      </c>
      <c r="C16" t="str">
        <f ca="1">IF(B16&lt;=$L$3,$I$3,IF(B16&lt;=$L$4,$I$4,IF(B16&lt;=$L$5,$I$5,IF(B16&lt;=$L$6,$I$6,$I$7))))</f>
        <v>Cup</v>
      </c>
      <c r="D16" s="14">
        <f ca="1">LOGINV(RAND(),$M$12,$L$12)</f>
        <v>15.721660563055377</v>
      </c>
      <c r="E16" s="14">
        <f ca="1">LOGINV(RAND(),$M$13,$L$13)</f>
        <v>30.625513069255682</v>
      </c>
      <c r="F16" s="14">
        <f ca="1">LOGINV(RAND(),$M$14,$L$14)</f>
        <v>18.566769815752448</v>
      </c>
      <c r="G16" s="14">
        <f ca="1">D16+E16+F16</f>
        <v>64.913943448063506</v>
      </c>
      <c r="H16">
        <f ca="1">FLOOR(SimTable[[#This Row],[Total_Service_Time_sec]],10)</f>
        <v>60</v>
      </c>
      <c r="I16" s="25" t="s">
        <v>42</v>
      </c>
      <c r="J16" s="25"/>
      <c r="K16" s="25"/>
      <c r="L16" s="25"/>
      <c r="P16" s="42" t="s">
        <v>40</v>
      </c>
      <c r="Q16" s="42">
        <f ca="1">AVERAGE(Simulation!E:E)</f>
        <v>30.122264536761453</v>
      </c>
      <c r="R16" s="42">
        <f ca="1">_xlfn.STDEV.S(Simulation!E:E)</f>
        <v>17.437028346597241</v>
      </c>
      <c r="S16" s="43">
        <f ca="1">Q16/R16</f>
        <v>1.7274884193578592</v>
      </c>
    </row>
    <row r="17" spans="1:19" ht="15" customHeight="1">
      <c r="A17">
        <f t="shared" si="0"/>
        <v>16</v>
      </c>
      <c r="B17" s="13">
        <f ca="1">RAND()</f>
        <v>0.62789400296525011</v>
      </c>
      <c r="C17" t="str">
        <f ca="1">IF(B17&lt;=$L$3,$I$3,IF(B17&lt;=$L$4,$I$4,IF(B17&lt;=$L$5,$I$5,IF(B17&lt;=$L$6,$I$6,$I$7))))</f>
        <v>Cup</v>
      </c>
      <c r="D17" s="14">
        <f ca="1">LOGINV(RAND(),$M$12,$L$12)</f>
        <v>39.421022069859262</v>
      </c>
      <c r="E17" s="14">
        <f ca="1">LOGINV(RAND(),$M$13,$L$13)</f>
        <v>29.768225712864933</v>
      </c>
      <c r="F17" s="14">
        <f ca="1">LOGINV(RAND(),$M$14,$L$14)</f>
        <v>23.380069842078143</v>
      </c>
      <c r="G17" s="14">
        <f ca="1">D17+E17+F17</f>
        <v>92.569317624802338</v>
      </c>
      <c r="H17">
        <f ca="1">FLOOR(SimTable[[#This Row],[Total_Service_Time_sec]],10)</f>
        <v>90</v>
      </c>
      <c r="I17" s="25"/>
      <c r="J17" s="25"/>
      <c r="K17" s="25"/>
      <c r="L17" s="25"/>
      <c r="P17" s="42" t="s">
        <v>41</v>
      </c>
      <c r="Q17" s="42">
        <f ca="1">AVERAGE(Simulation!F:F)</f>
        <v>20.180121763202649</v>
      </c>
      <c r="R17" s="43">
        <f ca="1">_xlfn.STDEV.S(Simulation!F:F)</f>
        <v>3.7138065177041066</v>
      </c>
      <c r="S17" s="43">
        <f ca="1">Q17/R17</f>
        <v>5.4338107456599811</v>
      </c>
    </row>
    <row r="18" spans="1:19" ht="15" customHeight="1">
      <c r="A18">
        <f t="shared" si="0"/>
        <v>17</v>
      </c>
      <c r="B18" s="13">
        <f ca="1">RAND()</f>
        <v>0.95599351235474761</v>
      </c>
      <c r="C18" t="str">
        <f ca="1">IF(B18&lt;=$L$3,$I$3,IF(B18&lt;=$L$4,$I$4,IF(B18&lt;=$L$5,$I$5,IF(B18&lt;=$L$6,$I$6,$I$7))))</f>
        <v>Split</v>
      </c>
      <c r="D18" s="14">
        <f ca="1">LOGINV(RAND(),$M$12,$L$12)</f>
        <v>22.044285753259189</v>
      </c>
      <c r="E18" s="14">
        <f ca="1">LOGINV(RAND(),$M$13,$L$13)</f>
        <v>47.108553399442215</v>
      </c>
      <c r="F18" s="14">
        <f ca="1">LOGINV(RAND(),$M$14,$L$14)</f>
        <v>20.200596657646209</v>
      </c>
      <c r="G18" s="14">
        <f ca="1">D18+E18+F18</f>
        <v>89.353435810347605</v>
      </c>
      <c r="H18">
        <f ca="1">FLOOR(SimTable[[#This Row],[Total_Service_Time_sec]],10)</f>
        <v>80</v>
      </c>
      <c r="I18" s="25"/>
      <c r="J18" s="25"/>
      <c r="K18" s="25"/>
      <c r="L18" s="25"/>
      <c r="P18" s="42" t="s">
        <v>47</v>
      </c>
      <c r="Q18" s="42">
        <f ca="1">AVERAGE(Simulation!G:G)</f>
        <v>88.372281239169467</v>
      </c>
      <c r="R18" s="42">
        <f ca="1">_xlfn.STDEV.S(Simulation!G:G)</f>
        <v>36.155765800244922</v>
      </c>
      <c r="S18" s="43">
        <f ca="1">Q18/R18</f>
        <v>2.4442099146070593</v>
      </c>
    </row>
    <row r="19" spans="1:19" ht="15" customHeight="1">
      <c r="A19">
        <f t="shared" si="0"/>
        <v>18</v>
      </c>
      <c r="B19" s="13">
        <f ca="1">RAND()</f>
        <v>0.70607326272014326</v>
      </c>
      <c r="C19" t="str">
        <f ca="1">IF(B19&lt;=$L$3,$I$3,IF(B19&lt;=$L$4,$I$4,IF(B19&lt;=$L$5,$I$5,IF(B19&lt;=$L$6,$I$6,$I$7))))</f>
        <v>Cup</v>
      </c>
      <c r="D19" s="14">
        <f ca="1">LOGINV(RAND(),$M$12,$L$12)</f>
        <v>33.282003630144565</v>
      </c>
      <c r="E19" s="14">
        <f ca="1">LOGINV(RAND(),$M$13,$L$13)</f>
        <v>39.797974035494953</v>
      </c>
      <c r="F19" s="14">
        <f ca="1">LOGINV(RAND(),$M$14,$L$14)</f>
        <v>23.963254133498566</v>
      </c>
      <c r="G19" s="14">
        <f ca="1">D19+E19+F19</f>
        <v>97.043231799138084</v>
      </c>
      <c r="H19">
        <f ca="1">FLOOR(SimTable[[#This Row],[Total_Service_Time_sec]],10)</f>
        <v>90</v>
      </c>
    </row>
    <row r="20" spans="1:19" ht="15" customHeight="1">
      <c r="A20">
        <f t="shared" si="0"/>
        <v>19</v>
      </c>
      <c r="B20" s="13">
        <f ca="1">RAND()</f>
        <v>0.4312734499034776</v>
      </c>
      <c r="C20" t="str">
        <f ca="1">IF(B20&lt;=$L$3,$I$3,IF(B20&lt;=$L$4,$I$4,IF(B20&lt;=$L$5,$I$5,IF(B20&lt;=$L$6,$I$6,$I$7))))</f>
        <v>Cone</v>
      </c>
      <c r="D20" s="14">
        <f ca="1">LOGINV(RAND(),$M$12,$L$12)</f>
        <v>21.535435348655437</v>
      </c>
      <c r="E20" s="14">
        <f ca="1">LOGINV(RAND(),$M$13,$L$13)</f>
        <v>32.297678159183221</v>
      </c>
      <c r="F20" s="14">
        <f ca="1">LOGINV(RAND(),$M$14,$L$14)</f>
        <v>17.688118538295672</v>
      </c>
      <c r="G20" s="14">
        <f ca="1">D20+E20+F20</f>
        <v>71.52123204613433</v>
      </c>
      <c r="H20">
        <f ca="1">FLOOR(SimTable[[#This Row],[Total_Service_Time_sec]],10)</f>
        <v>70</v>
      </c>
      <c r="I20" s="5" t="s">
        <v>43</v>
      </c>
    </row>
    <row r="21" spans="1:19" ht="15" customHeight="1">
      <c r="A21">
        <f t="shared" si="0"/>
        <v>20</v>
      </c>
      <c r="B21" s="13">
        <f ca="1">RAND()</f>
        <v>0.92083275567118839</v>
      </c>
      <c r="C21" t="str">
        <f ca="1">IF(B21&lt;=$L$3,$I$3,IF(B21&lt;=$L$4,$I$4,IF(B21&lt;=$L$5,$I$5,IF(B21&lt;=$L$6,$I$6,$I$7))))</f>
        <v>Split</v>
      </c>
      <c r="D21" s="14">
        <f ca="1">LOGINV(RAND(),$M$12,$L$12)</f>
        <v>13.492315197266734</v>
      </c>
      <c r="E21" s="14">
        <f ca="1">LOGINV(RAND(),$M$13,$L$13)</f>
        <v>11.939598911125021</v>
      </c>
      <c r="F21" s="14">
        <f ca="1">LOGINV(RAND(),$M$14,$L$14)</f>
        <v>13.223069111605794</v>
      </c>
      <c r="G21" s="14">
        <f ca="1">D21+E21+F21</f>
        <v>38.654983219997547</v>
      </c>
      <c r="H21">
        <f ca="1">FLOOR(SimTable[[#This Row],[Total_Service_Time_sec]],10)</f>
        <v>30</v>
      </c>
      <c r="I21" s="15" t="s">
        <v>34</v>
      </c>
      <c r="J21" s="15" t="s">
        <v>44</v>
      </c>
      <c r="K21" s="15" t="s">
        <v>45</v>
      </c>
      <c r="L21" s="15" t="s">
        <v>46</v>
      </c>
    </row>
    <row r="22" spans="1:19" ht="15" customHeight="1">
      <c r="A22">
        <f t="shared" si="0"/>
        <v>21</v>
      </c>
      <c r="B22" s="13">
        <f ca="1">RAND()</f>
        <v>0.66368163038251526</v>
      </c>
      <c r="C22" t="str">
        <f ca="1">IF(B22&lt;=$L$3,$I$3,IF(B22&lt;=$L$4,$I$4,IF(B22&lt;=$L$5,$I$5,IF(B22&lt;=$L$6,$I$6,$I$7))))</f>
        <v>Cup</v>
      </c>
      <c r="D22" s="14">
        <f ca="1">LOGINV(RAND(),$M$12,$L$12)</f>
        <v>32.947654288146161</v>
      </c>
      <c r="E22" s="14">
        <f ca="1">LOGINV(RAND(),$M$13,$L$13)</f>
        <v>9.6272589445586156</v>
      </c>
      <c r="F22" s="14">
        <f ca="1">LOGINV(RAND(),$M$14,$L$14)</f>
        <v>19.548676968453567</v>
      </c>
      <c r="G22" s="14">
        <f ca="1">D22+E22+F22</f>
        <v>62.123590201158336</v>
      </c>
      <c r="H22">
        <f ca="1">FLOOR(SimTable[[#This Row],[Total_Service_Time_sec]],10)</f>
        <v>60</v>
      </c>
      <c r="I22" s="16" t="s">
        <v>39</v>
      </c>
      <c r="J22" s="20">
        <f>$J$12</f>
        <v>37.464599999999997</v>
      </c>
      <c r="K22" s="20">
        <f ca="1">AVERAGE(D2:D5001)</f>
        <v>38.069894939205113</v>
      </c>
      <c r="L22" s="20">
        <f ca="1">K22-J22</f>
        <v>0.60529493920511612</v>
      </c>
    </row>
    <row r="23" spans="1:19" ht="15" customHeight="1">
      <c r="A23">
        <f t="shared" si="0"/>
        <v>22</v>
      </c>
      <c r="B23" s="13">
        <f ca="1">RAND()</f>
        <v>0.76766601342282736</v>
      </c>
      <c r="C23" t="str">
        <f ca="1">IF(B23&lt;=$L$3,$I$3,IF(B23&lt;=$L$4,$I$4,IF(B23&lt;=$L$5,$I$5,IF(B23&lt;=$L$6,$I$6,$I$7))))</f>
        <v>Cup</v>
      </c>
      <c r="D23" s="14">
        <f ca="1">LOGINV(RAND(),$M$12,$L$12)</f>
        <v>112.22417174548829</v>
      </c>
      <c r="E23" s="14">
        <f ca="1">LOGINV(RAND(),$M$13,$L$13)</f>
        <v>21.009776467855126</v>
      </c>
      <c r="F23" s="14">
        <f ca="1">LOGINV(RAND(),$M$14,$L$14)</f>
        <v>19.597666655303357</v>
      </c>
      <c r="G23" s="14">
        <f ca="1">D23+E23+F23</f>
        <v>152.83161486864677</v>
      </c>
      <c r="H23">
        <f ca="1">FLOOR(SimTable[[#This Row],[Total_Service_Time_sec]],10)</f>
        <v>150</v>
      </c>
      <c r="I23" s="16" t="s">
        <v>40</v>
      </c>
      <c r="J23" s="20">
        <f>$J$13</f>
        <v>30.236000000000001</v>
      </c>
      <c r="K23" s="20">
        <f ca="1">AVERAGE(E2:E5001)</f>
        <v>30.122264536761453</v>
      </c>
      <c r="L23" s="20">
        <f ca="1">K23-J23</f>
        <v>-0.11373546323854811</v>
      </c>
    </row>
    <row r="24" spans="1:19" ht="15" customHeight="1">
      <c r="A24">
        <f t="shared" si="0"/>
        <v>23</v>
      </c>
      <c r="B24" s="13">
        <f ca="1">RAND()</f>
        <v>0.98310766752487599</v>
      </c>
      <c r="C24" t="str">
        <f ca="1">IF(B24&lt;=$L$3,$I$3,IF(B24&lt;=$L$4,$I$4,IF(B24&lt;=$L$5,$I$5,IF(B24&lt;=$L$6,$I$6,$I$7))))</f>
        <v>Sundae</v>
      </c>
      <c r="D24" s="14">
        <f ca="1">LOGINV(RAND(),$M$12,$L$12)</f>
        <v>24.726432888384103</v>
      </c>
      <c r="E24" s="14">
        <f ca="1">LOGINV(RAND(),$M$13,$L$13)</f>
        <v>30.77284807562236</v>
      </c>
      <c r="F24" s="14">
        <f ca="1">LOGINV(RAND(),$M$14,$L$14)</f>
        <v>20.015548084370771</v>
      </c>
      <c r="G24" s="14">
        <f ca="1">D24+E24+F24</f>
        <v>75.514829048377237</v>
      </c>
      <c r="H24">
        <f ca="1">FLOOR(SimTable[[#This Row],[Total_Service_Time_sec]],10)</f>
        <v>70</v>
      </c>
      <c r="I24" s="16" t="s">
        <v>41</v>
      </c>
      <c r="J24" s="20">
        <f>$J$14</f>
        <v>20.200000000000003</v>
      </c>
      <c r="K24" s="20">
        <f ca="1">AVERAGE(F2:F5001)</f>
        <v>20.180121763202649</v>
      </c>
      <c r="L24" s="20">
        <f ca="1">K24-J24</f>
        <v>-1.9878236797353566E-2</v>
      </c>
    </row>
    <row r="25" spans="1:19" ht="15" customHeight="1">
      <c r="A25">
        <f t="shared" si="0"/>
        <v>24</v>
      </c>
      <c r="B25" s="13">
        <f ca="1">RAND()</f>
        <v>0.11690091037929373</v>
      </c>
      <c r="C25" t="str">
        <f ca="1">IF(B25&lt;=$L$3,$I$3,IF(B25&lt;=$L$4,$I$4,IF(B25&lt;=$L$5,$I$5,IF(B25&lt;=$L$6,$I$6,$I$7))))</f>
        <v>Cone</v>
      </c>
      <c r="D25" s="14">
        <f ca="1">LOGINV(RAND(),$M$12,$L$12)</f>
        <v>63.132572180810953</v>
      </c>
      <c r="E25" s="14">
        <f ca="1">LOGINV(RAND(),$M$13,$L$13)</f>
        <v>28.8362231591619</v>
      </c>
      <c r="F25" s="14">
        <f ca="1">LOGINV(RAND(),$M$14,$L$14)</f>
        <v>22.880110708661498</v>
      </c>
      <c r="G25" s="14">
        <f ca="1">D25+E25+F25</f>
        <v>114.84890604863435</v>
      </c>
      <c r="H25">
        <f ca="1">FLOOR(SimTable[[#This Row],[Total_Service_Time_sec]],10)</f>
        <v>110</v>
      </c>
      <c r="I25" s="16" t="s">
        <v>47</v>
      </c>
      <c r="J25" s="20">
        <f>J12+J13+J14</f>
        <v>87.900599999999997</v>
      </c>
      <c r="K25" s="20">
        <f ca="1">AVERAGE(G2:G5001)</f>
        <v>88.372281239169467</v>
      </c>
      <c r="L25" s="20">
        <f ca="1">K25-J25</f>
        <v>0.47168123916947025</v>
      </c>
    </row>
    <row r="26" spans="1:19" ht="15" customHeight="1">
      <c r="A26">
        <f t="shared" si="0"/>
        <v>25</v>
      </c>
      <c r="B26" s="13">
        <f ca="1">RAND()</f>
        <v>0.26728141425548302</v>
      </c>
      <c r="C26" t="str">
        <f ca="1">IF(B26&lt;=$L$3,$I$3,IF(B26&lt;=$L$4,$I$4,IF(B26&lt;=$L$5,$I$5,IF(B26&lt;=$L$6,$I$6,$I$7))))</f>
        <v>Cone</v>
      </c>
      <c r="D26" s="14">
        <f ca="1">LOGINV(RAND(),$M$12,$L$12)</f>
        <v>25.329855018380655</v>
      </c>
      <c r="E26" s="14">
        <f ca="1">LOGINV(RAND(),$M$13,$L$13)</f>
        <v>36.96234579194563</v>
      </c>
      <c r="F26" s="14">
        <f ca="1">LOGINV(RAND(),$M$14,$L$14)</f>
        <v>14.971356516851998</v>
      </c>
      <c r="G26" s="14">
        <f ca="1">D26+E26+F26</f>
        <v>77.26355732717829</v>
      </c>
      <c r="H26">
        <f ca="1">FLOOR(SimTable[[#This Row],[Total_Service_Time_sec]],10)</f>
        <v>70</v>
      </c>
    </row>
    <row r="27" spans="1:19" ht="15" customHeight="1">
      <c r="A27">
        <f t="shared" si="0"/>
        <v>26</v>
      </c>
      <c r="B27" s="13">
        <f ca="1">RAND()</f>
        <v>0.36400408860025124</v>
      </c>
      <c r="C27" t="str">
        <f ca="1">IF(B27&lt;=$L$3,$I$3,IF(B27&lt;=$L$4,$I$4,IF(B27&lt;=$L$5,$I$5,IF(B27&lt;=$L$6,$I$6,$I$7))))</f>
        <v>Cone</v>
      </c>
      <c r="D27" s="14">
        <f ca="1">LOGINV(RAND(),$M$12,$L$12)</f>
        <v>43.818966591702669</v>
      </c>
      <c r="E27" s="14">
        <f ca="1">LOGINV(RAND(),$M$13,$L$13)</f>
        <v>50.791653241965832</v>
      </c>
      <c r="F27" s="14">
        <f ca="1">LOGINV(RAND(),$M$14,$L$14)</f>
        <v>16.851498593444518</v>
      </c>
      <c r="G27" s="14">
        <f ca="1">D27+E27+F27</f>
        <v>111.46211842711301</v>
      </c>
      <c r="H27">
        <f ca="1">FLOOR(SimTable[[#This Row],[Total_Service_Time_sec]],10)</f>
        <v>110</v>
      </c>
      <c r="I27" s="5" t="s">
        <v>48</v>
      </c>
    </row>
    <row r="28" spans="1:19" ht="15" customHeight="1">
      <c r="A28">
        <f t="shared" si="0"/>
        <v>27</v>
      </c>
      <c r="B28" s="13">
        <f ca="1">RAND()</f>
        <v>0.36655938923990528</v>
      </c>
      <c r="C28" t="str">
        <f ca="1">IF(B28&lt;=$L$3,$I$3,IF(B28&lt;=$L$4,$I$4,IF(B28&lt;=$L$5,$I$5,IF(B28&lt;=$L$6,$I$6,$I$7))))</f>
        <v>Cone</v>
      </c>
      <c r="D28" s="14">
        <f ca="1">LOGINV(RAND(),$M$12,$L$12)</f>
        <v>45.603653362506094</v>
      </c>
      <c r="E28" s="14">
        <f ca="1">LOGINV(RAND(),$M$13,$L$13)</f>
        <v>25.892998198852112</v>
      </c>
      <c r="F28" s="14">
        <f ca="1">LOGINV(RAND(),$M$14,$L$14)</f>
        <v>17.303160504489011</v>
      </c>
      <c r="G28" s="14">
        <f ca="1">D28+E28+F28</f>
        <v>88.79981206584722</v>
      </c>
      <c r="H28">
        <f ca="1">FLOOR(SimTable[[#This Row],[Total_Service_Time_sec]],10)</f>
        <v>80</v>
      </c>
      <c r="I28" s="15" t="s">
        <v>5</v>
      </c>
      <c r="J28" s="15" t="s">
        <v>49</v>
      </c>
      <c r="K28" s="15" t="s">
        <v>50</v>
      </c>
      <c r="L28" s="15" t="s">
        <v>46</v>
      </c>
    </row>
    <row r="29" spans="1:19" ht="15" customHeight="1">
      <c r="A29">
        <f t="shared" si="0"/>
        <v>28</v>
      </c>
      <c r="B29" s="13">
        <f ca="1">RAND()</f>
        <v>0.39597876085510686</v>
      </c>
      <c r="C29" t="str">
        <f ca="1">IF(B29&lt;=$L$3,$I$3,IF(B29&lt;=$L$4,$I$4,IF(B29&lt;=$L$5,$I$5,IF(B29&lt;=$L$6,$I$6,$I$7))))</f>
        <v>Cone</v>
      </c>
      <c r="D29" s="14">
        <f ca="1">LOGINV(RAND(),$M$12,$L$12)</f>
        <v>14.168529370798327</v>
      </c>
      <c r="E29" s="14">
        <f ca="1">LOGINV(RAND(),$M$13,$L$13)</f>
        <v>11.045231757195863</v>
      </c>
      <c r="F29" s="14">
        <f ca="1">LOGINV(RAND(),$M$14,$L$14)</f>
        <v>19.465093472686402</v>
      </c>
      <c r="G29" s="14">
        <f ca="1">D29+E29+F29</f>
        <v>44.678854600680594</v>
      </c>
      <c r="H29">
        <f ca="1">FLOOR(SimTable[[#This Row],[Total_Service_Time_sec]],10)</f>
        <v>40</v>
      </c>
      <c r="I29" s="16" t="str">
        <f>I3</f>
        <v>Cone</v>
      </c>
      <c r="J29" s="17">
        <f>K3</f>
        <v>0.5</v>
      </c>
      <c r="K29" s="17">
        <f ca="1">COUNTIF(C2:C5001,I29)/5000</f>
        <v>0.50380000000000003</v>
      </c>
      <c r="L29" s="17">
        <f ca="1">K29-J29</f>
        <v>3.8000000000000256E-3</v>
      </c>
    </row>
    <row r="30" spans="1:19" ht="15" customHeight="1">
      <c r="A30">
        <f t="shared" si="0"/>
        <v>29</v>
      </c>
      <c r="B30" s="13">
        <f ca="1">RAND()</f>
        <v>0.2178408422503374</v>
      </c>
      <c r="C30" t="str">
        <f ca="1">IF(B30&lt;=$L$3,$I$3,IF(B30&lt;=$L$4,$I$4,IF(B30&lt;=$L$5,$I$5,IF(B30&lt;=$L$6,$I$6,$I$7))))</f>
        <v>Cone</v>
      </c>
      <c r="D30" s="14">
        <f ca="1">LOGINV(RAND(),$M$12,$L$12)</f>
        <v>19.792875612904364</v>
      </c>
      <c r="E30" s="14">
        <f ca="1">LOGINV(RAND(),$M$13,$L$13)</f>
        <v>20.415367094982784</v>
      </c>
      <c r="F30" s="14">
        <f ca="1">LOGINV(RAND(),$M$14,$L$14)</f>
        <v>21.168621803909517</v>
      </c>
      <c r="G30" s="14">
        <f ca="1">D30+E30+F30</f>
        <v>61.376864511796668</v>
      </c>
      <c r="H30">
        <f ca="1">FLOOR(SimTable[[#This Row],[Total_Service_Time_sec]],10)</f>
        <v>60</v>
      </c>
      <c r="I30" s="16" t="str">
        <f>I4</f>
        <v>Cup</v>
      </c>
      <c r="J30" s="17">
        <f>K4</f>
        <v>0.36</v>
      </c>
      <c r="K30" s="17">
        <f ca="1">COUNTIF(C2:C5001,I30)/5000</f>
        <v>0.36099999999999999</v>
      </c>
      <c r="L30" s="17">
        <f ca="1">K30-J30</f>
        <v>1.0000000000000009E-3</v>
      </c>
    </row>
    <row r="31" spans="1:19" ht="15" customHeight="1">
      <c r="A31">
        <f t="shared" si="0"/>
        <v>30</v>
      </c>
      <c r="B31" s="13">
        <f ca="1">RAND()</f>
        <v>0.4332507768546674</v>
      </c>
      <c r="C31" t="str">
        <f ca="1">IF(B31&lt;=$L$3,$I$3,IF(B31&lt;=$L$4,$I$4,IF(B31&lt;=$L$5,$I$5,IF(B31&lt;=$L$6,$I$6,$I$7))))</f>
        <v>Cone</v>
      </c>
      <c r="D31" s="14">
        <f ca="1">LOGINV(RAND(),$M$12,$L$12)</f>
        <v>20.680260669199047</v>
      </c>
      <c r="E31" s="14">
        <f ca="1">LOGINV(RAND(),$M$13,$L$13)</f>
        <v>30.302505347998625</v>
      </c>
      <c r="F31" s="14">
        <f ca="1">LOGINV(RAND(),$M$14,$L$14)</f>
        <v>22.026546748117724</v>
      </c>
      <c r="G31" s="14">
        <f ca="1">D31+E31+F31</f>
        <v>73.0093127653154</v>
      </c>
      <c r="H31">
        <f ca="1">FLOOR(SimTable[[#This Row],[Total_Service_Time_sec]],10)</f>
        <v>70</v>
      </c>
      <c r="I31" s="16" t="str">
        <f>I5</f>
        <v>Shake</v>
      </c>
      <c r="J31" s="17">
        <f>K5</f>
        <v>0.04</v>
      </c>
      <c r="K31" s="17">
        <f ca="1">COUNTIF(C2:C5001,I31)/5000</f>
        <v>3.7999999999999999E-2</v>
      </c>
      <c r="L31" s="17">
        <f ca="1">K31-J31</f>
        <v>-2.0000000000000018E-3</v>
      </c>
    </row>
    <row r="32" spans="1:19" ht="15" customHeight="1">
      <c r="A32">
        <f t="shared" si="0"/>
        <v>31</v>
      </c>
      <c r="B32" s="13">
        <f ca="1">RAND()</f>
        <v>0.23424236985924007</v>
      </c>
      <c r="C32" t="str">
        <f ca="1">IF(B32&lt;=$L$3,$I$3,IF(B32&lt;=$L$4,$I$4,IF(B32&lt;=$L$5,$I$5,IF(B32&lt;=$L$6,$I$6,$I$7))))</f>
        <v>Cone</v>
      </c>
      <c r="D32" s="14">
        <f ca="1">LOGINV(RAND(),$M$12,$L$12)</f>
        <v>23.977679697537972</v>
      </c>
      <c r="E32" s="14">
        <f ca="1">LOGINV(RAND(),$M$13,$L$13)</f>
        <v>36.182718917532149</v>
      </c>
      <c r="F32" s="14">
        <f ca="1">LOGINV(RAND(),$M$14,$L$14)</f>
        <v>22.057393556255505</v>
      </c>
      <c r="G32" s="14">
        <f ca="1">D32+E32+F32</f>
        <v>82.217792171325627</v>
      </c>
      <c r="H32">
        <f ca="1">FLOOR(SimTable[[#This Row],[Total_Service_Time_sec]],10)</f>
        <v>80</v>
      </c>
      <c r="I32" s="16" t="str">
        <f>I6</f>
        <v>Split</v>
      </c>
      <c r="J32" s="17">
        <f>K6</f>
        <v>0.06</v>
      </c>
      <c r="K32" s="17">
        <f ca="1">COUNTIF(C2:C5001,I32)/5000</f>
        <v>6.0199999999999997E-2</v>
      </c>
      <c r="L32" s="17">
        <f ca="1">K32-J32</f>
        <v>1.9999999999999879E-4</v>
      </c>
    </row>
    <row r="33" spans="1:12" ht="15" customHeight="1">
      <c r="A33">
        <f t="shared" si="0"/>
        <v>32</v>
      </c>
      <c r="B33" s="13">
        <f ca="1">RAND()</f>
        <v>0.73732923848311038</v>
      </c>
      <c r="C33" t="str">
        <f ca="1">IF(B33&lt;=$L$3,$I$3,IF(B33&lt;=$L$4,$I$4,IF(B33&lt;=$L$5,$I$5,IF(B33&lt;=$L$6,$I$6,$I$7))))</f>
        <v>Cup</v>
      </c>
      <c r="D33" s="14">
        <f ca="1">LOGINV(RAND(),$M$12,$L$12)</f>
        <v>26.936314086751167</v>
      </c>
      <c r="E33" s="14">
        <f ca="1">LOGINV(RAND(),$M$13,$L$13)</f>
        <v>24.771873946644337</v>
      </c>
      <c r="F33" s="14">
        <f ca="1">LOGINV(RAND(),$M$14,$L$14)</f>
        <v>20.473788375055115</v>
      </c>
      <c r="G33" s="14">
        <f ca="1">D33+E33+F33</f>
        <v>72.181976408450623</v>
      </c>
      <c r="H33">
        <f ca="1">FLOOR(SimTable[[#This Row],[Total_Service_Time_sec]],10)</f>
        <v>70</v>
      </c>
      <c r="I33" s="16" t="str">
        <f>I7</f>
        <v>Sundae</v>
      </c>
      <c r="J33" s="17">
        <f>K7</f>
        <v>0.04</v>
      </c>
      <c r="K33" s="17">
        <f ca="1">COUNTIF(C2:C5001,I33)/5000</f>
        <v>3.6999999999999998E-2</v>
      </c>
      <c r="L33" s="17">
        <f ca="1">K33-J33</f>
        <v>-3.0000000000000027E-3</v>
      </c>
    </row>
    <row r="34" spans="1:12" ht="15" customHeight="1">
      <c r="A34">
        <f t="shared" si="0"/>
        <v>33</v>
      </c>
      <c r="B34" s="13">
        <f ca="1">RAND()</f>
        <v>2.9632472689411715E-2</v>
      </c>
      <c r="C34" t="str">
        <f ca="1">IF(B34&lt;=$L$3,$I$3,IF(B34&lt;=$L$4,$I$4,IF(B34&lt;=$L$5,$I$5,IF(B34&lt;=$L$6,$I$6,$I$7))))</f>
        <v>Cone</v>
      </c>
      <c r="D34" s="14">
        <f ca="1">LOGINV(RAND(),$M$12,$L$12)</f>
        <v>67.885219305112443</v>
      </c>
      <c r="E34" s="14">
        <f ca="1">LOGINV(RAND(),$M$13,$L$13)</f>
        <v>14.974676412234357</v>
      </c>
      <c r="F34" s="14">
        <f ca="1">LOGINV(RAND(),$M$14,$L$14)</f>
        <v>19.714430447535943</v>
      </c>
      <c r="G34" s="14">
        <f ca="1">D34+E34+F34</f>
        <v>102.57432616488275</v>
      </c>
      <c r="H34">
        <f ca="1">FLOOR(SimTable[[#This Row],[Total_Service_Time_sec]],10)</f>
        <v>100</v>
      </c>
    </row>
    <row r="35" spans="1:12" ht="15" customHeight="1">
      <c r="A35">
        <f t="shared" si="0"/>
        <v>34</v>
      </c>
      <c r="B35" s="13">
        <f ca="1">RAND()</f>
        <v>0.18709521911143112</v>
      </c>
      <c r="C35" t="str">
        <f ca="1">IF(B35&lt;=$L$3,$I$3,IF(B35&lt;=$L$4,$I$4,IF(B35&lt;=$L$5,$I$5,IF(B35&lt;=$L$6,$I$6,$I$7))))</f>
        <v>Cone</v>
      </c>
      <c r="D35" s="14">
        <f ca="1">LOGINV(RAND(),$M$12,$L$12)</f>
        <v>24.53409276063157</v>
      </c>
      <c r="E35" s="14">
        <f ca="1">LOGINV(RAND(),$M$13,$L$13)</f>
        <v>26.285066751678965</v>
      </c>
      <c r="F35" s="14">
        <f ca="1">LOGINV(RAND(),$M$14,$L$14)</f>
        <v>17.577522261214231</v>
      </c>
      <c r="G35" s="14">
        <f ca="1">D35+E35+F35</f>
        <v>68.396681773524762</v>
      </c>
      <c r="H35">
        <f ca="1">FLOOR(SimTable[[#This Row],[Total_Service_Time_sec]],10)</f>
        <v>60</v>
      </c>
    </row>
    <row r="36" spans="1:12" ht="15" customHeight="1">
      <c r="A36">
        <f t="shared" si="0"/>
        <v>35</v>
      </c>
      <c r="B36" s="13">
        <f ca="1">RAND()</f>
        <v>0.96893867141263856</v>
      </c>
      <c r="C36" t="str">
        <f ca="1">IF(B36&lt;=$L$3,$I$3,IF(B36&lt;=$L$4,$I$4,IF(B36&lt;=$L$5,$I$5,IF(B36&lt;=$L$6,$I$6,$I$7))))</f>
        <v>Sundae</v>
      </c>
      <c r="D36" s="14">
        <f ca="1">LOGINV(RAND(),$M$12,$L$12)</f>
        <v>47.786680506338854</v>
      </c>
      <c r="E36" s="14">
        <f ca="1">LOGINV(RAND(),$M$13,$L$13)</f>
        <v>38.347939553445073</v>
      </c>
      <c r="F36" s="14">
        <f ca="1">LOGINV(RAND(),$M$14,$L$14)</f>
        <v>20.117707090322178</v>
      </c>
      <c r="G36" s="14">
        <f ca="1">D36+E36+F36</f>
        <v>106.25232715010611</v>
      </c>
      <c r="H36">
        <f ca="1">FLOOR(SimTable[[#This Row],[Total_Service_Time_sec]],10)</f>
        <v>100</v>
      </c>
    </row>
    <row r="37" spans="1:12" ht="15" customHeight="1">
      <c r="A37">
        <f t="shared" si="0"/>
        <v>36</v>
      </c>
      <c r="B37" s="13">
        <f ca="1">RAND()</f>
        <v>0.19109544976724913</v>
      </c>
      <c r="C37" t="str">
        <f ca="1">IF(B37&lt;=$L$3,$I$3,IF(B37&lt;=$L$4,$I$4,IF(B37&lt;=$L$5,$I$5,IF(B37&lt;=$L$6,$I$6,$I$7))))</f>
        <v>Cone</v>
      </c>
      <c r="D37" s="14">
        <f ca="1">LOGINV(RAND(),$M$12,$L$12)</f>
        <v>45.176210671787487</v>
      </c>
      <c r="E37" s="14">
        <f ca="1">LOGINV(RAND(),$M$13,$L$13)</f>
        <v>28.740104203623858</v>
      </c>
      <c r="F37" s="14">
        <f ca="1">LOGINV(RAND(),$M$14,$L$14)</f>
        <v>19.781752363546705</v>
      </c>
      <c r="G37" s="14">
        <f ca="1">D37+E37+F37</f>
        <v>93.698067238958046</v>
      </c>
      <c r="H37">
        <f ca="1">FLOOR(SimTable[[#This Row],[Total_Service_Time_sec]],10)</f>
        <v>90</v>
      </c>
    </row>
    <row r="38" spans="1:12" ht="15" customHeight="1">
      <c r="A38">
        <f t="shared" si="0"/>
        <v>37</v>
      </c>
      <c r="B38" s="13">
        <f ca="1">RAND()</f>
        <v>0.77054917694559344</v>
      </c>
      <c r="C38" t="str">
        <f ca="1">IF(B38&lt;=$L$3,$I$3,IF(B38&lt;=$L$4,$I$4,IF(B38&lt;=$L$5,$I$5,IF(B38&lt;=$L$6,$I$6,$I$7))))</f>
        <v>Cup</v>
      </c>
      <c r="D38" s="14">
        <f ca="1">LOGINV(RAND(),$M$12,$L$12)</f>
        <v>34.796372689770322</v>
      </c>
      <c r="E38" s="14">
        <f ca="1">LOGINV(RAND(),$M$13,$L$13)</f>
        <v>30.7577586801089</v>
      </c>
      <c r="F38" s="14">
        <f ca="1">LOGINV(RAND(),$M$14,$L$14)</f>
        <v>17.403070268349179</v>
      </c>
      <c r="G38" s="14">
        <f ca="1">D38+E38+F38</f>
        <v>82.957201638228412</v>
      </c>
      <c r="H38">
        <f ca="1">FLOOR(SimTable[[#This Row],[Total_Service_Time_sec]],10)</f>
        <v>80</v>
      </c>
    </row>
    <row r="39" spans="1:12" ht="15" customHeight="1">
      <c r="A39">
        <f t="shared" si="0"/>
        <v>38</v>
      </c>
      <c r="B39" s="13">
        <f ca="1">RAND()</f>
        <v>0.44421484075476736</v>
      </c>
      <c r="C39" t="str">
        <f ca="1">IF(B39&lt;=$L$3,$I$3,IF(B39&lt;=$L$4,$I$4,IF(B39&lt;=$L$5,$I$5,IF(B39&lt;=$L$6,$I$6,$I$7))))</f>
        <v>Cone</v>
      </c>
      <c r="D39" s="14">
        <f ca="1">LOGINV(RAND(),$M$12,$L$12)</f>
        <v>51.245236600402521</v>
      </c>
      <c r="E39" s="14">
        <f ca="1">LOGINV(RAND(),$M$13,$L$13)</f>
        <v>57.217974049224985</v>
      </c>
      <c r="F39" s="14">
        <f ca="1">LOGINV(RAND(),$M$14,$L$14)</f>
        <v>14.917611903430227</v>
      </c>
      <c r="G39" s="14">
        <f ca="1">D39+E39+F39</f>
        <v>123.38082255305774</v>
      </c>
      <c r="H39">
        <f ca="1">FLOOR(SimTable[[#This Row],[Total_Service_Time_sec]],10)</f>
        <v>120</v>
      </c>
    </row>
    <row r="40" spans="1:12" ht="15" customHeight="1">
      <c r="A40">
        <f t="shared" si="0"/>
        <v>39</v>
      </c>
      <c r="B40" s="13">
        <f ca="1">RAND()</f>
        <v>9.5858584444122652E-2</v>
      </c>
      <c r="C40" t="str">
        <f ca="1">IF(B40&lt;=$L$3,$I$3,IF(B40&lt;=$L$4,$I$4,IF(B40&lt;=$L$5,$I$5,IF(B40&lt;=$L$6,$I$6,$I$7))))</f>
        <v>Cone</v>
      </c>
      <c r="D40" s="14">
        <f ca="1">LOGINV(RAND(),$M$12,$L$12)</f>
        <v>32.630881225634333</v>
      </c>
      <c r="E40" s="14">
        <f ca="1">LOGINV(RAND(),$M$13,$L$13)</f>
        <v>35.934902311022043</v>
      </c>
      <c r="F40" s="14">
        <f ca="1">LOGINV(RAND(),$M$14,$L$14)</f>
        <v>23.659474551623475</v>
      </c>
      <c r="G40" s="14">
        <f ca="1">D40+E40+F40</f>
        <v>92.225258088279844</v>
      </c>
      <c r="H40">
        <f ca="1">FLOOR(SimTable[[#This Row],[Total_Service_Time_sec]],10)</f>
        <v>90</v>
      </c>
    </row>
    <row r="41" spans="1:12" ht="15" customHeight="1">
      <c r="A41">
        <f t="shared" si="0"/>
        <v>40</v>
      </c>
      <c r="B41" s="13">
        <f ca="1">RAND()</f>
        <v>0.89084890086588142</v>
      </c>
      <c r="C41" t="str">
        <f ca="1">IF(B41&lt;=$L$3,$I$3,IF(B41&lt;=$L$4,$I$4,IF(B41&lt;=$L$5,$I$5,IF(B41&lt;=$L$6,$I$6,$I$7))))</f>
        <v>Shake</v>
      </c>
      <c r="D41" s="14">
        <f ca="1">LOGINV(RAND(),$M$12,$L$12)</f>
        <v>42.478618746345354</v>
      </c>
      <c r="E41" s="14">
        <f ca="1">LOGINV(RAND(),$M$13,$L$13)</f>
        <v>18.075042734576407</v>
      </c>
      <c r="F41" s="14">
        <f ca="1">LOGINV(RAND(),$M$14,$L$14)</f>
        <v>23.224985265346575</v>
      </c>
      <c r="G41" s="14">
        <f ca="1">D41+E41+F41</f>
        <v>83.778646746268336</v>
      </c>
      <c r="H41">
        <f ca="1">FLOOR(SimTable[[#This Row],[Total_Service_Time_sec]],10)</f>
        <v>80</v>
      </c>
    </row>
    <row r="42" spans="1:12" ht="15" customHeight="1">
      <c r="A42">
        <f t="shared" si="0"/>
        <v>41</v>
      </c>
      <c r="B42" s="13">
        <f ca="1">RAND()</f>
        <v>0.73827482675753653</v>
      </c>
      <c r="C42" t="str">
        <f ca="1">IF(B42&lt;=$L$3,$I$3,IF(B42&lt;=$L$4,$I$4,IF(B42&lt;=$L$5,$I$5,IF(B42&lt;=$L$6,$I$6,$I$7))))</f>
        <v>Cup</v>
      </c>
      <c r="D42" s="14">
        <f ca="1">LOGINV(RAND(),$M$12,$L$12)</f>
        <v>21.90362499580986</v>
      </c>
      <c r="E42" s="14">
        <f ca="1">LOGINV(RAND(),$M$13,$L$13)</f>
        <v>121.70193761710293</v>
      </c>
      <c r="F42" s="14">
        <f ca="1">LOGINV(RAND(),$M$14,$L$14)</f>
        <v>20.30678546812883</v>
      </c>
      <c r="G42" s="14">
        <f ca="1">D42+E42+F42</f>
        <v>163.91234808104161</v>
      </c>
      <c r="H42">
        <f ca="1">FLOOR(SimTable[[#This Row],[Total_Service_Time_sec]],10)</f>
        <v>160</v>
      </c>
    </row>
    <row r="43" spans="1:12" ht="15" customHeight="1">
      <c r="A43">
        <f t="shared" si="0"/>
        <v>42</v>
      </c>
      <c r="B43" s="13">
        <f ca="1">RAND()</f>
        <v>0.90485767313207899</v>
      </c>
      <c r="C43" t="str">
        <f ca="1">IF(B43&lt;=$L$3,$I$3,IF(B43&lt;=$L$4,$I$4,IF(B43&lt;=$L$5,$I$5,IF(B43&lt;=$L$6,$I$6,$I$7))))</f>
        <v>Split</v>
      </c>
      <c r="D43" s="14">
        <f ca="1">LOGINV(RAND(),$M$12,$L$12)</f>
        <v>47.181241532752402</v>
      </c>
      <c r="E43" s="14">
        <f ca="1">LOGINV(RAND(),$M$13,$L$13)</f>
        <v>33.086702984399835</v>
      </c>
      <c r="F43" s="14">
        <f ca="1">LOGINV(RAND(),$M$14,$L$14)</f>
        <v>16.280241412076801</v>
      </c>
      <c r="G43" s="14">
        <f ca="1">D43+E43+F43</f>
        <v>96.548185929229049</v>
      </c>
      <c r="H43">
        <f ca="1">FLOOR(SimTable[[#This Row],[Total_Service_Time_sec]],10)</f>
        <v>90</v>
      </c>
    </row>
    <row r="44" spans="1:12" ht="15" customHeight="1">
      <c r="A44">
        <f t="shared" si="0"/>
        <v>43</v>
      </c>
      <c r="B44" s="13">
        <f ca="1">RAND()</f>
        <v>0.14317354731513143</v>
      </c>
      <c r="C44" t="str">
        <f ca="1">IF(B44&lt;=$L$3,$I$3,IF(B44&lt;=$L$4,$I$4,IF(B44&lt;=$L$5,$I$5,IF(B44&lt;=$L$6,$I$6,$I$7))))</f>
        <v>Cone</v>
      </c>
      <c r="D44" s="14">
        <f ca="1">LOGINV(RAND(),$M$12,$L$12)</f>
        <v>29.473326939425561</v>
      </c>
      <c r="E44" s="14">
        <f ca="1">LOGINV(RAND(),$M$13,$L$13)</f>
        <v>20.127746052158766</v>
      </c>
      <c r="F44" s="14">
        <f ca="1">LOGINV(RAND(),$M$14,$L$14)</f>
        <v>18.239460223299634</v>
      </c>
      <c r="G44" s="14">
        <f ca="1">D44+E44+F44</f>
        <v>67.840533214883962</v>
      </c>
      <c r="H44">
        <f ca="1">FLOOR(SimTable[[#This Row],[Total_Service_Time_sec]],10)</f>
        <v>60</v>
      </c>
    </row>
    <row r="45" spans="1:12" ht="15" customHeight="1">
      <c r="A45">
        <f t="shared" si="0"/>
        <v>44</v>
      </c>
      <c r="B45" s="13">
        <f ca="1">RAND()</f>
        <v>9.9684943592366015E-2</v>
      </c>
      <c r="C45" t="str">
        <f ca="1">IF(B45&lt;=$L$3,$I$3,IF(B45&lt;=$L$4,$I$4,IF(B45&lt;=$L$5,$I$5,IF(B45&lt;=$L$6,$I$6,$I$7))))</f>
        <v>Cone</v>
      </c>
      <c r="D45" s="14">
        <f ca="1">LOGINV(RAND(),$M$12,$L$12)</f>
        <v>48.762847996456138</v>
      </c>
      <c r="E45" s="14">
        <f ca="1">LOGINV(RAND(),$M$13,$L$13)</f>
        <v>22.200538680545904</v>
      </c>
      <c r="F45" s="14">
        <f ca="1">LOGINV(RAND(),$M$14,$L$14)</f>
        <v>22.763721058360506</v>
      </c>
      <c r="G45" s="14">
        <f ca="1">D45+E45+F45</f>
        <v>93.727107735362537</v>
      </c>
      <c r="H45">
        <f ca="1">FLOOR(SimTable[[#This Row],[Total_Service_Time_sec]],10)</f>
        <v>90</v>
      </c>
    </row>
    <row r="46" spans="1:12" ht="15" customHeight="1">
      <c r="A46">
        <f t="shared" si="0"/>
        <v>45</v>
      </c>
      <c r="B46" s="13">
        <f ca="1">RAND()</f>
        <v>0.96756365048257698</v>
      </c>
      <c r="C46" t="str">
        <f ca="1">IF(B46&lt;=$L$3,$I$3,IF(B46&lt;=$L$4,$I$4,IF(B46&lt;=$L$5,$I$5,IF(B46&lt;=$L$6,$I$6,$I$7))))</f>
        <v>Sundae</v>
      </c>
      <c r="D46" s="14">
        <f ca="1">LOGINV(RAND(),$M$12,$L$12)</f>
        <v>48.113898273715961</v>
      </c>
      <c r="E46" s="14">
        <f ca="1">LOGINV(RAND(),$M$13,$L$13)</f>
        <v>58.436414529468664</v>
      </c>
      <c r="F46" s="14">
        <f ca="1">LOGINV(RAND(),$M$14,$L$14)</f>
        <v>24.031502133527805</v>
      </c>
      <c r="G46" s="14">
        <f ca="1">D46+E46+F46</f>
        <v>130.58181493671242</v>
      </c>
      <c r="H46">
        <f ca="1">FLOOR(SimTable[[#This Row],[Total_Service_Time_sec]],10)</f>
        <v>130</v>
      </c>
    </row>
    <row r="47" spans="1:12" ht="15" customHeight="1">
      <c r="A47">
        <f t="shared" si="0"/>
        <v>46</v>
      </c>
      <c r="B47" s="13">
        <f ca="1">RAND()</f>
        <v>0.77032293488716319</v>
      </c>
      <c r="C47" t="str">
        <f ca="1">IF(B47&lt;=$L$3,$I$3,IF(B47&lt;=$L$4,$I$4,IF(B47&lt;=$L$5,$I$5,IF(B47&lt;=$L$6,$I$6,$I$7))))</f>
        <v>Cup</v>
      </c>
      <c r="D47" s="14">
        <f ca="1">LOGINV(RAND(),$M$12,$L$12)</f>
        <v>29.51431255917624</v>
      </c>
      <c r="E47" s="14">
        <f ca="1">LOGINV(RAND(),$M$13,$L$13)</f>
        <v>15.066303414397968</v>
      </c>
      <c r="F47" s="14">
        <f ca="1">LOGINV(RAND(),$M$14,$L$14)</f>
        <v>23.163630678796949</v>
      </c>
      <c r="G47" s="14">
        <f ca="1">D47+E47+F47</f>
        <v>67.74424665237116</v>
      </c>
      <c r="H47">
        <f ca="1">FLOOR(SimTable[[#This Row],[Total_Service_Time_sec]],10)</f>
        <v>60</v>
      </c>
    </row>
    <row r="48" spans="1:12" ht="15" customHeight="1">
      <c r="A48">
        <f t="shared" si="0"/>
        <v>47</v>
      </c>
      <c r="B48" s="13">
        <f ca="1">RAND()</f>
        <v>0.27823636710851429</v>
      </c>
      <c r="C48" t="str">
        <f ca="1">IF(B48&lt;=$L$3,$I$3,IF(B48&lt;=$L$4,$I$4,IF(B48&lt;=$L$5,$I$5,IF(B48&lt;=$L$6,$I$6,$I$7))))</f>
        <v>Cone</v>
      </c>
      <c r="D48" s="14">
        <f ca="1">LOGINV(RAND(),$M$12,$L$12)</f>
        <v>5.2409320221932161</v>
      </c>
      <c r="E48" s="14">
        <f ca="1">LOGINV(RAND(),$M$13,$L$13)</f>
        <v>11.607859816612065</v>
      </c>
      <c r="F48" s="14">
        <f ca="1">LOGINV(RAND(),$M$14,$L$14)</f>
        <v>19.944733637181031</v>
      </c>
      <c r="G48" s="14">
        <f ca="1">D48+E48+F48</f>
        <v>36.793525475986314</v>
      </c>
      <c r="H48">
        <f ca="1">FLOOR(SimTable[[#This Row],[Total_Service_Time_sec]],10)</f>
        <v>30</v>
      </c>
    </row>
    <row r="49" spans="1:8" ht="15" customHeight="1">
      <c r="A49">
        <f t="shared" si="0"/>
        <v>48</v>
      </c>
      <c r="B49" s="13">
        <f ca="1">RAND()</f>
        <v>0.14160536618528796</v>
      </c>
      <c r="C49" t="str">
        <f ca="1">IF(B49&lt;=$L$3,$I$3,IF(B49&lt;=$L$4,$I$4,IF(B49&lt;=$L$5,$I$5,IF(B49&lt;=$L$6,$I$6,$I$7))))</f>
        <v>Cone</v>
      </c>
      <c r="D49" s="14">
        <f ca="1">LOGINV(RAND(),$M$12,$L$12)</f>
        <v>22.191512391724142</v>
      </c>
      <c r="E49" s="14">
        <f ca="1">LOGINV(RAND(),$M$13,$L$13)</f>
        <v>34.730541243036527</v>
      </c>
      <c r="F49" s="14">
        <f ca="1">LOGINV(RAND(),$M$14,$L$14)</f>
        <v>18.183833917908721</v>
      </c>
      <c r="G49" s="14">
        <f ca="1">D49+E49+F49</f>
        <v>75.105887552669401</v>
      </c>
      <c r="H49">
        <f ca="1">FLOOR(SimTable[[#This Row],[Total_Service_Time_sec]],10)</f>
        <v>70</v>
      </c>
    </row>
    <row r="50" spans="1:8" ht="15" customHeight="1">
      <c r="A50">
        <f t="shared" si="0"/>
        <v>49</v>
      </c>
      <c r="B50" s="13">
        <f ca="1">RAND()</f>
        <v>2.6962654268214759E-2</v>
      </c>
      <c r="C50" t="str">
        <f ca="1">IF(B50&lt;=$L$3,$I$3,IF(B50&lt;=$L$4,$I$4,IF(B50&lt;=$L$5,$I$5,IF(B50&lt;=$L$6,$I$6,$I$7))))</f>
        <v>Cone</v>
      </c>
      <c r="D50" s="14">
        <f ca="1">LOGINV(RAND(),$M$12,$L$12)</f>
        <v>31.785888128631239</v>
      </c>
      <c r="E50" s="14">
        <f ca="1">LOGINV(RAND(),$M$13,$L$13)</f>
        <v>18.138183851368748</v>
      </c>
      <c r="F50" s="14">
        <f ca="1">LOGINV(RAND(),$M$14,$L$14)</f>
        <v>22.799689476898084</v>
      </c>
      <c r="G50" s="14">
        <f ca="1">D50+E50+F50</f>
        <v>72.723761456898075</v>
      </c>
      <c r="H50">
        <f ca="1">FLOOR(SimTable[[#This Row],[Total_Service_Time_sec]],10)</f>
        <v>70</v>
      </c>
    </row>
    <row r="51" spans="1:8" ht="15" customHeight="1">
      <c r="A51">
        <f t="shared" si="0"/>
        <v>50</v>
      </c>
      <c r="B51" s="13">
        <f ca="1">RAND()</f>
        <v>0.76505051253776768</v>
      </c>
      <c r="C51" t="str">
        <f ca="1">IF(B51&lt;=$L$3,$I$3,IF(B51&lt;=$L$4,$I$4,IF(B51&lt;=$L$5,$I$5,IF(B51&lt;=$L$6,$I$6,$I$7))))</f>
        <v>Cup</v>
      </c>
      <c r="D51" s="14">
        <f ca="1">LOGINV(RAND(),$M$12,$L$12)</f>
        <v>52.138829731453704</v>
      </c>
      <c r="E51" s="14">
        <f ca="1">LOGINV(RAND(),$M$13,$L$13)</f>
        <v>32.642710524632918</v>
      </c>
      <c r="F51" s="14">
        <f ca="1">LOGINV(RAND(),$M$14,$L$14)</f>
        <v>23.999593517180326</v>
      </c>
      <c r="G51" s="14">
        <f ca="1">D51+E51+F51</f>
        <v>108.78113377326696</v>
      </c>
      <c r="H51">
        <f ca="1">FLOOR(SimTable[[#This Row],[Total_Service_Time_sec]],10)</f>
        <v>100</v>
      </c>
    </row>
    <row r="52" spans="1:8" ht="15" customHeight="1">
      <c r="A52">
        <f t="shared" si="0"/>
        <v>51</v>
      </c>
      <c r="B52" s="13">
        <f ca="1">RAND()</f>
        <v>2.5512061656796092E-4</v>
      </c>
      <c r="C52" t="str">
        <f ca="1">IF(B52&lt;=$L$3,$I$3,IF(B52&lt;=$L$4,$I$4,IF(B52&lt;=$L$5,$I$5,IF(B52&lt;=$L$6,$I$6,$I$7))))</f>
        <v>Cone</v>
      </c>
      <c r="D52" s="14">
        <f ca="1">LOGINV(RAND(),$M$12,$L$12)</f>
        <v>22.091011253838559</v>
      </c>
      <c r="E52" s="14">
        <f ca="1">LOGINV(RAND(),$M$13,$L$13)</f>
        <v>7.7998489219845135</v>
      </c>
      <c r="F52" s="14">
        <f ca="1">LOGINV(RAND(),$M$14,$L$14)</f>
        <v>16.751686124589671</v>
      </c>
      <c r="G52" s="14">
        <f ca="1">D52+E52+F52</f>
        <v>46.642546300412747</v>
      </c>
      <c r="H52">
        <f ca="1">FLOOR(SimTable[[#This Row],[Total_Service_Time_sec]],10)</f>
        <v>40</v>
      </c>
    </row>
    <row r="53" spans="1:8" ht="15" customHeight="1">
      <c r="A53">
        <f t="shared" si="0"/>
        <v>52</v>
      </c>
      <c r="B53" s="13">
        <f ca="1">RAND()</f>
        <v>0.7040721815568376</v>
      </c>
      <c r="C53" t="str">
        <f ca="1">IF(B53&lt;=$L$3,$I$3,IF(B53&lt;=$L$4,$I$4,IF(B53&lt;=$L$5,$I$5,IF(B53&lt;=$L$6,$I$6,$I$7))))</f>
        <v>Cup</v>
      </c>
      <c r="D53" s="14">
        <f ca="1">LOGINV(RAND(),$M$12,$L$12)</f>
        <v>50.301644314498589</v>
      </c>
      <c r="E53" s="14">
        <f ca="1">LOGINV(RAND(),$M$13,$L$13)</f>
        <v>22.186724395639221</v>
      </c>
      <c r="F53" s="14">
        <f ca="1">LOGINV(RAND(),$M$14,$L$14)</f>
        <v>17.949182024045285</v>
      </c>
      <c r="G53" s="14">
        <f ca="1">D53+E53+F53</f>
        <v>90.437550734183091</v>
      </c>
      <c r="H53">
        <f ca="1">FLOOR(SimTable[[#This Row],[Total_Service_Time_sec]],10)</f>
        <v>90</v>
      </c>
    </row>
    <row r="54" spans="1:8" ht="15" customHeight="1">
      <c r="A54">
        <f t="shared" si="0"/>
        <v>53</v>
      </c>
      <c r="B54" s="13">
        <f ca="1">RAND()</f>
        <v>0.95588939186864497</v>
      </c>
      <c r="C54" t="str">
        <f ca="1">IF(B54&lt;=$L$3,$I$3,IF(B54&lt;=$L$4,$I$4,IF(B54&lt;=$L$5,$I$5,IF(B54&lt;=$L$6,$I$6,$I$7))))</f>
        <v>Split</v>
      </c>
      <c r="D54" s="14">
        <f ca="1">LOGINV(RAND(),$M$12,$L$12)</f>
        <v>16.191949945195407</v>
      </c>
      <c r="E54" s="14">
        <f ca="1">LOGINV(RAND(),$M$13,$L$13)</f>
        <v>29.003029870376082</v>
      </c>
      <c r="F54" s="14">
        <f ca="1">LOGINV(RAND(),$M$14,$L$14)</f>
        <v>15.209023972494228</v>
      </c>
      <c r="G54" s="14">
        <f ca="1">D54+E54+F54</f>
        <v>60.404003788065715</v>
      </c>
      <c r="H54">
        <f ca="1">FLOOR(SimTable[[#This Row],[Total_Service_Time_sec]],10)</f>
        <v>60</v>
      </c>
    </row>
    <row r="55" spans="1:8" ht="15" customHeight="1">
      <c r="A55">
        <f t="shared" si="0"/>
        <v>54</v>
      </c>
      <c r="B55" s="13">
        <f ca="1">RAND()</f>
        <v>0.75909261841972087</v>
      </c>
      <c r="C55" t="str">
        <f ca="1">IF(B55&lt;=$L$3,$I$3,IF(B55&lt;=$L$4,$I$4,IF(B55&lt;=$L$5,$I$5,IF(B55&lt;=$L$6,$I$6,$I$7))))</f>
        <v>Cup</v>
      </c>
      <c r="D55" s="14">
        <f ca="1">LOGINV(RAND(),$M$12,$L$12)</f>
        <v>67.823615167376602</v>
      </c>
      <c r="E55" s="14">
        <f ca="1">LOGINV(RAND(),$M$13,$L$13)</f>
        <v>19.596737696396719</v>
      </c>
      <c r="F55" s="14">
        <f ca="1">LOGINV(RAND(),$M$14,$L$14)</f>
        <v>16.801710007157865</v>
      </c>
      <c r="G55" s="14">
        <f ca="1">D55+E55+F55</f>
        <v>104.22206287093118</v>
      </c>
      <c r="H55">
        <f ca="1">FLOOR(SimTable[[#This Row],[Total_Service_Time_sec]],10)</f>
        <v>100</v>
      </c>
    </row>
    <row r="56" spans="1:8" ht="15" customHeight="1">
      <c r="A56">
        <f t="shared" si="0"/>
        <v>55</v>
      </c>
      <c r="B56" s="13">
        <f ca="1">RAND()</f>
        <v>0.82868815647803162</v>
      </c>
      <c r="C56" t="str">
        <f ca="1">IF(B56&lt;=$L$3,$I$3,IF(B56&lt;=$L$4,$I$4,IF(B56&lt;=$L$5,$I$5,IF(B56&lt;=$L$6,$I$6,$I$7))))</f>
        <v>Cup</v>
      </c>
      <c r="D56" s="14">
        <f ca="1">LOGINV(RAND(),$M$12,$L$12)</f>
        <v>6.3517681744643237</v>
      </c>
      <c r="E56" s="14">
        <f ca="1">LOGINV(RAND(),$M$13,$L$13)</f>
        <v>22.342447269450005</v>
      </c>
      <c r="F56" s="14">
        <f ca="1">LOGINV(RAND(),$M$14,$L$14)</f>
        <v>22.226035047151402</v>
      </c>
      <c r="G56" s="14">
        <f ca="1">D56+E56+F56</f>
        <v>50.92025049106573</v>
      </c>
      <c r="H56">
        <f ca="1">FLOOR(SimTable[[#This Row],[Total_Service_Time_sec]],10)</f>
        <v>50</v>
      </c>
    </row>
    <row r="57" spans="1:8" ht="15" customHeight="1">
      <c r="A57">
        <f t="shared" si="0"/>
        <v>56</v>
      </c>
      <c r="B57" s="13">
        <f ca="1">RAND()</f>
        <v>1.9769201046021867E-2</v>
      </c>
      <c r="C57" t="str">
        <f ca="1">IF(B57&lt;=$L$3,$I$3,IF(B57&lt;=$L$4,$I$4,IF(B57&lt;=$L$5,$I$5,IF(B57&lt;=$L$6,$I$6,$I$7))))</f>
        <v>Cone</v>
      </c>
      <c r="D57" s="14">
        <f ca="1">LOGINV(RAND(),$M$12,$L$12)</f>
        <v>59.445361147502261</v>
      </c>
      <c r="E57" s="14">
        <f ca="1">LOGINV(RAND(),$M$13,$L$13)</f>
        <v>15.402661128509969</v>
      </c>
      <c r="F57" s="14">
        <f ca="1">LOGINV(RAND(),$M$14,$L$14)</f>
        <v>29.220230219922708</v>
      </c>
      <c r="G57" s="14">
        <f ca="1">D57+E57+F57</f>
        <v>104.06825249593494</v>
      </c>
      <c r="H57">
        <f ca="1">FLOOR(SimTable[[#This Row],[Total_Service_Time_sec]],10)</f>
        <v>100</v>
      </c>
    </row>
    <row r="58" spans="1:8" ht="15" customHeight="1">
      <c r="A58">
        <f t="shared" si="0"/>
        <v>57</v>
      </c>
      <c r="B58" s="13">
        <f ca="1">RAND()</f>
        <v>0.67074295685836838</v>
      </c>
      <c r="C58" t="str">
        <f ca="1">IF(B58&lt;=$L$3,$I$3,IF(B58&lt;=$L$4,$I$4,IF(B58&lt;=$L$5,$I$5,IF(B58&lt;=$L$6,$I$6,$I$7))))</f>
        <v>Cup</v>
      </c>
      <c r="D58" s="14">
        <f ca="1">LOGINV(RAND(),$M$12,$L$12)</f>
        <v>22.44176689218062</v>
      </c>
      <c r="E58" s="14">
        <f ca="1">LOGINV(RAND(),$M$13,$L$13)</f>
        <v>18.587498378461394</v>
      </c>
      <c r="F58" s="14">
        <f ca="1">LOGINV(RAND(),$M$14,$L$14)</f>
        <v>16.278006784855133</v>
      </c>
      <c r="G58" s="14">
        <f ca="1">D58+E58+F58</f>
        <v>57.307272055497151</v>
      </c>
      <c r="H58">
        <f ca="1">FLOOR(SimTable[[#This Row],[Total_Service_Time_sec]],10)</f>
        <v>50</v>
      </c>
    </row>
    <row r="59" spans="1:8" ht="15" customHeight="1">
      <c r="A59">
        <f t="shared" si="0"/>
        <v>58</v>
      </c>
      <c r="B59" s="13">
        <f ca="1">RAND()</f>
        <v>0.83994551965127728</v>
      </c>
      <c r="C59" t="str">
        <f ca="1">IF(B59&lt;=$L$3,$I$3,IF(B59&lt;=$L$4,$I$4,IF(B59&lt;=$L$5,$I$5,IF(B59&lt;=$L$6,$I$6,$I$7))))</f>
        <v>Cup</v>
      </c>
      <c r="D59" s="14">
        <f ca="1">LOGINV(RAND(),$M$12,$L$12)</f>
        <v>19.459595563231133</v>
      </c>
      <c r="E59" s="14">
        <f ca="1">LOGINV(RAND(),$M$13,$L$13)</f>
        <v>42.698596048900349</v>
      </c>
      <c r="F59" s="14">
        <f ca="1">LOGINV(RAND(),$M$14,$L$14)</f>
        <v>18.610327856441796</v>
      </c>
      <c r="G59" s="14">
        <f ca="1">D59+E59+F59</f>
        <v>80.768519468573274</v>
      </c>
      <c r="H59">
        <f ca="1">FLOOR(SimTable[[#This Row],[Total_Service_Time_sec]],10)</f>
        <v>80</v>
      </c>
    </row>
    <row r="60" spans="1:8" ht="15" customHeight="1">
      <c r="A60">
        <f t="shared" si="0"/>
        <v>59</v>
      </c>
      <c r="B60" s="13">
        <f ca="1">RAND()</f>
        <v>0.88652840692488899</v>
      </c>
      <c r="C60" t="str">
        <f ca="1">IF(B60&lt;=$L$3,$I$3,IF(B60&lt;=$L$4,$I$4,IF(B60&lt;=$L$5,$I$5,IF(B60&lt;=$L$6,$I$6,$I$7))))</f>
        <v>Shake</v>
      </c>
      <c r="D60" s="14">
        <f ca="1">LOGINV(RAND(),$M$12,$L$12)</f>
        <v>35.979044155440079</v>
      </c>
      <c r="E60" s="14">
        <f ca="1">LOGINV(RAND(),$M$13,$L$13)</f>
        <v>15.642932653834793</v>
      </c>
      <c r="F60" s="14">
        <f ca="1">LOGINV(RAND(),$M$14,$L$14)</f>
        <v>23.958640683490888</v>
      </c>
      <c r="G60" s="14">
        <f ca="1">D60+E60+F60</f>
        <v>75.580617492765754</v>
      </c>
      <c r="H60">
        <f ca="1">FLOOR(SimTable[[#This Row],[Total_Service_Time_sec]],10)</f>
        <v>70</v>
      </c>
    </row>
    <row r="61" spans="1:8" ht="15" customHeight="1">
      <c r="A61">
        <f t="shared" si="0"/>
        <v>60</v>
      </c>
      <c r="B61" s="13">
        <f ca="1">RAND()</f>
        <v>0.27562121268092987</v>
      </c>
      <c r="C61" t="str">
        <f ca="1">IF(B61&lt;=$L$3,$I$3,IF(B61&lt;=$L$4,$I$4,IF(B61&lt;=$L$5,$I$5,IF(B61&lt;=$L$6,$I$6,$I$7))))</f>
        <v>Cone</v>
      </c>
      <c r="D61" s="14">
        <f ca="1">LOGINV(RAND(),$M$12,$L$12)</f>
        <v>29.956317550678126</v>
      </c>
      <c r="E61" s="14">
        <f ca="1">LOGINV(RAND(),$M$13,$L$13)</f>
        <v>38.404726299819302</v>
      </c>
      <c r="F61" s="14">
        <f ca="1">LOGINV(RAND(),$M$14,$L$14)</f>
        <v>15.506843926666553</v>
      </c>
      <c r="G61" s="14">
        <f ca="1">D61+E61+F61</f>
        <v>83.867887777163972</v>
      </c>
      <c r="H61">
        <f ca="1">FLOOR(SimTable[[#This Row],[Total_Service_Time_sec]],10)</f>
        <v>80</v>
      </c>
    </row>
    <row r="62" spans="1:8" ht="15" customHeight="1">
      <c r="A62">
        <f t="shared" si="0"/>
        <v>61</v>
      </c>
      <c r="B62" s="13">
        <f ca="1">RAND()</f>
        <v>0.29525030134705565</v>
      </c>
      <c r="C62" t="str">
        <f ca="1">IF(B62&lt;=$L$3,$I$3,IF(B62&lt;=$L$4,$I$4,IF(B62&lt;=$L$5,$I$5,IF(B62&lt;=$L$6,$I$6,$I$7))))</f>
        <v>Cone</v>
      </c>
      <c r="D62" s="14">
        <f ca="1">LOGINV(RAND(),$M$12,$L$12)</f>
        <v>21.769165685868632</v>
      </c>
      <c r="E62" s="14">
        <f ca="1">LOGINV(RAND(),$M$13,$L$13)</f>
        <v>28.29746682547983</v>
      </c>
      <c r="F62" s="14">
        <f ca="1">LOGINV(RAND(),$M$14,$L$14)</f>
        <v>24.092149316544589</v>
      </c>
      <c r="G62" s="14">
        <f ca="1">D62+E62+F62</f>
        <v>74.158781827893051</v>
      </c>
      <c r="H62">
        <f ca="1">FLOOR(SimTable[[#This Row],[Total_Service_Time_sec]],10)</f>
        <v>70</v>
      </c>
    </row>
    <row r="63" spans="1:8" ht="15" customHeight="1">
      <c r="A63">
        <f t="shared" si="0"/>
        <v>62</v>
      </c>
      <c r="B63" s="13">
        <f ca="1">RAND()</f>
        <v>0.69871094546110213</v>
      </c>
      <c r="C63" t="str">
        <f ca="1">IF(B63&lt;=$L$3,$I$3,IF(B63&lt;=$L$4,$I$4,IF(B63&lt;=$L$5,$I$5,IF(B63&lt;=$L$6,$I$6,$I$7))))</f>
        <v>Cup</v>
      </c>
      <c r="D63" s="14">
        <f ca="1">LOGINV(RAND(),$M$12,$L$12)</f>
        <v>15.714799746746836</v>
      </c>
      <c r="E63" s="14">
        <f ca="1">LOGINV(RAND(),$M$13,$L$13)</f>
        <v>7.7750655835764899</v>
      </c>
      <c r="F63" s="14">
        <f ca="1">LOGINV(RAND(),$M$14,$L$14)</f>
        <v>20.4201665851499</v>
      </c>
      <c r="G63" s="14">
        <f ca="1">D63+E63+F63</f>
        <v>43.910031915473226</v>
      </c>
      <c r="H63">
        <f ca="1">FLOOR(SimTable[[#This Row],[Total_Service_Time_sec]],10)</f>
        <v>40</v>
      </c>
    </row>
    <row r="64" spans="1:8" ht="15" customHeight="1">
      <c r="A64">
        <f t="shared" si="0"/>
        <v>63</v>
      </c>
      <c r="B64" s="13">
        <f ca="1">RAND()</f>
        <v>0.1565182813486975</v>
      </c>
      <c r="C64" t="str">
        <f ca="1">IF(B64&lt;=$L$3,$I$3,IF(B64&lt;=$L$4,$I$4,IF(B64&lt;=$L$5,$I$5,IF(B64&lt;=$L$6,$I$6,$I$7))))</f>
        <v>Cone</v>
      </c>
      <c r="D64" s="14">
        <f ca="1">LOGINV(RAND(),$M$12,$L$12)</f>
        <v>21.795956678742758</v>
      </c>
      <c r="E64" s="14">
        <f ca="1">LOGINV(RAND(),$M$13,$L$13)</f>
        <v>34.689354316393064</v>
      </c>
      <c r="F64" s="14">
        <f ca="1">LOGINV(RAND(),$M$14,$L$14)</f>
        <v>17.08204085184898</v>
      </c>
      <c r="G64" s="14">
        <f ca="1">D64+E64+F64</f>
        <v>73.567351846984792</v>
      </c>
      <c r="H64">
        <f ca="1">FLOOR(SimTable[[#This Row],[Total_Service_Time_sec]],10)</f>
        <v>70</v>
      </c>
    </row>
    <row r="65" spans="1:8" ht="15" customHeight="1">
      <c r="A65">
        <f t="shared" si="0"/>
        <v>64</v>
      </c>
      <c r="B65" s="13">
        <f ca="1">RAND()</f>
        <v>0.17593047917330285</v>
      </c>
      <c r="C65" t="str">
        <f ca="1">IF(B65&lt;=$L$3,$I$3,IF(B65&lt;=$L$4,$I$4,IF(B65&lt;=$L$5,$I$5,IF(B65&lt;=$L$6,$I$6,$I$7))))</f>
        <v>Cone</v>
      </c>
      <c r="D65" s="14">
        <f ca="1">LOGINV(RAND(),$M$12,$L$12)</f>
        <v>30.322645766686026</v>
      </c>
      <c r="E65" s="14">
        <f ca="1">LOGINV(RAND(),$M$13,$L$13)</f>
        <v>11.636148269214946</v>
      </c>
      <c r="F65" s="14">
        <f ca="1">LOGINV(RAND(),$M$14,$L$14)</f>
        <v>14.040866243242361</v>
      </c>
      <c r="G65" s="14">
        <f ca="1">D65+E65+F65</f>
        <v>55.999660279143335</v>
      </c>
      <c r="H65">
        <f ca="1">FLOOR(SimTable[[#This Row],[Total_Service_Time_sec]],10)</f>
        <v>50</v>
      </c>
    </row>
    <row r="66" spans="1:8" ht="15" customHeight="1">
      <c r="A66">
        <f t="shared" ref="A66:A129" si="1">ROW()-1</f>
        <v>65</v>
      </c>
      <c r="B66" s="13">
        <f ca="1">RAND()</f>
        <v>0.20828179101826305</v>
      </c>
      <c r="C66" t="str">
        <f ca="1">IF(B66&lt;=$L$3,$I$3,IF(B66&lt;=$L$4,$I$4,IF(B66&lt;=$L$5,$I$5,IF(B66&lt;=$L$6,$I$6,$I$7))))</f>
        <v>Cone</v>
      </c>
      <c r="D66" s="14">
        <f ca="1">LOGINV(RAND(),$M$12,$L$12)</f>
        <v>31.231445712284273</v>
      </c>
      <c r="E66" s="14">
        <f ca="1">LOGINV(RAND(),$M$13,$L$13)</f>
        <v>16.218262366674296</v>
      </c>
      <c r="F66" s="14">
        <f ca="1">LOGINV(RAND(),$M$14,$L$14)</f>
        <v>21.879369864895374</v>
      </c>
      <c r="G66" s="14">
        <f ca="1">D66+E66+F66</f>
        <v>69.329077943853946</v>
      </c>
      <c r="H66">
        <f ca="1">FLOOR(SimTable[[#This Row],[Total_Service_Time_sec]],10)</f>
        <v>60</v>
      </c>
    </row>
    <row r="67" spans="1:8" ht="15" customHeight="1">
      <c r="A67">
        <f t="shared" si="1"/>
        <v>66</v>
      </c>
      <c r="B67" s="13">
        <f ca="1">RAND()</f>
        <v>0.24302647075676631</v>
      </c>
      <c r="C67" t="str">
        <f ca="1">IF(B67&lt;=$L$3,$I$3,IF(B67&lt;=$L$4,$I$4,IF(B67&lt;=$L$5,$I$5,IF(B67&lt;=$L$6,$I$6,$I$7))))</f>
        <v>Cone</v>
      </c>
      <c r="D67" s="14">
        <f ca="1">LOGINV(RAND(),$M$12,$L$12)</f>
        <v>57.717715458994967</v>
      </c>
      <c r="E67" s="14">
        <f ca="1">LOGINV(RAND(),$M$13,$L$13)</f>
        <v>15.365633175054565</v>
      </c>
      <c r="F67" s="14">
        <f ca="1">LOGINV(RAND(),$M$14,$L$14)</f>
        <v>20.993408958768097</v>
      </c>
      <c r="G67" s="14">
        <f ca="1">D67+E67+F67</f>
        <v>94.076757592817629</v>
      </c>
      <c r="H67">
        <f ca="1">FLOOR(SimTable[[#This Row],[Total_Service_Time_sec]],10)</f>
        <v>90</v>
      </c>
    </row>
    <row r="68" spans="1:8" ht="15" customHeight="1">
      <c r="A68">
        <f t="shared" si="1"/>
        <v>67</v>
      </c>
      <c r="B68" s="13">
        <f ca="1">RAND()</f>
        <v>9.0882878370703857E-2</v>
      </c>
      <c r="C68" t="str">
        <f ca="1">IF(B68&lt;=$L$3,$I$3,IF(B68&lt;=$L$4,$I$4,IF(B68&lt;=$L$5,$I$5,IF(B68&lt;=$L$6,$I$6,$I$7))))</f>
        <v>Cone</v>
      </c>
      <c r="D68" s="14">
        <f ca="1">LOGINV(RAND(),$M$12,$L$12)</f>
        <v>30.374925104918088</v>
      </c>
      <c r="E68" s="14">
        <f ca="1">LOGINV(RAND(),$M$13,$L$13)</f>
        <v>34.829049636349481</v>
      </c>
      <c r="F68" s="14">
        <f ca="1">LOGINV(RAND(),$M$14,$L$14)</f>
        <v>16.54224991694759</v>
      </c>
      <c r="G68" s="14">
        <f ca="1">D68+E68+F68</f>
        <v>81.746224658215169</v>
      </c>
      <c r="H68">
        <f ca="1">FLOOR(SimTable[[#This Row],[Total_Service_Time_sec]],10)</f>
        <v>80</v>
      </c>
    </row>
    <row r="69" spans="1:8" ht="15" customHeight="1">
      <c r="A69">
        <f t="shared" si="1"/>
        <v>68</v>
      </c>
      <c r="B69" s="13">
        <f ca="1">RAND()</f>
        <v>0.48501396725048485</v>
      </c>
      <c r="C69" t="str">
        <f ca="1">IF(B69&lt;=$L$3,$I$3,IF(B69&lt;=$L$4,$I$4,IF(B69&lt;=$L$5,$I$5,IF(B69&lt;=$L$6,$I$6,$I$7))))</f>
        <v>Cone</v>
      </c>
      <c r="D69" s="14">
        <f ca="1">LOGINV(RAND(),$M$12,$L$12)</f>
        <v>70.909208468861266</v>
      </c>
      <c r="E69" s="14">
        <f ca="1">LOGINV(RAND(),$M$13,$L$13)</f>
        <v>19.23210225258396</v>
      </c>
      <c r="F69" s="14">
        <f ca="1">LOGINV(RAND(),$M$14,$L$14)</f>
        <v>17.612634508329204</v>
      </c>
      <c r="G69" s="14">
        <f ca="1">D69+E69+F69</f>
        <v>107.75394522977443</v>
      </c>
      <c r="H69">
        <f ca="1">FLOOR(SimTable[[#This Row],[Total_Service_Time_sec]],10)</f>
        <v>100</v>
      </c>
    </row>
    <row r="70" spans="1:8" ht="15" customHeight="1">
      <c r="A70">
        <f t="shared" si="1"/>
        <v>69</v>
      </c>
      <c r="B70" s="13">
        <f ca="1">RAND()</f>
        <v>0.2358099478822262</v>
      </c>
      <c r="C70" t="str">
        <f ca="1">IF(B70&lt;=$L$3,$I$3,IF(B70&lt;=$L$4,$I$4,IF(B70&lt;=$L$5,$I$5,IF(B70&lt;=$L$6,$I$6,$I$7))))</f>
        <v>Cone</v>
      </c>
      <c r="D70" s="14">
        <f ca="1">LOGINV(RAND(),$M$12,$L$12)</f>
        <v>24.134610243961241</v>
      </c>
      <c r="E70" s="14">
        <f ca="1">LOGINV(RAND(),$M$13,$L$13)</f>
        <v>29.708272861460816</v>
      </c>
      <c r="F70" s="14">
        <f ca="1">LOGINV(RAND(),$M$14,$L$14)</f>
        <v>25.620563316944409</v>
      </c>
      <c r="G70" s="14">
        <f ca="1">D70+E70+F70</f>
        <v>79.463446422366474</v>
      </c>
      <c r="H70">
        <f ca="1">FLOOR(SimTable[[#This Row],[Total_Service_Time_sec]],10)</f>
        <v>70</v>
      </c>
    </row>
    <row r="71" spans="1:8" ht="15" customHeight="1">
      <c r="A71">
        <f t="shared" si="1"/>
        <v>70</v>
      </c>
      <c r="B71" s="13">
        <f ca="1">RAND()</f>
        <v>0.24979714887462534</v>
      </c>
      <c r="C71" t="str">
        <f ca="1">IF(B71&lt;=$L$3,$I$3,IF(B71&lt;=$L$4,$I$4,IF(B71&lt;=$L$5,$I$5,IF(B71&lt;=$L$6,$I$6,$I$7))))</f>
        <v>Cone</v>
      </c>
      <c r="D71" s="14">
        <f ca="1">LOGINV(RAND(),$M$12,$L$12)</f>
        <v>11.75545994771702</v>
      </c>
      <c r="E71" s="14">
        <f ca="1">LOGINV(RAND(),$M$13,$L$13)</f>
        <v>23.594576016981339</v>
      </c>
      <c r="F71" s="14">
        <f ca="1">LOGINV(RAND(),$M$14,$L$14)</f>
        <v>19.824583161224922</v>
      </c>
      <c r="G71" s="14">
        <f ca="1">D71+E71+F71</f>
        <v>55.174619125923279</v>
      </c>
      <c r="H71">
        <f ca="1">FLOOR(SimTable[[#This Row],[Total_Service_Time_sec]],10)</f>
        <v>50</v>
      </c>
    </row>
    <row r="72" spans="1:8" ht="15" customHeight="1">
      <c r="A72">
        <f t="shared" si="1"/>
        <v>71</v>
      </c>
      <c r="B72" s="13">
        <f ca="1">RAND()</f>
        <v>0.80312154411977532</v>
      </c>
      <c r="C72" t="str">
        <f ca="1">IF(B72&lt;=$L$3,$I$3,IF(B72&lt;=$L$4,$I$4,IF(B72&lt;=$L$5,$I$5,IF(B72&lt;=$L$6,$I$6,$I$7))))</f>
        <v>Cup</v>
      </c>
      <c r="D72" s="14">
        <f ca="1">LOGINV(RAND(),$M$12,$L$12)</f>
        <v>41.306826326955566</v>
      </c>
      <c r="E72" s="14">
        <f ca="1">LOGINV(RAND(),$M$13,$L$13)</f>
        <v>25.101182706222353</v>
      </c>
      <c r="F72" s="14">
        <f ca="1">LOGINV(RAND(),$M$14,$L$14)</f>
        <v>19.774797979814537</v>
      </c>
      <c r="G72" s="14">
        <f ca="1">D72+E72+F72</f>
        <v>86.182807012992455</v>
      </c>
      <c r="H72">
        <f ca="1">FLOOR(SimTable[[#This Row],[Total_Service_Time_sec]],10)</f>
        <v>80</v>
      </c>
    </row>
    <row r="73" spans="1:8" ht="15" customHeight="1">
      <c r="A73">
        <f t="shared" si="1"/>
        <v>72</v>
      </c>
      <c r="B73" s="13">
        <f ca="1">RAND()</f>
        <v>0.35208783982208158</v>
      </c>
      <c r="C73" t="str">
        <f ca="1">IF(B73&lt;=$L$3,$I$3,IF(B73&lt;=$L$4,$I$4,IF(B73&lt;=$L$5,$I$5,IF(B73&lt;=$L$6,$I$6,$I$7))))</f>
        <v>Cone</v>
      </c>
      <c r="D73" s="14">
        <f ca="1">LOGINV(RAND(),$M$12,$L$12)</f>
        <v>35.584501311735821</v>
      </c>
      <c r="E73" s="14">
        <f ca="1">LOGINV(RAND(),$M$13,$L$13)</f>
        <v>8.5340298109778114</v>
      </c>
      <c r="F73" s="14">
        <f ca="1">LOGINV(RAND(),$M$14,$L$14)</f>
        <v>19.489313105431961</v>
      </c>
      <c r="G73" s="14">
        <f ca="1">D73+E73+F73</f>
        <v>63.607844228145595</v>
      </c>
      <c r="H73">
        <f ca="1">FLOOR(SimTable[[#This Row],[Total_Service_Time_sec]],10)</f>
        <v>60</v>
      </c>
    </row>
    <row r="74" spans="1:8" ht="15" customHeight="1">
      <c r="A74">
        <f t="shared" si="1"/>
        <v>73</v>
      </c>
      <c r="B74" s="13">
        <f ca="1">RAND()</f>
        <v>0.65452691956438913</v>
      </c>
      <c r="C74" t="str">
        <f ca="1">IF(B74&lt;=$L$3,$I$3,IF(B74&lt;=$L$4,$I$4,IF(B74&lt;=$L$5,$I$5,IF(B74&lt;=$L$6,$I$6,$I$7))))</f>
        <v>Cup</v>
      </c>
      <c r="D74" s="14">
        <f ca="1">LOGINV(RAND(),$M$12,$L$12)</f>
        <v>28.135381507520137</v>
      </c>
      <c r="E74" s="14">
        <f ca="1">LOGINV(RAND(),$M$13,$L$13)</f>
        <v>15.930777046719806</v>
      </c>
      <c r="F74" s="14">
        <f ca="1">LOGINV(RAND(),$M$14,$L$14)</f>
        <v>17.131647136411051</v>
      </c>
      <c r="G74" s="14">
        <f ca="1">D74+E74+F74</f>
        <v>61.197805690650995</v>
      </c>
      <c r="H74">
        <f ca="1">FLOOR(SimTable[[#This Row],[Total_Service_Time_sec]],10)</f>
        <v>60</v>
      </c>
    </row>
    <row r="75" spans="1:8" ht="15" customHeight="1">
      <c r="A75">
        <f t="shared" si="1"/>
        <v>74</v>
      </c>
      <c r="B75" s="13">
        <f ca="1">RAND()</f>
        <v>9.6326499667522936E-2</v>
      </c>
      <c r="C75" t="str">
        <f ca="1">IF(B75&lt;=$L$3,$I$3,IF(B75&lt;=$L$4,$I$4,IF(B75&lt;=$L$5,$I$5,IF(B75&lt;=$L$6,$I$6,$I$7))))</f>
        <v>Cone</v>
      </c>
      <c r="D75" s="14">
        <f ca="1">LOGINV(RAND(),$M$12,$L$12)</f>
        <v>26.340342090957453</v>
      </c>
      <c r="E75" s="14">
        <f ca="1">LOGINV(RAND(),$M$13,$L$13)</f>
        <v>17.984984036609507</v>
      </c>
      <c r="F75" s="14">
        <f ca="1">LOGINV(RAND(),$M$14,$L$14)</f>
        <v>19.989371790458971</v>
      </c>
      <c r="G75" s="14">
        <f ca="1">D75+E75+F75</f>
        <v>64.314697918025928</v>
      </c>
      <c r="H75">
        <f ca="1">FLOOR(SimTable[[#This Row],[Total_Service_Time_sec]],10)</f>
        <v>60</v>
      </c>
    </row>
    <row r="76" spans="1:8" ht="15" customHeight="1">
      <c r="A76">
        <f t="shared" si="1"/>
        <v>75</v>
      </c>
      <c r="B76" s="13">
        <f ca="1">RAND()</f>
        <v>0.40834928129547221</v>
      </c>
      <c r="C76" t="str">
        <f ca="1">IF(B76&lt;=$L$3,$I$3,IF(B76&lt;=$L$4,$I$4,IF(B76&lt;=$L$5,$I$5,IF(B76&lt;=$L$6,$I$6,$I$7))))</f>
        <v>Cone</v>
      </c>
      <c r="D76" s="14">
        <f ca="1">LOGINV(RAND(),$M$12,$L$12)</f>
        <v>37.079403973277685</v>
      </c>
      <c r="E76" s="14">
        <f ca="1">LOGINV(RAND(),$M$13,$L$13)</f>
        <v>26.659198302070312</v>
      </c>
      <c r="F76" s="14">
        <f ca="1">LOGINV(RAND(),$M$14,$L$14)</f>
        <v>23.351201556414619</v>
      </c>
      <c r="G76" s="14">
        <f ca="1">D76+E76+F76</f>
        <v>87.089803831762623</v>
      </c>
      <c r="H76">
        <f ca="1">FLOOR(SimTable[[#This Row],[Total_Service_Time_sec]],10)</f>
        <v>80</v>
      </c>
    </row>
    <row r="77" spans="1:8" ht="15" customHeight="1">
      <c r="A77">
        <f t="shared" si="1"/>
        <v>76</v>
      </c>
      <c r="B77" s="13">
        <f ca="1">RAND()</f>
        <v>0.49061608098480669</v>
      </c>
      <c r="C77" t="str">
        <f ca="1">IF(B77&lt;=$L$3,$I$3,IF(B77&lt;=$L$4,$I$4,IF(B77&lt;=$L$5,$I$5,IF(B77&lt;=$L$6,$I$6,$I$7))))</f>
        <v>Cone</v>
      </c>
      <c r="D77" s="14">
        <f ca="1">LOGINV(RAND(),$M$12,$L$12)</f>
        <v>48.126947765655629</v>
      </c>
      <c r="E77" s="14">
        <f ca="1">LOGINV(RAND(),$M$13,$L$13)</f>
        <v>13.10974873035223</v>
      </c>
      <c r="F77" s="14">
        <f ca="1">LOGINV(RAND(),$M$14,$L$14)</f>
        <v>19.737632284869175</v>
      </c>
      <c r="G77" s="14">
        <f ca="1">D77+E77+F77</f>
        <v>80.97432878087703</v>
      </c>
      <c r="H77">
        <f ca="1">FLOOR(SimTable[[#This Row],[Total_Service_Time_sec]],10)</f>
        <v>80</v>
      </c>
    </row>
    <row r="78" spans="1:8" ht="15" customHeight="1">
      <c r="A78">
        <f t="shared" si="1"/>
        <v>77</v>
      </c>
      <c r="B78" s="13">
        <f ca="1">RAND()</f>
        <v>0.38805997853054552</v>
      </c>
      <c r="C78" t="str">
        <f ca="1">IF(B78&lt;=$L$3,$I$3,IF(B78&lt;=$L$4,$I$4,IF(B78&lt;=$L$5,$I$5,IF(B78&lt;=$L$6,$I$6,$I$7))))</f>
        <v>Cone</v>
      </c>
      <c r="D78" s="14">
        <f ca="1">LOGINV(RAND(),$M$12,$L$12)</f>
        <v>62.793890466443266</v>
      </c>
      <c r="E78" s="14">
        <f ca="1">LOGINV(RAND(),$M$13,$L$13)</f>
        <v>29.095568812263291</v>
      </c>
      <c r="F78" s="14">
        <f ca="1">LOGINV(RAND(),$M$14,$L$14)</f>
        <v>18.282146312390566</v>
      </c>
      <c r="G78" s="14">
        <f ca="1">D78+E78+F78</f>
        <v>110.17160559109712</v>
      </c>
      <c r="H78">
        <f ca="1">FLOOR(SimTable[[#This Row],[Total_Service_Time_sec]],10)</f>
        <v>110</v>
      </c>
    </row>
    <row r="79" spans="1:8" ht="15" customHeight="1">
      <c r="A79">
        <f t="shared" si="1"/>
        <v>78</v>
      </c>
      <c r="B79" s="13">
        <f ca="1">RAND()</f>
        <v>0.47057117479412136</v>
      </c>
      <c r="C79" t="str">
        <f ca="1">IF(B79&lt;=$L$3,$I$3,IF(B79&lt;=$L$4,$I$4,IF(B79&lt;=$L$5,$I$5,IF(B79&lt;=$L$6,$I$6,$I$7))))</f>
        <v>Cone</v>
      </c>
      <c r="D79" s="14">
        <f ca="1">LOGINV(RAND(),$M$12,$L$12)</f>
        <v>7.7529604183110008</v>
      </c>
      <c r="E79" s="14">
        <f ca="1">LOGINV(RAND(),$M$13,$L$13)</f>
        <v>12.905767744324105</v>
      </c>
      <c r="F79" s="14">
        <f ca="1">LOGINV(RAND(),$M$14,$L$14)</f>
        <v>15.855262853108098</v>
      </c>
      <c r="G79" s="14">
        <f ca="1">D79+E79+F79</f>
        <v>36.513991015743201</v>
      </c>
      <c r="H79">
        <f ca="1">FLOOR(SimTable[[#This Row],[Total_Service_Time_sec]],10)</f>
        <v>30</v>
      </c>
    </row>
    <row r="80" spans="1:8" ht="15" customHeight="1">
      <c r="A80">
        <f t="shared" si="1"/>
        <v>79</v>
      </c>
      <c r="B80" s="13">
        <f ca="1">RAND()</f>
        <v>0.57491372177466371</v>
      </c>
      <c r="C80" t="str">
        <f ca="1">IF(B80&lt;=$L$3,$I$3,IF(B80&lt;=$L$4,$I$4,IF(B80&lt;=$L$5,$I$5,IF(B80&lt;=$L$6,$I$6,$I$7))))</f>
        <v>Cup</v>
      </c>
      <c r="D80" s="14">
        <f ca="1">LOGINV(RAND(),$M$12,$L$12)</f>
        <v>13.25538156668873</v>
      </c>
      <c r="E80" s="14">
        <f ca="1">LOGINV(RAND(),$M$13,$L$13)</f>
        <v>15.113426809273927</v>
      </c>
      <c r="F80" s="14">
        <f ca="1">LOGINV(RAND(),$M$14,$L$14)</f>
        <v>16.424154133206546</v>
      </c>
      <c r="G80" s="14">
        <f ca="1">D80+E80+F80</f>
        <v>44.7929625091692</v>
      </c>
      <c r="H80">
        <f ca="1">FLOOR(SimTable[[#This Row],[Total_Service_Time_sec]],10)</f>
        <v>40</v>
      </c>
    </row>
    <row r="81" spans="1:8" ht="15" customHeight="1">
      <c r="A81">
        <f t="shared" si="1"/>
        <v>80</v>
      </c>
      <c r="B81" s="13">
        <f ca="1">RAND()</f>
        <v>0.36798152606845858</v>
      </c>
      <c r="C81" t="str">
        <f ca="1">IF(B81&lt;=$L$3,$I$3,IF(B81&lt;=$L$4,$I$4,IF(B81&lt;=$L$5,$I$5,IF(B81&lt;=$L$6,$I$6,$I$7))))</f>
        <v>Cone</v>
      </c>
      <c r="D81" s="14">
        <f ca="1">LOGINV(RAND(),$M$12,$L$12)</f>
        <v>19.152083626968697</v>
      </c>
      <c r="E81" s="14">
        <f ca="1">LOGINV(RAND(),$M$13,$L$13)</f>
        <v>14.048372376481058</v>
      </c>
      <c r="F81" s="14">
        <f ca="1">LOGINV(RAND(),$M$14,$L$14)</f>
        <v>15.73065837841833</v>
      </c>
      <c r="G81" s="14">
        <f ca="1">D81+E81+F81</f>
        <v>48.931114381868085</v>
      </c>
      <c r="H81">
        <f ca="1">FLOOR(SimTable[[#This Row],[Total_Service_Time_sec]],10)</f>
        <v>40</v>
      </c>
    </row>
    <row r="82" spans="1:8" ht="15" customHeight="1">
      <c r="A82">
        <f t="shared" si="1"/>
        <v>81</v>
      </c>
      <c r="B82" s="13">
        <f ca="1">RAND()</f>
        <v>0.43406536317660749</v>
      </c>
      <c r="C82" t="str">
        <f ca="1">IF(B82&lt;=$L$3,$I$3,IF(B82&lt;=$L$4,$I$4,IF(B82&lt;=$L$5,$I$5,IF(B82&lt;=$L$6,$I$6,$I$7))))</f>
        <v>Cone</v>
      </c>
      <c r="D82" s="14">
        <f ca="1">LOGINV(RAND(),$M$12,$L$12)</f>
        <v>24.721121548319189</v>
      </c>
      <c r="E82" s="14">
        <f ca="1">LOGINV(RAND(),$M$13,$L$13)</f>
        <v>9.6396548168867842</v>
      </c>
      <c r="F82" s="14">
        <f ca="1">LOGINV(RAND(),$M$14,$L$14)</f>
        <v>25.260731503456636</v>
      </c>
      <c r="G82" s="14">
        <f ca="1">D82+E82+F82</f>
        <v>59.621507868662604</v>
      </c>
      <c r="H82">
        <f ca="1">FLOOR(SimTable[[#This Row],[Total_Service_Time_sec]],10)</f>
        <v>50</v>
      </c>
    </row>
    <row r="83" spans="1:8" ht="15" customHeight="1">
      <c r="A83">
        <f t="shared" si="1"/>
        <v>82</v>
      </c>
      <c r="B83" s="13">
        <f ca="1">RAND()</f>
        <v>0.93641789105599782</v>
      </c>
      <c r="C83" t="str">
        <f ca="1">IF(B83&lt;=$L$3,$I$3,IF(B83&lt;=$L$4,$I$4,IF(B83&lt;=$L$5,$I$5,IF(B83&lt;=$L$6,$I$6,$I$7))))</f>
        <v>Split</v>
      </c>
      <c r="D83" s="14">
        <f ca="1">LOGINV(RAND(),$M$12,$L$12)</f>
        <v>35.7064839546805</v>
      </c>
      <c r="E83" s="14">
        <f ca="1">LOGINV(RAND(),$M$13,$L$13)</f>
        <v>61.049989106842474</v>
      </c>
      <c r="F83" s="14">
        <f ca="1">LOGINV(RAND(),$M$14,$L$14)</f>
        <v>24.687543776751486</v>
      </c>
      <c r="G83" s="14">
        <f ca="1">D83+E83+F83</f>
        <v>121.44401683827445</v>
      </c>
      <c r="H83">
        <f ca="1">FLOOR(SimTable[[#This Row],[Total_Service_Time_sec]],10)</f>
        <v>120</v>
      </c>
    </row>
    <row r="84" spans="1:8" ht="15" customHeight="1">
      <c r="A84">
        <f t="shared" si="1"/>
        <v>83</v>
      </c>
      <c r="B84" s="13">
        <f ca="1">RAND()</f>
        <v>0.84893695937711644</v>
      </c>
      <c r="C84" t="str">
        <f ca="1">IF(B84&lt;=$L$3,$I$3,IF(B84&lt;=$L$4,$I$4,IF(B84&lt;=$L$5,$I$5,IF(B84&lt;=$L$6,$I$6,$I$7))))</f>
        <v>Cup</v>
      </c>
      <c r="D84" s="14">
        <f ca="1">LOGINV(RAND(),$M$12,$L$12)</f>
        <v>39.00126120661848</v>
      </c>
      <c r="E84" s="14">
        <f ca="1">LOGINV(RAND(),$M$13,$L$13)</f>
        <v>19.954469299696235</v>
      </c>
      <c r="F84" s="14">
        <f ca="1">LOGINV(RAND(),$M$14,$L$14)</f>
        <v>19.534990209392294</v>
      </c>
      <c r="G84" s="14">
        <f ca="1">D84+E84+F84</f>
        <v>78.490720715707013</v>
      </c>
      <c r="H84">
        <f ca="1">FLOOR(SimTable[[#This Row],[Total_Service_Time_sec]],10)</f>
        <v>70</v>
      </c>
    </row>
    <row r="85" spans="1:8" ht="15" customHeight="1">
      <c r="A85">
        <f t="shared" si="1"/>
        <v>84</v>
      </c>
      <c r="B85" s="13">
        <f ca="1">RAND()</f>
        <v>0.61525103195247266</v>
      </c>
      <c r="C85" t="str">
        <f ca="1">IF(B85&lt;=$L$3,$I$3,IF(B85&lt;=$L$4,$I$4,IF(B85&lt;=$L$5,$I$5,IF(B85&lt;=$L$6,$I$6,$I$7))))</f>
        <v>Cup</v>
      </c>
      <c r="D85" s="14">
        <f ca="1">LOGINV(RAND(),$M$12,$L$12)</f>
        <v>19.883169616528495</v>
      </c>
      <c r="E85" s="14">
        <f ca="1">LOGINV(RAND(),$M$13,$L$13)</f>
        <v>15.424351355363228</v>
      </c>
      <c r="F85" s="14">
        <f ca="1">LOGINV(RAND(),$M$14,$L$14)</f>
        <v>22.073661213126272</v>
      </c>
      <c r="G85" s="14">
        <f ca="1">D85+E85+F85</f>
        <v>57.381182185017991</v>
      </c>
      <c r="H85">
        <f ca="1">FLOOR(SimTable[[#This Row],[Total_Service_Time_sec]],10)</f>
        <v>50</v>
      </c>
    </row>
    <row r="86" spans="1:8" ht="15" customHeight="1">
      <c r="A86">
        <f t="shared" si="1"/>
        <v>85</v>
      </c>
      <c r="B86" s="13">
        <f ca="1">RAND()</f>
        <v>0.34487067417527129</v>
      </c>
      <c r="C86" t="str">
        <f ca="1">IF(B86&lt;=$L$3,$I$3,IF(B86&lt;=$L$4,$I$4,IF(B86&lt;=$L$5,$I$5,IF(B86&lt;=$L$6,$I$6,$I$7))))</f>
        <v>Cone</v>
      </c>
      <c r="D86" s="14">
        <f ca="1">LOGINV(RAND(),$M$12,$L$12)</f>
        <v>9.781330998062753</v>
      </c>
      <c r="E86" s="14">
        <f ca="1">LOGINV(RAND(),$M$13,$L$13)</f>
        <v>69.014521520457137</v>
      </c>
      <c r="F86" s="14">
        <f ca="1">LOGINV(RAND(),$M$14,$L$14)</f>
        <v>12.205916241287786</v>
      </c>
      <c r="G86" s="14">
        <f ca="1">D86+E86+F86</f>
        <v>91.001768759807675</v>
      </c>
      <c r="H86">
        <f ca="1">FLOOR(SimTable[[#This Row],[Total_Service_Time_sec]],10)</f>
        <v>90</v>
      </c>
    </row>
    <row r="87" spans="1:8" ht="15" customHeight="1">
      <c r="A87">
        <f t="shared" si="1"/>
        <v>86</v>
      </c>
      <c r="B87" s="13">
        <f ca="1">RAND()</f>
        <v>0.66125830953613973</v>
      </c>
      <c r="C87" t="str">
        <f ca="1">IF(B87&lt;=$L$3,$I$3,IF(B87&lt;=$L$4,$I$4,IF(B87&lt;=$L$5,$I$5,IF(B87&lt;=$L$6,$I$6,$I$7))))</f>
        <v>Cup</v>
      </c>
      <c r="D87" s="14">
        <f ca="1">LOGINV(RAND(),$M$12,$L$12)</f>
        <v>39.449716573763368</v>
      </c>
      <c r="E87" s="14">
        <f ca="1">LOGINV(RAND(),$M$13,$L$13)</f>
        <v>23.974613733962816</v>
      </c>
      <c r="F87" s="14">
        <f ca="1">LOGINV(RAND(),$M$14,$L$14)</f>
        <v>28.202766797622484</v>
      </c>
      <c r="G87" s="14">
        <f ca="1">D87+E87+F87</f>
        <v>91.627097105348668</v>
      </c>
      <c r="H87">
        <f ca="1">FLOOR(SimTable[[#This Row],[Total_Service_Time_sec]],10)</f>
        <v>90</v>
      </c>
    </row>
    <row r="88" spans="1:8" ht="15" customHeight="1">
      <c r="A88">
        <f t="shared" si="1"/>
        <v>87</v>
      </c>
      <c r="B88" s="13">
        <f ca="1">RAND()</f>
        <v>0.276562474021119</v>
      </c>
      <c r="C88" t="str">
        <f ca="1">IF(B88&lt;=$L$3,$I$3,IF(B88&lt;=$L$4,$I$4,IF(B88&lt;=$L$5,$I$5,IF(B88&lt;=$L$6,$I$6,$I$7))))</f>
        <v>Cone</v>
      </c>
      <c r="D88" s="14">
        <f ca="1">LOGINV(RAND(),$M$12,$L$12)</f>
        <v>59.607218546021166</v>
      </c>
      <c r="E88" s="14">
        <f ca="1">LOGINV(RAND(),$M$13,$L$13)</f>
        <v>12.642999096743653</v>
      </c>
      <c r="F88" s="14">
        <f ca="1">LOGINV(RAND(),$M$14,$L$14)</f>
        <v>14.737929953528894</v>
      </c>
      <c r="G88" s="14">
        <f ca="1">D88+E88+F88</f>
        <v>86.988147596293715</v>
      </c>
      <c r="H88">
        <f ca="1">FLOOR(SimTable[[#This Row],[Total_Service_Time_sec]],10)</f>
        <v>80</v>
      </c>
    </row>
    <row r="89" spans="1:8" ht="15" customHeight="1">
      <c r="A89">
        <f t="shared" si="1"/>
        <v>88</v>
      </c>
      <c r="B89" s="13">
        <f ca="1">RAND()</f>
        <v>0.37390565340719273</v>
      </c>
      <c r="C89" t="str">
        <f ca="1">IF(B89&lt;=$L$3,$I$3,IF(B89&lt;=$L$4,$I$4,IF(B89&lt;=$L$5,$I$5,IF(B89&lt;=$L$6,$I$6,$I$7))))</f>
        <v>Cone</v>
      </c>
      <c r="D89" s="14">
        <f ca="1">LOGINV(RAND(),$M$12,$L$12)</f>
        <v>125.62542638278354</v>
      </c>
      <c r="E89" s="14">
        <f ca="1">LOGINV(RAND(),$M$13,$L$13)</f>
        <v>67.654201891178005</v>
      </c>
      <c r="F89" s="14">
        <f ca="1">LOGINV(RAND(),$M$14,$L$14)</f>
        <v>18.858438617290719</v>
      </c>
      <c r="G89" s="14">
        <f ca="1">D89+E89+F89</f>
        <v>212.13806689125227</v>
      </c>
      <c r="H89">
        <f ca="1">FLOOR(SimTable[[#This Row],[Total_Service_Time_sec]],10)</f>
        <v>210</v>
      </c>
    </row>
    <row r="90" spans="1:8" ht="15" customHeight="1">
      <c r="A90">
        <f t="shared" si="1"/>
        <v>89</v>
      </c>
      <c r="B90" s="13">
        <f ca="1">RAND()</f>
        <v>0.92656759756488549</v>
      </c>
      <c r="C90" t="str">
        <f ca="1">IF(B90&lt;=$L$3,$I$3,IF(B90&lt;=$L$4,$I$4,IF(B90&lt;=$L$5,$I$5,IF(B90&lt;=$L$6,$I$6,$I$7))))</f>
        <v>Split</v>
      </c>
      <c r="D90" s="14">
        <f ca="1">LOGINV(RAND(),$M$12,$L$12)</f>
        <v>22.159608955689698</v>
      </c>
      <c r="E90" s="14">
        <f ca="1">LOGINV(RAND(),$M$13,$L$13)</f>
        <v>24.604850815435409</v>
      </c>
      <c r="F90" s="14">
        <f ca="1">LOGINV(RAND(),$M$14,$L$14)</f>
        <v>24.026392297899385</v>
      </c>
      <c r="G90" s="14">
        <f ca="1">D90+E90+F90</f>
        <v>70.790852069024481</v>
      </c>
      <c r="H90">
        <f ca="1">FLOOR(SimTable[[#This Row],[Total_Service_Time_sec]],10)</f>
        <v>70</v>
      </c>
    </row>
    <row r="91" spans="1:8" ht="15" customHeight="1">
      <c r="A91">
        <f t="shared" si="1"/>
        <v>90</v>
      </c>
      <c r="B91" s="13">
        <f ca="1">RAND()</f>
        <v>0.86979462804439001</v>
      </c>
      <c r="C91" t="str">
        <f ca="1">IF(B91&lt;=$L$3,$I$3,IF(B91&lt;=$L$4,$I$4,IF(B91&lt;=$L$5,$I$5,IF(B91&lt;=$L$6,$I$6,$I$7))))</f>
        <v>Shake</v>
      </c>
      <c r="D91" s="14">
        <f ca="1">LOGINV(RAND(),$M$12,$L$12)</f>
        <v>5.6975735712901869</v>
      </c>
      <c r="E91" s="14">
        <f ca="1">LOGINV(RAND(),$M$13,$L$13)</f>
        <v>20.297989974214385</v>
      </c>
      <c r="F91" s="14">
        <f ca="1">LOGINV(RAND(),$M$14,$L$14)</f>
        <v>21.553103898153122</v>
      </c>
      <c r="G91" s="14">
        <f ca="1">D91+E91+F91</f>
        <v>47.548667443657692</v>
      </c>
      <c r="H91">
        <f ca="1">FLOOR(SimTable[[#This Row],[Total_Service_Time_sec]],10)</f>
        <v>40</v>
      </c>
    </row>
    <row r="92" spans="1:8" ht="15" customHeight="1">
      <c r="A92">
        <f t="shared" si="1"/>
        <v>91</v>
      </c>
      <c r="B92" s="13">
        <f ca="1">RAND()</f>
        <v>0.50210240554406371</v>
      </c>
      <c r="C92" t="str">
        <f ca="1">IF(B92&lt;=$L$3,$I$3,IF(B92&lt;=$L$4,$I$4,IF(B92&lt;=$L$5,$I$5,IF(B92&lt;=$L$6,$I$6,$I$7))))</f>
        <v>Cup</v>
      </c>
      <c r="D92" s="14">
        <f ca="1">LOGINV(RAND(),$M$12,$L$12)</f>
        <v>17.607757881853285</v>
      </c>
      <c r="E92" s="14">
        <f ca="1">LOGINV(RAND(),$M$13,$L$13)</f>
        <v>13.888213900664486</v>
      </c>
      <c r="F92" s="14">
        <f ca="1">LOGINV(RAND(),$M$14,$L$14)</f>
        <v>17.09404830501353</v>
      </c>
      <c r="G92" s="14">
        <f ca="1">D92+E92+F92</f>
        <v>48.5900200875313</v>
      </c>
      <c r="H92">
        <f ca="1">FLOOR(SimTable[[#This Row],[Total_Service_Time_sec]],10)</f>
        <v>40</v>
      </c>
    </row>
    <row r="93" spans="1:8" ht="15" customHeight="1">
      <c r="A93">
        <f t="shared" si="1"/>
        <v>92</v>
      </c>
      <c r="B93" s="13">
        <f ca="1">RAND()</f>
        <v>0.46224194866498081</v>
      </c>
      <c r="C93" t="str">
        <f ca="1">IF(B93&lt;=$L$3,$I$3,IF(B93&lt;=$L$4,$I$4,IF(B93&lt;=$L$5,$I$5,IF(B93&lt;=$L$6,$I$6,$I$7))))</f>
        <v>Cone</v>
      </c>
      <c r="D93" s="14">
        <f ca="1">LOGINV(RAND(),$M$12,$L$12)</f>
        <v>21.090975754521605</v>
      </c>
      <c r="E93" s="14">
        <f ca="1">LOGINV(RAND(),$M$13,$L$13)</f>
        <v>14.063166599724511</v>
      </c>
      <c r="F93" s="14">
        <f ca="1">LOGINV(RAND(),$M$14,$L$14)</f>
        <v>17.060686455666261</v>
      </c>
      <c r="G93" s="14">
        <f ca="1">D93+E93+F93</f>
        <v>52.214828809912376</v>
      </c>
      <c r="H93">
        <f ca="1">FLOOR(SimTable[[#This Row],[Total_Service_Time_sec]],10)</f>
        <v>50</v>
      </c>
    </row>
    <row r="94" spans="1:8" ht="15" customHeight="1">
      <c r="A94">
        <f t="shared" si="1"/>
        <v>93</v>
      </c>
      <c r="B94" s="13">
        <f ca="1">RAND()</f>
        <v>0.79814249742585197</v>
      </c>
      <c r="C94" t="str">
        <f ca="1">IF(B94&lt;=$L$3,$I$3,IF(B94&lt;=$L$4,$I$4,IF(B94&lt;=$L$5,$I$5,IF(B94&lt;=$L$6,$I$6,$I$7))))</f>
        <v>Cup</v>
      </c>
      <c r="D94" s="14">
        <f ca="1">LOGINV(RAND(),$M$12,$L$12)</f>
        <v>9.9747099138394653</v>
      </c>
      <c r="E94" s="14">
        <f ca="1">LOGINV(RAND(),$M$13,$L$13)</f>
        <v>12.829257936631487</v>
      </c>
      <c r="F94" s="14">
        <f ca="1">LOGINV(RAND(),$M$14,$L$14)</f>
        <v>15.056687333990366</v>
      </c>
      <c r="G94" s="14">
        <f ca="1">D94+E94+F94</f>
        <v>37.860655184461322</v>
      </c>
      <c r="H94">
        <f ca="1">FLOOR(SimTable[[#This Row],[Total_Service_Time_sec]],10)</f>
        <v>30</v>
      </c>
    </row>
    <row r="95" spans="1:8" ht="15" customHeight="1">
      <c r="A95">
        <f t="shared" si="1"/>
        <v>94</v>
      </c>
      <c r="B95" s="13">
        <f ca="1">RAND()</f>
        <v>0.47897585423028632</v>
      </c>
      <c r="C95" t="str">
        <f ca="1">IF(B95&lt;=$L$3,$I$3,IF(B95&lt;=$L$4,$I$4,IF(B95&lt;=$L$5,$I$5,IF(B95&lt;=$L$6,$I$6,$I$7))))</f>
        <v>Cone</v>
      </c>
      <c r="D95" s="14">
        <f ca="1">LOGINV(RAND(),$M$12,$L$12)</f>
        <v>26.148897967591171</v>
      </c>
      <c r="E95" s="14">
        <f ca="1">LOGINV(RAND(),$M$13,$L$13)</f>
        <v>16.459211396467506</v>
      </c>
      <c r="F95" s="14">
        <f ca="1">LOGINV(RAND(),$M$14,$L$14)</f>
        <v>22.425134736044271</v>
      </c>
      <c r="G95" s="14">
        <f ca="1">D95+E95+F95</f>
        <v>65.033244100102948</v>
      </c>
      <c r="H95">
        <f ca="1">FLOOR(SimTable[[#This Row],[Total_Service_Time_sec]],10)</f>
        <v>60</v>
      </c>
    </row>
    <row r="96" spans="1:8" ht="15" customHeight="1">
      <c r="A96">
        <f t="shared" si="1"/>
        <v>95</v>
      </c>
      <c r="B96" s="13">
        <f ca="1">RAND()</f>
        <v>0.56784222191803446</v>
      </c>
      <c r="C96" t="str">
        <f ca="1">IF(B96&lt;=$L$3,$I$3,IF(B96&lt;=$L$4,$I$4,IF(B96&lt;=$L$5,$I$5,IF(B96&lt;=$L$6,$I$6,$I$7))))</f>
        <v>Cup</v>
      </c>
      <c r="D96" s="14">
        <f ca="1">LOGINV(RAND(),$M$12,$L$12)</f>
        <v>14.792620019980337</v>
      </c>
      <c r="E96" s="14">
        <f ca="1">LOGINV(RAND(),$M$13,$L$13)</f>
        <v>32.153352076422081</v>
      </c>
      <c r="F96" s="14">
        <f ca="1">LOGINV(RAND(),$M$14,$L$14)</f>
        <v>21.9296037043182</v>
      </c>
      <c r="G96" s="14">
        <f ca="1">D96+E96+F96</f>
        <v>68.875575800720611</v>
      </c>
      <c r="H96">
        <f ca="1">FLOOR(SimTable[[#This Row],[Total_Service_Time_sec]],10)</f>
        <v>60</v>
      </c>
    </row>
    <row r="97" spans="1:8" ht="15" customHeight="1">
      <c r="A97">
        <f t="shared" si="1"/>
        <v>96</v>
      </c>
      <c r="B97" s="13">
        <f ca="1">RAND()</f>
        <v>0.97951001459316112</v>
      </c>
      <c r="C97" t="str">
        <f ca="1">IF(B97&lt;=$L$3,$I$3,IF(B97&lt;=$L$4,$I$4,IF(B97&lt;=$L$5,$I$5,IF(B97&lt;=$L$6,$I$6,$I$7))))</f>
        <v>Sundae</v>
      </c>
      <c r="D97" s="14">
        <f ca="1">LOGINV(RAND(),$M$12,$L$12)</f>
        <v>35.83960762488168</v>
      </c>
      <c r="E97" s="14">
        <f ca="1">LOGINV(RAND(),$M$13,$L$13)</f>
        <v>19.370673108584636</v>
      </c>
      <c r="F97" s="14">
        <f ca="1">LOGINV(RAND(),$M$14,$L$14)</f>
        <v>18.937095054094552</v>
      </c>
      <c r="G97" s="14">
        <f ca="1">D97+E97+F97</f>
        <v>74.147375787560875</v>
      </c>
      <c r="H97">
        <f ca="1">FLOOR(SimTable[[#This Row],[Total_Service_Time_sec]],10)</f>
        <v>70</v>
      </c>
    </row>
    <row r="98" spans="1:8" ht="15" customHeight="1">
      <c r="A98">
        <f t="shared" si="1"/>
        <v>97</v>
      </c>
      <c r="B98" s="13">
        <f ca="1">RAND()</f>
        <v>0.54020316195070162</v>
      </c>
      <c r="C98" t="str">
        <f ca="1">IF(B98&lt;=$L$3,$I$3,IF(B98&lt;=$L$4,$I$4,IF(B98&lt;=$L$5,$I$5,IF(B98&lt;=$L$6,$I$6,$I$7))))</f>
        <v>Cup</v>
      </c>
      <c r="D98" s="14">
        <f ca="1">LOGINV(RAND(),$M$12,$L$12)</f>
        <v>13.955374565093202</v>
      </c>
      <c r="E98" s="14">
        <f ca="1">LOGINV(RAND(),$M$13,$L$13)</f>
        <v>49.216299615227165</v>
      </c>
      <c r="F98" s="14">
        <f ca="1">LOGINV(RAND(),$M$14,$L$14)</f>
        <v>22.145178384055651</v>
      </c>
      <c r="G98" s="14">
        <f ca="1">D98+E98+F98</f>
        <v>85.31685256437602</v>
      </c>
      <c r="H98">
        <f ca="1">FLOOR(SimTable[[#This Row],[Total_Service_Time_sec]],10)</f>
        <v>80</v>
      </c>
    </row>
    <row r="99" spans="1:8" ht="15" customHeight="1">
      <c r="A99">
        <f t="shared" si="1"/>
        <v>98</v>
      </c>
      <c r="B99" s="13">
        <f ca="1">RAND()</f>
        <v>0.15135924850193594</v>
      </c>
      <c r="C99" t="str">
        <f ca="1">IF(B99&lt;=$L$3,$I$3,IF(B99&lt;=$L$4,$I$4,IF(B99&lt;=$L$5,$I$5,IF(B99&lt;=$L$6,$I$6,$I$7))))</f>
        <v>Cone</v>
      </c>
      <c r="D99" s="14">
        <f ca="1">LOGINV(RAND(),$M$12,$L$12)</f>
        <v>20.229121399442494</v>
      </c>
      <c r="E99" s="14">
        <f ca="1">LOGINV(RAND(),$M$13,$L$13)</f>
        <v>37.969142780579176</v>
      </c>
      <c r="F99" s="14">
        <f ca="1">LOGINV(RAND(),$M$14,$L$14)</f>
        <v>25.929345662741873</v>
      </c>
      <c r="G99" s="14">
        <f ca="1">D99+E99+F99</f>
        <v>84.127609842763547</v>
      </c>
      <c r="H99">
        <f ca="1">FLOOR(SimTable[[#This Row],[Total_Service_Time_sec]],10)</f>
        <v>80</v>
      </c>
    </row>
    <row r="100" spans="1:8" ht="15" customHeight="1">
      <c r="A100">
        <f t="shared" si="1"/>
        <v>99</v>
      </c>
      <c r="B100" s="13">
        <f ca="1">RAND()</f>
        <v>0.11253417257966269</v>
      </c>
      <c r="C100" t="str">
        <f ca="1">IF(B100&lt;=$L$3,$I$3,IF(B100&lt;=$L$4,$I$4,IF(B100&lt;=$L$5,$I$5,IF(B100&lt;=$L$6,$I$6,$I$7))))</f>
        <v>Cone</v>
      </c>
      <c r="D100" s="14">
        <f ca="1">LOGINV(RAND(),$M$12,$L$12)</f>
        <v>25.813910503293172</v>
      </c>
      <c r="E100" s="14">
        <f ca="1">LOGINV(RAND(),$M$13,$L$13)</f>
        <v>14.95139285241199</v>
      </c>
      <c r="F100" s="14">
        <f ca="1">LOGINV(RAND(),$M$14,$L$14)</f>
        <v>15.532989301769589</v>
      </c>
      <c r="G100" s="14">
        <f ca="1">D100+E100+F100</f>
        <v>56.298292657474754</v>
      </c>
      <c r="H100">
        <f ca="1">FLOOR(SimTable[[#This Row],[Total_Service_Time_sec]],10)</f>
        <v>50</v>
      </c>
    </row>
    <row r="101" spans="1:8" ht="15" customHeight="1">
      <c r="A101">
        <f t="shared" si="1"/>
        <v>100</v>
      </c>
      <c r="B101" s="13">
        <f ca="1">RAND()</f>
        <v>0.37268583055498761</v>
      </c>
      <c r="C101" t="str">
        <f ca="1">IF(B101&lt;=$L$3,$I$3,IF(B101&lt;=$L$4,$I$4,IF(B101&lt;=$L$5,$I$5,IF(B101&lt;=$L$6,$I$6,$I$7))))</f>
        <v>Cone</v>
      </c>
      <c r="D101" s="14">
        <f ca="1">LOGINV(RAND(),$M$12,$L$12)</f>
        <v>26.09141966493528</v>
      </c>
      <c r="E101" s="14">
        <f ca="1">LOGINV(RAND(),$M$13,$L$13)</f>
        <v>21.035951785670878</v>
      </c>
      <c r="F101" s="14">
        <f ca="1">LOGINV(RAND(),$M$14,$L$14)</f>
        <v>22.013994126570406</v>
      </c>
      <c r="G101" s="14">
        <f ca="1">D101+E101+F101</f>
        <v>69.141365577176572</v>
      </c>
      <c r="H101">
        <f ca="1">FLOOR(SimTable[[#This Row],[Total_Service_Time_sec]],10)</f>
        <v>60</v>
      </c>
    </row>
    <row r="102" spans="1:8" ht="15" customHeight="1">
      <c r="A102">
        <f t="shared" si="1"/>
        <v>101</v>
      </c>
      <c r="B102" s="13">
        <f ca="1">RAND()</f>
        <v>0.83373713737613897</v>
      </c>
      <c r="C102" t="str">
        <f ca="1">IF(B102&lt;=$L$3,$I$3,IF(B102&lt;=$L$4,$I$4,IF(B102&lt;=$L$5,$I$5,IF(B102&lt;=$L$6,$I$6,$I$7))))</f>
        <v>Cup</v>
      </c>
      <c r="D102" s="14">
        <f ca="1">LOGINV(RAND(),$M$12,$L$12)</f>
        <v>22.374716187534833</v>
      </c>
      <c r="E102" s="14">
        <f ca="1">LOGINV(RAND(),$M$13,$L$13)</f>
        <v>46.668807016064449</v>
      </c>
      <c r="F102" s="14">
        <f ca="1">LOGINV(RAND(),$M$14,$L$14)</f>
        <v>26.822298607245624</v>
      </c>
      <c r="G102" s="14">
        <f ca="1">D102+E102+F102</f>
        <v>95.865821810844906</v>
      </c>
      <c r="H102">
        <f ca="1">FLOOR(SimTable[[#This Row],[Total_Service_Time_sec]],10)</f>
        <v>90</v>
      </c>
    </row>
    <row r="103" spans="1:8" ht="15" customHeight="1">
      <c r="A103">
        <f t="shared" si="1"/>
        <v>102</v>
      </c>
      <c r="B103" s="13">
        <f ca="1">RAND()</f>
        <v>0.57817649867335363</v>
      </c>
      <c r="C103" t="str">
        <f ca="1">IF(B103&lt;=$L$3,$I$3,IF(B103&lt;=$L$4,$I$4,IF(B103&lt;=$L$5,$I$5,IF(B103&lt;=$L$6,$I$6,$I$7))))</f>
        <v>Cup</v>
      </c>
      <c r="D103" s="14">
        <f ca="1">LOGINV(RAND(),$M$12,$L$12)</f>
        <v>13.133070831973319</v>
      </c>
      <c r="E103" s="14">
        <f ca="1">LOGINV(RAND(),$M$13,$L$13)</f>
        <v>57.682206680671378</v>
      </c>
      <c r="F103" s="14">
        <f ca="1">LOGINV(RAND(),$M$14,$L$14)</f>
        <v>26.368606427425465</v>
      </c>
      <c r="G103" s="14">
        <f ca="1">D103+E103+F103</f>
        <v>97.18388394007016</v>
      </c>
      <c r="H103">
        <f ca="1">FLOOR(SimTable[[#This Row],[Total_Service_Time_sec]],10)</f>
        <v>90</v>
      </c>
    </row>
    <row r="104" spans="1:8" ht="15" customHeight="1">
      <c r="A104">
        <f t="shared" si="1"/>
        <v>103</v>
      </c>
      <c r="B104" s="13">
        <f ca="1">RAND()</f>
        <v>0.98921807564231989</v>
      </c>
      <c r="C104" t="str">
        <f ca="1">IF(B104&lt;=$L$3,$I$3,IF(B104&lt;=$L$4,$I$4,IF(B104&lt;=$L$5,$I$5,IF(B104&lt;=$L$6,$I$6,$I$7))))</f>
        <v>Sundae</v>
      </c>
      <c r="D104" s="14">
        <f ca="1">LOGINV(RAND(),$M$12,$L$12)</f>
        <v>26.885341358220209</v>
      </c>
      <c r="E104" s="14">
        <f ca="1">LOGINV(RAND(),$M$13,$L$13)</f>
        <v>12.104517653036043</v>
      </c>
      <c r="F104" s="14">
        <f ca="1">LOGINV(RAND(),$M$14,$L$14)</f>
        <v>21.64768273470952</v>
      </c>
      <c r="G104" s="14">
        <f ca="1">D104+E104+F104</f>
        <v>60.63754174596577</v>
      </c>
      <c r="H104">
        <f ca="1">FLOOR(SimTable[[#This Row],[Total_Service_Time_sec]],10)</f>
        <v>60</v>
      </c>
    </row>
    <row r="105" spans="1:8" ht="15" customHeight="1">
      <c r="A105">
        <f t="shared" si="1"/>
        <v>104</v>
      </c>
      <c r="B105" s="13">
        <f ca="1">RAND()</f>
        <v>0.70889267240852227</v>
      </c>
      <c r="C105" t="str">
        <f ca="1">IF(B105&lt;=$L$3,$I$3,IF(B105&lt;=$L$4,$I$4,IF(B105&lt;=$L$5,$I$5,IF(B105&lt;=$L$6,$I$6,$I$7))))</f>
        <v>Cup</v>
      </c>
      <c r="D105" s="14">
        <f ca="1">LOGINV(RAND(),$M$12,$L$12)</f>
        <v>50.776977993277221</v>
      </c>
      <c r="E105" s="14">
        <f ca="1">LOGINV(RAND(),$M$13,$L$13)</f>
        <v>17.627689430891579</v>
      </c>
      <c r="F105" s="14">
        <f ca="1">LOGINV(RAND(),$M$14,$L$14)</f>
        <v>21.280536426230444</v>
      </c>
      <c r="G105" s="14">
        <f ca="1">D105+E105+F105</f>
        <v>89.685203850399233</v>
      </c>
      <c r="H105">
        <f ca="1">FLOOR(SimTable[[#This Row],[Total_Service_Time_sec]],10)</f>
        <v>80</v>
      </c>
    </row>
    <row r="106" spans="1:8" ht="15" customHeight="1">
      <c r="A106">
        <f t="shared" si="1"/>
        <v>105</v>
      </c>
      <c r="B106" s="13">
        <f ca="1">RAND()</f>
        <v>0.63720299093240285</v>
      </c>
      <c r="C106" t="str">
        <f ca="1">IF(B106&lt;=$L$3,$I$3,IF(B106&lt;=$L$4,$I$4,IF(B106&lt;=$L$5,$I$5,IF(B106&lt;=$L$6,$I$6,$I$7))))</f>
        <v>Cup</v>
      </c>
      <c r="D106" s="14">
        <f ca="1">LOGINV(RAND(),$M$12,$L$12)</f>
        <v>18.56065166883749</v>
      </c>
      <c r="E106" s="14">
        <f ca="1">LOGINV(RAND(),$M$13,$L$13)</f>
        <v>20.491100289482979</v>
      </c>
      <c r="F106" s="14">
        <f ca="1">LOGINV(RAND(),$M$14,$L$14)</f>
        <v>17.939316683197436</v>
      </c>
      <c r="G106" s="14">
        <f ca="1">D106+E106+F106</f>
        <v>56.991068641517899</v>
      </c>
      <c r="H106">
        <f ca="1">FLOOR(SimTable[[#This Row],[Total_Service_Time_sec]],10)</f>
        <v>50</v>
      </c>
    </row>
    <row r="107" spans="1:8" ht="15" customHeight="1">
      <c r="A107">
        <f t="shared" si="1"/>
        <v>106</v>
      </c>
      <c r="B107" s="13">
        <f ca="1">RAND()</f>
        <v>0.45791753838619642</v>
      </c>
      <c r="C107" t="str">
        <f ca="1">IF(B107&lt;=$L$3,$I$3,IF(B107&lt;=$L$4,$I$4,IF(B107&lt;=$L$5,$I$5,IF(B107&lt;=$L$6,$I$6,$I$7))))</f>
        <v>Cone</v>
      </c>
      <c r="D107" s="14">
        <f ca="1">LOGINV(RAND(),$M$12,$L$12)</f>
        <v>38.477013602828713</v>
      </c>
      <c r="E107" s="14">
        <f ca="1">LOGINV(RAND(),$M$13,$L$13)</f>
        <v>41.640326043249871</v>
      </c>
      <c r="F107" s="14">
        <f ca="1">LOGINV(RAND(),$M$14,$L$14)</f>
        <v>15.198806016621107</v>
      </c>
      <c r="G107" s="14">
        <f ca="1">D107+E107+F107</f>
        <v>95.316145662699697</v>
      </c>
      <c r="H107">
        <f ca="1">FLOOR(SimTable[[#This Row],[Total_Service_Time_sec]],10)</f>
        <v>90</v>
      </c>
    </row>
    <row r="108" spans="1:8" ht="15" customHeight="1">
      <c r="A108">
        <f t="shared" si="1"/>
        <v>107</v>
      </c>
      <c r="B108" s="13">
        <f ca="1">RAND()</f>
        <v>0.38900236457902582</v>
      </c>
      <c r="C108" t="str">
        <f ca="1">IF(B108&lt;=$L$3,$I$3,IF(B108&lt;=$L$4,$I$4,IF(B108&lt;=$L$5,$I$5,IF(B108&lt;=$L$6,$I$6,$I$7))))</f>
        <v>Cone</v>
      </c>
      <c r="D108" s="14">
        <f ca="1">LOGINV(RAND(),$M$12,$L$12)</f>
        <v>94.422161684781429</v>
      </c>
      <c r="E108" s="14">
        <f ca="1">LOGINV(RAND(),$M$13,$L$13)</f>
        <v>22.139157180384395</v>
      </c>
      <c r="F108" s="14">
        <f ca="1">LOGINV(RAND(),$M$14,$L$14)</f>
        <v>27.981164410384654</v>
      </c>
      <c r="G108" s="14">
        <f ca="1">D108+E108+F108</f>
        <v>144.54248327555047</v>
      </c>
      <c r="H108">
        <f ca="1">FLOOR(SimTable[[#This Row],[Total_Service_Time_sec]],10)</f>
        <v>140</v>
      </c>
    </row>
    <row r="109" spans="1:8" ht="15" customHeight="1">
      <c r="A109">
        <f t="shared" si="1"/>
        <v>108</v>
      </c>
      <c r="B109" s="13">
        <f ca="1">RAND()</f>
        <v>0.63217744912424545</v>
      </c>
      <c r="C109" t="str">
        <f ca="1">IF(B109&lt;=$L$3,$I$3,IF(B109&lt;=$L$4,$I$4,IF(B109&lt;=$L$5,$I$5,IF(B109&lt;=$L$6,$I$6,$I$7))))</f>
        <v>Cup</v>
      </c>
      <c r="D109" s="14">
        <f ca="1">LOGINV(RAND(),$M$12,$L$12)</f>
        <v>40.22909292635434</v>
      </c>
      <c r="E109" s="14">
        <f ca="1">LOGINV(RAND(),$M$13,$L$13)</f>
        <v>29.727957884211776</v>
      </c>
      <c r="F109" s="14">
        <f ca="1">LOGINV(RAND(),$M$14,$L$14)</f>
        <v>14.453878241584986</v>
      </c>
      <c r="G109" s="14">
        <f ca="1">D109+E109+F109</f>
        <v>84.410929052151104</v>
      </c>
      <c r="H109">
        <f ca="1">FLOOR(SimTable[[#This Row],[Total_Service_Time_sec]],10)</f>
        <v>80</v>
      </c>
    </row>
    <row r="110" spans="1:8" ht="15" customHeight="1">
      <c r="A110">
        <f t="shared" si="1"/>
        <v>109</v>
      </c>
      <c r="B110" s="13">
        <f ca="1">RAND()</f>
        <v>0.75534446315292492</v>
      </c>
      <c r="C110" t="str">
        <f ca="1">IF(B110&lt;=$L$3,$I$3,IF(B110&lt;=$L$4,$I$4,IF(B110&lt;=$L$5,$I$5,IF(B110&lt;=$L$6,$I$6,$I$7))))</f>
        <v>Cup</v>
      </c>
      <c r="D110" s="14">
        <f ca="1">LOGINV(RAND(),$M$12,$L$12)</f>
        <v>16.606087064798359</v>
      </c>
      <c r="E110" s="14">
        <f ca="1">LOGINV(RAND(),$M$13,$L$13)</f>
        <v>17.371799223793147</v>
      </c>
      <c r="F110" s="14">
        <f ca="1">LOGINV(RAND(),$M$14,$L$14)</f>
        <v>19.963869917246353</v>
      </c>
      <c r="G110" s="14">
        <f ca="1">D110+E110+F110</f>
        <v>53.941756205837862</v>
      </c>
      <c r="H110">
        <f ca="1">FLOOR(SimTable[[#This Row],[Total_Service_Time_sec]],10)</f>
        <v>50</v>
      </c>
    </row>
    <row r="111" spans="1:8" ht="15" customHeight="1">
      <c r="A111">
        <f t="shared" si="1"/>
        <v>110</v>
      </c>
      <c r="B111" s="13">
        <f ca="1">RAND()</f>
        <v>0.98594505090250284</v>
      </c>
      <c r="C111" t="str">
        <f ca="1">IF(B111&lt;=$L$3,$I$3,IF(B111&lt;=$L$4,$I$4,IF(B111&lt;=$L$5,$I$5,IF(B111&lt;=$L$6,$I$6,$I$7))))</f>
        <v>Sundae</v>
      </c>
      <c r="D111" s="14">
        <f ca="1">LOGINV(RAND(),$M$12,$L$12)</f>
        <v>17.877992990092856</v>
      </c>
      <c r="E111" s="14">
        <f ca="1">LOGINV(RAND(),$M$13,$L$13)</f>
        <v>14.808159918521152</v>
      </c>
      <c r="F111" s="14">
        <f ca="1">LOGINV(RAND(),$M$14,$L$14)</f>
        <v>15.541572270693729</v>
      </c>
      <c r="G111" s="14">
        <f ca="1">D111+E111+F111</f>
        <v>48.227725179307733</v>
      </c>
      <c r="H111">
        <f ca="1">FLOOR(SimTable[[#This Row],[Total_Service_Time_sec]],10)</f>
        <v>40</v>
      </c>
    </row>
    <row r="112" spans="1:8" ht="15" customHeight="1">
      <c r="A112">
        <f t="shared" si="1"/>
        <v>111</v>
      </c>
      <c r="B112" s="13">
        <f ca="1">RAND()</f>
        <v>0.92386499928824184</v>
      </c>
      <c r="C112" t="str">
        <f ca="1">IF(B112&lt;=$L$3,$I$3,IF(B112&lt;=$L$4,$I$4,IF(B112&lt;=$L$5,$I$5,IF(B112&lt;=$L$6,$I$6,$I$7))))</f>
        <v>Split</v>
      </c>
      <c r="D112" s="14">
        <f ca="1">LOGINV(RAND(),$M$12,$L$12)</f>
        <v>82.774748443502418</v>
      </c>
      <c r="E112" s="14">
        <f ca="1">LOGINV(RAND(),$M$13,$L$13)</f>
        <v>12.407680634530395</v>
      </c>
      <c r="F112" s="14">
        <f ca="1">LOGINV(RAND(),$M$14,$L$14)</f>
        <v>17.370009617624806</v>
      </c>
      <c r="G112" s="14">
        <f ca="1">D112+E112+F112</f>
        <v>112.55243869565761</v>
      </c>
      <c r="H112">
        <f ca="1">FLOOR(SimTable[[#This Row],[Total_Service_Time_sec]],10)</f>
        <v>110</v>
      </c>
    </row>
    <row r="113" spans="1:8" ht="15" customHeight="1">
      <c r="A113">
        <f t="shared" si="1"/>
        <v>112</v>
      </c>
      <c r="B113" s="13">
        <f ca="1">RAND()</f>
        <v>6.6551933588958834E-2</v>
      </c>
      <c r="C113" t="str">
        <f ca="1">IF(B113&lt;=$L$3,$I$3,IF(B113&lt;=$L$4,$I$4,IF(B113&lt;=$L$5,$I$5,IF(B113&lt;=$L$6,$I$6,$I$7))))</f>
        <v>Cone</v>
      </c>
      <c r="D113" s="14">
        <f ca="1">LOGINV(RAND(),$M$12,$L$12)</f>
        <v>22.446502054683624</v>
      </c>
      <c r="E113" s="14">
        <f ca="1">LOGINV(RAND(),$M$13,$L$13)</f>
        <v>22.262010827691547</v>
      </c>
      <c r="F113" s="14">
        <f ca="1">LOGINV(RAND(),$M$14,$L$14)</f>
        <v>16.6667882378391</v>
      </c>
      <c r="G113" s="14">
        <f ca="1">D113+E113+F113</f>
        <v>61.375301120214274</v>
      </c>
      <c r="H113">
        <f ca="1">FLOOR(SimTable[[#This Row],[Total_Service_Time_sec]],10)</f>
        <v>60</v>
      </c>
    </row>
    <row r="114" spans="1:8" ht="15" customHeight="1">
      <c r="A114">
        <f t="shared" si="1"/>
        <v>113</v>
      </c>
      <c r="B114" s="13">
        <f ca="1">RAND()</f>
        <v>0.66851670849465128</v>
      </c>
      <c r="C114" t="str">
        <f ca="1">IF(B114&lt;=$L$3,$I$3,IF(B114&lt;=$L$4,$I$4,IF(B114&lt;=$L$5,$I$5,IF(B114&lt;=$L$6,$I$6,$I$7))))</f>
        <v>Cup</v>
      </c>
      <c r="D114" s="14">
        <f ca="1">LOGINV(RAND(),$M$12,$L$12)</f>
        <v>74.243988627333408</v>
      </c>
      <c r="E114" s="14">
        <f ca="1">LOGINV(RAND(),$M$13,$L$13)</f>
        <v>33.342458360458892</v>
      </c>
      <c r="F114" s="14">
        <f ca="1">LOGINV(RAND(),$M$14,$L$14)</f>
        <v>18.06980229337454</v>
      </c>
      <c r="G114" s="14">
        <f ca="1">D114+E114+F114</f>
        <v>125.65624928116684</v>
      </c>
      <c r="H114">
        <f ca="1">FLOOR(SimTable[[#This Row],[Total_Service_Time_sec]],10)</f>
        <v>120</v>
      </c>
    </row>
    <row r="115" spans="1:8" ht="15" customHeight="1">
      <c r="A115">
        <f t="shared" si="1"/>
        <v>114</v>
      </c>
      <c r="B115" s="13">
        <f ca="1">RAND()</f>
        <v>0.9291585750789928</v>
      </c>
      <c r="C115" t="str">
        <f ca="1">IF(B115&lt;=$L$3,$I$3,IF(B115&lt;=$L$4,$I$4,IF(B115&lt;=$L$5,$I$5,IF(B115&lt;=$L$6,$I$6,$I$7))))</f>
        <v>Split</v>
      </c>
      <c r="D115" s="14">
        <f ca="1">LOGINV(RAND(),$M$12,$L$12)</f>
        <v>83.031482722234955</v>
      </c>
      <c r="E115" s="14">
        <f ca="1">LOGINV(RAND(),$M$13,$L$13)</f>
        <v>52.204919864996143</v>
      </c>
      <c r="F115" s="14">
        <f ca="1">LOGINV(RAND(),$M$14,$L$14)</f>
        <v>20.357206853762818</v>
      </c>
      <c r="G115" s="14">
        <f ca="1">D115+E115+F115</f>
        <v>155.59360944099393</v>
      </c>
      <c r="H115">
        <f ca="1">FLOOR(SimTable[[#This Row],[Total_Service_Time_sec]],10)</f>
        <v>150</v>
      </c>
    </row>
    <row r="116" spans="1:8" ht="15" customHeight="1">
      <c r="A116">
        <f t="shared" si="1"/>
        <v>115</v>
      </c>
      <c r="B116" s="13">
        <f ca="1">RAND()</f>
        <v>0.73824343236554135</v>
      </c>
      <c r="C116" t="str">
        <f ca="1">IF(B116&lt;=$L$3,$I$3,IF(B116&lt;=$L$4,$I$4,IF(B116&lt;=$L$5,$I$5,IF(B116&lt;=$L$6,$I$6,$I$7))))</f>
        <v>Cup</v>
      </c>
      <c r="D116" s="14">
        <f ca="1">LOGINV(RAND(),$M$12,$L$12)</f>
        <v>78.330209786232246</v>
      </c>
      <c r="E116" s="14">
        <f ca="1">LOGINV(RAND(),$M$13,$L$13)</f>
        <v>35.664819939494897</v>
      </c>
      <c r="F116" s="14">
        <f ca="1">LOGINV(RAND(),$M$14,$L$14)</f>
        <v>21.517031731898111</v>
      </c>
      <c r="G116" s="14">
        <f ca="1">D116+E116+F116</f>
        <v>135.51206145762524</v>
      </c>
      <c r="H116">
        <f ca="1">FLOOR(SimTable[[#This Row],[Total_Service_Time_sec]],10)</f>
        <v>130</v>
      </c>
    </row>
    <row r="117" spans="1:8" ht="15" customHeight="1">
      <c r="A117">
        <f t="shared" si="1"/>
        <v>116</v>
      </c>
      <c r="B117" s="13">
        <f ca="1">RAND()</f>
        <v>0.95510117832653441</v>
      </c>
      <c r="C117" t="str">
        <f ca="1">IF(B117&lt;=$L$3,$I$3,IF(B117&lt;=$L$4,$I$4,IF(B117&lt;=$L$5,$I$5,IF(B117&lt;=$L$6,$I$6,$I$7))))</f>
        <v>Split</v>
      </c>
      <c r="D117" s="14">
        <f ca="1">LOGINV(RAND(),$M$12,$L$12)</f>
        <v>25.409737236031273</v>
      </c>
      <c r="E117" s="14">
        <f ca="1">LOGINV(RAND(),$M$13,$L$13)</f>
        <v>31.666301449333822</v>
      </c>
      <c r="F117" s="14">
        <f ca="1">LOGINV(RAND(),$M$14,$L$14)</f>
        <v>19.276335890267152</v>
      </c>
      <c r="G117" s="14">
        <f ca="1">D117+E117+F117</f>
        <v>76.35237457563224</v>
      </c>
      <c r="H117">
        <f ca="1">FLOOR(SimTable[[#This Row],[Total_Service_Time_sec]],10)</f>
        <v>70</v>
      </c>
    </row>
    <row r="118" spans="1:8" ht="15" customHeight="1">
      <c r="A118">
        <f t="shared" si="1"/>
        <v>117</v>
      </c>
      <c r="B118" s="13">
        <f ca="1">RAND()</f>
        <v>0.62657635226164132</v>
      </c>
      <c r="C118" t="str">
        <f ca="1">IF(B118&lt;=$L$3,$I$3,IF(B118&lt;=$L$4,$I$4,IF(B118&lt;=$L$5,$I$5,IF(B118&lt;=$L$6,$I$6,$I$7))))</f>
        <v>Cup</v>
      </c>
      <c r="D118" s="14">
        <f ca="1">LOGINV(RAND(),$M$12,$L$12)</f>
        <v>57.647229878723635</v>
      </c>
      <c r="E118" s="14">
        <f ca="1">LOGINV(RAND(),$M$13,$L$13)</f>
        <v>30.098200914240277</v>
      </c>
      <c r="F118" s="14">
        <f ca="1">LOGINV(RAND(),$M$14,$L$14)</f>
        <v>21.423854226332953</v>
      </c>
      <c r="G118" s="14">
        <f ca="1">D118+E118+F118</f>
        <v>109.16928501929686</v>
      </c>
      <c r="H118">
        <f ca="1">FLOOR(SimTable[[#This Row],[Total_Service_Time_sec]],10)</f>
        <v>100</v>
      </c>
    </row>
    <row r="119" spans="1:8" ht="15" customHeight="1">
      <c r="A119">
        <f t="shared" si="1"/>
        <v>118</v>
      </c>
      <c r="B119" s="13">
        <f ca="1">RAND()</f>
        <v>1.0847125404669589E-2</v>
      </c>
      <c r="C119" t="str">
        <f ca="1">IF(B119&lt;=$L$3,$I$3,IF(B119&lt;=$L$4,$I$4,IF(B119&lt;=$L$5,$I$5,IF(B119&lt;=$L$6,$I$6,$I$7))))</f>
        <v>Cone</v>
      </c>
      <c r="D119" s="14">
        <f ca="1">LOGINV(RAND(),$M$12,$L$12)</f>
        <v>40.053416559354787</v>
      </c>
      <c r="E119" s="14">
        <f ca="1">LOGINV(RAND(),$M$13,$L$13)</f>
        <v>19.091789324868028</v>
      </c>
      <c r="F119" s="14">
        <f ca="1">LOGINV(RAND(),$M$14,$L$14)</f>
        <v>17.239740430146178</v>
      </c>
      <c r="G119" s="14">
        <f ca="1">D119+E119+F119</f>
        <v>76.384946314368989</v>
      </c>
      <c r="H119">
        <f ca="1">FLOOR(SimTable[[#This Row],[Total_Service_Time_sec]],10)</f>
        <v>70</v>
      </c>
    </row>
    <row r="120" spans="1:8" ht="15" customHeight="1">
      <c r="A120">
        <f t="shared" si="1"/>
        <v>119</v>
      </c>
      <c r="B120" s="13">
        <f ca="1">RAND()</f>
        <v>0.54474086343082262</v>
      </c>
      <c r="C120" t="str">
        <f ca="1">IF(B120&lt;=$L$3,$I$3,IF(B120&lt;=$L$4,$I$4,IF(B120&lt;=$L$5,$I$5,IF(B120&lt;=$L$6,$I$6,$I$7))))</f>
        <v>Cup</v>
      </c>
      <c r="D120" s="14">
        <f ca="1">LOGINV(RAND(),$M$12,$L$12)</f>
        <v>7.2643378457368497</v>
      </c>
      <c r="E120" s="14">
        <f ca="1">LOGINV(RAND(),$M$13,$L$13)</f>
        <v>29.054812459675823</v>
      </c>
      <c r="F120" s="14">
        <f ca="1">LOGINV(RAND(),$M$14,$L$14)</f>
        <v>18.624977838383661</v>
      </c>
      <c r="G120" s="14">
        <f ca="1">D120+E120+F120</f>
        <v>54.944128143796334</v>
      </c>
      <c r="H120">
        <f ca="1">FLOOR(SimTable[[#This Row],[Total_Service_Time_sec]],10)</f>
        <v>50</v>
      </c>
    </row>
    <row r="121" spans="1:8" ht="15" customHeight="1">
      <c r="A121">
        <f t="shared" si="1"/>
        <v>120</v>
      </c>
      <c r="B121" s="13">
        <f ca="1">RAND()</f>
        <v>7.4408985972917785E-2</v>
      </c>
      <c r="C121" t="str">
        <f ca="1">IF(B121&lt;=$L$3,$I$3,IF(B121&lt;=$L$4,$I$4,IF(B121&lt;=$L$5,$I$5,IF(B121&lt;=$L$6,$I$6,$I$7))))</f>
        <v>Cone</v>
      </c>
      <c r="D121" s="14">
        <f ca="1">LOGINV(RAND(),$M$12,$L$12)</f>
        <v>38.829442619114495</v>
      </c>
      <c r="E121" s="14">
        <f ca="1">LOGINV(RAND(),$M$13,$L$13)</f>
        <v>16.800292576030692</v>
      </c>
      <c r="F121" s="14">
        <f ca="1">LOGINV(RAND(),$M$14,$L$14)</f>
        <v>24.056359684538059</v>
      </c>
      <c r="G121" s="14">
        <f ca="1">D121+E121+F121</f>
        <v>79.686094879683253</v>
      </c>
      <c r="H121">
        <f ca="1">FLOOR(SimTable[[#This Row],[Total_Service_Time_sec]],10)</f>
        <v>70</v>
      </c>
    </row>
    <row r="122" spans="1:8" ht="15" customHeight="1">
      <c r="A122">
        <f t="shared" si="1"/>
        <v>121</v>
      </c>
      <c r="B122" s="13">
        <f ca="1">RAND()</f>
        <v>0.47012676779093876</v>
      </c>
      <c r="C122" t="str">
        <f ca="1">IF(B122&lt;=$L$3,$I$3,IF(B122&lt;=$L$4,$I$4,IF(B122&lt;=$L$5,$I$5,IF(B122&lt;=$L$6,$I$6,$I$7))))</f>
        <v>Cone</v>
      </c>
      <c r="D122" s="14">
        <f ca="1">LOGINV(RAND(),$M$12,$L$12)</f>
        <v>20.547996865986331</v>
      </c>
      <c r="E122" s="14">
        <f ca="1">LOGINV(RAND(),$M$13,$L$13)</f>
        <v>28.533259304917056</v>
      </c>
      <c r="F122" s="14">
        <f ca="1">LOGINV(RAND(),$M$14,$L$14)</f>
        <v>22.14332939712542</v>
      </c>
      <c r="G122" s="14">
        <f ca="1">D122+E122+F122</f>
        <v>71.2245855680288</v>
      </c>
      <c r="H122">
        <f ca="1">FLOOR(SimTable[[#This Row],[Total_Service_Time_sec]],10)</f>
        <v>70</v>
      </c>
    </row>
    <row r="123" spans="1:8" ht="15" customHeight="1">
      <c r="A123">
        <f t="shared" si="1"/>
        <v>122</v>
      </c>
      <c r="B123" s="13">
        <f ca="1">RAND()</f>
        <v>0.46518549016970201</v>
      </c>
      <c r="C123" t="str">
        <f ca="1">IF(B123&lt;=$L$3,$I$3,IF(B123&lt;=$L$4,$I$4,IF(B123&lt;=$L$5,$I$5,IF(B123&lt;=$L$6,$I$6,$I$7))))</f>
        <v>Cone</v>
      </c>
      <c r="D123" s="14">
        <f ca="1">LOGINV(RAND(),$M$12,$L$12)</f>
        <v>17.378856171694903</v>
      </c>
      <c r="E123" s="14">
        <f ca="1">LOGINV(RAND(),$M$13,$L$13)</f>
        <v>16.68194155172759</v>
      </c>
      <c r="F123" s="14">
        <f ca="1">LOGINV(RAND(),$M$14,$L$14)</f>
        <v>29.594814421294586</v>
      </c>
      <c r="G123" s="14">
        <f ca="1">D123+E123+F123</f>
        <v>63.655612144717082</v>
      </c>
      <c r="H123">
        <f ca="1">FLOOR(SimTable[[#This Row],[Total_Service_Time_sec]],10)</f>
        <v>60</v>
      </c>
    </row>
    <row r="124" spans="1:8" ht="15" customHeight="1">
      <c r="A124">
        <f t="shared" si="1"/>
        <v>123</v>
      </c>
      <c r="B124" s="13">
        <f ca="1">RAND()</f>
        <v>0.87559252065899207</v>
      </c>
      <c r="C124" t="str">
        <f ca="1">IF(B124&lt;=$L$3,$I$3,IF(B124&lt;=$L$4,$I$4,IF(B124&lt;=$L$5,$I$5,IF(B124&lt;=$L$6,$I$6,$I$7))))</f>
        <v>Shake</v>
      </c>
      <c r="D124" s="14">
        <f ca="1">LOGINV(RAND(),$M$12,$L$12)</f>
        <v>23.282244004621411</v>
      </c>
      <c r="E124" s="14">
        <f ca="1">LOGINV(RAND(),$M$13,$L$13)</f>
        <v>22.66375676335738</v>
      </c>
      <c r="F124" s="14">
        <f ca="1">LOGINV(RAND(),$M$14,$L$14)</f>
        <v>15.858560896083127</v>
      </c>
      <c r="G124" s="14">
        <f ca="1">D124+E124+F124</f>
        <v>61.804561664061914</v>
      </c>
      <c r="H124">
        <f ca="1">FLOOR(SimTable[[#This Row],[Total_Service_Time_sec]],10)</f>
        <v>60</v>
      </c>
    </row>
    <row r="125" spans="1:8" ht="15" customHeight="1">
      <c r="A125">
        <f t="shared" si="1"/>
        <v>124</v>
      </c>
      <c r="B125" s="13">
        <f ca="1">RAND()</f>
        <v>0.24285270480220744</v>
      </c>
      <c r="C125" t="str">
        <f ca="1">IF(B125&lt;=$L$3,$I$3,IF(B125&lt;=$L$4,$I$4,IF(B125&lt;=$L$5,$I$5,IF(B125&lt;=$L$6,$I$6,$I$7))))</f>
        <v>Cone</v>
      </c>
      <c r="D125" s="14">
        <f ca="1">LOGINV(RAND(),$M$12,$L$12)</f>
        <v>25.174465154526533</v>
      </c>
      <c r="E125" s="14">
        <f ca="1">LOGINV(RAND(),$M$13,$L$13)</f>
        <v>31.421302210699046</v>
      </c>
      <c r="F125" s="14">
        <f ca="1">LOGINV(RAND(),$M$14,$L$14)</f>
        <v>19.121072056229043</v>
      </c>
      <c r="G125" s="14">
        <f ca="1">D125+E125+F125</f>
        <v>75.716839421454623</v>
      </c>
      <c r="H125">
        <f ca="1">FLOOR(SimTable[[#This Row],[Total_Service_Time_sec]],10)</f>
        <v>70</v>
      </c>
    </row>
    <row r="126" spans="1:8" ht="15" customHeight="1">
      <c r="A126">
        <f t="shared" si="1"/>
        <v>125</v>
      </c>
      <c r="B126" s="13">
        <f ca="1">RAND()</f>
        <v>0.14776558010806418</v>
      </c>
      <c r="C126" t="str">
        <f ca="1">IF(B126&lt;=$L$3,$I$3,IF(B126&lt;=$L$4,$I$4,IF(B126&lt;=$L$5,$I$5,IF(B126&lt;=$L$6,$I$6,$I$7))))</f>
        <v>Cone</v>
      </c>
      <c r="D126" s="14">
        <f ca="1">LOGINV(RAND(),$M$12,$L$12)</f>
        <v>66.478157690281805</v>
      </c>
      <c r="E126" s="14">
        <f ca="1">LOGINV(RAND(),$M$13,$L$13)</f>
        <v>40.635084436048267</v>
      </c>
      <c r="F126" s="14">
        <f ca="1">LOGINV(RAND(),$M$14,$L$14)</f>
        <v>14.501997601991832</v>
      </c>
      <c r="G126" s="14">
        <f ca="1">D126+E126+F126</f>
        <v>121.61523972832191</v>
      </c>
      <c r="H126">
        <f ca="1">FLOOR(SimTable[[#This Row],[Total_Service_Time_sec]],10)</f>
        <v>120</v>
      </c>
    </row>
    <row r="127" spans="1:8" ht="15" customHeight="1">
      <c r="A127">
        <f t="shared" si="1"/>
        <v>126</v>
      </c>
      <c r="B127" s="13">
        <f ca="1">RAND()</f>
        <v>0.10624415837136514</v>
      </c>
      <c r="C127" t="str">
        <f ca="1">IF(B127&lt;=$L$3,$I$3,IF(B127&lt;=$L$4,$I$4,IF(B127&lt;=$L$5,$I$5,IF(B127&lt;=$L$6,$I$6,$I$7))))</f>
        <v>Cone</v>
      </c>
      <c r="D127" s="14">
        <f ca="1">LOGINV(RAND(),$M$12,$L$12)</f>
        <v>95.999009519292528</v>
      </c>
      <c r="E127" s="14">
        <f ca="1">LOGINV(RAND(),$M$13,$L$13)</f>
        <v>14.985838503802103</v>
      </c>
      <c r="F127" s="14">
        <f ca="1">LOGINV(RAND(),$M$14,$L$14)</f>
        <v>22.392131834733558</v>
      </c>
      <c r="G127" s="14">
        <f ca="1">D127+E127+F127</f>
        <v>133.37697985782819</v>
      </c>
      <c r="H127">
        <f ca="1">FLOOR(SimTable[[#This Row],[Total_Service_Time_sec]],10)</f>
        <v>130</v>
      </c>
    </row>
    <row r="128" spans="1:8" ht="15" customHeight="1">
      <c r="A128">
        <f t="shared" si="1"/>
        <v>127</v>
      </c>
      <c r="B128" s="13">
        <f ca="1">RAND()</f>
        <v>0.79075171663009691</v>
      </c>
      <c r="C128" t="str">
        <f ca="1">IF(B128&lt;=$L$3,$I$3,IF(B128&lt;=$L$4,$I$4,IF(B128&lt;=$L$5,$I$5,IF(B128&lt;=$L$6,$I$6,$I$7))))</f>
        <v>Cup</v>
      </c>
      <c r="D128" s="14">
        <f ca="1">LOGINV(RAND(),$M$12,$L$12)</f>
        <v>62.777907840084993</v>
      </c>
      <c r="E128" s="14">
        <f ca="1">LOGINV(RAND(),$M$13,$L$13)</f>
        <v>11.550560861665858</v>
      </c>
      <c r="F128" s="14">
        <f ca="1">LOGINV(RAND(),$M$14,$L$14)</f>
        <v>18.510186350821808</v>
      </c>
      <c r="G128" s="14">
        <f ca="1">D128+E128+F128</f>
        <v>92.838655052572662</v>
      </c>
      <c r="H128">
        <f ca="1">FLOOR(SimTable[[#This Row],[Total_Service_Time_sec]],10)</f>
        <v>90</v>
      </c>
    </row>
    <row r="129" spans="1:8" ht="15" customHeight="1">
      <c r="A129">
        <f t="shared" si="1"/>
        <v>128</v>
      </c>
      <c r="B129" s="13">
        <f ca="1">RAND()</f>
        <v>0.45146384548588503</v>
      </c>
      <c r="C129" t="str">
        <f ca="1">IF(B129&lt;=$L$3,$I$3,IF(B129&lt;=$L$4,$I$4,IF(B129&lt;=$L$5,$I$5,IF(B129&lt;=$L$6,$I$6,$I$7))))</f>
        <v>Cone</v>
      </c>
      <c r="D129" s="14">
        <f ca="1">LOGINV(RAND(),$M$12,$L$12)</f>
        <v>70.596688126054758</v>
      </c>
      <c r="E129" s="14">
        <f ca="1">LOGINV(RAND(),$M$13,$L$13)</f>
        <v>27.26498218060112</v>
      </c>
      <c r="F129" s="14">
        <f ca="1">LOGINV(RAND(),$M$14,$L$14)</f>
        <v>16.708948028101936</v>
      </c>
      <c r="G129" s="14">
        <f ca="1">D129+E129+F129</f>
        <v>114.57061833475782</v>
      </c>
      <c r="H129">
        <f ca="1">FLOOR(SimTable[[#This Row],[Total_Service_Time_sec]],10)</f>
        <v>110</v>
      </c>
    </row>
    <row r="130" spans="1:8" ht="15" customHeight="1">
      <c r="A130">
        <f t="shared" ref="A130:A193" si="2">ROW()-1</f>
        <v>129</v>
      </c>
      <c r="B130" s="13">
        <f ca="1">RAND()</f>
        <v>0.31160890055213664</v>
      </c>
      <c r="C130" t="str">
        <f ca="1">IF(B130&lt;=$L$3,$I$3,IF(B130&lt;=$L$4,$I$4,IF(B130&lt;=$L$5,$I$5,IF(B130&lt;=$L$6,$I$6,$I$7))))</f>
        <v>Cone</v>
      </c>
      <c r="D130" s="14">
        <f ca="1">LOGINV(RAND(),$M$12,$L$12)</f>
        <v>14.356960680968216</v>
      </c>
      <c r="E130" s="14">
        <f ca="1">LOGINV(RAND(),$M$13,$L$13)</f>
        <v>25.502069695486483</v>
      </c>
      <c r="F130" s="14">
        <f ca="1">LOGINV(RAND(),$M$14,$L$14)</f>
        <v>19.335901616718861</v>
      </c>
      <c r="G130" s="14">
        <f ca="1">D130+E130+F130</f>
        <v>59.194931993173554</v>
      </c>
      <c r="H130">
        <f ca="1">FLOOR(SimTable[[#This Row],[Total_Service_Time_sec]],10)</f>
        <v>50</v>
      </c>
    </row>
    <row r="131" spans="1:8" ht="15" customHeight="1">
      <c r="A131">
        <f t="shared" si="2"/>
        <v>130</v>
      </c>
      <c r="B131" s="13">
        <f ca="1">RAND()</f>
        <v>0.4406756058490896</v>
      </c>
      <c r="C131" t="str">
        <f ca="1">IF(B131&lt;=$L$3,$I$3,IF(B131&lt;=$L$4,$I$4,IF(B131&lt;=$L$5,$I$5,IF(B131&lt;=$L$6,$I$6,$I$7))))</f>
        <v>Cone</v>
      </c>
      <c r="D131" s="14">
        <f ca="1">LOGINV(RAND(),$M$12,$L$12)</f>
        <v>19.826053894369831</v>
      </c>
      <c r="E131" s="14">
        <f ca="1">LOGINV(RAND(),$M$13,$L$13)</f>
        <v>23.039369266332109</v>
      </c>
      <c r="F131" s="14">
        <f ca="1">LOGINV(RAND(),$M$14,$L$14)</f>
        <v>20.207309025706298</v>
      </c>
      <c r="G131" s="14">
        <f ca="1">D131+E131+F131</f>
        <v>63.072732186408231</v>
      </c>
      <c r="H131">
        <f ca="1">FLOOR(SimTable[[#This Row],[Total_Service_Time_sec]],10)</f>
        <v>60</v>
      </c>
    </row>
    <row r="132" spans="1:8" ht="15" customHeight="1">
      <c r="A132">
        <f t="shared" si="2"/>
        <v>131</v>
      </c>
      <c r="B132" s="13">
        <f ca="1">RAND()</f>
        <v>0.68494098633281397</v>
      </c>
      <c r="C132" t="str">
        <f ca="1">IF(B132&lt;=$L$3,$I$3,IF(B132&lt;=$L$4,$I$4,IF(B132&lt;=$L$5,$I$5,IF(B132&lt;=$L$6,$I$6,$I$7))))</f>
        <v>Cup</v>
      </c>
      <c r="D132" s="14">
        <f ca="1">LOGINV(RAND(),$M$12,$L$12)</f>
        <v>15.708467355889283</v>
      </c>
      <c r="E132" s="14">
        <f ca="1">LOGINV(RAND(),$M$13,$L$13)</f>
        <v>25.116873800054893</v>
      </c>
      <c r="F132" s="14">
        <f ca="1">LOGINV(RAND(),$M$14,$L$14)</f>
        <v>22.761716169290011</v>
      </c>
      <c r="G132" s="14">
        <f ca="1">D132+E132+F132</f>
        <v>63.587057325234184</v>
      </c>
      <c r="H132">
        <f ca="1">FLOOR(SimTable[[#This Row],[Total_Service_Time_sec]],10)</f>
        <v>60</v>
      </c>
    </row>
    <row r="133" spans="1:8" ht="15" customHeight="1">
      <c r="A133">
        <f t="shared" si="2"/>
        <v>132</v>
      </c>
      <c r="B133" s="13">
        <f ca="1">RAND()</f>
        <v>0.52781275539003492</v>
      </c>
      <c r="C133" t="str">
        <f ca="1">IF(B133&lt;=$L$3,$I$3,IF(B133&lt;=$L$4,$I$4,IF(B133&lt;=$L$5,$I$5,IF(B133&lt;=$L$6,$I$6,$I$7))))</f>
        <v>Cup</v>
      </c>
      <c r="D133" s="14">
        <f ca="1">LOGINV(RAND(),$M$12,$L$12)</f>
        <v>9.7357879098940341</v>
      </c>
      <c r="E133" s="14">
        <f ca="1">LOGINV(RAND(),$M$13,$L$13)</f>
        <v>50.045326349615706</v>
      </c>
      <c r="F133" s="14">
        <f ca="1">LOGINV(RAND(),$M$14,$L$14)</f>
        <v>24.77433817097365</v>
      </c>
      <c r="G133" s="14">
        <f ca="1">D133+E133+F133</f>
        <v>84.555452430483399</v>
      </c>
      <c r="H133">
        <f ca="1">FLOOR(SimTable[[#This Row],[Total_Service_Time_sec]],10)</f>
        <v>80</v>
      </c>
    </row>
    <row r="134" spans="1:8" ht="15" customHeight="1">
      <c r="A134">
        <f t="shared" si="2"/>
        <v>133</v>
      </c>
      <c r="B134" s="13">
        <f ca="1">RAND()</f>
        <v>0.70124385569451886</v>
      </c>
      <c r="C134" t="str">
        <f ca="1">IF(B134&lt;=$L$3,$I$3,IF(B134&lt;=$L$4,$I$4,IF(B134&lt;=$L$5,$I$5,IF(B134&lt;=$L$6,$I$6,$I$7))))</f>
        <v>Cup</v>
      </c>
      <c r="D134" s="14">
        <f ca="1">LOGINV(RAND(),$M$12,$L$12)</f>
        <v>32.360071008092632</v>
      </c>
      <c r="E134" s="14">
        <f ca="1">LOGINV(RAND(),$M$13,$L$13)</f>
        <v>13.394613340884719</v>
      </c>
      <c r="F134" s="14">
        <f ca="1">LOGINV(RAND(),$M$14,$L$14)</f>
        <v>23.619176906866439</v>
      </c>
      <c r="G134" s="14">
        <f ca="1">D134+E134+F134</f>
        <v>69.373861255843792</v>
      </c>
      <c r="H134">
        <f ca="1">FLOOR(SimTable[[#This Row],[Total_Service_Time_sec]],10)</f>
        <v>60</v>
      </c>
    </row>
    <row r="135" spans="1:8" ht="15" customHeight="1">
      <c r="A135">
        <f t="shared" si="2"/>
        <v>134</v>
      </c>
      <c r="B135" s="13">
        <f ca="1">RAND()</f>
        <v>0.57861852549334614</v>
      </c>
      <c r="C135" t="str">
        <f ca="1">IF(B135&lt;=$L$3,$I$3,IF(B135&lt;=$L$4,$I$4,IF(B135&lt;=$L$5,$I$5,IF(B135&lt;=$L$6,$I$6,$I$7))))</f>
        <v>Cup</v>
      </c>
      <c r="D135" s="14">
        <f ca="1">LOGINV(RAND(),$M$12,$L$12)</f>
        <v>12.094923132063377</v>
      </c>
      <c r="E135" s="14">
        <f ca="1">LOGINV(RAND(),$M$13,$L$13)</f>
        <v>63.481716373046218</v>
      </c>
      <c r="F135" s="14">
        <f ca="1">LOGINV(RAND(),$M$14,$L$14)</f>
        <v>21.197872589327968</v>
      </c>
      <c r="G135" s="14">
        <f ca="1">D135+E135+F135</f>
        <v>96.774512094437569</v>
      </c>
      <c r="H135">
        <f ca="1">FLOOR(SimTable[[#This Row],[Total_Service_Time_sec]],10)</f>
        <v>90</v>
      </c>
    </row>
    <row r="136" spans="1:8" ht="15" customHeight="1">
      <c r="A136">
        <f t="shared" si="2"/>
        <v>135</v>
      </c>
      <c r="B136" s="13">
        <f ca="1">RAND()</f>
        <v>0.28081015223997552</v>
      </c>
      <c r="C136" t="str">
        <f ca="1">IF(B136&lt;=$L$3,$I$3,IF(B136&lt;=$L$4,$I$4,IF(B136&lt;=$L$5,$I$5,IF(B136&lt;=$L$6,$I$6,$I$7))))</f>
        <v>Cone</v>
      </c>
      <c r="D136" s="14">
        <f ca="1">LOGINV(RAND(),$M$12,$L$12)</f>
        <v>24.944566912016104</v>
      </c>
      <c r="E136" s="14">
        <f ca="1">LOGINV(RAND(),$M$13,$L$13)</f>
        <v>17.005141988434232</v>
      </c>
      <c r="F136" s="14">
        <f ca="1">LOGINV(RAND(),$M$14,$L$14)</f>
        <v>17.473536512627362</v>
      </c>
      <c r="G136" s="14">
        <f ca="1">D136+E136+F136</f>
        <v>59.423245413077694</v>
      </c>
      <c r="H136">
        <f ca="1">FLOOR(SimTable[[#This Row],[Total_Service_Time_sec]],10)</f>
        <v>50</v>
      </c>
    </row>
    <row r="137" spans="1:8" ht="15" customHeight="1">
      <c r="A137">
        <f t="shared" si="2"/>
        <v>136</v>
      </c>
      <c r="B137" s="13">
        <f ca="1">RAND()</f>
        <v>0.45510635099610774</v>
      </c>
      <c r="C137" t="str">
        <f ca="1">IF(B137&lt;=$L$3,$I$3,IF(B137&lt;=$L$4,$I$4,IF(B137&lt;=$L$5,$I$5,IF(B137&lt;=$L$6,$I$6,$I$7))))</f>
        <v>Cone</v>
      </c>
      <c r="D137" s="14">
        <f ca="1">LOGINV(RAND(),$M$12,$L$12)</f>
        <v>15.024486217671218</v>
      </c>
      <c r="E137" s="14">
        <f ca="1">LOGINV(RAND(),$M$13,$L$13)</f>
        <v>33.827747972221694</v>
      </c>
      <c r="F137" s="14">
        <f ca="1">LOGINV(RAND(),$M$14,$L$14)</f>
        <v>17.475999188635679</v>
      </c>
      <c r="G137" s="14">
        <f ca="1">D137+E137+F137</f>
        <v>66.328233378528594</v>
      </c>
      <c r="H137">
        <f ca="1">FLOOR(SimTable[[#This Row],[Total_Service_Time_sec]],10)</f>
        <v>60</v>
      </c>
    </row>
    <row r="138" spans="1:8" ht="15" customHeight="1">
      <c r="A138">
        <f t="shared" si="2"/>
        <v>137</v>
      </c>
      <c r="B138" s="13">
        <f ca="1">RAND()</f>
        <v>0.60788288879938446</v>
      </c>
      <c r="C138" t="str">
        <f ca="1">IF(B138&lt;=$L$3,$I$3,IF(B138&lt;=$L$4,$I$4,IF(B138&lt;=$L$5,$I$5,IF(B138&lt;=$L$6,$I$6,$I$7))))</f>
        <v>Cup</v>
      </c>
      <c r="D138" s="14">
        <f ca="1">LOGINV(RAND(),$M$12,$L$12)</f>
        <v>21.964317639190959</v>
      </c>
      <c r="E138" s="14">
        <f ca="1">LOGINV(RAND(),$M$13,$L$13)</f>
        <v>13.268719942046603</v>
      </c>
      <c r="F138" s="14">
        <f ca="1">LOGINV(RAND(),$M$14,$L$14)</f>
        <v>21.87261367355838</v>
      </c>
      <c r="G138" s="14">
        <f ca="1">D138+E138+F138</f>
        <v>57.105651254795944</v>
      </c>
      <c r="H138">
        <f ca="1">FLOOR(SimTable[[#This Row],[Total_Service_Time_sec]],10)</f>
        <v>50</v>
      </c>
    </row>
    <row r="139" spans="1:8" ht="15" customHeight="1">
      <c r="A139">
        <f t="shared" si="2"/>
        <v>138</v>
      </c>
      <c r="B139" s="13">
        <f ca="1">RAND()</f>
        <v>0.74031229497816675</v>
      </c>
      <c r="C139" t="str">
        <f ca="1">IF(B139&lt;=$L$3,$I$3,IF(B139&lt;=$L$4,$I$4,IF(B139&lt;=$L$5,$I$5,IF(B139&lt;=$L$6,$I$6,$I$7))))</f>
        <v>Cup</v>
      </c>
      <c r="D139" s="14">
        <f ca="1">LOGINV(RAND(),$M$12,$L$12)</f>
        <v>20.681963071329267</v>
      </c>
      <c r="E139" s="14">
        <f ca="1">LOGINV(RAND(),$M$13,$L$13)</f>
        <v>19.882169639669549</v>
      </c>
      <c r="F139" s="14">
        <f ca="1">LOGINV(RAND(),$M$14,$L$14)</f>
        <v>19.390718571513872</v>
      </c>
      <c r="G139" s="14">
        <f ca="1">D139+E139+F139</f>
        <v>59.954851282512692</v>
      </c>
      <c r="H139">
        <f ca="1">FLOOR(SimTable[[#This Row],[Total_Service_Time_sec]],10)</f>
        <v>50</v>
      </c>
    </row>
    <row r="140" spans="1:8" ht="15" customHeight="1">
      <c r="A140">
        <f t="shared" si="2"/>
        <v>139</v>
      </c>
      <c r="B140" s="13">
        <f ca="1">RAND()</f>
        <v>0.43313730867351929</v>
      </c>
      <c r="C140" t="str">
        <f ca="1">IF(B140&lt;=$L$3,$I$3,IF(B140&lt;=$L$4,$I$4,IF(B140&lt;=$L$5,$I$5,IF(B140&lt;=$L$6,$I$6,$I$7))))</f>
        <v>Cone</v>
      </c>
      <c r="D140" s="14">
        <f ca="1">LOGINV(RAND(),$M$12,$L$12)</f>
        <v>37.43789960526717</v>
      </c>
      <c r="E140" s="14">
        <f ca="1">LOGINV(RAND(),$M$13,$L$13)</f>
        <v>17.52496954894724</v>
      </c>
      <c r="F140" s="14">
        <f ca="1">LOGINV(RAND(),$M$14,$L$14)</f>
        <v>25.432278568958868</v>
      </c>
      <c r="G140" s="14">
        <f ca="1">D140+E140+F140</f>
        <v>80.395147723173281</v>
      </c>
      <c r="H140">
        <f ca="1">FLOOR(SimTable[[#This Row],[Total_Service_Time_sec]],10)</f>
        <v>80</v>
      </c>
    </row>
    <row r="141" spans="1:8" ht="15" customHeight="1">
      <c r="A141">
        <f t="shared" si="2"/>
        <v>140</v>
      </c>
      <c r="B141" s="13">
        <f ca="1">RAND()</f>
        <v>0.47560639281385364</v>
      </c>
      <c r="C141" t="str">
        <f ca="1">IF(B141&lt;=$L$3,$I$3,IF(B141&lt;=$L$4,$I$4,IF(B141&lt;=$L$5,$I$5,IF(B141&lt;=$L$6,$I$6,$I$7))))</f>
        <v>Cone</v>
      </c>
      <c r="D141" s="14">
        <f ca="1">LOGINV(RAND(),$M$12,$L$12)</f>
        <v>101.13792964354391</v>
      </c>
      <c r="E141" s="14">
        <f ca="1">LOGINV(RAND(),$M$13,$L$13)</f>
        <v>35.32234717398147</v>
      </c>
      <c r="F141" s="14">
        <f ca="1">LOGINV(RAND(),$M$14,$L$14)</f>
        <v>19.46282216334879</v>
      </c>
      <c r="G141" s="14">
        <f ca="1">D141+E141+F141</f>
        <v>155.92309898087416</v>
      </c>
      <c r="H141">
        <f ca="1">FLOOR(SimTable[[#This Row],[Total_Service_Time_sec]],10)</f>
        <v>150</v>
      </c>
    </row>
    <row r="142" spans="1:8" ht="15" customHeight="1">
      <c r="A142">
        <f t="shared" si="2"/>
        <v>141</v>
      </c>
      <c r="B142" s="13">
        <f ca="1">RAND()</f>
        <v>0.16873139173332574</v>
      </c>
      <c r="C142" t="str">
        <f ca="1">IF(B142&lt;=$L$3,$I$3,IF(B142&lt;=$L$4,$I$4,IF(B142&lt;=$L$5,$I$5,IF(B142&lt;=$L$6,$I$6,$I$7))))</f>
        <v>Cone</v>
      </c>
      <c r="D142" s="14">
        <f ca="1">LOGINV(RAND(),$M$12,$L$12)</f>
        <v>44.42890865313872</v>
      </c>
      <c r="E142" s="14">
        <f ca="1">LOGINV(RAND(),$M$13,$L$13)</f>
        <v>36.575422160912161</v>
      </c>
      <c r="F142" s="14">
        <f ca="1">LOGINV(RAND(),$M$14,$L$14)</f>
        <v>17.250853564240202</v>
      </c>
      <c r="G142" s="14">
        <f ca="1">D142+E142+F142</f>
        <v>98.255184378291091</v>
      </c>
      <c r="H142">
        <f ca="1">FLOOR(SimTable[[#This Row],[Total_Service_Time_sec]],10)</f>
        <v>90</v>
      </c>
    </row>
    <row r="143" spans="1:8" ht="15" customHeight="1">
      <c r="A143">
        <f t="shared" si="2"/>
        <v>142</v>
      </c>
      <c r="B143" s="13">
        <f ca="1">RAND()</f>
        <v>0.80315296663874891</v>
      </c>
      <c r="C143" t="str">
        <f ca="1">IF(B143&lt;=$L$3,$I$3,IF(B143&lt;=$L$4,$I$4,IF(B143&lt;=$L$5,$I$5,IF(B143&lt;=$L$6,$I$6,$I$7))))</f>
        <v>Cup</v>
      </c>
      <c r="D143" s="14">
        <f ca="1">LOGINV(RAND(),$M$12,$L$12)</f>
        <v>52.73647365759475</v>
      </c>
      <c r="E143" s="14">
        <f ca="1">LOGINV(RAND(),$M$13,$L$13)</f>
        <v>20.190006344240672</v>
      </c>
      <c r="F143" s="14">
        <f ca="1">LOGINV(RAND(),$M$14,$L$14)</f>
        <v>27.037281102479131</v>
      </c>
      <c r="G143" s="14">
        <f ca="1">D143+E143+F143</f>
        <v>99.963761104314543</v>
      </c>
      <c r="H143">
        <f ca="1">FLOOR(SimTable[[#This Row],[Total_Service_Time_sec]],10)</f>
        <v>90</v>
      </c>
    </row>
    <row r="144" spans="1:8" ht="15" customHeight="1">
      <c r="A144">
        <f t="shared" si="2"/>
        <v>143</v>
      </c>
      <c r="B144" s="13">
        <f ca="1">RAND()</f>
        <v>0.8008785103310484</v>
      </c>
      <c r="C144" t="str">
        <f ca="1">IF(B144&lt;=$L$3,$I$3,IF(B144&lt;=$L$4,$I$4,IF(B144&lt;=$L$5,$I$5,IF(B144&lt;=$L$6,$I$6,$I$7))))</f>
        <v>Cup</v>
      </c>
      <c r="D144" s="14">
        <f ca="1">LOGINV(RAND(),$M$12,$L$12)</f>
        <v>25.988475577789295</v>
      </c>
      <c r="E144" s="14">
        <f ca="1">LOGINV(RAND(),$M$13,$L$13)</f>
        <v>65.871257744790896</v>
      </c>
      <c r="F144" s="14">
        <f ca="1">LOGINV(RAND(),$M$14,$L$14)</f>
        <v>24.621844195457484</v>
      </c>
      <c r="G144" s="14">
        <f ca="1">D144+E144+F144</f>
        <v>116.48157751803767</v>
      </c>
      <c r="H144">
        <f ca="1">FLOOR(SimTable[[#This Row],[Total_Service_Time_sec]],10)</f>
        <v>110</v>
      </c>
    </row>
    <row r="145" spans="1:8" ht="15" customHeight="1">
      <c r="A145">
        <f t="shared" si="2"/>
        <v>144</v>
      </c>
      <c r="B145" s="13">
        <f ca="1">RAND()</f>
        <v>0.22888122461899707</v>
      </c>
      <c r="C145" t="str">
        <f ca="1">IF(B145&lt;=$L$3,$I$3,IF(B145&lt;=$L$4,$I$4,IF(B145&lt;=$L$5,$I$5,IF(B145&lt;=$L$6,$I$6,$I$7))))</f>
        <v>Cone</v>
      </c>
      <c r="D145" s="14">
        <f ca="1">LOGINV(RAND(),$M$12,$L$12)</f>
        <v>20.612124511257441</v>
      </c>
      <c r="E145" s="14">
        <f ca="1">LOGINV(RAND(),$M$13,$L$13)</f>
        <v>10.982059505734028</v>
      </c>
      <c r="F145" s="14">
        <f ca="1">LOGINV(RAND(),$M$14,$L$14)</f>
        <v>19.371371149398851</v>
      </c>
      <c r="G145" s="14">
        <f ca="1">D145+E145+F145</f>
        <v>50.965555166390317</v>
      </c>
      <c r="H145">
        <f ca="1">FLOOR(SimTable[[#This Row],[Total_Service_Time_sec]],10)</f>
        <v>50</v>
      </c>
    </row>
    <row r="146" spans="1:8" ht="15" customHeight="1">
      <c r="A146">
        <f t="shared" si="2"/>
        <v>145</v>
      </c>
      <c r="B146" s="13">
        <f ca="1">RAND()</f>
        <v>0.42673923074867981</v>
      </c>
      <c r="C146" t="str">
        <f ca="1">IF(B146&lt;=$L$3,$I$3,IF(B146&lt;=$L$4,$I$4,IF(B146&lt;=$L$5,$I$5,IF(B146&lt;=$L$6,$I$6,$I$7))))</f>
        <v>Cone</v>
      </c>
      <c r="D146" s="14">
        <f ca="1">LOGINV(RAND(),$M$12,$L$12)</f>
        <v>13.074715097282008</v>
      </c>
      <c r="E146" s="14">
        <f ca="1">LOGINV(RAND(),$M$13,$L$13)</f>
        <v>29.184756274045323</v>
      </c>
      <c r="F146" s="14">
        <f ca="1">LOGINV(RAND(),$M$14,$L$14)</f>
        <v>22.173005427368199</v>
      </c>
      <c r="G146" s="14">
        <f ca="1">D146+E146+F146</f>
        <v>64.432476798695532</v>
      </c>
      <c r="H146">
        <f ca="1">FLOOR(SimTable[[#This Row],[Total_Service_Time_sec]],10)</f>
        <v>60</v>
      </c>
    </row>
    <row r="147" spans="1:8" ht="15" customHeight="1">
      <c r="A147">
        <f t="shared" si="2"/>
        <v>146</v>
      </c>
      <c r="B147" s="13">
        <f ca="1">RAND()</f>
        <v>0.88787617928557283</v>
      </c>
      <c r="C147" t="str">
        <f ca="1">IF(B147&lt;=$L$3,$I$3,IF(B147&lt;=$L$4,$I$4,IF(B147&lt;=$L$5,$I$5,IF(B147&lt;=$L$6,$I$6,$I$7))))</f>
        <v>Shake</v>
      </c>
      <c r="D147" s="14">
        <f ca="1">LOGINV(RAND(),$M$12,$L$12)</f>
        <v>54.68645337092849</v>
      </c>
      <c r="E147" s="14">
        <f ca="1">LOGINV(RAND(),$M$13,$L$13)</f>
        <v>13.80385012348181</v>
      </c>
      <c r="F147" s="14">
        <f ca="1">LOGINV(RAND(),$M$14,$L$14)</f>
        <v>19.014734202059763</v>
      </c>
      <c r="G147" s="14">
        <f ca="1">D147+E147+F147</f>
        <v>87.505037696470055</v>
      </c>
      <c r="H147">
        <f ca="1">FLOOR(SimTable[[#This Row],[Total_Service_Time_sec]],10)</f>
        <v>80</v>
      </c>
    </row>
    <row r="148" spans="1:8" ht="15" customHeight="1">
      <c r="A148">
        <f t="shared" si="2"/>
        <v>147</v>
      </c>
      <c r="B148" s="13">
        <f ca="1">RAND()</f>
        <v>0.70978351814121676</v>
      </c>
      <c r="C148" t="str">
        <f ca="1">IF(B148&lt;=$L$3,$I$3,IF(B148&lt;=$L$4,$I$4,IF(B148&lt;=$L$5,$I$5,IF(B148&lt;=$L$6,$I$6,$I$7))))</f>
        <v>Cup</v>
      </c>
      <c r="D148" s="14">
        <f ca="1">LOGINV(RAND(),$M$12,$L$12)</f>
        <v>40.520520491552517</v>
      </c>
      <c r="E148" s="14">
        <f ca="1">LOGINV(RAND(),$M$13,$L$13)</f>
        <v>8.6788928116148174</v>
      </c>
      <c r="F148" s="14">
        <f ca="1">LOGINV(RAND(),$M$14,$L$14)</f>
        <v>26.762087218291963</v>
      </c>
      <c r="G148" s="14">
        <f ca="1">D148+E148+F148</f>
        <v>75.9615005214593</v>
      </c>
      <c r="H148">
        <f ca="1">FLOOR(SimTable[[#This Row],[Total_Service_Time_sec]],10)</f>
        <v>70</v>
      </c>
    </row>
    <row r="149" spans="1:8" ht="15" customHeight="1">
      <c r="A149">
        <f t="shared" si="2"/>
        <v>148</v>
      </c>
      <c r="B149" s="13">
        <f ca="1">RAND()</f>
        <v>0.1104595683114129</v>
      </c>
      <c r="C149" t="str">
        <f ca="1">IF(B149&lt;=$L$3,$I$3,IF(B149&lt;=$L$4,$I$4,IF(B149&lt;=$L$5,$I$5,IF(B149&lt;=$L$6,$I$6,$I$7))))</f>
        <v>Cone</v>
      </c>
      <c r="D149" s="14">
        <f ca="1">LOGINV(RAND(),$M$12,$L$12)</f>
        <v>15.048936792000431</v>
      </c>
      <c r="E149" s="14">
        <f ca="1">LOGINV(RAND(),$M$13,$L$13)</f>
        <v>59.084590551891118</v>
      </c>
      <c r="F149" s="14">
        <f ca="1">LOGINV(RAND(),$M$14,$L$14)</f>
        <v>16.944339157396385</v>
      </c>
      <c r="G149" s="14">
        <f ca="1">D149+E149+F149</f>
        <v>91.077866501287929</v>
      </c>
      <c r="H149">
        <f ca="1">FLOOR(SimTable[[#This Row],[Total_Service_Time_sec]],10)</f>
        <v>90</v>
      </c>
    </row>
    <row r="150" spans="1:8" ht="15" customHeight="1">
      <c r="A150">
        <f t="shared" si="2"/>
        <v>149</v>
      </c>
      <c r="B150" s="13">
        <f ca="1">RAND()</f>
        <v>0.78811241493447215</v>
      </c>
      <c r="C150" t="str">
        <f ca="1">IF(B150&lt;=$L$3,$I$3,IF(B150&lt;=$L$4,$I$4,IF(B150&lt;=$L$5,$I$5,IF(B150&lt;=$L$6,$I$6,$I$7))))</f>
        <v>Cup</v>
      </c>
      <c r="D150" s="14">
        <f ca="1">LOGINV(RAND(),$M$12,$L$12)</f>
        <v>42.962363053790739</v>
      </c>
      <c r="E150" s="14">
        <f ca="1">LOGINV(RAND(),$M$13,$L$13)</f>
        <v>50.288272804935119</v>
      </c>
      <c r="F150" s="14">
        <f ca="1">LOGINV(RAND(),$M$14,$L$14)</f>
        <v>22.843977866862456</v>
      </c>
      <c r="G150" s="14">
        <f ca="1">D150+E150+F150</f>
        <v>116.09461372558832</v>
      </c>
      <c r="H150">
        <f ca="1">FLOOR(SimTable[[#This Row],[Total_Service_Time_sec]],10)</f>
        <v>110</v>
      </c>
    </row>
    <row r="151" spans="1:8" ht="15" customHeight="1">
      <c r="A151">
        <f t="shared" si="2"/>
        <v>150</v>
      </c>
      <c r="B151" s="13">
        <f ca="1">RAND()</f>
        <v>0.73856407853591322</v>
      </c>
      <c r="C151" t="str">
        <f ca="1">IF(B151&lt;=$L$3,$I$3,IF(B151&lt;=$L$4,$I$4,IF(B151&lt;=$L$5,$I$5,IF(B151&lt;=$L$6,$I$6,$I$7))))</f>
        <v>Cup</v>
      </c>
      <c r="D151" s="14">
        <f ca="1">LOGINV(RAND(),$M$12,$L$12)</f>
        <v>122.74152245125239</v>
      </c>
      <c r="E151" s="14">
        <f ca="1">LOGINV(RAND(),$M$13,$L$13)</f>
        <v>16.206159175118593</v>
      </c>
      <c r="F151" s="14">
        <f ca="1">LOGINV(RAND(),$M$14,$L$14)</f>
        <v>20.28741185944649</v>
      </c>
      <c r="G151" s="14">
        <f ca="1">D151+E151+F151</f>
        <v>159.23509348581746</v>
      </c>
      <c r="H151">
        <f ca="1">FLOOR(SimTable[[#This Row],[Total_Service_Time_sec]],10)</f>
        <v>150</v>
      </c>
    </row>
    <row r="152" spans="1:8" ht="15" customHeight="1">
      <c r="A152">
        <f t="shared" si="2"/>
        <v>151</v>
      </c>
      <c r="B152" s="13">
        <f ca="1">RAND()</f>
        <v>0.19438863134890805</v>
      </c>
      <c r="C152" t="str">
        <f ca="1">IF(B152&lt;=$L$3,$I$3,IF(B152&lt;=$L$4,$I$4,IF(B152&lt;=$L$5,$I$5,IF(B152&lt;=$L$6,$I$6,$I$7))))</f>
        <v>Cone</v>
      </c>
      <c r="D152" s="14">
        <f ca="1">LOGINV(RAND(),$M$12,$L$12)</f>
        <v>115.58837506033699</v>
      </c>
      <c r="E152" s="14">
        <f ca="1">LOGINV(RAND(),$M$13,$L$13)</f>
        <v>26.223894124772592</v>
      </c>
      <c r="F152" s="14">
        <f ca="1">LOGINV(RAND(),$M$14,$L$14)</f>
        <v>21.184132849495764</v>
      </c>
      <c r="G152" s="14">
        <f ca="1">D152+E152+F152</f>
        <v>162.99640203460535</v>
      </c>
      <c r="H152">
        <f ca="1">FLOOR(SimTable[[#This Row],[Total_Service_Time_sec]],10)</f>
        <v>160</v>
      </c>
    </row>
    <row r="153" spans="1:8" ht="15" customHeight="1">
      <c r="A153">
        <f t="shared" si="2"/>
        <v>152</v>
      </c>
      <c r="B153" s="13">
        <f ca="1">RAND()</f>
        <v>0.78497918163768732</v>
      </c>
      <c r="C153" t="str">
        <f ca="1">IF(B153&lt;=$L$3,$I$3,IF(B153&lt;=$L$4,$I$4,IF(B153&lt;=$L$5,$I$5,IF(B153&lt;=$L$6,$I$6,$I$7))))</f>
        <v>Cup</v>
      </c>
      <c r="D153" s="14">
        <f ca="1">LOGINV(RAND(),$M$12,$L$12)</f>
        <v>33.264176916497533</v>
      </c>
      <c r="E153" s="14">
        <f ca="1">LOGINV(RAND(),$M$13,$L$13)</f>
        <v>44.947217989387099</v>
      </c>
      <c r="F153" s="14">
        <f ca="1">LOGINV(RAND(),$M$14,$L$14)</f>
        <v>23.312715024541916</v>
      </c>
      <c r="G153" s="14">
        <f ca="1">D153+E153+F153</f>
        <v>101.52410993042655</v>
      </c>
      <c r="H153">
        <f ca="1">FLOOR(SimTable[[#This Row],[Total_Service_Time_sec]],10)</f>
        <v>100</v>
      </c>
    </row>
    <row r="154" spans="1:8" ht="15" customHeight="1">
      <c r="A154">
        <f t="shared" si="2"/>
        <v>153</v>
      </c>
      <c r="B154" s="13">
        <f ca="1">RAND()</f>
        <v>0.35637094919137891</v>
      </c>
      <c r="C154" t="str">
        <f ca="1">IF(B154&lt;=$L$3,$I$3,IF(B154&lt;=$L$4,$I$4,IF(B154&lt;=$L$5,$I$5,IF(B154&lt;=$L$6,$I$6,$I$7))))</f>
        <v>Cone</v>
      </c>
      <c r="D154" s="14">
        <f ca="1">LOGINV(RAND(),$M$12,$L$12)</f>
        <v>21.381289445719268</v>
      </c>
      <c r="E154" s="14">
        <f ca="1">LOGINV(RAND(),$M$13,$L$13)</f>
        <v>41.282436191786957</v>
      </c>
      <c r="F154" s="14">
        <f ca="1">LOGINV(RAND(),$M$14,$L$14)</f>
        <v>28.655122343147244</v>
      </c>
      <c r="G154" s="14">
        <f ca="1">D154+E154+F154</f>
        <v>91.318847980653473</v>
      </c>
      <c r="H154">
        <f ca="1">FLOOR(SimTable[[#This Row],[Total_Service_Time_sec]],10)</f>
        <v>90</v>
      </c>
    </row>
    <row r="155" spans="1:8" ht="15" customHeight="1">
      <c r="A155">
        <f t="shared" si="2"/>
        <v>154</v>
      </c>
      <c r="B155" s="13">
        <f ca="1">RAND()</f>
        <v>0.41738220649938129</v>
      </c>
      <c r="C155" t="str">
        <f ca="1">IF(B155&lt;=$L$3,$I$3,IF(B155&lt;=$L$4,$I$4,IF(B155&lt;=$L$5,$I$5,IF(B155&lt;=$L$6,$I$6,$I$7))))</f>
        <v>Cone</v>
      </c>
      <c r="D155" s="14">
        <f ca="1">LOGINV(RAND(),$M$12,$L$12)</f>
        <v>61.596827628585388</v>
      </c>
      <c r="E155" s="14">
        <f ca="1">LOGINV(RAND(),$M$13,$L$13)</f>
        <v>45.062371982877302</v>
      </c>
      <c r="F155" s="14">
        <f ca="1">LOGINV(RAND(),$M$14,$L$14)</f>
        <v>14.618185748220959</v>
      </c>
      <c r="G155" s="14">
        <f ca="1">D155+E155+F155</f>
        <v>121.27738535968365</v>
      </c>
      <c r="H155">
        <f ca="1">FLOOR(SimTable[[#This Row],[Total_Service_Time_sec]],10)</f>
        <v>120</v>
      </c>
    </row>
    <row r="156" spans="1:8" ht="15" customHeight="1">
      <c r="A156">
        <f t="shared" si="2"/>
        <v>155</v>
      </c>
      <c r="B156" s="13">
        <f ca="1">RAND()</f>
        <v>0.66181667597625948</v>
      </c>
      <c r="C156" t="str">
        <f ca="1">IF(B156&lt;=$L$3,$I$3,IF(B156&lt;=$L$4,$I$4,IF(B156&lt;=$L$5,$I$5,IF(B156&lt;=$L$6,$I$6,$I$7))))</f>
        <v>Cup</v>
      </c>
      <c r="D156" s="14">
        <f ca="1">LOGINV(RAND(),$M$12,$L$12)</f>
        <v>33.86068875848764</v>
      </c>
      <c r="E156" s="14">
        <f ca="1">LOGINV(RAND(),$M$13,$L$13)</f>
        <v>32.308077954703059</v>
      </c>
      <c r="F156" s="14">
        <f ca="1">LOGINV(RAND(),$M$14,$L$14)</f>
        <v>20.230023753441731</v>
      </c>
      <c r="G156" s="14">
        <f ca="1">D156+E156+F156</f>
        <v>86.398790466632434</v>
      </c>
      <c r="H156">
        <f ca="1">FLOOR(SimTable[[#This Row],[Total_Service_Time_sec]],10)</f>
        <v>80</v>
      </c>
    </row>
    <row r="157" spans="1:8" ht="15" customHeight="1">
      <c r="A157">
        <f t="shared" si="2"/>
        <v>156</v>
      </c>
      <c r="B157" s="13">
        <f ca="1">RAND()</f>
        <v>0.72040774297280408</v>
      </c>
      <c r="C157" t="str">
        <f ca="1">IF(B157&lt;=$L$3,$I$3,IF(B157&lt;=$L$4,$I$4,IF(B157&lt;=$L$5,$I$5,IF(B157&lt;=$L$6,$I$6,$I$7))))</f>
        <v>Cup</v>
      </c>
      <c r="D157" s="14">
        <f ca="1">LOGINV(RAND(),$M$12,$L$12)</f>
        <v>23.547053762853164</v>
      </c>
      <c r="E157" s="14">
        <f ca="1">LOGINV(RAND(),$M$13,$L$13)</f>
        <v>26.670687360569289</v>
      </c>
      <c r="F157" s="14">
        <f ca="1">LOGINV(RAND(),$M$14,$L$14)</f>
        <v>16.826512730266355</v>
      </c>
      <c r="G157" s="14">
        <f ca="1">D157+E157+F157</f>
        <v>67.044253853688815</v>
      </c>
      <c r="H157">
        <f ca="1">FLOOR(SimTable[[#This Row],[Total_Service_Time_sec]],10)</f>
        <v>60</v>
      </c>
    </row>
    <row r="158" spans="1:8" ht="15" customHeight="1">
      <c r="A158">
        <f t="shared" si="2"/>
        <v>157</v>
      </c>
      <c r="B158" s="13">
        <f ca="1">RAND()</f>
        <v>5.9461958639784207E-2</v>
      </c>
      <c r="C158" t="str">
        <f ca="1">IF(B158&lt;=$L$3,$I$3,IF(B158&lt;=$L$4,$I$4,IF(B158&lt;=$L$5,$I$5,IF(B158&lt;=$L$6,$I$6,$I$7))))</f>
        <v>Cone</v>
      </c>
      <c r="D158" s="14">
        <f ca="1">LOGINV(RAND(),$M$12,$L$12)</f>
        <v>10.188236122013919</v>
      </c>
      <c r="E158" s="14">
        <f ca="1">LOGINV(RAND(),$M$13,$L$13)</f>
        <v>20.913471603301087</v>
      </c>
      <c r="F158" s="14">
        <f ca="1">LOGINV(RAND(),$M$14,$L$14)</f>
        <v>20.934592041604674</v>
      </c>
      <c r="G158" s="14">
        <f ca="1">D158+E158+F158</f>
        <v>52.036299766919683</v>
      </c>
      <c r="H158">
        <f ca="1">FLOOR(SimTable[[#This Row],[Total_Service_Time_sec]],10)</f>
        <v>50</v>
      </c>
    </row>
    <row r="159" spans="1:8" ht="15" customHeight="1">
      <c r="A159">
        <f t="shared" si="2"/>
        <v>158</v>
      </c>
      <c r="B159" s="13">
        <f ca="1">RAND()</f>
        <v>6.1037558888832555E-2</v>
      </c>
      <c r="C159" t="str">
        <f ca="1">IF(B159&lt;=$L$3,$I$3,IF(B159&lt;=$L$4,$I$4,IF(B159&lt;=$L$5,$I$5,IF(B159&lt;=$L$6,$I$6,$I$7))))</f>
        <v>Cone</v>
      </c>
      <c r="D159" s="14">
        <f ca="1">LOGINV(RAND(),$M$12,$L$12)</f>
        <v>11.698011221021948</v>
      </c>
      <c r="E159" s="14">
        <f ca="1">LOGINV(RAND(),$M$13,$L$13)</f>
        <v>23.315476477117201</v>
      </c>
      <c r="F159" s="14">
        <f ca="1">LOGINV(RAND(),$M$14,$L$14)</f>
        <v>21.632296962030996</v>
      </c>
      <c r="G159" s="14">
        <f ca="1">D159+E159+F159</f>
        <v>56.64578466017015</v>
      </c>
      <c r="H159">
        <f ca="1">FLOOR(SimTable[[#This Row],[Total_Service_Time_sec]],10)</f>
        <v>50</v>
      </c>
    </row>
    <row r="160" spans="1:8" ht="15" customHeight="1">
      <c r="A160">
        <f t="shared" si="2"/>
        <v>159</v>
      </c>
      <c r="B160" s="13">
        <f ca="1">RAND()</f>
        <v>0.81031778092764484</v>
      </c>
      <c r="C160" t="str">
        <f ca="1">IF(B160&lt;=$L$3,$I$3,IF(B160&lt;=$L$4,$I$4,IF(B160&lt;=$L$5,$I$5,IF(B160&lt;=$L$6,$I$6,$I$7))))</f>
        <v>Cup</v>
      </c>
      <c r="D160" s="14">
        <f ca="1">LOGINV(RAND(),$M$12,$L$12)</f>
        <v>69.139987997449424</v>
      </c>
      <c r="E160" s="14">
        <f ca="1">LOGINV(RAND(),$M$13,$L$13)</f>
        <v>20.58817091677296</v>
      </c>
      <c r="F160" s="14">
        <f ca="1">LOGINV(RAND(),$M$14,$L$14)</f>
        <v>23.141218015896719</v>
      </c>
      <c r="G160" s="14">
        <f ca="1">D160+E160+F160</f>
        <v>112.8693769301191</v>
      </c>
      <c r="H160">
        <f ca="1">FLOOR(SimTable[[#This Row],[Total_Service_Time_sec]],10)</f>
        <v>110</v>
      </c>
    </row>
    <row r="161" spans="1:8" ht="15" customHeight="1">
      <c r="A161">
        <f t="shared" si="2"/>
        <v>160</v>
      </c>
      <c r="B161" s="13">
        <f ca="1">RAND()</f>
        <v>0.81147524354493816</v>
      </c>
      <c r="C161" t="str">
        <f ca="1">IF(B161&lt;=$L$3,$I$3,IF(B161&lt;=$L$4,$I$4,IF(B161&lt;=$L$5,$I$5,IF(B161&lt;=$L$6,$I$6,$I$7))))</f>
        <v>Cup</v>
      </c>
      <c r="D161" s="14">
        <f ca="1">LOGINV(RAND(),$M$12,$L$12)</f>
        <v>55.514699540261461</v>
      </c>
      <c r="E161" s="14">
        <f ca="1">LOGINV(RAND(),$M$13,$L$13)</f>
        <v>23.901937108707042</v>
      </c>
      <c r="F161" s="14">
        <f ca="1">LOGINV(RAND(),$M$14,$L$14)</f>
        <v>18.915624954430157</v>
      </c>
      <c r="G161" s="14">
        <f ca="1">D161+E161+F161</f>
        <v>98.332261603398663</v>
      </c>
      <c r="H161">
        <f ca="1">FLOOR(SimTable[[#This Row],[Total_Service_Time_sec]],10)</f>
        <v>90</v>
      </c>
    </row>
    <row r="162" spans="1:8" ht="15" customHeight="1">
      <c r="A162">
        <f t="shared" si="2"/>
        <v>161</v>
      </c>
      <c r="B162" s="13">
        <f ca="1">RAND()</f>
        <v>0.20439530334775324</v>
      </c>
      <c r="C162" t="str">
        <f ca="1">IF(B162&lt;=$L$3,$I$3,IF(B162&lt;=$L$4,$I$4,IF(B162&lt;=$L$5,$I$5,IF(B162&lt;=$L$6,$I$6,$I$7))))</f>
        <v>Cone</v>
      </c>
      <c r="D162" s="14">
        <f ca="1">LOGINV(RAND(),$M$12,$L$12)</f>
        <v>81.877358823621975</v>
      </c>
      <c r="E162" s="14">
        <f ca="1">LOGINV(RAND(),$M$13,$L$13)</f>
        <v>14.212653724256393</v>
      </c>
      <c r="F162" s="14">
        <f ca="1">LOGINV(RAND(),$M$14,$L$14)</f>
        <v>15.520851991972014</v>
      </c>
      <c r="G162" s="14">
        <f ca="1">D162+E162+F162</f>
        <v>111.61086453985038</v>
      </c>
      <c r="H162">
        <f ca="1">FLOOR(SimTable[[#This Row],[Total_Service_Time_sec]],10)</f>
        <v>110</v>
      </c>
    </row>
    <row r="163" spans="1:8" ht="15" customHeight="1">
      <c r="A163">
        <f t="shared" si="2"/>
        <v>162</v>
      </c>
      <c r="B163" s="13">
        <f ca="1">RAND()</f>
        <v>0.39824345720633081</v>
      </c>
      <c r="C163" t="str">
        <f ca="1">IF(B163&lt;=$L$3,$I$3,IF(B163&lt;=$L$4,$I$4,IF(B163&lt;=$L$5,$I$5,IF(B163&lt;=$L$6,$I$6,$I$7))))</f>
        <v>Cone</v>
      </c>
      <c r="D163" s="14">
        <f ca="1">LOGINV(RAND(),$M$12,$L$12)</f>
        <v>39.688260246477441</v>
      </c>
      <c r="E163" s="14">
        <f ca="1">LOGINV(RAND(),$M$13,$L$13)</f>
        <v>27.346773695428233</v>
      </c>
      <c r="F163" s="14">
        <f ca="1">LOGINV(RAND(),$M$14,$L$14)</f>
        <v>23.298540440494929</v>
      </c>
      <c r="G163" s="14">
        <f ca="1">D163+E163+F163</f>
        <v>90.333574382400613</v>
      </c>
      <c r="H163">
        <f ca="1">FLOOR(SimTable[[#This Row],[Total_Service_Time_sec]],10)</f>
        <v>90</v>
      </c>
    </row>
    <row r="164" spans="1:8" ht="15" customHeight="1">
      <c r="A164">
        <f t="shared" si="2"/>
        <v>163</v>
      </c>
      <c r="B164" s="13">
        <f ca="1">RAND()</f>
        <v>0.1485347356263772</v>
      </c>
      <c r="C164" t="str">
        <f ca="1">IF(B164&lt;=$L$3,$I$3,IF(B164&lt;=$L$4,$I$4,IF(B164&lt;=$L$5,$I$5,IF(B164&lt;=$L$6,$I$6,$I$7))))</f>
        <v>Cone</v>
      </c>
      <c r="D164" s="14">
        <f ca="1">LOGINV(RAND(),$M$12,$L$12)</f>
        <v>28.600288774327407</v>
      </c>
      <c r="E164" s="14">
        <f ca="1">LOGINV(RAND(),$M$13,$L$13)</f>
        <v>16.994374416987334</v>
      </c>
      <c r="F164" s="14">
        <f ca="1">LOGINV(RAND(),$M$14,$L$14)</f>
        <v>30.947990531719213</v>
      </c>
      <c r="G164" s="14">
        <f ca="1">D164+E164+F164</f>
        <v>76.542653723033951</v>
      </c>
      <c r="H164">
        <f ca="1">FLOOR(SimTable[[#This Row],[Total_Service_Time_sec]],10)</f>
        <v>70</v>
      </c>
    </row>
    <row r="165" spans="1:8" ht="15" customHeight="1">
      <c r="A165">
        <f t="shared" si="2"/>
        <v>164</v>
      </c>
      <c r="B165" s="13">
        <f ca="1">RAND()</f>
        <v>0.73534648792277157</v>
      </c>
      <c r="C165" t="str">
        <f ca="1">IF(B165&lt;=$L$3,$I$3,IF(B165&lt;=$L$4,$I$4,IF(B165&lt;=$L$5,$I$5,IF(B165&lt;=$L$6,$I$6,$I$7))))</f>
        <v>Cup</v>
      </c>
      <c r="D165" s="14">
        <f ca="1">LOGINV(RAND(),$M$12,$L$12)</f>
        <v>50.886611355212317</v>
      </c>
      <c r="E165" s="14">
        <f ca="1">LOGINV(RAND(),$M$13,$L$13)</f>
        <v>24.437237376311668</v>
      </c>
      <c r="F165" s="14">
        <f ca="1">LOGINV(RAND(),$M$14,$L$14)</f>
        <v>21.322279292740927</v>
      </c>
      <c r="G165" s="14">
        <f ca="1">D165+E165+F165</f>
        <v>96.646128024264911</v>
      </c>
      <c r="H165">
        <f ca="1">FLOOR(SimTable[[#This Row],[Total_Service_Time_sec]],10)</f>
        <v>90</v>
      </c>
    </row>
    <row r="166" spans="1:8" ht="15" customHeight="1">
      <c r="A166">
        <f t="shared" si="2"/>
        <v>165</v>
      </c>
      <c r="B166" s="13">
        <f ca="1">RAND()</f>
        <v>0.8544916104809559</v>
      </c>
      <c r="C166" t="str">
        <f ca="1">IF(B166&lt;=$L$3,$I$3,IF(B166&lt;=$L$4,$I$4,IF(B166&lt;=$L$5,$I$5,IF(B166&lt;=$L$6,$I$6,$I$7))))</f>
        <v>Cup</v>
      </c>
      <c r="D166" s="14">
        <f ca="1">LOGINV(RAND(),$M$12,$L$12)</f>
        <v>103.20538457499748</v>
      </c>
      <c r="E166" s="14">
        <f ca="1">LOGINV(RAND(),$M$13,$L$13)</f>
        <v>43.558457930694402</v>
      </c>
      <c r="F166" s="14">
        <f ca="1">LOGINV(RAND(),$M$14,$L$14)</f>
        <v>14.872079001254704</v>
      </c>
      <c r="G166" s="14">
        <f ca="1">D166+E166+F166</f>
        <v>161.6359215069466</v>
      </c>
      <c r="H166">
        <f ca="1">FLOOR(SimTable[[#This Row],[Total_Service_Time_sec]],10)</f>
        <v>160</v>
      </c>
    </row>
    <row r="167" spans="1:8" ht="15" customHeight="1">
      <c r="A167">
        <f t="shared" si="2"/>
        <v>166</v>
      </c>
      <c r="B167" s="13">
        <f ca="1">RAND()</f>
        <v>0.31620532687489578</v>
      </c>
      <c r="C167" t="str">
        <f ca="1">IF(B167&lt;=$L$3,$I$3,IF(B167&lt;=$L$4,$I$4,IF(B167&lt;=$L$5,$I$5,IF(B167&lt;=$L$6,$I$6,$I$7))))</f>
        <v>Cone</v>
      </c>
      <c r="D167" s="14">
        <f ca="1">LOGINV(RAND(),$M$12,$L$12)</f>
        <v>53.602677410185059</v>
      </c>
      <c r="E167" s="14">
        <f ca="1">LOGINV(RAND(),$M$13,$L$13)</f>
        <v>20.282721878426869</v>
      </c>
      <c r="F167" s="14">
        <f ca="1">LOGINV(RAND(),$M$14,$L$14)</f>
        <v>10.797965539350944</v>
      </c>
      <c r="G167" s="14">
        <f ca="1">D167+E167+F167</f>
        <v>84.683364827962862</v>
      </c>
      <c r="H167">
        <f ca="1">FLOOR(SimTable[[#This Row],[Total_Service_Time_sec]],10)</f>
        <v>80</v>
      </c>
    </row>
    <row r="168" spans="1:8" ht="15" customHeight="1">
      <c r="A168">
        <f t="shared" si="2"/>
        <v>167</v>
      </c>
      <c r="B168" s="13">
        <f ca="1">RAND()</f>
        <v>0.51761004455816917</v>
      </c>
      <c r="C168" t="str">
        <f ca="1">IF(B168&lt;=$L$3,$I$3,IF(B168&lt;=$L$4,$I$4,IF(B168&lt;=$L$5,$I$5,IF(B168&lt;=$L$6,$I$6,$I$7))))</f>
        <v>Cup</v>
      </c>
      <c r="D168" s="14">
        <f ca="1">LOGINV(RAND(),$M$12,$L$12)</f>
        <v>105.10147956466858</v>
      </c>
      <c r="E168" s="14">
        <f ca="1">LOGINV(RAND(),$M$13,$L$13)</f>
        <v>46.328147221442883</v>
      </c>
      <c r="F168" s="14">
        <f ca="1">LOGINV(RAND(),$M$14,$L$14)</f>
        <v>19.309184443124582</v>
      </c>
      <c r="G168" s="14">
        <f ca="1">D168+E168+F168</f>
        <v>170.73881122923606</v>
      </c>
      <c r="H168">
        <f ca="1">FLOOR(SimTable[[#This Row],[Total_Service_Time_sec]],10)</f>
        <v>170</v>
      </c>
    </row>
    <row r="169" spans="1:8" ht="15" customHeight="1">
      <c r="A169">
        <f t="shared" si="2"/>
        <v>168</v>
      </c>
      <c r="B169" s="13">
        <f ca="1">RAND()</f>
        <v>0.77205696641223343</v>
      </c>
      <c r="C169" t="str">
        <f ca="1">IF(B169&lt;=$L$3,$I$3,IF(B169&lt;=$L$4,$I$4,IF(B169&lt;=$L$5,$I$5,IF(B169&lt;=$L$6,$I$6,$I$7))))</f>
        <v>Cup</v>
      </c>
      <c r="D169" s="14">
        <f ca="1">LOGINV(RAND(),$M$12,$L$12)</f>
        <v>39.654260379863381</v>
      </c>
      <c r="E169" s="14">
        <f ca="1">LOGINV(RAND(),$M$13,$L$13)</f>
        <v>28.370508820625489</v>
      </c>
      <c r="F169" s="14">
        <f ca="1">LOGINV(RAND(),$M$14,$L$14)</f>
        <v>15.363530345167618</v>
      </c>
      <c r="G169" s="14">
        <f ca="1">D169+E169+F169</f>
        <v>83.38829954565648</v>
      </c>
      <c r="H169">
        <f ca="1">FLOOR(SimTable[[#This Row],[Total_Service_Time_sec]],10)</f>
        <v>80</v>
      </c>
    </row>
    <row r="170" spans="1:8" ht="15" customHeight="1">
      <c r="A170">
        <f t="shared" si="2"/>
        <v>169</v>
      </c>
      <c r="B170" s="13">
        <f ca="1">RAND()</f>
        <v>0.11424347779034205</v>
      </c>
      <c r="C170" t="str">
        <f ca="1">IF(B170&lt;=$L$3,$I$3,IF(B170&lt;=$L$4,$I$4,IF(B170&lt;=$L$5,$I$5,IF(B170&lt;=$L$6,$I$6,$I$7))))</f>
        <v>Cone</v>
      </c>
      <c r="D170" s="14">
        <f ca="1">LOGINV(RAND(),$M$12,$L$12)</f>
        <v>11.834462082581719</v>
      </c>
      <c r="E170" s="14">
        <f ca="1">LOGINV(RAND(),$M$13,$L$13)</f>
        <v>41.725143361938223</v>
      </c>
      <c r="F170" s="14">
        <f ca="1">LOGINV(RAND(),$M$14,$L$14)</f>
        <v>27.724482793005308</v>
      </c>
      <c r="G170" s="14">
        <f ca="1">D170+E170+F170</f>
        <v>81.284088237525253</v>
      </c>
      <c r="H170">
        <f ca="1">FLOOR(SimTable[[#This Row],[Total_Service_Time_sec]],10)</f>
        <v>80</v>
      </c>
    </row>
    <row r="171" spans="1:8" ht="15" customHeight="1">
      <c r="A171">
        <f t="shared" si="2"/>
        <v>170</v>
      </c>
      <c r="B171" s="13">
        <f ca="1">RAND()</f>
        <v>0.8128168022091744</v>
      </c>
      <c r="C171" t="str">
        <f ca="1">IF(B171&lt;=$L$3,$I$3,IF(B171&lt;=$L$4,$I$4,IF(B171&lt;=$L$5,$I$5,IF(B171&lt;=$L$6,$I$6,$I$7))))</f>
        <v>Cup</v>
      </c>
      <c r="D171" s="14">
        <f ca="1">LOGINV(RAND(),$M$12,$L$12)</f>
        <v>17.437936345531295</v>
      </c>
      <c r="E171" s="14">
        <f ca="1">LOGINV(RAND(),$M$13,$L$13)</f>
        <v>32.914835028512442</v>
      </c>
      <c r="F171" s="14">
        <f ca="1">LOGINV(RAND(),$M$14,$L$14)</f>
        <v>24.254796182752521</v>
      </c>
      <c r="G171" s="14">
        <f ca="1">D171+E171+F171</f>
        <v>74.607567556796255</v>
      </c>
      <c r="H171">
        <f ca="1">FLOOR(SimTable[[#This Row],[Total_Service_Time_sec]],10)</f>
        <v>70</v>
      </c>
    </row>
    <row r="172" spans="1:8" ht="15" customHeight="1">
      <c r="A172">
        <f t="shared" si="2"/>
        <v>171</v>
      </c>
      <c r="B172" s="13">
        <f ca="1">RAND()</f>
        <v>0.34914640109482065</v>
      </c>
      <c r="C172" t="str">
        <f ca="1">IF(B172&lt;=$L$3,$I$3,IF(B172&lt;=$L$4,$I$4,IF(B172&lt;=$L$5,$I$5,IF(B172&lt;=$L$6,$I$6,$I$7))))</f>
        <v>Cone</v>
      </c>
      <c r="D172" s="14">
        <f ca="1">LOGINV(RAND(),$M$12,$L$12)</f>
        <v>18.490178888876137</v>
      </c>
      <c r="E172" s="14">
        <f ca="1">LOGINV(RAND(),$M$13,$L$13)</f>
        <v>29.65116890238934</v>
      </c>
      <c r="F172" s="14">
        <f ca="1">LOGINV(RAND(),$M$14,$L$14)</f>
        <v>21.488334649409278</v>
      </c>
      <c r="G172" s="14">
        <f ca="1">D172+E172+F172</f>
        <v>69.629682440674756</v>
      </c>
      <c r="H172">
        <f ca="1">FLOOR(SimTable[[#This Row],[Total_Service_Time_sec]],10)</f>
        <v>60</v>
      </c>
    </row>
    <row r="173" spans="1:8" ht="15" customHeight="1">
      <c r="A173">
        <f t="shared" si="2"/>
        <v>172</v>
      </c>
      <c r="B173" s="13">
        <f ca="1">RAND()</f>
        <v>0.18027028732407691</v>
      </c>
      <c r="C173" t="str">
        <f ca="1">IF(B173&lt;=$L$3,$I$3,IF(B173&lt;=$L$4,$I$4,IF(B173&lt;=$L$5,$I$5,IF(B173&lt;=$L$6,$I$6,$I$7))))</f>
        <v>Cone</v>
      </c>
      <c r="D173" s="14">
        <f ca="1">LOGINV(RAND(),$M$12,$L$12)</f>
        <v>63.30224305522151</v>
      </c>
      <c r="E173" s="14">
        <f ca="1">LOGINV(RAND(),$M$13,$L$13)</f>
        <v>9.7448900962798781</v>
      </c>
      <c r="F173" s="14">
        <f ca="1">LOGINV(RAND(),$M$14,$L$14)</f>
        <v>13.9348263826436</v>
      </c>
      <c r="G173" s="14">
        <f ca="1">D173+E173+F173</f>
        <v>86.981959534144977</v>
      </c>
      <c r="H173">
        <f ca="1">FLOOR(SimTable[[#This Row],[Total_Service_Time_sec]],10)</f>
        <v>80</v>
      </c>
    </row>
    <row r="174" spans="1:8" ht="15" customHeight="1">
      <c r="A174">
        <f t="shared" si="2"/>
        <v>173</v>
      </c>
      <c r="B174" s="13">
        <f ca="1">RAND()</f>
        <v>0.84522994506137061</v>
      </c>
      <c r="C174" t="str">
        <f ca="1">IF(B174&lt;=$L$3,$I$3,IF(B174&lt;=$L$4,$I$4,IF(B174&lt;=$L$5,$I$5,IF(B174&lt;=$L$6,$I$6,$I$7))))</f>
        <v>Cup</v>
      </c>
      <c r="D174" s="14">
        <f ca="1">LOGINV(RAND(),$M$12,$L$12)</f>
        <v>24.915459645818853</v>
      </c>
      <c r="E174" s="14">
        <f ca="1">LOGINV(RAND(),$M$13,$L$13)</f>
        <v>35.941864006868052</v>
      </c>
      <c r="F174" s="14">
        <f ca="1">LOGINV(RAND(),$M$14,$L$14)</f>
        <v>16.376219267022851</v>
      </c>
      <c r="G174" s="14">
        <f ca="1">D174+E174+F174</f>
        <v>77.233542919709748</v>
      </c>
      <c r="H174">
        <f ca="1">FLOOR(SimTable[[#This Row],[Total_Service_Time_sec]],10)</f>
        <v>70</v>
      </c>
    </row>
    <row r="175" spans="1:8" ht="15" customHeight="1">
      <c r="A175">
        <f t="shared" si="2"/>
        <v>174</v>
      </c>
      <c r="B175" s="13">
        <f ca="1">RAND()</f>
        <v>0.18603993860244372</v>
      </c>
      <c r="C175" t="str">
        <f ca="1">IF(B175&lt;=$L$3,$I$3,IF(B175&lt;=$L$4,$I$4,IF(B175&lt;=$L$5,$I$5,IF(B175&lt;=$L$6,$I$6,$I$7))))</f>
        <v>Cone</v>
      </c>
      <c r="D175" s="14">
        <f ca="1">LOGINV(RAND(),$M$12,$L$12)</f>
        <v>20.419613875554173</v>
      </c>
      <c r="E175" s="14">
        <f ca="1">LOGINV(RAND(),$M$13,$L$13)</f>
        <v>44.047344695494424</v>
      </c>
      <c r="F175" s="14">
        <f ca="1">LOGINV(RAND(),$M$14,$L$14)</f>
        <v>19.56164513431197</v>
      </c>
      <c r="G175" s="14">
        <f ca="1">D175+E175+F175</f>
        <v>84.028603705360567</v>
      </c>
      <c r="H175">
        <f ca="1">FLOOR(SimTable[[#This Row],[Total_Service_Time_sec]],10)</f>
        <v>80</v>
      </c>
    </row>
    <row r="176" spans="1:8" ht="15" customHeight="1">
      <c r="A176">
        <f t="shared" si="2"/>
        <v>175</v>
      </c>
      <c r="B176" s="13">
        <f ca="1">RAND()</f>
        <v>0.84771641544111509</v>
      </c>
      <c r="C176" t="str">
        <f ca="1">IF(B176&lt;=$L$3,$I$3,IF(B176&lt;=$L$4,$I$4,IF(B176&lt;=$L$5,$I$5,IF(B176&lt;=$L$6,$I$6,$I$7))))</f>
        <v>Cup</v>
      </c>
      <c r="D176" s="14">
        <f ca="1">LOGINV(RAND(),$M$12,$L$12)</f>
        <v>61.386903956752107</v>
      </c>
      <c r="E176" s="14">
        <f ca="1">LOGINV(RAND(),$M$13,$L$13)</f>
        <v>29.367427408518498</v>
      </c>
      <c r="F176" s="14">
        <f ca="1">LOGINV(RAND(),$M$14,$L$14)</f>
        <v>23.517066898908844</v>
      </c>
      <c r="G176" s="14">
        <f ca="1">D176+E176+F176</f>
        <v>114.27139826417945</v>
      </c>
      <c r="H176">
        <f ca="1">FLOOR(SimTable[[#This Row],[Total_Service_Time_sec]],10)</f>
        <v>110</v>
      </c>
    </row>
    <row r="177" spans="1:8" ht="15" customHeight="1">
      <c r="A177">
        <f t="shared" si="2"/>
        <v>176</v>
      </c>
      <c r="B177" s="13">
        <f ca="1">RAND()</f>
        <v>0.20414769065759697</v>
      </c>
      <c r="C177" t="str">
        <f ca="1">IF(B177&lt;=$L$3,$I$3,IF(B177&lt;=$L$4,$I$4,IF(B177&lt;=$L$5,$I$5,IF(B177&lt;=$L$6,$I$6,$I$7))))</f>
        <v>Cone</v>
      </c>
      <c r="D177" s="14">
        <f ca="1">LOGINV(RAND(),$M$12,$L$12)</f>
        <v>99.090809487798651</v>
      </c>
      <c r="E177" s="14">
        <f ca="1">LOGINV(RAND(),$M$13,$L$13)</f>
        <v>24.79148422251934</v>
      </c>
      <c r="F177" s="14">
        <f ca="1">LOGINV(RAND(),$M$14,$L$14)</f>
        <v>20.691385588827757</v>
      </c>
      <c r="G177" s="14">
        <f ca="1">D177+E177+F177</f>
        <v>144.57367929914574</v>
      </c>
      <c r="H177">
        <f ca="1">FLOOR(SimTable[[#This Row],[Total_Service_Time_sec]],10)</f>
        <v>140</v>
      </c>
    </row>
    <row r="178" spans="1:8" ht="15" customHeight="1">
      <c r="A178">
        <f t="shared" si="2"/>
        <v>177</v>
      </c>
      <c r="B178" s="13">
        <f ca="1">RAND()</f>
        <v>0.63374723453979986</v>
      </c>
      <c r="C178" t="str">
        <f ca="1">IF(B178&lt;=$L$3,$I$3,IF(B178&lt;=$L$4,$I$4,IF(B178&lt;=$L$5,$I$5,IF(B178&lt;=$L$6,$I$6,$I$7))))</f>
        <v>Cup</v>
      </c>
      <c r="D178" s="14">
        <f ca="1">LOGINV(RAND(),$M$12,$L$12)</f>
        <v>52.762206755121596</v>
      </c>
      <c r="E178" s="14">
        <f ca="1">LOGINV(RAND(),$M$13,$L$13)</f>
        <v>43.928743407205936</v>
      </c>
      <c r="F178" s="14">
        <f ca="1">LOGINV(RAND(),$M$14,$L$14)</f>
        <v>26.401918581055664</v>
      </c>
      <c r="G178" s="14">
        <f ca="1">D178+E178+F178</f>
        <v>123.09286874338321</v>
      </c>
      <c r="H178">
        <f ca="1">FLOOR(SimTable[[#This Row],[Total_Service_Time_sec]],10)</f>
        <v>120</v>
      </c>
    </row>
    <row r="179" spans="1:8" ht="15" customHeight="1">
      <c r="A179">
        <f t="shared" si="2"/>
        <v>178</v>
      </c>
      <c r="B179" s="13">
        <f ca="1">RAND()</f>
        <v>0.56790037050608477</v>
      </c>
      <c r="C179" t="str">
        <f ca="1">IF(B179&lt;=$L$3,$I$3,IF(B179&lt;=$L$4,$I$4,IF(B179&lt;=$L$5,$I$5,IF(B179&lt;=$L$6,$I$6,$I$7))))</f>
        <v>Cup</v>
      </c>
      <c r="D179" s="14">
        <f ca="1">LOGINV(RAND(),$M$12,$L$12)</f>
        <v>20.595565585879971</v>
      </c>
      <c r="E179" s="14">
        <f ca="1">LOGINV(RAND(),$M$13,$L$13)</f>
        <v>14.003851751055853</v>
      </c>
      <c r="F179" s="14">
        <f ca="1">LOGINV(RAND(),$M$14,$L$14)</f>
        <v>19.71100629779281</v>
      </c>
      <c r="G179" s="14">
        <f ca="1">D179+E179+F179</f>
        <v>54.310423634728636</v>
      </c>
      <c r="H179">
        <f ca="1">FLOOR(SimTable[[#This Row],[Total_Service_Time_sec]],10)</f>
        <v>50</v>
      </c>
    </row>
    <row r="180" spans="1:8" ht="15" customHeight="1">
      <c r="A180">
        <f t="shared" si="2"/>
        <v>179</v>
      </c>
      <c r="B180" s="13">
        <f ca="1">RAND()</f>
        <v>5.8269145100165787E-2</v>
      </c>
      <c r="C180" t="str">
        <f ca="1">IF(B180&lt;=$L$3,$I$3,IF(B180&lt;=$L$4,$I$4,IF(B180&lt;=$L$5,$I$5,IF(B180&lt;=$L$6,$I$6,$I$7))))</f>
        <v>Cone</v>
      </c>
      <c r="D180" s="14">
        <f ca="1">LOGINV(RAND(),$M$12,$L$12)</f>
        <v>86.947527539169826</v>
      </c>
      <c r="E180" s="14">
        <f ca="1">LOGINV(RAND(),$M$13,$L$13)</f>
        <v>30.19453819814553</v>
      </c>
      <c r="F180" s="14">
        <f ca="1">LOGINV(RAND(),$M$14,$L$14)</f>
        <v>19.88538979235533</v>
      </c>
      <c r="G180" s="14">
        <f ca="1">D180+E180+F180</f>
        <v>137.0274555296707</v>
      </c>
      <c r="H180">
        <f ca="1">FLOOR(SimTable[[#This Row],[Total_Service_Time_sec]],10)</f>
        <v>130</v>
      </c>
    </row>
    <row r="181" spans="1:8" ht="15" customHeight="1">
      <c r="A181">
        <f t="shared" si="2"/>
        <v>180</v>
      </c>
      <c r="B181" s="13">
        <f ca="1">RAND()</f>
        <v>0.81732904505402759</v>
      </c>
      <c r="C181" t="str">
        <f ca="1">IF(B181&lt;=$L$3,$I$3,IF(B181&lt;=$L$4,$I$4,IF(B181&lt;=$L$5,$I$5,IF(B181&lt;=$L$6,$I$6,$I$7))))</f>
        <v>Cup</v>
      </c>
      <c r="D181" s="14">
        <f ca="1">LOGINV(RAND(),$M$12,$L$12)</f>
        <v>22.736366820365625</v>
      </c>
      <c r="E181" s="14">
        <f ca="1">LOGINV(RAND(),$M$13,$L$13)</f>
        <v>43.518163478390427</v>
      </c>
      <c r="F181" s="14">
        <f ca="1">LOGINV(RAND(),$M$14,$L$14)</f>
        <v>23.91702818361631</v>
      </c>
      <c r="G181" s="14">
        <f ca="1">D181+E181+F181</f>
        <v>90.171558482372362</v>
      </c>
      <c r="H181">
        <f ca="1">FLOOR(SimTable[[#This Row],[Total_Service_Time_sec]],10)</f>
        <v>90</v>
      </c>
    </row>
    <row r="182" spans="1:8" ht="15" customHeight="1">
      <c r="A182">
        <f t="shared" si="2"/>
        <v>181</v>
      </c>
      <c r="B182" s="13">
        <f ca="1">RAND()</f>
        <v>0.26996492405721795</v>
      </c>
      <c r="C182" t="str">
        <f ca="1">IF(B182&lt;=$L$3,$I$3,IF(B182&lt;=$L$4,$I$4,IF(B182&lt;=$L$5,$I$5,IF(B182&lt;=$L$6,$I$6,$I$7))))</f>
        <v>Cone</v>
      </c>
      <c r="D182" s="14">
        <f ca="1">LOGINV(RAND(),$M$12,$L$12)</f>
        <v>19.274236398675733</v>
      </c>
      <c r="E182" s="14">
        <f ca="1">LOGINV(RAND(),$M$13,$L$13)</f>
        <v>75.91060965525503</v>
      </c>
      <c r="F182" s="14">
        <f ca="1">LOGINV(RAND(),$M$14,$L$14)</f>
        <v>22.096436290703931</v>
      </c>
      <c r="G182" s="14">
        <f ca="1">D182+E182+F182</f>
        <v>117.28128234463469</v>
      </c>
      <c r="H182">
        <f ca="1">FLOOR(SimTable[[#This Row],[Total_Service_Time_sec]],10)</f>
        <v>110</v>
      </c>
    </row>
    <row r="183" spans="1:8" ht="15" customHeight="1">
      <c r="A183">
        <f t="shared" si="2"/>
        <v>182</v>
      </c>
      <c r="B183" s="13">
        <f ca="1">RAND()</f>
        <v>0.56646941345175128</v>
      </c>
      <c r="C183" t="str">
        <f ca="1">IF(B183&lt;=$L$3,$I$3,IF(B183&lt;=$L$4,$I$4,IF(B183&lt;=$L$5,$I$5,IF(B183&lt;=$L$6,$I$6,$I$7))))</f>
        <v>Cup</v>
      </c>
      <c r="D183" s="14">
        <f ca="1">LOGINV(RAND(),$M$12,$L$12)</f>
        <v>54.710768184794091</v>
      </c>
      <c r="E183" s="14">
        <f ca="1">LOGINV(RAND(),$M$13,$L$13)</f>
        <v>39.073685996375978</v>
      </c>
      <c r="F183" s="14">
        <f ca="1">LOGINV(RAND(),$M$14,$L$14)</f>
        <v>19.975366329760583</v>
      </c>
      <c r="G183" s="14">
        <f ca="1">D183+E183+F183</f>
        <v>113.75982051093067</v>
      </c>
      <c r="H183">
        <f ca="1">FLOOR(SimTable[[#This Row],[Total_Service_Time_sec]],10)</f>
        <v>110</v>
      </c>
    </row>
    <row r="184" spans="1:8" ht="15" customHeight="1">
      <c r="A184">
        <f t="shared" si="2"/>
        <v>183</v>
      </c>
      <c r="B184" s="13">
        <f ca="1">RAND()</f>
        <v>0.18008953261833494</v>
      </c>
      <c r="C184" t="str">
        <f ca="1">IF(B184&lt;=$L$3,$I$3,IF(B184&lt;=$L$4,$I$4,IF(B184&lt;=$L$5,$I$5,IF(B184&lt;=$L$6,$I$6,$I$7))))</f>
        <v>Cone</v>
      </c>
      <c r="D184" s="14">
        <f ca="1">LOGINV(RAND(),$M$12,$L$12)</f>
        <v>17.263995586035065</v>
      </c>
      <c r="E184" s="14">
        <f ca="1">LOGINV(RAND(),$M$13,$L$13)</f>
        <v>28.589572268374855</v>
      </c>
      <c r="F184" s="14">
        <f ca="1">LOGINV(RAND(),$M$14,$L$14)</f>
        <v>16.610643566113531</v>
      </c>
      <c r="G184" s="14">
        <f ca="1">D184+E184+F184</f>
        <v>62.464211420523448</v>
      </c>
      <c r="H184">
        <f ca="1">FLOOR(SimTable[[#This Row],[Total_Service_Time_sec]],10)</f>
        <v>60</v>
      </c>
    </row>
    <row r="185" spans="1:8" ht="15" customHeight="1">
      <c r="A185">
        <f t="shared" si="2"/>
        <v>184</v>
      </c>
      <c r="B185" s="13">
        <f ca="1">RAND()</f>
        <v>0.89020731724156854</v>
      </c>
      <c r="C185" t="str">
        <f ca="1">IF(B185&lt;=$L$3,$I$3,IF(B185&lt;=$L$4,$I$4,IF(B185&lt;=$L$5,$I$5,IF(B185&lt;=$L$6,$I$6,$I$7))))</f>
        <v>Shake</v>
      </c>
      <c r="D185" s="14">
        <f ca="1">LOGINV(RAND(),$M$12,$L$12)</f>
        <v>10.597210955211922</v>
      </c>
      <c r="E185" s="14">
        <f ca="1">LOGINV(RAND(),$M$13,$L$13)</f>
        <v>40.045134915593422</v>
      </c>
      <c r="F185" s="14">
        <f ca="1">LOGINV(RAND(),$M$14,$L$14)</f>
        <v>22.842673043491175</v>
      </c>
      <c r="G185" s="14">
        <f ca="1">D185+E185+F185</f>
        <v>73.485018914296518</v>
      </c>
      <c r="H185">
        <f ca="1">FLOOR(SimTable[[#This Row],[Total_Service_Time_sec]],10)</f>
        <v>70</v>
      </c>
    </row>
    <row r="186" spans="1:8" ht="15" customHeight="1">
      <c r="A186">
        <f t="shared" si="2"/>
        <v>185</v>
      </c>
      <c r="B186" s="13">
        <f ca="1">RAND()</f>
        <v>0.33768220297383833</v>
      </c>
      <c r="C186" t="str">
        <f ca="1">IF(B186&lt;=$L$3,$I$3,IF(B186&lt;=$L$4,$I$4,IF(B186&lt;=$L$5,$I$5,IF(B186&lt;=$L$6,$I$6,$I$7))))</f>
        <v>Cone</v>
      </c>
      <c r="D186" s="14">
        <f ca="1">LOGINV(RAND(),$M$12,$L$12)</f>
        <v>54.689465674094905</v>
      </c>
      <c r="E186" s="14">
        <f ca="1">LOGINV(RAND(),$M$13,$L$13)</f>
        <v>42.968602714518077</v>
      </c>
      <c r="F186" s="14">
        <f ca="1">LOGINV(RAND(),$M$14,$L$14)</f>
        <v>19.905795311562837</v>
      </c>
      <c r="G186" s="14">
        <f ca="1">D186+E186+F186</f>
        <v>117.56386370017582</v>
      </c>
      <c r="H186">
        <f ca="1">FLOOR(SimTable[[#This Row],[Total_Service_Time_sec]],10)</f>
        <v>110</v>
      </c>
    </row>
    <row r="187" spans="1:8" ht="15" customHeight="1">
      <c r="A187">
        <f t="shared" si="2"/>
        <v>186</v>
      </c>
      <c r="B187" s="13">
        <f ca="1">RAND()</f>
        <v>0.95819560530622916</v>
      </c>
      <c r="C187" t="str">
        <f ca="1">IF(B187&lt;=$L$3,$I$3,IF(B187&lt;=$L$4,$I$4,IF(B187&lt;=$L$5,$I$5,IF(B187&lt;=$L$6,$I$6,$I$7))))</f>
        <v>Split</v>
      </c>
      <c r="D187" s="14">
        <f ca="1">LOGINV(RAND(),$M$12,$L$12)</f>
        <v>14.27169266312495</v>
      </c>
      <c r="E187" s="14">
        <f ca="1">LOGINV(RAND(),$M$13,$L$13)</f>
        <v>33.983667896588095</v>
      </c>
      <c r="F187" s="14">
        <f ca="1">LOGINV(RAND(),$M$14,$L$14)</f>
        <v>12.897139949217433</v>
      </c>
      <c r="G187" s="14">
        <f ca="1">D187+E187+F187</f>
        <v>61.15250050893048</v>
      </c>
      <c r="H187">
        <f ca="1">FLOOR(SimTable[[#This Row],[Total_Service_Time_sec]],10)</f>
        <v>60</v>
      </c>
    </row>
    <row r="188" spans="1:8" ht="15" customHeight="1">
      <c r="A188">
        <f t="shared" si="2"/>
        <v>187</v>
      </c>
      <c r="B188" s="13">
        <f ca="1">RAND()</f>
        <v>0.3926880282065689</v>
      </c>
      <c r="C188" t="str">
        <f ca="1">IF(B188&lt;=$L$3,$I$3,IF(B188&lt;=$L$4,$I$4,IF(B188&lt;=$L$5,$I$5,IF(B188&lt;=$L$6,$I$6,$I$7))))</f>
        <v>Cone</v>
      </c>
      <c r="D188" s="14">
        <f ca="1">LOGINV(RAND(),$M$12,$L$12)</f>
        <v>30.961992067406349</v>
      </c>
      <c r="E188" s="14">
        <f ca="1">LOGINV(RAND(),$M$13,$L$13)</f>
        <v>21.225975483223802</v>
      </c>
      <c r="F188" s="14">
        <f ca="1">LOGINV(RAND(),$M$14,$L$14)</f>
        <v>13.441565774222543</v>
      </c>
      <c r="G188" s="14">
        <f ca="1">D188+E188+F188</f>
        <v>65.629533324852687</v>
      </c>
      <c r="H188">
        <f ca="1">FLOOR(SimTable[[#This Row],[Total_Service_Time_sec]],10)</f>
        <v>60</v>
      </c>
    </row>
    <row r="189" spans="1:8" ht="15" customHeight="1">
      <c r="A189">
        <f t="shared" si="2"/>
        <v>188</v>
      </c>
      <c r="B189" s="13">
        <f ca="1">RAND()</f>
        <v>0.86597707520025002</v>
      </c>
      <c r="C189" t="str">
        <f ca="1">IF(B189&lt;=$L$3,$I$3,IF(B189&lt;=$L$4,$I$4,IF(B189&lt;=$L$5,$I$5,IF(B189&lt;=$L$6,$I$6,$I$7))))</f>
        <v>Shake</v>
      </c>
      <c r="D189" s="14">
        <f ca="1">LOGINV(RAND(),$M$12,$L$12)</f>
        <v>94.144960615233117</v>
      </c>
      <c r="E189" s="14">
        <f ca="1">LOGINV(RAND(),$M$13,$L$13)</f>
        <v>9.5665061308434503</v>
      </c>
      <c r="F189" s="14">
        <f ca="1">LOGINV(RAND(),$M$14,$L$14)</f>
        <v>28.617964519453018</v>
      </c>
      <c r="G189" s="14">
        <f ca="1">D189+E189+F189</f>
        <v>132.32943126552959</v>
      </c>
      <c r="H189">
        <f ca="1">FLOOR(SimTable[[#This Row],[Total_Service_Time_sec]],10)</f>
        <v>130</v>
      </c>
    </row>
    <row r="190" spans="1:8" ht="15" customHeight="1">
      <c r="A190">
        <f t="shared" si="2"/>
        <v>189</v>
      </c>
      <c r="B190" s="13">
        <f ca="1">RAND()</f>
        <v>0.11513012625685737</v>
      </c>
      <c r="C190" t="str">
        <f ca="1">IF(B190&lt;=$L$3,$I$3,IF(B190&lt;=$L$4,$I$4,IF(B190&lt;=$L$5,$I$5,IF(B190&lt;=$L$6,$I$6,$I$7))))</f>
        <v>Cone</v>
      </c>
      <c r="D190" s="14">
        <f ca="1">LOGINV(RAND(),$M$12,$L$12)</f>
        <v>50.056104682008154</v>
      </c>
      <c r="E190" s="14">
        <f ca="1">LOGINV(RAND(),$M$13,$L$13)</f>
        <v>22.164921150098014</v>
      </c>
      <c r="F190" s="14">
        <f ca="1">LOGINV(RAND(),$M$14,$L$14)</f>
        <v>22.288024454107731</v>
      </c>
      <c r="G190" s="14">
        <f ca="1">D190+E190+F190</f>
        <v>94.509050286213892</v>
      </c>
      <c r="H190">
        <f ca="1">FLOOR(SimTable[[#This Row],[Total_Service_Time_sec]],10)</f>
        <v>90</v>
      </c>
    </row>
    <row r="191" spans="1:8" ht="15" customHeight="1">
      <c r="A191">
        <f t="shared" si="2"/>
        <v>190</v>
      </c>
      <c r="B191" s="13">
        <f ca="1">RAND()</f>
        <v>6.5969617528432556E-2</v>
      </c>
      <c r="C191" t="str">
        <f ca="1">IF(B191&lt;=$L$3,$I$3,IF(B191&lt;=$L$4,$I$4,IF(B191&lt;=$L$5,$I$5,IF(B191&lt;=$L$6,$I$6,$I$7))))</f>
        <v>Cone</v>
      </c>
      <c r="D191" s="14">
        <f ca="1">LOGINV(RAND(),$M$12,$L$12)</f>
        <v>9.428269094563225</v>
      </c>
      <c r="E191" s="14">
        <f ca="1">LOGINV(RAND(),$M$13,$L$13)</f>
        <v>126.75948686406458</v>
      </c>
      <c r="F191" s="14">
        <f ca="1">LOGINV(RAND(),$M$14,$L$14)</f>
        <v>25.268137949000646</v>
      </c>
      <c r="G191" s="14">
        <f ca="1">D191+E191+F191</f>
        <v>161.45589390762845</v>
      </c>
      <c r="H191">
        <f ca="1">FLOOR(SimTable[[#This Row],[Total_Service_Time_sec]],10)</f>
        <v>160</v>
      </c>
    </row>
    <row r="192" spans="1:8" ht="15" customHeight="1">
      <c r="A192">
        <f t="shared" si="2"/>
        <v>191</v>
      </c>
      <c r="B192" s="13">
        <f ca="1">RAND()</f>
        <v>0.10889095647843861</v>
      </c>
      <c r="C192" t="str">
        <f ca="1">IF(B192&lt;=$L$3,$I$3,IF(B192&lt;=$L$4,$I$4,IF(B192&lt;=$L$5,$I$5,IF(B192&lt;=$L$6,$I$6,$I$7))))</f>
        <v>Cone</v>
      </c>
      <c r="D192" s="14">
        <f ca="1">LOGINV(RAND(),$M$12,$L$12)</f>
        <v>74.189096185243486</v>
      </c>
      <c r="E192" s="14">
        <f ca="1">LOGINV(RAND(),$M$13,$L$13)</f>
        <v>15.02534012713472</v>
      </c>
      <c r="F192" s="14">
        <f ca="1">LOGINV(RAND(),$M$14,$L$14)</f>
        <v>18.611398578255955</v>
      </c>
      <c r="G192" s="14">
        <f ca="1">D192+E192+F192</f>
        <v>107.82583489063417</v>
      </c>
      <c r="H192">
        <f ca="1">FLOOR(SimTable[[#This Row],[Total_Service_Time_sec]],10)</f>
        <v>100</v>
      </c>
    </row>
    <row r="193" spans="1:8" ht="15" customHeight="1">
      <c r="A193">
        <f t="shared" si="2"/>
        <v>192</v>
      </c>
      <c r="B193" s="13">
        <f ca="1">RAND()</f>
        <v>0.63361814968302832</v>
      </c>
      <c r="C193" t="str">
        <f ca="1">IF(B193&lt;=$L$3,$I$3,IF(B193&lt;=$L$4,$I$4,IF(B193&lt;=$L$5,$I$5,IF(B193&lt;=$L$6,$I$6,$I$7))))</f>
        <v>Cup</v>
      </c>
      <c r="D193" s="14">
        <f ca="1">LOGINV(RAND(),$M$12,$L$12)</f>
        <v>183.29772361103926</v>
      </c>
      <c r="E193" s="14">
        <f ca="1">LOGINV(RAND(),$M$13,$L$13)</f>
        <v>22.264579204314799</v>
      </c>
      <c r="F193" s="14">
        <f ca="1">LOGINV(RAND(),$M$14,$L$14)</f>
        <v>20.836646366071257</v>
      </c>
      <c r="G193" s="14">
        <f ca="1">D193+E193+F193</f>
        <v>226.39894918142531</v>
      </c>
      <c r="H193">
        <f ca="1">FLOOR(SimTable[[#This Row],[Total_Service_Time_sec]],10)</f>
        <v>220</v>
      </c>
    </row>
    <row r="194" spans="1:8" ht="15" customHeight="1">
      <c r="A194">
        <f t="shared" ref="A194:A257" si="3">ROW()-1</f>
        <v>193</v>
      </c>
      <c r="B194" s="13">
        <f ca="1">RAND()</f>
        <v>0.68147464816355674</v>
      </c>
      <c r="C194" t="str">
        <f ca="1">IF(B194&lt;=$L$3,$I$3,IF(B194&lt;=$L$4,$I$4,IF(B194&lt;=$L$5,$I$5,IF(B194&lt;=$L$6,$I$6,$I$7))))</f>
        <v>Cup</v>
      </c>
      <c r="D194" s="14">
        <f ca="1">LOGINV(RAND(),$M$12,$L$12)</f>
        <v>28.306662792324069</v>
      </c>
      <c r="E194" s="14">
        <f ca="1">LOGINV(RAND(),$M$13,$L$13)</f>
        <v>29.531000898454536</v>
      </c>
      <c r="F194" s="14">
        <f ca="1">LOGINV(RAND(),$M$14,$L$14)</f>
        <v>19.781022090470092</v>
      </c>
      <c r="G194" s="14">
        <f ca="1">D194+E194+F194</f>
        <v>77.618685781248701</v>
      </c>
      <c r="H194">
        <f ca="1">FLOOR(SimTable[[#This Row],[Total_Service_Time_sec]],10)</f>
        <v>70</v>
      </c>
    </row>
    <row r="195" spans="1:8" ht="15" customHeight="1">
      <c r="A195">
        <f t="shared" si="3"/>
        <v>194</v>
      </c>
      <c r="B195" s="13">
        <f ca="1">RAND()</f>
        <v>0.8023260193519226</v>
      </c>
      <c r="C195" t="str">
        <f ca="1">IF(B195&lt;=$L$3,$I$3,IF(B195&lt;=$L$4,$I$4,IF(B195&lt;=$L$5,$I$5,IF(B195&lt;=$L$6,$I$6,$I$7))))</f>
        <v>Cup</v>
      </c>
      <c r="D195" s="14">
        <f ca="1">LOGINV(RAND(),$M$12,$L$12)</f>
        <v>49.697853740010963</v>
      </c>
      <c r="E195" s="14">
        <f ca="1">LOGINV(RAND(),$M$13,$L$13)</f>
        <v>34.042940795506553</v>
      </c>
      <c r="F195" s="14">
        <f ca="1">LOGINV(RAND(),$M$14,$L$14)</f>
        <v>23.384354669043407</v>
      </c>
      <c r="G195" s="14">
        <f ca="1">D195+E195+F195</f>
        <v>107.12514920456093</v>
      </c>
      <c r="H195">
        <f ca="1">FLOOR(SimTable[[#This Row],[Total_Service_Time_sec]],10)</f>
        <v>100</v>
      </c>
    </row>
    <row r="196" spans="1:8" ht="15" customHeight="1">
      <c r="A196">
        <f t="shared" si="3"/>
        <v>195</v>
      </c>
      <c r="B196" s="13">
        <f ca="1">RAND()</f>
        <v>0.19800090282176896</v>
      </c>
      <c r="C196" t="str">
        <f ca="1">IF(B196&lt;=$L$3,$I$3,IF(B196&lt;=$L$4,$I$4,IF(B196&lt;=$L$5,$I$5,IF(B196&lt;=$L$6,$I$6,$I$7))))</f>
        <v>Cone</v>
      </c>
      <c r="D196" s="14">
        <f ca="1">LOGINV(RAND(),$M$12,$L$12)</f>
        <v>25.644271505925612</v>
      </c>
      <c r="E196" s="14">
        <f ca="1">LOGINV(RAND(),$M$13,$L$13)</f>
        <v>15.245348265861502</v>
      </c>
      <c r="F196" s="14">
        <f ca="1">LOGINV(RAND(),$M$14,$L$14)</f>
        <v>19.766940482290103</v>
      </c>
      <c r="G196" s="14">
        <f ca="1">D196+E196+F196</f>
        <v>60.656560254077213</v>
      </c>
      <c r="H196">
        <f ca="1">FLOOR(SimTable[[#This Row],[Total_Service_Time_sec]],10)</f>
        <v>60</v>
      </c>
    </row>
    <row r="197" spans="1:8" ht="15" customHeight="1">
      <c r="A197">
        <f t="shared" si="3"/>
        <v>196</v>
      </c>
      <c r="B197" s="13">
        <f ca="1">RAND()</f>
        <v>0.85898561003080276</v>
      </c>
      <c r="C197" t="str">
        <f ca="1">IF(B197&lt;=$L$3,$I$3,IF(B197&lt;=$L$4,$I$4,IF(B197&lt;=$L$5,$I$5,IF(B197&lt;=$L$6,$I$6,$I$7))))</f>
        <v>Cup</v>
      </c>
      <c r="D197" s="14">
        <f ca="1">LOGINV(RAND(),$M$12,$L$12)</f>
        <v>11.616252647251342</v>
      </c>
      <c r="E197" s="14">
        <f ca="1">LOGINV(RAND(),$M$13,$L$13)</f>
        <v>20.165192612545074</v>
      </c>
      <c r="F197" s="14">
        <f ca="1">LOGINV(RAND(),$M$14,$L$14)</f>
        <v>25.186193013081656</v>
      </c>
      <c r="G197" s="14">
        <f ca="1">D197+E197+F197</f>
        <v>56.967638272878069</v>
      </c>
      <c r="H197">
        <f ca="1">FLOOR(SimTable[[#This Row],[Total_Service_Time_sec]],10)</f>
        <v>50</v>
      </c>
    </row>
    <row r="198" spans="1:8" ht="15" customHeight="1">
      <c r="A198">
        <f t="shared" si="3"/>
        <v>197</v>
      </c>
      <c r="B198" s="13">
        <f ca="1">RAND()</f>
        <v>0.81279322787635833</v>
      </c>
      <c r="C198" t="str">
        <f ca="1">IF(B198&lt;=$L$3,$I$3,IF(B198&lt;=$L$4,$I$4,IF(B198&lt;=$L$5,$I$5,IF(B198&lt;=$L$6,$I$6,$I$7))))</f>
        <v>Cup</v>
      </c>
      <c r="D198" s="14">
        <f ca="1">LOGINV(RAND(),$M$12,$L$12)</f>
        <v>8.1035657796794656</v>
      </c>
      <c r="E198" s="14">
        <f ca="1">LOGINV(RAND(),$M$13,$L$13)</f>
        <v>33.0798164642015</v>
      </c>
      <c r="F198" s="14">
        <f ca="1">LOGINV(RAND(),$M$14,$L$14)</f>
        <v>12.468030771483411</v>
      </c>
      <c r="G198" s="14">
        <f ca="1">D198+E198+F198</f>
        <v>53.651413015364376</v>
      </c>
      <c r="H198">
        <f ca="1">FLOOR(SimTable[[#This Row],[Total_Service_Time_sec]],10)</f>
        <v>50</v>
      </c>
    </row>
    <row r="199" spans="1:8" ht="15" customHeight="1">
      <c r="A199">
        <f t="shared" si="3"/>
        <v>198</v>
      </c>
      <c r="B199" s="13">
        <f ca="1">RAND()</f>
        <v>0.34895045270842073</v>
      </c>
      <c r="C199" t="str">
        <f ca="1">IF(B199&lt;=$L$3,$I$3,IF(B199&lt;=$L$4,$I$4,IF(B199&lt;=$L$5,$I$5,IF(B199&lt;=$L$6,$I$6,$I$7))))</f>
        <v>Cone</v>
      </c>
      <c r="D199" s="14">
        <f ca="1">LOGINV(RAND(),$M$12,$L$12)</f>
        <v>26.787726734310528</v>
      </c>
      <c r="E199" s="14">
        <f ca="1">LOGINV(RAND(),$M$13,$L$13)</f>
        <v>33.51095642375676</v>
      </c>
      <c r="F199" s="14">
        <f ca="1">LOGINV(RAND(),$M$14,$L$14)</f>
        <v>16.910688989883614</v>
      </c>
      <c r="G199" s="14">
        <f ca="1">D199+E199+F199</f>
        <v>77.209372147950901</v>
      </c>
      <c r="H199">
        <f ca="1">FLOOR(SimTable[[#This Row],[Total_Service_Time_sec]],10)</f>
        <v>70</v>
      </c>
    </row>
    <row r="200" spans="1:8" ht="15" customHeight="1">
      <c r="A200">
        <f t="shared" si="3"/>
        <v>199</v>
      </c>
      <c r="B200" s="13">
        <f ca="1">RAND()</f>
        <v>0.66857715325559264</v>
      </c>
      <c r="C200" t="str">
        <f ca="1">IF(B200&lt;=$L$3,$I$3,IF(B200&lt;=$L$4,$I$4,IF(B200&lt;=$L$5,$I$5,IF(B200&lt;=$L$6,$I$6,$I$7))))</f>
        <v>Cup</v>
      </c>
      <c r="D200" s="14">
        <f ca="1">LOGINV(RAND(),$M$12,$L$12)</f>
        <v>24.228616328690809</v>
      </c>
      <c r="E200" s="14">
        <f ca="1">LOGINV(RAND(),$M$13,$L$13)</f>
        <v>34.70672722278352</v>
      </c>
      <c r="F200" s="14">
        <f ca="1">LOGINV(RAND(),$M$14,$L$14)</f>
        <v>12.650849655321721</v>
      </c>
      <c r="G200" s="14">
        <f ca="1">D200+E200+F200</f>
        <v>71.586193206796054</v>
      </c>
      <c r="H200">
        <f ca="1">FLOOR(SimTable[[#This Row],[Total_Service_Time_sec]],10)</f>
        <v>70</v>
      </c>
    </row>
    <row r="201" spans="1:8" ht="15" customHeight="1">
      <c r="A201">
        <f t="shared" si="3"/>
        <v>200</v>
      </c>
      <c r="B201" s="13">
        <f ca="1">RAND()</f>
        <v>0.12569114678106141</v>
      </c>
      <c r="C201" t="str">
        <f ca="1">IF(B201&lt;=$L$3,$I$3,IF(B201&lt;=$L$4,$I$4,IF(B201&lt;=$L$5,$I$5,IF(B201&lt;=$L$6,$I$6,$I$7))))</f>
        <v>Cone</v>
      </c>
      <c r="D201" s="14">
        <f ca="1">LOGINV(RAND(),$M$12,$L$12)</f>
        <v>34.697415963784621</v>
      </c>
      <c r="E201" s="14">
        <f ca="1">LOGINV(RAND(),$M$13,$L$13)</f>
        <v>9.0298494968807042</v>
      </c>
      <c r="F201" s="14">
        <f ca="1">LOGINV(RAND(),$M$14,$L$14)</f>
        <v>17.022472337741728</v>
      </c>
      <c r="G201" s="14">
        <f ca="1">D201+E201+F201</f>
        <v>60.749737798407054</v>
      </c>
      <c r="H201">
        <f ca="1">FLOOR(SimTable[[#This Row],[Total_Service_Time_sec]],10)</f>
        <v>60</v>
      </c>
    </row>
    <row r="202" spans="1:8" ht="15" customHeight="1">
      <c r="A202">
        <f t="shared" si="3"/>
        <v>201</v>
      </c>
      <c r="B202" s="13">
        <f ca="1">RAND()</f>
        <v>0.90970589895817611</v>
      </c>
      <c r="C202" t="str">
        <f ca="1">IF(B202&lt;=$L$3,$I$3,IF(B202&lt;=$L$4,$I$4,IF(B202&lt;=$L$5,$I$5,IF(B202&lt;=$L$6,$I$6,$I$7))))</f>
        <v>Split</v>
      </c>
      <c r="D202" s="14">
        <f ca="1">LOGINV(RAND(),$M$12,$L$12)</f>
        <v>8.8779231372162517</v>
      </c>
      <c r="E202" s="14">
        <f ca="1">LOGINV(RAND(),$M$13,$L$13)</f>
        <v>11.572334780160757</v>
      </c>
      <c r="F202" s="14">
        <f ca="1">LOGINV(RAND(),$M$14,$L$14)</f>
        <v>24.361767619214824</v>
      </c>
      <c r="G202" s="14">
        <f ca="1">D202+E202+F202</f>
        <v>44.812025536591833</v>
      </c>
      <c r="H202">
        <f ca="1">FLOOR(SimTable[[#This Row],[Total_Service_Time_sec]],10)</f>
        <v>40</v>
      </c>
    </row>
    <row r="203" spans="1:8" ht="15" customHeight="1">
      <c r="A203">
        <f t="shared" si="3"/>
        <v>202</v>
      </c>
      <c r="B203" s="13">
        <f ca="1">RAND()</f>
        <v>0.24226737034523194</v>
      </c>
      <c r="C203" t="str">
        <f ca="1">IF(B203&lt;=$L$3,$I$3,IF(B203&lt;=$L$4,$I$4,IF(B203&lt;=$L$5,$I$5,IF(B203&lt;=$L$6,$I$6,$I$7))))</f>
        <v>Cone</v>
      </c>
      <c r="D203" s="14">
        <f ca="1">LOGINV(RAND(),$M$12,$L$12)</f>
        <v>27.348560632827507</v>
      </c>
      <c r="E203" s="14">
        <f ca="1">LOGINV(RAND(),$M$13,$L$13)</f>
        <v>10.326063040887259</v>
      </c>
      <c r="F203" s="14">
        <f ca="1">LOGINV(RAND(),$M$14,$L$14)</f>
        <v>22.338757421316028</v>
      </c>
      <c r="G203" s="14">
        <f ca="1">D203+E203+F203</f>
        <v>60.013381095030795</v>
      </c>
      <c r="H203">
        <f ca="1">FLOOR(SimTable[[#This Row],[Total_Service_Time_sec]],10)</f>
        <v>60</v>
      </c>
    </row>
    <row r="204" spans="1:8" ht="15" customHeight="1">
      <c r="A204">
        <f t="shared" si="3"/>
        <v>203</v>
      </c>
      <c r="B204" s="13">
        <f ca="1">RAND()</f>
        <v>0.19441525813372706</v>
      </c>
      <c r="C204" t="str">
        <f ca="1">IF(B204&lt;=$L$3,$I$3,IF(B204&lt;=$L$4,$I$4,IF(B204&lt;=$L$5,$I$5,IF(B204&lt;=$L$6,$I$6,$I$7))))</f>
        <v>Cone</v>
      </c>
      <c r="D204" s="14">
        <f ca="1">LOGINV(RAND(),$M$12,$L$12)</f>
        <v>36.306935069784409</v>
      </c>
      <c r="E204" s="14">
        <f ca="1">LOGINV(RAND(),$M$13,$L$13)</f>
        <v>7.2564938786056628</v>
      </c>
      <c r="F204" s="14">
        <f ca="1">LOGINV(RAND(),$M$14,$L$14)</f>
        <v>25.704176926694437</v>
      </c>
      <c r="G204" s="14">
        <f ca="1">D204+E204+F204</f>
        <v>69.267605875084513</v>
      </c>
      <c r="H204">
        <f ca="1">FLOOR(SimTable[[#This Row],[Total_Service_Time_sec]],10)</f>
        <v>60</v>
      </c>
    </row>
    <row r="205" spans="1:8" ht="15" customHeight="1">
      <c r="A205">
        <f t="shared" si="3"/>
        <v>204</v>
      </c>
      <c r="B205" s="13">
        <f ca="1">RAND()</f>
        <v>0.83566683072925418</v>
      </c>
      <c r="C205" t="str">
        <f ca="1">IF(B205&lt;=$L$3,$I$3,IF(B205&lt;=$L$4,$I$4,IF(B205&lt;=$L$5,$I$5,IF(B205&lt;=$L$6,$I$6,$I$7))))</f>
        <v>Cup</v>
      </c>
      <c r="D205" s="14">
        <f ca="1">LOGINV(RAND(),$M$12,$L$12)</f>
        <v>69.214783333869391</v>
      </c>
      <c r="E205" s="14">
        <f ca="1">LOGINV(RAND(),$M$13,$L$13)</f>
        <v>16.143723898556434</v>
      </c>
      <c r="F205" s="14">
        <f ca="1">LOGINV(RAND(),$M$14,$L$14)</f>
        <v>18.60528122279181</v>
      </c>
      <c r="G205" s="14">
        <f ca="1">D205+E205+F205</f>
        <v>103.96378845521764</v>
      </c>
      <c r="H205">
        <f ca="1">FLOOR(SimTable[[#This Row],[Total_Service_Time_sec]],10)</f>
        <v>100</v>
      </c>
    </row>
    <row r="206" spans="1:8" ht="15" customHeight="1">
      <c r="A206">
        <f t="shared" si="3"/>
        <v>205</v>
      </c>
      <c r="B206" s="13">
        <f ca="1">RAND()</f>
        <v>0.67941096022481062</v>
      </c>
      <c r="C206" t="str">
        <f ca="1">IF(B206&lt;=$L$3,$I$3,IF(B206&lt;=$L$4,$I$4,IF(B206&lt;=$L$5,$I$5,IF(B206&lt;=$L$6,$I$6,$I$7))))</f>
        <v>Cup</v>
      </c>
      <c r="D206" s="14">
        <f ca="1">LOGINV(RAND(),$M$12,$L$12)</f>
        <v>46.769853307502217</v>
      </c>
      <c r="E206" s="14">
        <f ca="1">LOGINV(RAND(),$M$13,$L$13)</f>
        <v>60.15172803254579</v>
      </c>
      <c r="F206" s="14">
        <f ca="1">LOGINV(RAND(),$M$14,$L$14)</f>
        <v>20.17953030832885</v>
      </c>
      <c r="G206" s="14">
        <f ca="1">D206+E206+F206</f>
        <v>127.10111164837686</v>
      </c>
      <c r="H206">
        <f ca="1">FLOOR(SimTable[[#This Row],[Total_Service_Time_sec]],10)</f>
        <v>120</v>
      </c>
    </row>
    <row r="207" spans="1:8" ht="15" customHeight="1">
      <c r="A207">
        <f t="shared" si="3"/>
        <v>206</v>
      </c>
      <c r="B207" s="13">
        <f ca="1">RAND()</f>
        <v>0.35782433973063432</v>
      </c>
      <c r="C207" t="str">
        <f ca="1">IF(B207&lt;=$L$3,$I$3,IF(B207&lt;=$L$4,$I$4,IF(B207&lt;=$L$5,$I$5,IF(B207&lt;=$L$6,$I$6,$I$7))))</f>
        <v>Cone</v>
      </c>
      <c r="D207" s="14">
        <f ca="1">LOGINV(RAND(),$M$12,$L$12)</f>
        <v>8.8221326150444135</v>
      </c>
      <c r="E207" s="14">
        <f ca="1">LOGINV(RAND(),$M$13,$L$13)</f>
        <v>33.450521088280773</v>
      </c>
      <c r="F207" s="14">
        <f ca="1">LOGINV(RAND(),$M$14,$L$14)</f>
        <v>13.829067948713272</v>
      </c>
      <c r="G207" s="14">
        <f ca="1">D207+E207+F207</f>
        <v>56.101721652038464</v>
      </c>
      <c r="H207">
        <f ca="1">FLOOR(SimTable[[#This Row],[Total_Service_Time_sec]],10)</f>
        <v>50</v>
      </c>
    </row>
    <row r="208" spans="1:8" ht="15" customHeight="1">
      <c r="A208">
        <f t="shared" si="3"/>
        <v>207</v>
      </c>
      <c r="B208" s="13">
        <f ca="1">RAND()</f>
        <v>0.83701535756002376</v>
      </c>
      <c r="C208" t="str">
        <f ca="1">IF(B208&lt;=$L$3,$I$3,IF(B208&lt;=$L$4,$I$4,IF(B208&lt;=$L$5,$I$5,IF(B208&lt;=$L$6,$I$6,$I$7))))</f>
        <v>Cup</v>
      </c>
      <c r="D208" s="14">
        <f ca="1">LOGINV(RAND(),$M$12,$L$12)</f>
        <v>33.161074592569207</v>
      </c>
      <c r="E208" s="14">
        <f ca="1">LOGINV(RAND(),$M$13,$L$13)</f>
        <v>23.744235070856597</v>
      </c>
      <c r="F208" s="14">
        <f ca="1">LOGINV(RAND(),$M$14,$L$14)</f>
        <v>27.661538421494694</v>
      </c>
      <c r="G208" s="14">
        <f ca="1">D208+E208+F208</f>
        <v>84.566848084920494</v>
      </c>
      <c r="H208">
        <f ca="1">FLOOR(SimTable[[#This Row],[Total_Service_Time_sec]],10)</f>
        <v>80</v>
      </c>
    </row>
    <row r="209" spans="1:8" ht="15" customHeight="1">
      <c r="A209">
        <f t="shared" si="3"/>
        <v>208</v>
      </c>
      <c r="B209" s="13">
        <f ca="1">RAND()</f>
        <v>0.83718100137321794</v>
      </c>
      <c r="C209" t="str">
        <f ca="1">IF(B209&lt;=$L$3,$I$3,IF(B209&lt;=$L$4,$I$4,IF(B209&lt;=$L$5,$I$5,IF(B209&lt;=$L$6,$I$6,$I$7))))</f>
        <v>Cup</v>
      </c>
      <c r="D209" s="14">
        <f ca="1">LOGINV(RAND(),$M$12,$L$12)</f>
        <v>25.613592011710281</v>
      </c>
      <c r="E209" s="14">
        <f ca="1">LOGINV(RAND(),$M$13,$L$13)</f>
        <v>25.096785206665722</v>
      </c>
      <c r="F209" s="14">
        <f ca="1">LOGINV(RAND(),$M$14,$L$14)</f>
        <v>19.07208616383393</v>
      </c>
      <c r="G209" s="14">
        <f ca="1">D209+E209+F209</f>
        <v>69.782463382209926</v>
      </c>
      <c r="H209">
        <f ca="1">FLOOR(SimTable[[#This Row],[Total_Service_Time_sec]],10)</f>
        <v>60</v>
      </c>
    </row>
    <row r="210" spans="1:8" ht="15" customHeight="1">
      <c r="A210">
        <f t="shared" si="3"/>
        <v>209</v>
      </c>
      <c r="B210" s="13">
        <f ca="1">RAND()</f>
        <v>0.36873764230523731</v>
      </c>
      <c r="C210" t="str">
        <f ca="1">IF(B210&lt;=$L$3,$I$3,IF(B210&lt;=$L$4,$I$4,IF(B210&lt;=$L$5,$I$5,IF(B210&lt;=$L$6,$I$6,$I$7))))</f>
        <v>Cone</v>
      </c>
      <c r="D210" s="14">
        <f ca="1">LOGINV(RAND(),$M$12,$L$12)</f>
        <v>39.609467880939754</v>
      </c>
      <c r="E210" s="14">
        <f ca="1">LOGINV(RAND(),$M$13,$L$13)</f>
        <v>23.095014781221341</v>
      </c>
      <c r="F210" s="14">
        <f ca="1">LOGINV(RAND(),$M$14,$L$14)</f>
        <v>15.862284076817312</v>
      </c>
      <c r="G210" s="14">
        <f ca="1">D210+E210+F210</f>
        <v>78.566766738978416</v>
      </c>
      <c r="H210">
        <f ca="1">FLOOR(SimTable[[#This Row],[Total_Service_Time_sec]],10)</f>
        <v>70</v>
      </c>
    </row>
    <row r="211" spans="1:8" ht="15" customHeight="1">
      <c r="A211">
        <f t="shared" si="3"/>
        <v>210</v>
      </c>
      <c r="B211" s="13">
        <f ca="1">RAND()</f>
        <v>0.88024178158297695</v>
      </c>
      <c r="C211" t="str">
        <f ca="1">IF(B211&lt;=$L$3,$I$3,IF(B211&lt;=$L$4,$I$4,IF(B211&lt;=$L$5,$I$5,IF(B211&lt;=$L$6,$I$6,$I$7))))</f>
        <v>Shake</v>
      </c>
      <c r="D211" s="14">
        <f ca="1">LOGINV(RAND(),$M$12,$L$12)</f>
        <v>20.094827391191316</v>
      </c>
      <c r="E211" s="14">
        <f ca="1">LOGINV(RAND(),$M$13,$L$13)</f>
        <v>20.419743719882053</v>
      </c>
      <c r="F211" s="14">
        <f ca="1">LOGINV(RAND(),$M$14,$L$14)</f>
        <v>25.32623047437869</v>
      </c>
      <c r="G211" s="14">
        <f ca="1">D211+E211+F211</f>
        <v>65.840801585452056</v>
      </c>
      <c r="H211">
        <f ca="1">FLOOR(SimTable[[#This Row],[Total_Service_Time_sec]],10)</f>
        <v>60</v>
      </c>
    </row>
    <row r="212" spans="1:8" ht="15" customHeight="1">
      <c r="A212">
        <f t="shared" si="3"/>
        <v>211</v>
      </c>
      <c r="B212" s="13">
        <f ca="1">RAND()</f>
        <v>0.97251950047953106</v>
      </c>
      <c r="C212" t="str">
        <f ca="1">IF(B212&lt;=$L$3,$I$3,IF(B212&lt;=$L$4,$I$4,IF(B212&lt;=$L$5,$I$5,IF(B212&lt;=$L$6,$I$6,$I$7))))</f>
        <v>Sundae</v>
      </c>
      <c r="D212" s="14">
        <f ca="1">LOGINV(RAND(),$M$12,$L$12)</f>
        <v>52.577368352931771</v>
      </c>
      <c r="E212" s="14">
        <f ca="1">LOGINV(RAND(),$M$13,$L$13)</f>
        <v>21.139030255361423</v>
      </c>
      <c r="F212" s="14">
        <f ca="1">LOGINV(RAND(),$M$14,$L$14)</f>
        <v>19.212111564075865</v>
      </c>
      <c r="G212" s="14">
        <f ca="1">D212+E212+F212</f>
        <v>92.928510172369059</v>
      </c>
      <c r="H212">
        <f ca="1">FLOOR(SimTable[[#This Row],[Total_Service_Time_sec]],10)</f>
        <v>90</v>
      </c>
    </row>
    <row r="213" spans="1:8" ht="15" customHeight="1">
      <c r="A213">
        <f t="shared" si="3"/>
        <v>212</v>
      </c>
      <c r="B213" s="13">
        <f ca="1">RAND()</f>
        <v>8.2996329060392116E-2</v>
      </c>
      <c r="C213" t="str">
        <f ca="1">IF(B213&lt;=$L$3,$I$3,IF(B213&lt;=$L$4,$I$4,IF(B213&lt;=$L$5,$I$5,IF(B213&lt;=$L$6,$I$6,$I$7))))</f>
        <v>Cone</v>
      </c>
      <c r="D213" s="14">
        <f ca="1">LOGINV(RAND(),$M$12,$L$12)</f>
        <v>41.57381526186574</v>
      </c>
      <c r="E213" s="14">
        <f ca="1">LOGINV(RAND(),$M$13,$L$13)</f>
        <v>52.173768604998955</v>
      </c>
      <c r="F213" s="14">
        <f ca="1">LOGINV(RAND(),$M$14,$L$14)</f>
        <v>21.224523979479915</v>
      </c>
      <c r="G213" s="14">
        <f ca="1">D213+E213+F213</f>
        <v>114.9721078463446</v>
      </c>
      <c r="H213">
        <f ca="1">FLOOR(SimTable[[#This Row],[Total_Service_Time_sec]],10)</f>
        <v>110</v>
      </c>
    </row>
    <row r="214" spans="1:8" ht="15" customHeight="1">
      <c r="A214">
        <f t="shared" si="3"/>
        <v>213</v>
      </c>
      <c r="B214" s="13">
        <f ca="1">RAND()</f>
        <v>0.19721845376113978</v>
      </c>
      <c r="C214" t="str">
        <f ca="1">IF(B214&lt;=$L$3,$I$3,IF(B214&lt;=$L$4,$I$4,IF(B214&lt;=$L$5,$I$5,IF(B214&lt;=$L$6,$I$6,$I$7))))</f>
        <v>Cone</v>
      </c>
      <c r="D214" s="14">
        <f ca="1">LOGINV(RAND(),$M$12,$L$12)</f>
        <v>59.619966350853453</v>
      </c>
      <c r="E214" s="14">
        <f ca="1">LOGINV(RAND(),$M$13,$L$13)</f>
        <v>18.551815270556446</v>
      </c>
      <c r="F214" s="14">
        <f ca="1">LOGINV(RAND(),$M$14,$L$14)</f>
        <v>15.510329246010519</v>
      </c>
      <c r="G214" s="14">
        <f ca="1">D214+E214+F214</f>
        <v>93.68211086742042</v>
      </c>
      <c r="H214">
        <f ca="1">FLOOR(SimTable[[#This Row],[Total_Service_Time_sec]],10)</f>
        <v>90</v>
      </c>
    </row>
    <row r="215" spans="1:8" ht="15" customHeight="1">
      <c r="A215">
        <f t="shared" si="3"/>
        <v>214</v>
      </c>
      <c r="B215" s="13">
        <f ca="1">RAND()</f>
        <v>0.96703806969163375</v>
      </c>
      <c r="C215" t="str">
        <f ca="1">IF(B215&lt;=$L$3,$I$3,IF(B215&lt;=$L$4,$I$4,IF(B215&lt;=$L$5,$I$5,IF(B215&lt;=$L$6,$I$6,$I$7))))</f>
        <v>Sundae</v>
      </c>
      <c r="D215" s="14">
        <f ca="1">LOGINV(RAND(),$M$12,$L$12)</f>
        <v>19.998645342777714</v>
      </c>
      <c r="E215" s="14">
        <f ca="1">LOGINV(RAND(),$M$13,$L$13)</f>
        <v>24.622336671374715</v>
      </c>
      <c r="F215" s="14">
        <f ca="1">LOGINV(RAND(),$M$14,$L$14)</f>
        <v>18.960546801160707</v>
      </c>
      <c r="G215" s="14">
        <f ca="1">D215+E215+F215</f>
        <v>63.581528815313135</v>
      </c>
      <c r="H215">
        <f ca="1">FLOOR(SimTable[[#This Row],[Total_Service_Time_sec]],10)</f>
        <v>60</v>
      </c>
    </row>
    <row r="216" spans="1:8" ht="15" customHeight="1">
      <c r="A216">
        <f t="shared" si="3"/>
        <v>215</v>
      </c>
      <c r="B216" s="13">
        <f ca="1">RAND()</f>
        <v>0.36499873174640585</v>
      </c>
      <c r="C216" t="str">
        <f ca="1">IF(B216&lt;=$L$3,$I$3,IF(B216&lt;=$L$4,$I$4,IF(B216&lt;=$L$5,$I$5,IF(B216&lt;=$L$6,$I$6,$I$7))))</f>
        <v>Cone</v>
      </c>
      <c r="D216" s="14">
        <f ca="1">LOGINV(RAND(),$M$12,$L$12)</f>
        <v>20.488854713921583</v>
      </c>
      <c r="E216" s="14">
        <f ca="1">LOGINV(RAND(),$M$13,$L$13)</f>
        <v>49.747600247473393</v>
      </c>
      <c r="F216" s="14">
        <f ca="1">LOGINV(RAND(),$M$14,$L$14)</f>
        <v>16.640518598412843</v>
      </c>
      <c r="G216" s="14">
        <f ca="1">D216+E216+F216</f>
        <v>86.876973559807809</v>
      </c>
      <c r="H216">
        <f ca="1">FLOOR(SimTable[[#This Row],[Total_Service_Time_sec]],10)</f>
        <v>80</v>
      </c>
    </row>
    <row r="217" spans="1:8" ht="15" customHeight="1">
      <c r="A217">
        <f t="shared" si="3"/>
        <v>216</v>
      </c>
      <c r="B217" s="13">
        <f ca="1">RAND()</f>
        <v>3.5740860471559222E-2</v>
      </c>
      <c r="C217" t="str">
        <f ca="1">IF(B217&lt;=$L$3,$I$3,IF(B217&lt;=$L$4,$I$4,IF(B217&lt;=$L$5,$I$5,IF(B217&lt;=$L$6,$I$6,$I$7))))</f>
        <v>Cone</v>
      </c>
      <c r="D217" s="14">
        <f ca="1">LOGINV(RAND(),$M$12,$L$12)</f>
        <v>24.059680159597377</v>
      </c>
      <c r="E217" s="14">
        <f ca="1">LOGINV(RAND(),$M$13,$L$13)</f>
        <v>116.45094153250993</v>
      </c>
      <c r="F217" s="14">
        <f ca="1">LOGINV(RAND(),$M$14,$L$14)</f>
        <v>18.955338508458762</v>
      </c>
      <c r="G217" s="14">
        <f ca="1">D217+E217+F217</f>
        <v>159.46596020056606</v>
      </c>
      <c r="H217">
        <f ca="1">FLOOR(SimTable[[#This Row],[Total_Service_Time_sec]],10)</f>
        <v>150</v>
      </c>
    </row>
    <row r="218" spans="1:8" ht="15" customHeight="1">
      <c r="A218">
        <f t="shared" si="3"/>
        <v>217</v>
      </c>
      <c r="B218" s="13">
        <f ca="1">RAND()</f>
        <v>0.23970222660533747</v>
      </c>
      <c r="C218" t="str">
        <f ca="1">IF(B218&lt;=$L$3,$I$3,IF(B218&lt;=$L$4,$I$4,IF(B218&lt;=$L$5,$I$5,IF(B218&lt;=$L$6,$I$6,$I$7))))</f>
        <v>Cone</v>
      </c>
      <c r="D218" s="14">
        <f ca="1">LOGINV(RAND(),$M$12,$L$12)</f>
        <v>44.975008746647063</v>
      </c>
      <c r="E218" s="14">
        <f ca="1">LOGINV(RAND(),$M$13,$L$13)</f>
        <v>21.731721335328906</v>
      </c>
      <c r="F218" s="14">
        <f ca="1">LOGINV(RAND(),$M$14,$L$14)</f>
        <v>15.707157721755046</v>
      </c>
      <c r="G218" s="14">
        <f ca="1">D218+E218+F218</f>
        <v>82.413887803731001</v>
      </c>
      <c r="H218">
        <f ca="1">FLOOR(SimTable[[#This Row],[Total_Service_Time_sec]],10)</f>
        <v>80</v>
      </c>
    </row>
    <row r="219" spans="1:8" ht="15" customHeight="1">
      <c r="A219">
        <f t="shared" si="3"/>
        <v>218</v>
      </c>
      <c r="B219" s="13">
        <f ca="1">RAND()</f>
        <v>0.55384585949693332</v>
      </c>
      <c r="C219" t="str">
        <f ca="1">IF(B219&lt;=$L$3,$I$3,IF(B219&lt;=$L$4,$I$4,IF(B219&lt;=$L$5,$I$5,IF(B219&lt;=$L$6,$I$6,$I$7))))</f>
        <v>Cup</v>
      </c>
      <c r="D219" s="14">
        <f ca="1">LOGINV(RAND(),$M$12,$L$12)</f>
        <v>16.804916183539095</v>
      </c>
      <c r="E219" s="14">
        <f ca="1">LOGINV(RAND(),$M$13,$L$13)</f>
        <v>43.713633306370099</v>
      </c>
      <c r="F219" s="14">
        <f ca="1">LOGINV(RAND(),$M$14,$L$14)</f>
        <v>19.0272897101448</v>
      </c>
      <c r="G219" s="14">
        <f ca="1">D219+E219+F219</f>
        <v>79.54583920005399</v>
      </c>
      <c r="H219">
        <f ca="1">FLOOR(SimTable[[#This Row],[Total_Service_Time_sec]],10)</f>
        <v>70</v>
      </c>
    </row>
    <row r="220" spans="1:8" ht="15" customHeight="1">
      <c r="A220">
        <f t="shared" si="3"/>
        <v>219</v>
      </c>
      <c r="B220" s="13">
        <f ca="1">RAND()</f>
        <v>0.19134273458532891</v>
      </c>
      <c r="C220" t="str">
        <f ca="1">IF(B220&lt;=$L$3,$I$3,IF(B220&lt;=$L$4,$I$4,IF(B220&lt;=$L$5,$I$5,IF(B220&lt;=$L$6,$I$6,$I$7))))</f>
        <v>Cone</v>
      </c>
      <c r="D220" s="14">
        <f ca="1">LOGINV(RAND(),$M$12,$L$12)</f>
        <v>70.024138778751748</v>
      </c>
      <c r="E220" s="14">
        <f ca="1">LOGINV(RAND(),$M$13,$L$13)</f>
        <v>13.339582910168039</v>
      </c>
      <c r="F220" s="14">
        <f ca="1">LOGINV(RAND(),$M$14,$L$14)</f>
        <v>19.938902786513019</v>
      </c>
      <c r="G220" s="14">
        <f ca="1">D220+E220+F220</f>
        <v>103.30262447543279</v>
      </c>
      <c r="H220">
        <f ca="1">FLOOR(SimTable[[#This Row],[Total_Service_Time_sec]],10)</f>
        <v>100</v>
      </c>
    </row>
    <row r="221" spans="1:8" ht="15" customHeight="1">
      <c r="A221">
        <f t="shared" si="3"/>
        <v>220</v>
      </c>
      <c r="B221" s="13">
        <f ca="1">RAND()</f>
        <v>4.4076282656352328E-2</v>
      </c>
      <c r="C221" t="str">
        <f ca="1">IF(B221&lt;=$L$3,$I$3,IF(B221&lt;=$L$4,$I$4,IF(B221&lt;=$L$5,$I$5,IF(B221&lt;=$L$6,$I$6,$I$7))))</f>
        <v>Cone</v>
      </c>
      <c r="D221" s="14">
        <f ca="1">LOGINV(RAND(),$M$12,$L$12)</f>
        <v>33.164058119373976</v>
      </c>
      <c r="E221" s="14">
        <f ca="1">LOGINV(RAND(),$M$13,$L$13)</f>
        <v>56.252352940987365</v>
      </c>
      <c r="F221" s="14">
        <f ca="1">LOGINV(RAND(),$M$14,$L$14)</f>
        <v>22.259056864270416</v>
      </c>
      <c r="G221" s="14">
        <f ca="1">D221+E221+F221</f>
        <v>111.67546792463176</v>
      </c>
      <c r="H221">
        <f ca="1">FLOOR(SimTable[[#This Row],[Total_Service_Time_sec]],10)</f>
        <v>110</v>
      </c>
    </row>
    <row r="222" spans="1:8" ht="15" customHeight="1">
      <c r="A222">
        <f t="shared" si="3"/>
        <v>221</v>
      </c>
      <c r="B222" s="13">
        <f ca="1">RAND()</f>
        <v>4.7941927095527581E-2</v>
      </c>
      <c r="C222" t="str">
        <f ca="1">IF(B222&lt;=$L$3,$I$3,IF(B222&lt;=$L$4,$I$4,IF(B222&lt;=$L$5,$I$5,IF(B222&lt;=$L$6,$I$6,$I$7))))</f>
        <v>Cone</v>
      </c>
      <c r="D222" s="14">
        <f ca="1">LOGINV(RAND(),$M$12,$L$12)</f>
        <v>14.703591928582624</v>
      </c>
      <c r="E222" s="14">
        <f ca="1">LOGINV(RAND(),$M$13,$L$13)</f>
        <v>16.954784488099108</v>
      </c>
      <c r="F222" s="14">
        <f ca="1">LOGINV(RAND(),$M$14,$L$14)</f>
        <v>16.088976641425933</v>
      </c>
      <c r="G222" s="14">
        <f ca="1">D222+E222+F222</f>
        <v>47.747353058107663</v>
      </c>
      <c r="H222">
        <f ca="1">FLOOR(SimTable[[#This Row],[Total_Service_Time_sec]],10)</f>
        <v>40</v>
      </c>
    </row>
    <row r="223" spans="1:8" ht="15" customHeight="1">
      <c r="A223">
        <f t="shared" si="3"/>
        <v>222</v>
      </c>
      <c r="B223" s="13">
        <f ca="1">RAND()</f>
        <v>0.36019114075309644</v>
      </c>
      <c r="C223" t="str">
        <f ca="1">IF(B223&lt;=$L$3,$I$3,IF(B223&lt;=$L$4,$I$4,IF(B223&lt;=$L$5,$I$5,IF(B223&lt;=$L$6,$I$6,$I$7))))</f>
        <v>Cone</v>
      </c>
      <c r="D223" s="14">
        <f ca="1">LOGINV(RAND(),$M$12,$L$12)</f>
        <v>274.85318258301663</v>
      </c>
      <c r="E223" s="14">
        <f ca="1">LOGINV(RAND(),$M$13,$L$13)</f>
        <v>10.780407372395118</v>
      </c>
      <c r="F223" s="14">
        <f ca="1">LOGINV(RAND(),$M$14,$L$14)</f>
        <v>23.103284604412433</v>
      </c>
      <c r="G223" s="14">
        <f ca="1">D223+E223+F223</f>
        <v>308.73687455982417</v>
      </c>
      <c r="H223">
        <f ca="1">FLOOR(SimTable[[#This Row],[Total_Service_Time_sec]],10)</f>
        <v>300</v>
      </c>
    </row>
    <row r="224" spans="1:8" ht="15" customHeight="1">
      <c r="A224">
        <f t="shared" si="3"/>
        <v>223</v>
      </c>
      <c r="B224" s="13">
        <f ca="1">RAND()</f>
        <v>0.13953112056571271</v>
      </c>
      <c r="C224" t="str">
        <f ca="1">IF(B224&lt;=$L$3,$I$3,IF(B224&lt;=$L$4,$I$4,IF(B224&lt;=$L$5,$I$5,IF(B224&lt;=$L$6,$I$6,$I$7))))</f>
        <v>Cone</v>
      </c>
      <c r="D224" s="14">
        <f ca="1">LOGINV(RAND(),$M$12,$L$12)</f>
        <v>16.479239027822626</v>
      </c>
      <c r="E224" s="14">
        <f ca="1">LOGINV(RAND(),$M$13,$L$13)</f>
        <v>27.496051459450513</v>
      </c>
      <c r="F224" s="14">
        <f ca="1">LOGINV(RAND(),$M$14,$L$14)</f>
        <v>23.563237191397125</v>
      </c>
      <c r="G224" s="14">
        <f ca="1">D224+E224+F224</f>
        <v>67.538527678670263</v>
      </c>
      <c r="H224">
        <f ca="1">FLOOR(SimTable[[#This Row],[Total_Service_Time_sec]],10)</f>
        <v>60</v>
      </c>
    </row>
    <row r="225" spans="1:8" ht="15" customHeight="1">
      <c r="A225">
        <f t="shared" si="3"/>
        <v>224</v>
      </c>
      <c r="B225" s="13">
        <f ca="1">RAND()</f>
        <v>0.80843450686489815</v>
      </c>
      <c r="C225" t="str">
        <f ca="1">IF(B225&lt;=$L$3,$I$3,IF(B225&lt;=$L$4,$I$4,IF(B225&lt;=$L$5,$I$5,IF(B225&lt;=$L$6,$I$6,$I$7))))</f>
        <v>Cup</v>
      </c>
      <c r="D225" s="14">
        <f ca="1">LOGINV(RAND(),$M$12,$L$12)</f>
        <v>14.724146487882145</v>
      </c>
      <c r="E225" s="14">
        <f ca="1">LOGINV(RAND(),$M$13,$L$13)</f>
        <v>42.611554565889769</v>
      </c>
      <c r="F225" s="14">
        <f ca="1">LOGINV(RAND(),$M$14,$L$14)</f>
        <v>18.8461573411373</v>
      </c>
      <c r="G225" s="14">
        <f ca="1">D225+E225+F225</f>
        <v>76.181858394909213</v>
      </c>
      <c r="H225">
        <f ca="1">FLOOR(SimTable[[#This Row],[Total_Service_Time_sec]],10)</f>
        <v>70</v>
      </c>
    </row>
    <row r="226" spans="1:8" ht="15" customHeight="1">
      <c r="A226">
        <f t="shared" si="3"/>
        <v>225</v>
      </c>
      <c r="B226" s="13">
        <f ca="1">RAND()</f>
        <v>0.87754229237780268</v>
      </c>
      <c r="C226" t="str">
        <f ca="1">IF(B226&lt;=$L$3,$I$3,IF(B226&lt;=$L$4,$I$4,IF(B226&lt;=$L$5,$I$5,IF(B226&lt;=$L$6,$I$6,$I$7))))</f>
        <v>Shake</v>
      </c>
      <c r="D226" s="14">
        <f ca="1">LOGINV(RAND(),$M$12,$L$12)</f>
        <v>17.643763460546779</v>
      </c>
      <c r="E226" s="14">
        <f ca="1">LOGINV(RAND(),$M$13,$L$13)</f>
        <v>32.853111640301712</v>
      </c>
      <c r="F226" s="14">
        <f ca="1">LOGINV(RAND(),$M$14,$L$14)</f>
        <v>17.719034657888365</v>
      </c>
      <c r="G226" s="14">
        <f ca="1">D226+E226+F226</f>
        <v>68.215909758736856</v>
      </c>
      <c r="H226">
        <f ca="1">FLOOR(SimTable[[#This Row],[Total_Service_Time_sec]],10)</f>
        <v>60</v>
      </c>
    </row>
    <row r="227" spans="1:8" ht="15" customHeight="1">
      <c r="A227">
        <f t="shared" si="3"/>
        <v>226</v>
      </c>
      <c r="B227" s="13">
        <f ca="1">RAND()</f>
        <v>0.5649062300663048</v>
      </c>
      <c r="C227" t="str">
        <f ca="1">IF(B227&lt;=$L$3,$I$3,IF(B227&lt;=$L$4,$I$4,IF(B227&lt;=$L$5,$I$5,IF(B227&lt;=$L$6,$I$6,$I$7))))</f>
        <v>Cup</v>
      </c>
      <c r="D227" s="14">
        <f ca="1">LOGINV(RAND(),$M$12,$L$12)</f>
        <v>20.604701814983109</v>
      </c>
      <c r="E227" s="14">
        <f ca="1">LOGINV(RAND(),$M$13,$L$13)</f>
        <v>25.956381999365203</v>
      </c>
      <c r="F227" s="14">
        <f ca="1">LOGINV(RAND(),$M$14,$L$14)</f>
        <v>12.974842689927485</v>
      </c>
      <c r="G227" s="14">
        <f ca="1">D227+E227+F227</f>
        <v>59.535926504275793</v>
      </c>
      <c r="H227">
        <f ca="1">FLOOR(SimTable[[#This Row],[Total_Service_Time_sec]],10)</f>
        <v>50</v>
      </c>
    </row>
    <row r="228" spans="1:8" ht="15" customHeight="1">
      <c r="A228">
        <f t="shared" si="3"/>
        <v>227</v>
      </c>
      <c r="B228" s="13">
        <f ca="1">RAND()</f>
        <v>0.194487897853453</v>
      </c>
      <c r="C228" t="str">
        <f ca="1">IF(B228&lt;=$L$3,$I$3,IF(B228&lt;=$L$4,$I$4,IF(B228&lt;=$L$5,$I$5,IF(B228&lt;=$L$6,$I$6,$I$7))))</f>
        <v>Cone</v>
      </c>
      <c r="D228" s="14">
        <f ca="1">LOGINV(RAND(),$M$12,$L$12)</f>
        <v>29.268573037933944</v>
      </c>
      <c r="E228" s="14">
        <f ca="1">LOGINV(RAND(),$M$13,$L$13)</f>
        <v>8.5462038328294572</v>
      </c>
      <c r="F228" s="14">
        <f ca="1">LOGINV(RAND(),$M$14,$L$14)</f>
        <v>19.707705625024275</v>
      </c>
      <c r="G228" s="14">
        <f ca="1">D228+E228+F228</f>
        <v>57.522482495787678</v>
      </c>
      <c r="H228">
        <f ca="1">FLOOR(SimTable[[#This Row],[Total_Service_Time_sec]],10)</f>
        <v>50</v>
      </c>
    </row>
    <row r="229" spans="1:8" ht="15" customHeight="1">
      <c r="A229">
        <f t="shared" si="3"/>
        <v>228</v>
      </c>
      <c r="B229" s="13">
        <f ca="1">RAND()</f>
        <v>0.55002536866140905</v>
      </c>
      <c r="C229" t="str">
        <f ca="1">IF(B229&lt;=$L$3,$I$3,IF(B229&lt;=$L$4,$I$4,IF(B229&lt;=$L$5,$I$5,IF(B229&lt;=$L$6,$I$6,$I$7))))</f>
        <v>Cup</v>
      </c>
      <c r="D229" s="14">
        <f ca="1">LOGINV(RAND(),$M$12,$L$12)</f>
        <v>14.082962978491349</v>
      </c>
      <c r="E229" s="14">
        <f ca="1">LOGINV(RAND(),$M$13,$L$13)</f>
        <v>62.515502304396627</v>
      </c>
      <c r="F229" s="14">
        <f ca="1">LOGINV(RAND(),$M$14,$L$14)</f>
        <v>15.232082003856631</v>
      </c>
      <c r="G229" s="14">
        <f ca="1">D229+E229+F229</f>
        <v>91.830547286744604</v>
      </c>
      <c r="H229">
        <f ca="1">FLOOR(SimTable[[#This Row],[Total_Service_Time_sec]],10)</f>
        <v>90</v>
      </c>
    </row>
    <row r="230" spans="1:8" ht="15" customHeight="1">
      <c r="A230">
        <f t="shared" si="3"/>
        <v>229</v>
      </c>
      <c r="B230" s="13">
        <f ca="1">RAND()</f>
        <v>0.80989725635458554</v>
      </c>
      <c r="C230" t="str">
        <f ca="1">IF(B230&lt;=$L$3,$I$3,IF(B230&lt;=$L$4,$I$4,IF(B230&lt;=$L$5,$I$5,IF(B230&lt;=$L$6,$I$6,$I$7))))</f>
        <v>Cup</v>
      </c>
      <c r="D230" s="14">
        <f ca="1">LOGINV(RAND(),$M$12,$L$12)</f>
        <v>45.881775700834467</v>
      </c>
      <c r="E230" s="14">
        <f ca="1">LOGINV(RAND(),$M$13,$L$13)</f>
        <v>37.342990168170324</v>
      </c>
      <c r="F230" s="14">
        <f ca="1">LOGINV(RAND(),$M$14,$L$14)</f>
        <v>19.117274144552226</v>
      </c>
      <c r="G230" s="14">
        <f ca="1">D230+E230+F230</f>
        <v>102.34204001355701</v>
      </c>
      <c r="H230">
        <f ca="1">FLOOR(SimTable[[#This Row],[Total_Service_Time_sec]],10)</f>
        <v>100</v>
      </c>
    </row>
    <row r="231" spans="1:8" ht="15" customHeight="1">
      <c r="A231">
        <f t="shared" si="3"/>
        <v>230</v>
      </c>
      <c r="B231" s="13">
        <f ca="1">RAND()</f>
        <v>0.65848845555077051</v>
      </c>
      <c r="C231" t="str">
        <f ca="1">IF(B231&lt;=$L$3,$I$3,IF(B231&lt;=$L$4,$I$4,IF(B231&lt;=$L$5,$I$5,IF(B231&lt;=$L$6,$I$6,$I$7))))</f>
        <v>Cup</v>
      </c>
      <c r="D231" s="14">
        <f ca="1">LOGINV(RAND(),$M$12,$L$12)</f>
        <v>17.756524744107828</v>
      </c>
      <c r="E231" s="14">
        <f ca="1">LOGINV(RAND(),$M$13,$L$13)</f>
        <v>77.923900652537412</v>
      </c>
      <c r="F231" s="14">
        <f ca="1">LOGINV(RAND(),$M$14,$L$14)</f>
        <v>22.773592814308646</v>
      </c>
      <c r="G231" s="14">
        <f ca="1">D231+E231+F231</f>
        <v>118.45401821095388</v>
      </c>
      <c r="H231">
        <f ca="1">FLOOR(SimTable[[#This Row],[Total_Service_Time_sec]],10)</f>
        <v>110</v>
      </c>
    </row>
    <row r="232" spans="1:8" ht="15" customHeight="1">
      <c r="A232">
        <f t="shared" si="3"/>
        <v>231</v>
      </c>
      <c r="B232" s="13">
        <f ca="1">RAND()</f>
        <v>0.28565519018825491</v>
      </c>
      <c r="C232" t="str">
        <f ca="1">IF(B232&lt;=$L$3,$I$3,IF(B232&lt;=$L$4,$I$4,IF(B232&lt;=$L$5,$I$5,IF(B232&lt;=$L$6,$I$6,$I$7))))</f>
        <v>Cone</v>
      </c>
      <c r="D232" s="14">
        <f ca="1">LOGINV(RAND(),$M$12,$L$12)</f>
        <v>38.831469651183362</v>
      </c>
      <c r="E232" s="14">
        <f ca="1">LOGINV(RAND(),$M$13,$L$13)</f>
        <v>17.814830187729449</v>
      </c>
      <c r="F232" s="14">
        <f ca="1">LOGINV(RAND(),$M$14,$L$14)</f>
        <v>20.377024557726333</v>
      </c>
      <c r="G232" s="14">
        <f ca="1">D232+E232+F232</f>
        <v>77.02332439663914</v>
      </c>
      <c r="H232">
        <f ca="1">FLOOR(SimTable[[#This Row],[Total_Service_Time_sec]],10)</f>
        <v>70</v>
      </c>
    </row>
    <row r="233" spans="1:8" ht="15" customHeight="1">
      <c r="A233">
        <f t="shared" si="3"/>
        <v>232</v>
      </c>
      <c r="B233" s="13">
        <f ca="1">RAND()</f>
        <v>0.80157257414022287</v>
      </c>
      <c r="C233" t="str">
        <f ca="1">IF(B233&lt;=$L$3,$I$3,IF(B233&lt;=$L$4,$I$4,IF(B233&lt;=$L$5,$I$5,IF(B233&lt;=$L$6,$I$6,$I$7))))</f>
        <v>Cup</v>
      </c>
      <c r="D233" s="14">
        <f ca="1">LOGINV(RAND(),$M$12,$L$12)</f>
        <v>58.452344459232627</v>
      </c>
      <c r="E233" s="14">
        <f ca="1">LOGINV(RAND(),$M$13,$L$13)</f>
        <v>22.961394755930449</v>
      </c>
      <c r="F233" s="14">
        <f ca="1">LOGINV(RAND(),$M$14,$L$14)</f>
        <v>16.602345293544207</v>
      </c>
      <c r="G233" s="14">
        <f ca="1">D233+E233+F233</f>
        <v>98.01608450870728</v>
      </c>
      <c r="H233">
        <f ca="1">FLOOR(SimTable[[#This Row],[Total_Service_Time_sec]],10)</f>
        <v>90</v>
      </c>
    </row>
    <row r="234" spans="1:8" ht="15" customHeight="1">
      <c r="A234">
        <f t="shared" si="3"/>
        <v>233</v>
      </c>
      <c r="B234" s="13">
        <f ca="1">RAND()</f>
        <v>0.95811881373780594</v>
      </c>
      <c r="C234" t="str">
        <f ca="1">IF(B234&lt;=$L$3,$I$3,IF(B234&lt;=$L$4,$I$4,IF(B234&lt;=$L$5,$I$5,IF(B234&lt;=$L$6,$I$6,$I$7))))</f>
        <v>Split</v>
      </c>
      <c r="D234" s="14">
        <f ca="1">LOGINV(RAND(),$M$12,$L$12)</f>
        <v>9.0035036700193078</v>
      </c>
      <c r="E234" s="14">
        <f ca="1">LOGINV(RAND(),$M$13,$L$13)</f>
        <v>26.778587684100323</v>
      </c>
      <c r="F234" s="14">
        <f ca="1">LOGINV(RAND(),$M$14,$L$14)</f>
        <v>12.63212580392775</v>
      </c>
      <c r="G234" s="14">
        <f ca="1">D234+E234+F234</f>
        <v>48.414217158047379</v>
      </c>
      <c r="H234">
        <f ca="1">FLOOR(SimTable[[#This Row],[Total_Service_Time_sec]],10)</f>
        <v>40</v>
      </c>
    </row>
    <row r="235" spans="1:8" ht="15" customHeight="1">
      <c r="A235">
        <f t="shared" si="3"/>
        <v>234</v>
      </c>
      <c r="B235" s="13">
        <f ca="1">RAND()</f>
        <v>0.81263004609800915</v>
      </c>
      <c r="C235" t="str">
        <f ca="1">IF(B235&lt;=$L$3,$I$3,IF(B235&lt;=$L$4,$I$4,IF(B235&lt;=$L$5,$I$5,IF(B235&lt;=$L$6,$I$6,$I$7))))</f>
        <v>Cup</v>
      </c>
      <c r="D235" s="14">
        <f ca="1">LOGINV(RAND(),$M$12,$L$12)</f>
        <v>63.427797896060149</v>
      </c>
      <c r="E235" s="14">
        <f ca="1">LOGINV(RAND(),$M$13,$L$13)</f>
        <v>30.833371481432657</v>
      </c>
      <c r="F235" s="14">
        <f ca="1">LOGINV(RAND(),$M$14,$L$14)</f>
        <v>17.152743216704415</v>
      </c>
      <c r="G235" s="14">
        <f ca="1">D235+E235+F235</f>
        <v>111.41391259419723</v>
      </c>
      <c r="H235">
        <f ca="1">FLOOR(SimTable[[#This Row],[Total_Service_Time_sec]],10)</f>
        <v>110</v>
      </c>
    </row>
    <row r="236" spans="1:8" ht="15" customHeight="1">
      <c r="A236">
        <f t="shared" si="3"/>
        <v>235</v>
      </c>
      <c r="B236" s="13">
        <f ca="1">RAND()</f>
        <v>0.67668289898176459</v>
      </c>
      <c r="C236" t="str">
        <f ca="1">IF(B236&lt;=$L$3,$I$3,IF(B236&lt;=$L$4,$I$4,IF(B236&lt;=$L$5,$I$5,IF(B236&lt;=$L$6,$I$6,$I$7))))</f>
        <v>Cup</v>
      </c>
      <c r="D236" s="14">
        <f ca="1">LOGINV(RAND(),$M$12,$L$12)</f>
        <v>27.282153729024742</v>
      </c>
      <c r="E236" s="14">
        <f ca="1">LOGINV(RAND(),$M$13,$L$13)</f>
        <v>23.107316860756388</v>
      </c>
      <c r="F236" s="14">
        <f ca="1">LOGINV(RAND(),$M$14,$L$14)</f>
        <v>20.018895350126723</v>
      </c>
      <c r="G236" s="14">
        <f ca="1">D236+E236+F236</f>
        <v>70.408365939907853</v>
      </c>
      <c r="H236">
        <f ca="1">FLOOR(SimTable[[#This Row],[Total_Service_Time_sec]],10)</f>
        <v>70</v>
      </c>
    </row>
    <row r="237" spans="1:8" ht="15" customHeight="1">
      <c r="A237">
        <f t="shared" si="3"/>
        <v>236</v>
      </c>
      <c r="B237" s="13">
        <f ca="1">RAND()</f>
        <v>0.69830637970525211</v>
      </c>
      <c r="C237" t="str">
        <f ca="1">IF(B237&lt;=$L$3,$I$3,IF(B237&lt;=$L$4,$I$4,IF(B237&lt;=$L$5,$I$5,IF(B237&lt;=$L$6,$I$6,$I$7))))</f>
        <v>Cup</v>
      </c>
      <c r="D237" s="14">
        <f ca="1">LOGINV(RAND(),$M$12,$L$12)</f>
        <v>23.902627870018229</v>
      </c>
      <c r="E237" s="14">
        <f ca="1">LOGINV(RAND(),$M$13,$L$13)</f>
        <v>24.7588444580946</v>
      </c>
      <c r="F237" s="14">
        <f ca="1">LOGINV(RAND(),$M$14,$L$14)</f>
        <v>18.523464326212391</v>
      </c>
      <c r="G237" s="14">
        <f ca="1">D237+E237+F237</f>
        <v>67.184936654325213</v>
      </c>
      <c r="H237">
        <f ca="1">FLOOR(SimTable[[#This Row],[Total_Service_Time_sec]],10)</f>
        <v>60</v>
      </c>
    </row>
    <row r="238" spans="1:8" ht="15" customHeight="1">
      <c r="A238">
        <f t="shared" si="3"/>
        <v>237</v>
      </c>
      <c r="B238" s="13">
        <f ca="1">RAND()</f>
        <v>0.42843234465445146</v>
      </c>
      <c r="C238" t="str">
        <f ca="1">IF(B238&lt;=$L$3,$I$3,IF(B238&lt;=$L$4,$I$4,IF(B238&lt;=$L$5,$I$5,IF(B238&lt;=$L$6,$I$6,$I$7))))</f>
        <v>Cone</v>
      </c>
      <c r="D238" s="14">
        <f ca="1">LOGINV(RAND(),$M$12,$L$12)</f>
        <v>22.995745551160965</v>
      </c>
      <c r="E238" s="14">
        <f ca="1">LOGINV(RAND(),$M$13,$L$13)</f>
        <v>66.229685157410302</v>
      </c>
      <c r="F238" s="14">
        <f ca="1">LOGINV(RAND(),$M$14,$L$14)</f>
        <v>20.492229254833344</v>
      </c>
      <c r="G238" s="14">
        <f ca="1">D238+E238+F238</f>
        <v>109.71765996340461</v>
      </c>
      <c r="H238">
        <f ca="1">FLOOR(SimTable[[#This Row],[Total_Service_Time_sec]],10)</f>
        <v>100</v>
      </c>
    </row>
    <row r="239" spans="1:8" ht="15" customHeight="1">
      <c r="A239">
        <f t="shared" si="3"/>
        <v>238</v>
      </c>
      <c r="B239" s="13">
        <f ca="1">RAND()</f>
        <v>0.55913793128337064</v>
      </c>
      <c r="C239" t="str">
        <f ca="1">IF(B239&lt;=$L$3,$I$3,IF(B239&lt;=$L$4,$I$4,IF(B239&lt;=$L$5,$I$5,IF(B239&lt;=$L$6,$I$6,$I$7))))</f>
        <v>Cup</v>
      </c>
      <c r="D239" s="14">
        <f ca="1">LOGINV(RAND(),$M$12,$L$12)</f>
        <v>80.575110218988343</v>
      </c>
      <c r="E239" s="14">
        <f ca="1">LOGINV(RAND(),$M$13,$L$13)</f>
        <v>27.996945430368545</v>
      </c>
      <c r="F239" s="14">
        <f ca="1">LOGINV(RAND(),$M$14,$L$14)</f>
        <v>13.806729010878968</v>
      </c>
      <c r="G239" s="14">
        <f ca="1">D239+E239+F239</f>
        <v>122.37878466023585</v>
      </c>
      <c r="H239">
        <f ca="1">FLOOR(SimTable[[#This Row],[Total_Service_Time_sec]],10)</f>
        <v>120</v>
      </c>
    </row>
    <row r="240" spans="1:8" ht="15" customHeight="1">
      <c r="A240">
        <f t="shared" si="3"/>
        <v>239</v>
      </c>
      <c r="B240" s="13">
        <f ca="1">RAND()</f>
        <v>0.14796422801158915</v>
      </c>
      <c r="C240" t="str">
        <f ca="1">IF(B240&lt;=$L$3,$I$3,IF(B240&lt;=$L$4,$I$4,IF(B240&lt;=$L$5,$I$5,IF(B240&lt;=$L$6,$I$6,$I$7))))</f>
        <v>Cone</v>
      </c>
      <c r="D240" s="14">
        <f ca="1">LOGINV(RAND(),$M$12,$L$12)</f>
        <v>66.956601867194223</v>
      </c>
      <c r="E240" s="14">
        <f ca="1">LOGINV(RAND(),$M$13,$L$13)</f>
        <v>19.427225094547325</v>
      </c>
      <c r="F240" s="14">
        <f ca="1">LOGINV(RAND(),$M$14,$L$14)</f>
        <v>22.523336417653486</v>
      </c>
      <c r="G240" s="14">
        <f ca="1">D240+E240+F240</f>
        <v>108.90716337939503</v>
      </c>
      <c r="H240">
        <f ca="1">FLOOR(SimTable[[#This Row],[Total_Service_Time_sec]],10)</f>
        <v>100</v>
      </c>
    </row>
    <row r="241" spans="1:8" ht="15" customHeight="1">
      <c r="A241">
        <f t="shared" si="3"/>
        <v>240</v>
      </c>
      <c r="B241" s="13">
        <f ca="1">RAND()</f>
        <v>0.21597546875401763</v>
      </c>
      <c r="C241" t="str">
        <f ca="1">IF(B241&lt;=$L$3,$I$3,IF(B241&lt;=$L$4,$I$4,IF(B241&lt;=$L$5,$I$5,IF(B241&lt;=$L$6,$I$6,$I$7))))</f>
        <v>Cone</v>
      </c>
      <c r="D241" s="14">
        <f ca="1">LOGINV(RAND(),$M$12,$L$12)</f>
        <v>13.342612248340005</v>
      </c>
      <c r="E241" s="14">
        <f ca="1">LOGINV(RAND(),$M$13,$L$13)</f>
        <v>18.928281141594884</v>
      </c>
      <c r="F241" s="14">
        <f ca="1">LOGINV(RAND(),$M$14,$L$14)</f>
        <v>21.340466590548683</v>
      </c>
      <c r="G241" s="14">
        <f ca="1">D241+E241+F241</f>
        <v>53.61135998048357</v>
      </c>
      <c r="H241">
        <f ca="1">FLOOR(SimTable[[#This Row],[Total_Service_Time_sec]],10)</f>
        <v>50</v>
      </c>
    </row>
    <row r="242" spans="1:8" ht="15" customHeight="1">
      <c r="A242">
        <f t="shared" si="3"/>
        <v>241</v>
      </c>
      <c r="B242" s="13">
        <f ca="1">RAND()</f>
        <v>0.51453665200129739</v>
      </c>
      <c r="C242" t="str">
        <f ca="1">IF(B242&lt;=$L$3,$I$3,IF(B242&lt;=$L$4,$I$4,IF(B242&lt;=$L$5,$I$5,IF(B242&lt;=$L$6,$I$6,$I$7))))</f>
        <v>Cup</v>
      </c>
      <c r="D242" s="14">
        <f ca="1">LOGINV(RAND(),$M$12,$L$12)</f>
        <v>30.866172540413032</v>
      </c>
      <c r="E242" s="14">
        <f ca="1">LOGINV(RAND(),$M$13,$L$13)</f>
        <v>25.389340049744831</v>
      </c>
      <c r="F242" s="14">
        <f ca="1">LOGINV(RAND(),$M$14,$L$14)</f>
        <v>18.424728205259335</v>
      </c>
      <c r="G242" s="14">
        <f ca="1">D242+E242+F242</f>
        <v>74.680240795417205</v>
      </c>
      <c r="H242">
        <f ca="1">FLOOR(SimTable[[#This Row],[Total_Service_Time_sec]],10)</f>
        <v>70</v>
      </c>
    </row>
    <row r="243" spans="1:8" ht="15" customHeight="1">
      <c r="A243">
        <f t="shared" si="3"/>
        <v>242</v>
      </c>
      <c r="B243" s="13">
        <f ca="1">RAND()</f>
        <v>0.97625544419410426</v>
      </c>
      <c r="C243" t="str">
        <f ca="1">IF(B243&lt;=$L$3,$I$3,IF(B243&lt;=$L$4,$I$4,IF(B243&lt;=$L$5,$I$5,IF(B243&lt;=$L$6,$I$6,$I$7))))</f>
        <v>Sundae</v>
      </c>
      <c r="D243" s="14">
        <f ca="1">LOGINV(RAND(),$M$12,$L$12)</f>
        <v>44.02049249646273</v>
      </c>
      <c r="E243" s="14">
        <f ca="1">LOGINV(RAND(),$M$13,$L$13)</f>
        <v>21.008555098660974</v>
      </c>
      <c r="F243" s="14">
        <f ca="1">LOGINV(RAND(),$M$14,$L$14)</f>
        <v>14.675701195316504</v>
      </c>
      <c r="G243" s="14">
        <f ca="1">D243+E243+F243</f>
        <v>79.704748790440206</v>
      </c>
      <c r="H243">
        <f ca="1">FLOOR(SimTable[[#This Row],[Total_Service_Time_sec]],10)</f>
        <v>70</v>
      </c>
    </row>
    <row r="244" spans="1:8" ht="15" customHeight="1">
      <c r="A244">
        <f t="shared" si="3"/>
        <v>243</v>
      </c>
      <c r="B244" s="13">
        <f ca="1">RAND()</f>
        <v>0.16514796253872521</v>
      </c>
      <c r="C244" t="str">
        <f ca="1">IF(B244&lt;=$L$3,$I$3,IF(B244&lt;=$L$4,$I$4,IF(B244&lt;=$L$5,$I$5,IF(B244&lt;=$L$6,$I$6,$I$7))))</f>
        <v>Cone</v>
      </c>
      <c r="D244" s="14">
        <f ca="1">LOGINV(RAND(),$M$12,$L$12)</f>
        <v>20.192116505838076</v>
      </c>
      <c r="E244" s="14">
        <f ca="1">LOGINV(RAND(),$M$13,$L$13)</f>
        <v>13.496711233404419</v>
      </c>
      <c r="F244" s="14">
        <f ca="1">LOGINV(RAND(),$M$14,$L$14)</f>
        <v>16.963764544139885</v>
      </c>
      <c r="G244" s="14">
        <f ca="1">D244+E244+F244</f>
        <v>50.652592283382383</v>
      </c>
      <c r="H244">
        <f ca="1">FLOOR(SimTable[[#This Row],[Total_Service_Time_sec]],10)</f>
        <v>50</v>
      </c>
    </row>
    <row r="245" spans="1:8" ht="15" customHeight="1">
      <c r="A245">
        <f t="shared" si="3"/>
        <v>244</v>
      </c>
      <c r="B245" s="13">
        <f ca="1">RAND()</f>
        <v>2.3614987548157163E-2</v>
      </c>
      <c r="C245" t="str">
        <f ca="1">IF(B245&lt;=$L$3,$I$3,IF(B245&lt;=$L$4,$I$4,IF(B245&lt;=$L$5,$I$5,IF(B245&lt;=$L$6,$I$6,$I$7))))</f>
        <v>Cone</v>
      </c>
      <c r="D245" s="14">
        <f ca="1">LOGINV(RAND(),$M$12,$L$12)</f>
        <v>53.7278428372341</v>
      </c>
      <c r="E245" s="14">
        <f ca="1">LOGINV(RAND(),$M$13,$L$13)</f>
        <v>46.574004952455169</v>
      </c>
      <c r="F245" s="14">
        <f ca="1">LOGINV(RAND(),$M$14,$L$14)</f>
        <v>14.365542564970715</v>
      </c>
      <c r="G245" s="14">
        <f ca="1">D245+E245+F245</f>
        <v>114.66739035465999</v>
      </c>
      <c r="H245">
        <f ca="1">FLOOR(SimTable[[#This Row],[Total_Service_Time_sec]],10)</f>
        <v>110</v>
      </c>
    </row>
    <row r="246" spans="1:8" ht="15" customHeight="1">
      <c r="A246">
        <f t="shared" si="3"/>
        <v>245</v>
      </c>
      <c r="B246" s="13">
        <f ca="1">RAND()</f>
        <v>0.39722614294016778</v>
      </c>
      <c r="C246" t="str">
        <f ca="1">IF(B246&lt;=$L$3,$I$3,IF(B246&lt;=$L$4,$I$4,IF(B246&lt;=$L$5,$I$5,IF(B246&lt;=$L$6,$I$6,$I$7))))</f>
        <v>Cone</v>
      </c>
      <c r="D246" s="14">
        <f ca="1">LOGINV(RAND(),$M$12,$L$12)</f>
        <v>19.442695186093971</v>
      </c>
      <c r="E246" s="14">
        <f ca="1">LOGINV(RAND(),$M$13,$L$13)</f>
        <v>26.240195270547787</v>
      </c>
      <c r="F246" s="14">
        <f ca="1">LOGINV(RAND(),$M$14,$L$14)</f>
        <v>20.625793695220779</v>
      </c>
      <c r="G246" s="14">
        <f ca="1">D246+E246+F246</f>
        <v>66.308684151862536</v>
      </c>
      <c r="H246">
        <f ca="1">FLOOR(SimTable[[#This Row],[Total_Service_Time_sec]],10)</f>
        <v>60</v>
      </c>
    </row>
    <row r="247" spans="1:8" ht="15" customHeight="1">
      <c r="A247">
        <f t="shared" si="3"/>
        <v>246</v>
      </c>
      <c r="B247" s="13">
        <f ca="1">RAND()</f>
        <v>0.9057299049679135</v>
      </c>
      <c r="C247" t="str">
        <f ca="1">IF(B247&lt;=$L$3,$I$3,IF(B247&lt;=$L$4,$I$4,IF(B247&lt;=$L$5,$I$5,IF(B247&lt;=$L$6,$I$6,$I$7))))</f>
        <v>Split</v>
      </c>
      <c r="D247" s="14">
        <f ca="1">LOGINV(RAND(),$M$12,$L$12)</f>
        <v>34.360681043520223</v>
      </c>
      <c r="E247" s="14">
        <f ca="1">LOGINV(RAND(),$M$13,$L$13)</f>
        <v>17.068451519463451</v>
      </c>
      <c r="F247" s="14">
        <f ca="1">LOGINV(RAND(),$M$14,$L$14)</f>
        <v>16.449158457811095</v>
      </c>
      <c r="G247" s="14">
        <f ca="1">D247+E247+F247</f>
        <v>67.878291020794762</v>
      </c>
      <c r="H247">
        <f ca="1">FLOOR(SimTable[[#This Row],[Total_Service_Time_sec]],10)</f>
        <v>60</v>
      </c>
    </row>
    <row r="248" spans="1:8" ht="15" customHeight="1">
      <c r="A248">
        <f t="shared" si="3"/>
        <v>247</v>
      </c>
      <c r="B248" s="13">
        <f ca="1">RAND()</f>
        <v>0.97452339237946362</v>
      </c>
      <c r="C248" t="str">
        <f ca="1">IF(B248&lt;=$L$3,$I$3,IF(B248&lt;=$L$4,$I$4,IF(B248&lt;=$L$5,$I$5,IF(B248&lt;=$L$6,$I$6,$I$7))))</f>
        <v>Sundae</v>
      </c>
      <c r="D248" s="14">
        <f ca="1">LOGINV(RAND(),$M$12,$L$12)</f>
        <v>68.068313293580715</v>
      </c>
      <c r="E248" s="14">
        <f ca="1">LOGINV(RAND(),$M$13,$L$13)</f>
        <v>66.114170883190766</v>
      </c>
      <c r="F248" s="14">
        <f ca="1">LOGINV(RAND(),$M$14,$L$14)</f>
        <v>17.259481349467933</v>
      </c>
      <c r="G248" s="14">
        <f ca="1">D248+E248+F248</f>
        <v>151.44196552623941</v>
      </c>
      <c r="H248">
        <f ca="1">FLOOR(SimTable[[#This Row],[Total_Service_Time_sec]],10)</f>
        <v>150</v>
      </c>
    </row>
    <row r="249" spans="1:8" ht="15" customHeight="1">
      <c r="A249">
        <f t="shared" si="3"/>
        <v>248</v>
      </c>
      <c r="B249" s="13">
        <f ca="1">RAND()</f>
        <v>0.80153683810980181</v>
      </c>
      <c r="C249" t="str">
        <f ca="1">IF(B249&lt;=$L$3,$I$3,IF(B249&lt;=$L$4,$I$4,IF(B249&lt;=$L$5,$I$5,IF(B249&lt;=$L$6,$I$6,$I$7))))</f>
        <v>Cup</v>
      </c>
      <c r="D249" s="14">
        <f ca="1">LOGINV(RAND(),$M$12,$L$12)</f>
        <v>34.306302943375456</v>
      </c>
      <c r="E249" s="14">
        <f ca="1">LOGINV(RAND(),$M$13,$L$13)</f>
        <v>20.395355192166051</v>
      </c>
      <c r="F249" s="14">
        <f ca="1">LOGINV(RAND(),$M$14,$L$14)</f>
        <v>14.630523130613662</v>
      </c>
      <c r="G249" s="14">
        <f ca="1">D249+E249+F249</f>
        <v>69.332181266155175</v>
      </c>
      <c r="H249">
        <f ca="1">FLOOR(SimTable[[#This Row],[Total_Service_Time_sec]],10)</f>
        <v>60</v>
      </c>
    </row>
    <row r="250" spans="1:8" ht="15" customHeight="1">
      <c r="A250">
        <f t="shared" si="3"/>
        <v>249</v>
      </c>
      <c r="B250" s="13">
        <f ca="1">RAND()</f>
        <v>0.11473167049467226</v>
      </c>
      <c r="C250" t="str">
        <f ca="1">IF(B250&lt;=$L$3,$I$3,IF(B250&lt;=$L$4,$I$4,IF(B250&lt;=$L$5,$I$5,IF(B250&lt;=$L$6,$I$6,$I$7))))</f>
        <v>Cone</v>
      </c>
      <c r="D250" s="14">
        <f ca="1">LOGINV(RAND(),$M$12,$L$12)</f>
        <v>12.977425469810393</v>
      </c>
      <c r="E250" s="14">
        <f ca="1">LOGINV(RAND(),$M$13,$L$13)</f>
        <v>35.317302648440347</v>
      </c>
      <c r="F250" s="14">
        <f ca="1">LOGINV(RAND(),$M$14,$L$14)</f>
        <v>18.378213666490733</v>
      </c>
      <c r="G250" s="14">
        <f ca="1">D250+E250+F250</f>
        <v>66.672941784741468</v>
      </c>
      <c r="H250">
        <f ca="1">FLOOR(SimTable[[#This Row],[Total_Service_Time_sec]],10)</f>
        <v>60</v>
      </c>
    </row>
    <row r="251" spans="1:8" ht="15" customHeight="1">
      <c r="A251">
        <f t="shared" si="3"/>
        <v>250</v>
      </c>
      <c r="B251" s="13">
        <f ca="1">RAND()</f>
        <v>3.8525070153911045E-2</v>
      </c>
      <c r="C251" t="str">
        <f ca="1">IF(B251&lt;=$L$3,$I$3,IF(B251&lt;=$L$4,$I$4,IF(B251&lt;=$L$5,$I$5,IF(B251&lt;=$L$6,$I$6,$I$7))))</f>
        <v>Cone</v>
      </c>
      <c r="D251" s="14">
        <f ca="1">LOGINV(RAND(),$M$12,$L$12)</f>
        <v>29.806474886565564</v>
      </c>
      <c r="E251" s="14">
        <f ca="1">LOGINV(RAND(),$M$13,$L$13)</f>
        <v>19.165617934576829</v>
      </c>
      <c r="F251" s="14">
        <f ca="1">LOGINV(RAND(),$M$14,$L$14)</f>
        <v>28.063975941797011</v>
      </c>
      <c r="G251" s="14">
        <f ca="1">D251+E251+F251</f>
        <v>77.036068762939408</v>
      </c>
      <c r="H251">
        <f ca="1">FLOOR(SimTable[[#This Row],[Total_Service_Time_sec]],10)</f>
        <v>70</v>
      </c>
    </row>
    <row r="252" spans="1:8" ht="15" customHeight="1">
      <c r="A252">
        <f t="shared" si="3"/>
        <v>251</v>
      </c>
      <c r="B252" s="13">
        <f ca="1">RAND()</f>
        <v>0.72318839825727432</v>
      </c>
      <c r="C252" t="str">
        <f ca="1">IF(B252&lt;=$L$3,$I$3,IF(B252&lt;=$L$4,$I$4,IF(B252&lt;=$L$5,$I$5,IF(B252&lt;=$L$6,$I$6,$I$7))))</f>
        <v>Cup</v>
      </c>
      <c r="D252" s="14">
        <f ca="1">LOGINV(RAND(),$M$12,$L$12)</f>
        <v>26.297856824934154</v>
      </c>
      <c r="E252" s="14">
        <f ca="1">LOGINV(RAND(),$M$13,$L$13)</f>
        <v>21.337818479278237</v>
      </c>
      <c r="F252" s="14">
        <f ca="1">LOGINV(RAND(),$M$14,$L$14)</f>
        <v>23.542470739895155</v>
      </c>
      <c r="G252" s="14">
        <f ca="1">D252+E252+F252</f>
        <v>71.17814604410755</v>
      </c>
      <c r="H252">
        <f ca="1">FLOOR(SimTable[[#This Row],[Total_Service_Time_sec]],10)</f>
        <v>70</v>
      </c>
    </row>
    <row r="253" spans="1:8" ht="15" customHeight="1">
      <c r="A253">
        <f t="shared" si="3"/>
        <v>252</v>
      </c>
      <c r="B253" s="13">
        <f ca="1">RAND()</f>
        <v>0.28234146460116416</v>
      </c>
      <c r="C253" t="str">
        <f ca="1">IF(B253&lt;=$L$3,$I$3,IF(B253&lt;=$L$4,$I$4,IF(B253&lt;=$L$5,$I$5,IF(B253&lt;=$L$6,$I$6,$I$7))))</f>
        <v>Cone</v>
      </c>
      <c r="D253" s="14">
        <f ca="1">LOGINV(RAND(),$M$12,$L$12)</f>
        <v>34.466097019555512</v>
      </c>
      <c r="E253" s="14">
        <f ca="1">LOGINV(RAND(),$M$13,$L$13)</f>
        <v>34.609046596270737</v>
      </c>
      <c r="F253" s="14">
        <f ca="1">LOGINV(RAND(),$M$14,$L$14)</f>
        <v>21.621413698399692</v>
      </c>
      <c r="G253" s="14">
        <f ca="1">D253+E253+F253</f>
        <v>90.696557314225942</v>
      </c>
      <c r="H253">
        <f ca="1">FLOOR(SimTable[[#This Row],[Total_Service_Time_sec]],10)</f>
        <v>90</v>
      </c>
    </row>
    <row r="254" spans="1:8" ht="15" customHeight="1">
      <c r="A254">
        <f t="shared" si="3"/>
        <v>253</v>
      </c>
      <c r="B254" s="13">
        <f ca="1">RAND()</f>
        <v>0.93682394442170946</v>
      </c>
      <c r="C254" t="str">
        <f ca="1">IF(B254&lt;=$L$3,$I$3,IF(B254&lt;=$L$4,$I$4,IF(B254&lt;=$L$5,$I$5,IF(B254&lt;=$L$6,$I$6,$I$7))))</f>
        <v>Split</v>
      </c>
      <c r="D254" s="14">
        <f ca="1">LOGINV(RAND(),$M$12,$L$12)</f>
        <v>51.017170201430162</v>
      </c>
      <c r="E254" s="14">
        <f ca="1">LOGINV(RAND(),$M$13,$L$13)</f>
        <v>9.8321348408604621</v>
      </c>
      <c r="F254" s="14">
        <f ca="1">LOGINV(RAND(),$M$14,$L$14)</f>
        <v>19.624325984796787</v>
      </c>
      <c r="G254" s="14">
        <f ca="1">D254+E254+F254</f>
        <v>80.473631027087407</v>
      </c>
      <c r="H254">
        <f ca="1">FLOOR(SimTable[[#This Row],[Total_Service_Time_sec]],10)</f>
        <v>80</v>
      </c>
    </row>
    <row r="255" spans="1:8" ht="15" customHeight="1">
      <c r="A255">
        <f t="shared" si="3"/>
        <v>254</v>
      </c>
      <c r="B255" s="13">
        <f ca="1">RAND()</f>
        <v>6.0253709912024944E-2</v>
      </c>
      <c r="C255" t="str">
        <f ca="1">IF(B255&lt;=$L$3,$I$3,IF(B255&lt;=$L$4,$I$4,IF(B255&lt;=$L$5,$I$5,IF(B255&lt;=$L$6,$I$6,$I$7))))</f>
        <v>Cone</v>
      </c>
      <c r="D255" s="14">
        <f ca="1">LOGINV(RAND(),$M$12,$L$12)</f>
        <v>18.524213563192617</v>
      </c>
      <c r="E255" s="14">
        <f ca="1">LOGINV(RAND(),$M$13,$L$13)</f>
        <v>17.858034791717824</v>
      </c>
      <c r="F255" s="14">
        <f ca="1">LOGINV(RAND(),$M$14,$L$14)</f>
        <v>16.560538682192565</v>
      </c>
      <c r="G255" s="14">
        <f ca="1">D255+E255+F255</f>
        <v>52.94278703710301</v>
      </c>
      <c r="H255">
        <f ca="1">FLOOR(SimTable[[#This Row],[Total_Service_Time_sec]],10)</f>
        <v>50</v>
      </c>
    </row>
    <row r="256" spans="1:8" ht="15" customHeight="1">
      <c r="A256">
        <f t="shared" si="3"/>
        <v>255</v>
      </c>
      <c r="B256" s="13">
        <f ca="1">RAND()</f>
        <v>7.7567649030933827E-2</v>
      </c>
      <c r="C256" t="str">
        <f ca="1">IF(B256&lt;=$L$3,$I$3,IF(B256&lt;=$L$4,$I$4,IF(B256&lt;=$L$5,$I$5,IF(B256&lt;=$L$6,$I$6,$I$7))))</f>
        <v>Cone</v>
      </c>
      <c r="D256" s="14">
        <f ca="1">LOGINV(RAND(),$M$12,$L$12)</f>
        <v>70.073366807623486</v>
      </c>
      <c r="E256" s="14">
        <f ca="1">LOGINV(RAND(),$M$13,$L$13)</f>
        <v>57.144152492025462</v>
      </c>
      <c r="F256" s="14">
        <f ca="1">LOGINV(RAND(),$M$14,$L$14)</f>
        <v>22.12829033940567</v>
      </c>
      <c r="G256" s="14">
        <f ca="1">D256+E256+F256</f>
        <v>149.34580963905464</v>
      </c>
      <c r="H256">
        <f ca="1">FLOOR(SimTable[[#This Row],[Total_Service_Time_sec]],10)</f>
        <v>140</v>
      </c>
    </row>
    <row r="257" spans="1:8" ht="15" customHeight="1">
      <c r="A257">
        <f t="shared" si="3"/>
        <v>256</v>
      </c>
      <c r="B257" s="13">
        <f ca="1">RAND()</f>
        <v>7.8076728782762173E-2</v>
      </c>
      <c r="C257" t="str">
        <f ca="1">IF(B257&lt;=$L$3,$I$3,IF(B257&lt;=$L$4,$I$4,IF(B257&lt;=$L$5,$I$5,IF(B257&lt;=$L$6,$I$6,$I$7))))</f>
        <v>Cone</v>
      </c>
      <c r="D257" s="14">
        <f ca="1">LOGINV(RAND(),$M$12,$L$12)</f>
        <v>7.2432176086304887</v>
      </c>
      <c r="E257" s="14">
        <f ca="1">LOGINV(RAND(),$M$13,$L$13)</f>
        <v>37.185804911797604</v>
      </c>
      <c r="F257" s="14">
        <f ca="1">LOGINV(RAND(),$M$14,$L$14)</f>
        <v>20.548396941240078</v>
      </c>
      <c r="G257" s="14">
        <f ca="1">D257+E257+F257</f>
        <v>64.977419461668177</v>
      </c>
      <c r="H257">
        <f ca="1">FLOOR(SimTable[[#This Row],[Total_Service_Time_sec]],10)</f>
        <v>60</v>
      </c>
    </row>
    <row r="258" spans="1:8" ht="15" customHeight="1">
      <c r="A258">
        <f t="shared" ref="A258:A321" si="4">ROW()-1</f>
        <v>257</v>
      </c>
      <c r="B258" s="13">
        <f ca="1">RAND()</f>
        <v>0.15324004342720987</v>
      </c>
      <c r="C258" t="str">
        <f ca="1">IF(B258&lt;=$L$3,$I$3,IF(B258&lt;=$L$4,$I$4,IF(B258&lt;=$L$5,$I$5,IF(B258&lt;=$L$6,$I$6,$I$7))))</f>
        <v>Cone</v>
      </c>
      <c r="D258" s="14">
        <f ca="1">LOGINV(RAND(),$M$12,$L$12)</f>
        <v>34.502034617511896</v>
      </c>
      <c r="E258" s="14">
        <f ca="1">LOGINV(RAND(),$M$13,$L$13)</f>
        <v>11.171386354864898</v>
      </c>
      <c r="F258" s="14">
        <f ca="1">LOGINV(RAND(),$M$14,$L$14)</f>
        <v>14.221785932801753</v>
      </c>
      <c r="G258" s="14">
        <f ca="1">D258+E258+F258</f>
        <v>59.895206905178547</v>
      </c>
      <c r="H258">
        <f ca="1">FLOOR(SimTable[[#This Row],[Total_Service_Time_sec]],10)</f>
        <v>50</v>
      </c>
    </row>
    <row r="259" spans="1:8" ht="15" customHeight="1">
      <c r="A259">
        <f t="shared" si="4"/>
        <v>258</v>
      </c>
      <c r="B259" s="13">
        <f ca="1">RAND()</f>
        <v>0.43637762734658192</v>
      </c>
      <c r="C259" t="str">
        <f ca="1">IF(B259&lt;=$L$3,$I$3,IF(B259&lt;=$L$4,$I$4,IF(B259&lt;=$L$5,$I$5,IF(B259&lt;=$L$6,$I$6,$I$7))))</f>
        <v>Cone</v>
      </c>
      <c r="D259" s="14">
        <f ca="1">LOGINV(RAND(),$M$12,$L$12)</f>
        <v>12.232421143677875</v>
      </c>
      <c r="E259" s="14">
        <f ca="1">LOGINV(RAND(),$M$13,$L$13)</f>
        <v>8.0475735068040208</v>
      </c>
      <c r="F259" s="14">
        <f ca="1">LOGINV(RAND(),$M$14,$L$14)</f>
        <v>16.968562369997418</v>
      </c>
      <c r="G259" s="14">
        <f ca="1">D259+E259+F259</f>
        <v>37.248557020479311</v>
      </c>
      <c r="H259">
        <f ca="1">FLOOR(SimTable[[#This Row],[Total_Service_Time_sec]],10)</f>
        <v>30</v>
      </c>
    </row>
    <row r="260" spans="1:8" ht="15" customHeight="1">
      <c r="A260">
        <f t="shared" si="4"/>
        <v>259</v>
      </c>
      <c r="B260" s="13">
        <f ca="1">RAND()</f>
        <v>0.52749376011121729</v>
      </c>
      <c r="C260" t="str">
        <f ca="1">IF(B260&lt;=$L$3,$I$3,IF(B260&lt;=$L$4,$I$4,IF(B260&lt;=$L$5,$I$5,IF(B260&lt;=$L$6,$I$6,$I$7))))</f>
        <v>Cup</v>
      </c>
      <c r="D260" s="14">
        <f ca="1">LOGINV(RAND(),$M$12,$L$12)</f>
        <v>36.176622908672655</v>
      </c>
      <c r="E260" s="14">
        <f ca="1">LOGINV(RAND(),$M$13,$L$13)</f>
        <v>43.37875243205859</v>
      </c>
      <c r="F260" s="14">
        <f ca="1">LOGINV(RAND(),$M$14,$L$14)</f>
        <v>15.928311182474811</v>
      </c>
      <c r="G260" s="14">
        <f ca="1">D260+E260+F260</f>
        <v>95.48368652320606</v>
      </c>
      <c r="H260">
        <f ca="1">FLOOR(SimTable[[#This Row],[Total_Service_Time_sec]],10)</f>
        <v>90</v>
      </c>
    </row>
    <row r="261" spans="1:8" ht="15" customHeight="1">
      <c r="A261">
        <f t="shared" si="4"/>
        <v>260</v>
      </c>
      <c r="B261" s="13">
        <f ca="1">RAND()</f>
        <v>0.3781817559345918</v>
      </c>
      <c r="C261" t="str">
        <f ca="1">IF(B261&lt;=$L$3,$I$3,IF(B261&lt;=$L$4,$I$4,IF(B261&lt;=$L$5,$I$5,IF(B261&lt;=$L$6,$I$6,$I$7))))</f>
        <v>Cone</v>
      </c>
      <c r="D261" s="14">
        <f ca="1">LOGINV(RAND(),$M$12,$L$12)</f>
        <v>16.393433217966443</v>
      </c>
      <c r="E261" s="14">
        <f ca="1">LOGINV(RAND(),$M$13,$L$13)</f>
        <v>14.381578264207837</v>
      </c>
      <c r="F261" s="14">
        <f ca="1">LOGINV(RAND(),$M$14,$L$14)</f>
        <v>16.430883777698515</v>
      </c>
      <c r="G261" s="14">
        <f ca="1">D261+E261+F261</f>
        <v>47.20589525987279</v>
      </c>
      <c r="H261">
        <f ca="1">FLOOR(SimTable[[#This Row],[Total_Service_Time_sec]],10)</f>
        <v>40</v>
      </c>
    </row>
    <row r="262" spans="1:8" ht="15" customHeight="1">
      <c r="A262">
        <f t="shared" si="4"/>
        <v>261</v>
      </c>
      <c r="B262" s="13">
        <f ca="1">RAND()</f>
        <v>0.81105648911338812</v>
      </c>
      <c r="C262" t="str">
        <f ca="1">IF(B262&lt;=$L$3,$I$3,IF(B262&lt;=$L$4,$I$4,IF(B262&lt;=$L$5,$I$5,IF(B262&lt;=$L$6,$I$6,$I$7))))</f>
        <v>Cup</v>
      </c>
      <c r="D262" s="14">
        <f ca="1">LOGINV(RAND(),$M$12,$L$12)</f>
        <v>43.964964579984233</v>
      </c>
      <c r="E262" s="14">
        <f ca="1">LOGINV(RAND(),$M$13,$L$13)</f>
        <v>12.999207299070724</v>
      </c>
      <c r="F262" s="14">
        <f ca="1">LOGINV(RAND(),$M$14,$L$14)</f>
        <v>25.922007780260365</v>
      </c>
      <c r="G262" s="14">
        <f ca="1">D262+E262+F262</f>
        <v>82.886179659315331</v>
      </c>
      <c r="H262">
        <f ca="1">FLOOR(SimTable[[#This Row],[Total_Service_Time_sec]],10)</f>
        <v>80</v>
      </c>
    </row>
    <row r="263" spans="1:8" ht="15" customHeight="1">
      <c r="A263">
        <f t="shared" si="4"/>
        <v>262</v>
      </c>
      <c r="B263" s="13">
        <f ca="1">RAND()</f>
        <v>0.24231638494138907</v>
      </c>
      <c r="C263" t="str">
        <f ca="1">IF(B263&lt;=$L$3,$I$3,IF(B263&lt;=$L$4,$I$4,IF(B263&lt;=$L$5,$I$5,IF(B263&lt;=$L$6,$I$6,$I$7))))</f>
        <v>Cone</v>
      </c>
      <c r="D263" s="14">
        <f ca="1">LOGINV(RAND(),$M$12,$L$12)</f>
        <v>11.79937779661706</v>
      </c>
      <c r="E263" s="14">
        <f ca="1">LOGINV(RAND(),$M$13,$L$13)</f>
        <v>67.743902275596909</v>
      </c>
      <c r="F263" s="14">
        <f ca="1">LOGINV(RAND(),$M$14,$L$14)</f>
        <v>26.473225203358879</v>
      </c>
      <c r="G263" s="14">
        <f ca="1">D263+E263+F263</f>
        <v>106.01650527557285</v>
      </c>
      <c r="H263">
        <f ca="1">FLOOR(SimTable[[#This Row],[Total_Service_Time_sec]],10)</f>
        <v>100</v>
      </c>
    </row>
    <row r="264" spans="1:8" ht="15" customHeight="1">
      <c r="A264">
        <f t="shared" si="4"/>
        <v>263</v>
      </c>
      <c r="B264" s="13">
        <f ca="1">RAND()</f>
        <v>0.72680129524047854</v>
      </c>
      <c r="C264" t="str">
        <f ca="1">IF(B264&lt;=$L$3,$I$3,IF(B264&lt;=$L$4,$I$4,IF(B264&lt;=$L$5,$I$5,IF(B264&lt;=$L$6,$I$6,$I$7))))</f>
        <v>Cup</v>
      </c>
      <c r="D264" s="14">
        <f ca="1">LOGINV(RAND(),$M$12,$L$12)</f>
        <v>47.329824620919787</v>
      </c>
      <c r="E264" s="14">
        <f ca="1">LOGINV(RAND(),$M$13,$L$13)</f>
        <v>12.338004559997087</v>
      </c>
      <c r="F264" s="14">
        <f ca="1">LOGINV(RAND(),$M$14,$L$14)</f>
        <v>14.115096720389504</v>
      </c>
      <c r="G264" s="14">
        <f ca="1">D264+E264+F264</f>
        <v>73.782925901306385</v>
      </c>
      <c r="H264">
        <f ca="1">FLOOR(SimTable[[#This Row],[Total_Service_Time_sec]],10)</f>
        <v>70</v>
      </c>
    </row>
    <row r="265" spans="1:8" ht="15" customHeight="1">
      <c r="A265">
        <f t="shared" si="4"/>
        <v>264</v>
      </c>
      <c r="B265" s="13">
        <f ca="1">RAND()</f>
        <v>0.5171245756351518</v>
      </c>
      <c r="C265" t="str">
        <f ca="1">IF(B265&lt;=$L$3,$I$3,IF(B265&lt;=$L$4,$I$4,IF(B265&lt;=$L$5,$I$5,IF(B265&lt;=$L$6,$I$6,$I$7))))</f>
        <v>Cup</v>
      </c>
      <c r="D265" s="14">
        <f ca="1">LOGINV(RAND(),$M$12,$L$12)</f>
        <v>9.7323237490537906</v>
      </c>
      <c r="E265" s="14">
        <f ca="1">LOGINV(RAND(),$M$13,$L$13)</f>
        <v>24.597537950247201</v>
      </c>
      <c r="F265" s="14">
        <f ca="1">LOGINV(RAND(),$M$14,$L$14)</f>
        <v>16.16992433423324</v>
      </c>
      <c r="G265" s="14">
        <f ca="1">D265+E265+F265</f>
        <v>50.499786033534235</v>
      </c>
      <c r="H265">
        <f ca="1">FLOOR(SimTable[[#This Row],[Total_Service_Time_sec]],10)</f>
        <v>50</v>
      </c>
    </row>
    <row r="266" spans="1:8" ht="15" customHeight="1">
      <c r="A266">
        <f t="shared" si="4"/>
        <v>265</v>
      </c>
      <c r="B266" s="13">
        <f ca="1">RAND()</f>
        <v>0.88675203168744965</v>
      </c>
      <c r="C266" t="str">
        <f ca="1">IF(B266&lt;=$L$3,$I$3,IF(B266&lt;=$L$4,$I$4,IF(B266&lt;=$L$5,$I$5,IF(B266&lt;=$L$6,$I$6,$I$7))))</f>
        <v>Shake</v>
      </c>
      <c r="D266" s="14">
        <f ca="1">LOGINV(RAND(),$M$12,$L$12)</f>
        <v>82.039655187959326</v>
      </c>
      <c r="E266" s="14">
        <f ca="1">LOGINV(RAND(),$M$13,$L$13)</f>
        <v>15.90756459427624</v>
      </c>
      <c r="F266" s="14">
        <f ca="1">LOGINV(RAND(),$M$14,$L$14)</f>
        <v>17.618076809677646</v>
      </c>
      <c r="G266" s="14">
        <f ca="1">D266+E266+F266</f>
        <v>115.56529659191321</v>
      </c>
      <c r="H266">
        <f ca="1">FLOOR(SimTable[[#This Row],[Total_Service_Time_sec]],10)</f>
        <v>110</v>
      </c>
    </row>
    <row r="267" spans="1:8" ht="15" customHeight="1">
      <c r="A267">
        <f t="shared" si="4"/>
        <v>266</v>
      </c>
      <c r="B267" s="13">
        <f ca="1">RAND()</f>
        <v>0.8746275193750247</v>
      </c>
      <c r="C267" t="str">
        <f ca="1">IF(B267&lt;=$L$3,$I$3,IF(B267&lt;=$L$4,$I$4,IF(B267&lt;=$L$5,$I$5,IF(B267&lt;=$L$6,$I$6,$I$7))))</f>
        <v>Shake</v>
      </c>
      <c r="D267" s="14">
        <f ca="1">LOGINV(RAND(),$M$12,$L$12)</f>
        <v>35.804436918081812</v>
      </c>
      <c r="E267" s="14">
        <f ca="1">LOGINV(RAND(),$M$13,$L$13)</f>
        <v>10.9182687970385</v>
      </c>
      <c r="F267" s="14">
        <f ca="1">LOGINV(RAND(),$M$14,$L$14)</f>
        <v>20.731393912607661</v>
      </c>
      <c r="G267" s="14">
        <f ca="1">D267+E267+F267</f>
        <v>67.45409962772797</v>
      </c>
      <c r="H267">
        <f ca="1">FLOOR(SimTable[[#This Row],[Total_Service_Time_sec]],10)</f>
        <v>60</v>
      </c>
    </row>
    <row r="268" spans="1:8" ht="15" customHeight="1">
      <c r="A268">
        <f t="shared" si="4"/>
        <v>267</v>
      </c>
      <c r="B268" s="13">
        <f ca="1">RAND()</f>
        <v>0.61346712113622093</v>
      </c>
      <c r="C268" t="str">
        <f ca="1">IF(B268&lt;=$L$3,$I$3,IF(B268&lt;=$L$4,$I$4,IF(B268&lt;=$L$5,$I$5,IF(B268&lt;=$L$6,$I$6,$I$7))))</f>
        <v>Cup</v>
      </c>
      <c r="D268" s="14">
        <f ca="1">LOGINV(RAND(),$M$12,$L$12)</f>
        <v>28.671684558061337</v>
      </c>
      <c r="E268" s="14">
        <f ca="1">LOGINV(RAND(),$M$13,$L$13)</f>
        <v>25.287079437750901</v>
      </c>
      <c r="F268" s="14">
        <f ca="1">LOGINV(RAND(),$M$14,$L$14)</f>
        <v>23.406745842355292</v>
      </c>
      <c r="G268" s="14">
        <f ca="1">D268+E268+F268</f>
        <v>77.365509838167526</v>
      </c>
      <c r="H268">
        <f ca="1">FLOOR(SimTable[[#This Row],[Total_Service_Time_sec]],10)</f>
        <v>70</v>
      </c>
    </row>
    <row r="269" spans="1:8" ht="15" customHeight="1">
      <c r="A269">
        <f t="shared" si="4"/>
        <v>268</v>
      </c>
      <c r="B269" s="13">
        <f ca="1">RAND()</f>
        <v>0.96985900755848009</v>
      </c>
      <c r="C269" t="str">
        <f ca="1">IF(B269&lt;=$L$3,$I$3,IF(B269&lt;=$L$4,$I$4,IF(B269&lt;=$L$5,$I$5,IF(B269&lt;=$L$6,$I$6,$I$7))))</f>
        <v>Sundae</v>
      </c>
      <c r="D269" s="14">
        <f ca="1">LOGINV(RAND(),$M$12,$L$12)</f>
        <v>61.939908399944891</v>
      </c>
      <c r="E269" s="14">
        <f ca="1">LOGINV(RAND(),$M$13,$L$13)</f>
        <v>29.219081133183522</v>
      </c>
      <c r="F269" s="14">
        <f ca="1">LOGINV(RAND(),$M$14,$L$14)</f>
        <v>25.594047313170705</v>
      </c>
      <c r="G269" s="14">
        <f ca="1">D269+E269+F269</f>
        <v>116.75303684629912</v>
      </c>
      <c r="H269">
        <f ca="1">FLOOR(SimTable[[#This Row],[Total_Service_Time_sec]],10)</f>
        <v>110</v>
      </c>
    </row>
    <row r="270" spans="1:8" ht="15" customHeight="1">
      <c r="A270">
        <f t="shared" si="4"/>
        <v>269</v>
      </c>
      <c r="B270" s="13">
        <f ca="1">RAND()</f>
        <v>0.42476342905147857</v>
      </c>
      <c r="C270" t="str">
        <f ca="1">IF(B270&lt;=$L$3,$I$3,IF(B270&lt;=$L$4,$I$4,IF(B270&lt;=$L$5,$I$5,IF(B270&lt;=$L$6,$I$6,$I$7))))</f>
        <v>Cone</v>
      </c>
      <c r="D270" s="14">
        <f ca="1">LOGINV(RAND(),$M$12,$L$12)</f>
        <v>112.81951137290498</v>
      </c>
      <c r="E270" s="14">
        <f ca="1">LOGINV(RAND(),$M$13,$L$13)</f>
        <v>9.9525549580292729</v>
      </c>
      <c r="F270" s="14">
        <f ca="1">LOGINV(RAND(),$M$14,$L$14)</f>
        <v>21.478973266502791</v>
      </c>
      <c r="G270" s="14">
        <f ca="1">D270+E270+F270</f>
        <v>144.25103959743706</v>
      </c>
      <c r="H270">
        <f ca="1">FLOOR(SimTable[[#This Row],[Total_Service_Time_sec]],10)</f>
        <v>140</v>
      </c>
    </row>
    <row r="271" spans="1:8" ht="15" customHeight="1">
      <c r="A271">
        <f t="shared" si="4"/>
        <v>270</v>
      </c>
      <c r="B271" s="13">
        <f ca="1">RAND()</f>
        <v>0.58021736211980934</v>
      </c>
      <c r="C271" t="str">
        <f ca="1">IF(B271&lt;=$L$3,$I$3,IF(B271&lt;=$L$4,$I$4,IF(B271&lt;=$L$5,$I$5,IF(B271&lt;=$L$6,$I$6,$I$7))))</f>
        <v>Cup</v>
      </c>
      <c r="D271" s="14">
        <f ca="1">LOGINV(RAND(),$M$12,$L$12)</f>
        <v>17.562536328085926</v>
      </c>
      <c r="E271" s="14">
        <f ca="1">LOGINV(RAND(),$M$13,$L$13)</f>
        <v>29.975644731727773</v>
      </c>
      <c r="F271" s="14">
        <f ca="1">LOGINV(RAND(),$M$14,$L$14)</f>
        <v>17.816434254500177</v>
      </c>
      <c r="G271" s="14">
        <f ca="1">D271+E271+F271</f>
        <v>65.354615314313875</v>
      </c>
      <c r="H271">
        <f ca="1">FLOOR(SimTable[[#This Row],[Total_Service_Time_sec]],10)</f>
        <v>60</v>
      </c>
    </row>
    <row r="272" spans="1:8" ht="15" customHeight="1">
      <c r="A272">
        <f t="shared" si="4"/>
        <v>271</v>
      </c>
      <c r="B272" s="13">
        <f ca="1">RAND()</f>
        <v>0.57607531490592667</v>
      </c>
      <c r="C272" t="str">
        <f ca="1">IF(B272&lt;=$L$3,$I$3,IF(B272&lt;=$L$4,$I$4,IF(B272&lt;=$L$5,$I$5,IF(B272&lt;=$L$6,$I$6,$I$7))))</f>
        <v>Cup</v>
      </c>
      <c r="D272" s="14">
        <f ca="1">LOGINV(RAND(),$M$12,$L$12)</f>
        <v>48.643286173535834</v>
      </c>
      <c r="E272" s="14">
        <f ca="1">LOGINV(RAND(),$M$13,$L$13)</f>
        <v>14.398069903680932</v>
      </c>
      <c r="F272" s="14">
        <f ca="1">LOGINV(RAND(),$M$14,$L$14)</f>
        <v>18.0546314890906</v>
      </c>
      <c r="G272" s="14">
        <f ca="1">D272+E272+F272</f>
        <v>81.095987566307372</v>
      </c>
      <c r="H272">
        <f ca="1">FLOOR(SimTable[[#This Row],[Total_Service_Time_sec]],10)</f>
        <v>80</v>
      </c>
    </row>
    <row r="273" spans="1:8" ht="15" customHeight="1">
      <c r="A273">
        <f t="shared" si="4"/>
        <v>272</v>
      </c>
      <c r="B273" s="13">
        <f ca="1">RAND()</f>
        <v>0.16237157547458925</v>
      </c>
      <c r="C273" t="str">
        <f ca="1">IF(B273&lt;=$L$3,$I$3,IF(B273&lt;=$L$4,$I$4,IF(B273&lt;=$L$5,$I$5,IF(B273&lt;=$L$6,$I$6,$I$7))))</f>
        <v>Cone</v>
      </c>
      <c r="D273" s="14">
        <f ca="1">LOGINV(RAND(),$M$12,$L$12)</f>
        <v>51.932513254442966</v>
      </c>
      <c r="E273" s="14">
        <f ca="1">LOGINV(RAND(),$M$13,$L$13)</f>
        <v>18.923894036477339</v>
      </c>
      <c r="F273" s="14">
        <f ca="1">LOGINV(RAND(),$M$14,$L$14)</f>
        <v>22.436463773744954</v>
      </c>
      <c r="G273" s="14">
        <f ca="1">D273+E273+F273</f>
        <v>93.292871064665263</v>
      </c>
      <c r="H273">
        <f ca="1">FLOOR(SimTable[[#This Row],[Total_Service_Time_sec]],10)</f>
        <v>90</v>
      </c>
    </row>
    <row r="274" spans="1:8" ht="15" customHeight="1">
      <c r="A274">
        <f t="shared" si="4"/>
        <v>273</v>
      </c>
      <c r="B274" s="13">
        <f ca="1">RAND()</f>
        <v>0.72098885474889429</v>
      </c>
      <c r="C274" t="str">
        <f ca="1">IF(B274&lt;=$L$3,$I$3,IF(B274&lt;=$L$4,$I$4,IF(B274&lt;=$L$5,$I$5,IF(B274&lt;=$L$6,$I$6,$I$7))))</f>
        <v>Cup</v>
      </c>
      <c r="D274" s="14">
        <f ca="1">LOGINV(RAND(),$M$12,$L$12)</f>
        <v>28.521695669339252</v>
      </c>
      <c r="E274" s="14">
        <f ca="1">LOGINV(RAND(),$M$13,$L$13)</f>
        <v>67.305772305361344</v>
      </c>
      <c r="F274" s="14">
        <f ca="1">LOGINV(RAND(),$M$14,$L$14)</f>
        <v>20.221840047098048</v>
      </c>
      <c r="G274" s="14">
        <f ca="1">D274+E274+F274</f>
        <v>116.04930802179865</v>
      </c>
      <c r="H274">
        <f ca="1">FLOOR(SimTable[[#This Row],[Total_Service_Time_sec]],10)</f>
        <v>110</v>
      </c>
    </row>
    <row r="275" spans="1:8" ht="15" customHeight="1">
      <c r="A275">
        <f t="shared" si="4"/>
        <v>274</v>
      </c>
      <c r="B275" s="13">
        <f ca="1">RAND()</f>
        <v>0.32818578685998234</v>
      </c>
      <c r="C275" t="str">
        <f ca="1">IF(B275&lt;=$L$3,$I$3,IF(B275&lt;=$L$4,$I$4,IF(B275&lt;=$L$5,$I$5,IF(B275&lt;=$L$6,$I$6,$I$7))))</f>
        <v>Cone</v>
      </c>
      <c r="D275" s="14">
        <f ca="1">LOGINV(RAND(),$M$12,$L$12)</f>
        <v>22.217443566843613</v>
      </c>
      <c r="E275" s="14">
        <f ca="1">LOGINV(RAND(),$M$13,$L$13)</f>
        <v>19.87901761816951</v>
      </c>
      <c r="F275" s="14">
        <f ca="1">LOGINV(RAND(),$M$14,$L$14)</f>
        <v>14.728585489047118</v>
      </c>
      <c r="G275" s="14">
        <f ca="1">D275+E275+F275</f>
        <v>56.825046674060246</v>
      </c>
      <c r="H275">
        <f ca="1">FLOOR(SimTable[[#This Row],[Total_Service_Time_sec]],10)</f>
        <v>50</v>
      </c>
    </row>
    <row r="276" spans="1:8" ht="15" customHeight="1">
      <c r="A276">
        <f t="shared" si="4"/>
        <v>275</v>
      </c>
      <c r="B276" s="13">
        <f ca="1">RAND()</f>
        <v>0.22446685157034307</v>
      </c>
      <c r="C276" t="str">
        <f ca="1">IF(B276&lt;=$L$3,$I$3,IF(B276&lt;=$L$4,$I$4,IF(B276&lt;=$L$5,$I$5,IF(B276&lt;=$L$6,$I$6,$I$7))))</f>
        <v>Cone</v>
      </c>
      <c r="D276" s="14">
        <f ca="1">LOGINV(RAND(),$M$12,$L$12)</f>
        <v>76.955468605664066</v>
      </c>
      <c r="E276" s="14">
        <f ca="1">LOGINV(RAND(),$M$13,$L$13)</f>
        <v>22.985688082841897</v>
      </c>
      <c r="F276" s="14">
        <f ca="1">LOGINV(RAND(),$M$14,$L$14)</f>
        <v>23.730752927539047</v>
      </c>
      <c r="G276" s="14">
        <f ca="1">D276+E276+F276</f>
        <v>123.67190961604501</v>
      </c>
      <c r="H276">
        <f ca="1">FLOOR(SimTable[[#This Row],[Total_Service_Time_sec]],10)</f>
        <v>120</v>
      </c>
    </row>
    <row r="277" spans="1:8" ht="15" customHeight="1">
      <c r="A277">
        <f t="shared" si="4"/>
        <v>276</v>
      </c>
      <c r="B277" s="13">
        <f ca="1">RAND()</f>
        <v>8.7620215784867783E-2</v>
      </c>
      <c r="C277" t="str">
        <f ca="1">IF(B277&lt;=$L$3,$I$3,IF(B277&lt;=$L$4,$I$4,IF(B277&lt;=$L$5,$I$5,IF(B277&lt;=$L$6,$I$6,$I$7))))</f>
        <v>Cone</v>
      </c>
      <c r="D277" s="14">
        <f ca="1">LOGINV(RAND(),$M$12,$L$12)</f>
        <v>63.582185358172822</v>
      </c>
      <c r="E277" s="14">
        <f ca="1">LOGINV(RAND(),$M$13,$L$13)</f>
        <v>41.578180333745387</v>
      </c>
      <c r="F277" s="14">
        <f ca="1">LOGINV(RAND(),$M$14,$L$14)</f>
        <v>21.282082077382825</v>
      </c>
      <c r="G277" s="14">
        <f ca="1">D277+E277+F277</f>
        <v>126.44244776930103</v>
      </c>
      <c r="H277">
        <f ca="1">FLOOR(SimTable[[#This Row],[Total_Service_Time_sec]],10)</f>
        <v>120</v>
      </c>
    </row>
    <row r="278" spans="1:8" ht="15" customHeight="1">
      <c r="A278">
        <f t="shared" si="4"/>
        <v>277</v>
      </c>
      <c r="B278" s="13">
        <f ca="1">RAND()</f>
        <v>0.79887265463464929</v>
      </c>
      <c r="C278" t="str">
        <f ca="1">IF(B278&lt;=$L$3,$I$3,IF(B278&lt;=$L$4,$I$4,IF(B278&lt;=$L$5,$I$5,IF(B278&lt;=$L$6,$I$6,$I$7))))</f>
        <v>Cup</v>
      </c>
      <c r="D278" s="14">
        <f ca="1">LOGINV(RAND(),$M$12,$L$12)</f>
        <v>26.100187049809524</v>
      </c>
      <c r="E278" s="14">
        <f ca="1">LOGINV(RAND(),$M$13,$L$13)</f>
        <v>34.587686612087822</v>
      </c>
      <c r="F278" s="14">
        <f ca="1">LOGINV(RAND(),$M$14,$L$14)</f>
        <v>21.129082565219278</v>
      </c>
      <c r="G278" s="14">
        <f ca="1">D278+E278+F278</f>
        <v>81.81695622711662</v>
      </c>
      <c r="H278">
        <f ca="1">FLOOR(SimTable[[#This Row],[Total_Service_Time_sec]],10)</f>
        <v>80</v>
      </c>
    </row>
    <row r="279" spans="1:8" ht="15" customHeight="1">
      <c r="A279">
        <f t="shared" si="4"/>
        <v>278</v>
      </c>
      <c r="B279" s="13">
        <f ca="1">RAND()</f>
        <v>0.51352159769635941</v>
      </c>
      <c r="C279" t="str">
        <f ca="1">IF(B279&lt;=$L$3,$I$3,IF(B279&lt;=$L$4,$I$4,IF(B279&lt;=$L$5,$I$5,IF(B279&lt;=$L$6,$I$6,$I$7))))</f>
        <v>Cup</v>
      </c>
      <c r="D279" s="14">
        <f ca="1">LOGINV(RAND(),$M$12,$L$12)</f>
        <v>80.317472642091928</v>
      </c>
      <c r="E279" s="14">
        <f ca="1">LOGINV(RAND(),$M$13,$L$13)</f>
        <v>27.741516083172655</v>
      </c>
      <c r="F279" s="14">
        <f ca="1">LOGINV(RAND(),$M$14,$L$14)</f>
        <v>26.698694761393444</v>
      </c>
      <c r="G279" s="14">
        <f ca="1">D279+E279+F279</f>
        <v>134.75768348665804</v>
      </c>
      <c r="H279">
        <f ca="1">FLOOR(SimTable[[#This Row],[Total_Service_Time_sec]],10)</f>
        <v>130</v>
      </c>
    </row>
    <row r="280" spans="1:8" ht="15" customHeight="1">
      <c r="A280">
        <f t="shared" si="4"/>
        <v>279</v>
      </c>
      <c r="B280" s="13">
        <f ca="1">RAND()</f>
        <v>0.61702292989351804</v>
      </c>
      <c r="C280" t="str">
        <f ca="1">IF(B280&lt;=$L$3,$I$3,IF(B280&lt;=$L$4,$I$4,IF(B280&lt;=$L$5,$I$5,IF(B280&lt;=$L$6,$I$6,$I$7))))</f>
        <v>Cup</v>
      </c>
      <c r="D280" s="14">
        <f ca="1">LOGINV(RAND(),$M$12,$L$12)</f>
        <v>44.538377188923008</v>
      </c>
      <c r="E280" s="14">
        <f ca="1">LOGINV(RAND(),$M$13,$L$13)</f>
        <v>10.448824481733183</v>
      </c>
      <c r="F280" s="14">
        <f ca="1">LOGINV(RAND(),$M$14,$L$14)</f>
        <v>22.838034815312646</v>
      </c>
      <c r="G280" s="14">
        <f ca="1">D280+E280+F280</f>
        <v>77.825236485968844</v>
      </c>
      <c r="H280">
        <f ca="1">FLOOR(SimTable[[#This Row],[Total_Service_Time_sec]],10)</f>
        <v>70</v>
      </c>
    </row>
    <row r="281" spans="1:8" ht="15" customHeight="1">
      <c r="A281">
        <f t="shared" si="4"/>
        <v>280</v>
      </c>
      <c r="B281" s="13">
        <f ca="1">RAND()</f>
        <v>0.26868872938578126</v>
      </c>
      <c r="C281" t="str">
        <f ca="1">IF(B281&lt;=$L$3,$I$3,IF(B281&lt;=$L$4,$I$4,IF(B281&lt;=$L$5,$I$5,IF(B281&lt;=$L$6,$I$6,$I$7))))</f>
        <v>Cone</v>
      </c>
      <c r="D281" s="14">
        <f ca="1">LOGINV(RAND(),$M$12,$L$12)</f>
        <v>11.316201781957323</v>
      </c>
      <c r="E281" s="14">
        <f ca="1">LOGINV(RAND(),$M$13,$L$13)</f>
        <v>23.913617057397836</v>
      </c>
      <c r="F281" s="14">
        <f ca="1">LOGINV(RAND(),$M$14,$L$14)</f>
        <v>16.726578563741239</v>
      </c>
      <c r="G281" s="14">
        <f ca="1">D281+E281+F281</f>
        <v>51.956397403096403</v>
      </c>
      <c r="H281">
        <f ca="1">FLOOR(SimTable[[#This Row],[Total_Service_Time_sec]],10)</f>
        <v>50</v>
      </c>
    </row>
    <row r="282" spans="1:8" ht="15" customHeight="1">
      <c r="A282">
        <f t="shared" si="4"/>
        <v>281</v>
      </c>
      <c r="B282" s="13">
        <f ca="1">RAND()</f>
        <v>0.60618705970545261</v>
      </c>
      <c r="C282" t="str">
        <f ca="1">IF(B282&lt;=$L$3,$I$3,IF(B282&lt;=$L$4,$I$4,IF(B282&lt;=$L$5,$I$5,IF(B282&lt;=$L$6,$I$6,$I$7))))</f>
        <v>Cup</v>
      </c>
      <c r="D282" s="14">
        <f ca="1">LOGINV(RAND(),$M$12,$L$12)</f>
        <v>124.126054395731</v>
      </c>
      <c r="E282" s="14">
        <f ca="1">LOGINV(RAND(),$M$13,$L$13)</f>
        <v>34.618545228316705</v>
      </c>
      <c r="F282" s="14">
        <f ca="1">LOGINV(RAND(),$M$14,$L$14)</f>
        <v>15.480767193987448</v>
      </c>
      <c r="G282" s="14">
        <f ca="1">D282+E282+F282</f>
        <v>174.22536681803516</v>
      </c>
      <c r="H282">
        <f ca="1">FLOOR(SimTable[[#This Row],[Total_Service_Time_sec]],10)</f>
        <v>170</v>
      </c>
    </row>
    <row r="283" spans="1:8" ht="15" customHeight="1">
      <c r="A283">
        <f t="shared" si="4"/>
        <v>282</v>
      </c>
      <c r="B283" s="13">
        <f ca="1">RAND()</f>
        <v>0.24196060698864397</v>
      </c>
      <c r="C283" t="str">
        <f ca="1">IF(B283&lt;=$L$3,$I$3,IF(B283&lt;=$L$4,$I$4,IF(B283&lt;=$L$5,$I$5,IF(B283&lt;=$L$6,$I$6,$I$7))))</f>
        <v>Cone</v>
      </c>
      <c r="D283" s="14">
        <f ca="1">LOGINV(RAND(),$M$12,$L$12)</f>
        <v>28.959930234532312</v>
      </c>
      <c r="E283" s="14">
        <f ca="1">LOGINV(RAND(),$M$13,$L$13)</f>
        <v>49.131734954632755</v>
      </c>
      <c r="F283" s="14">
        <f ca="1">LOGINV(RAND(),$M$14,$L$14)</f>
        <v>22.389962561311645</v>
      </c>
      <c r="G283" s="14">
        <f ca="1">D283+E283+F283</f>
        <v>100.48162775047672</v>
      </c>
      <c r="H283">
        <f ca="1">FLOOR(SimTable[[#This Row],[Total_Service_Time_sec]],10)</f>
        <v>100</v>
      </c>
    </row>
    <row r="284" spans="1:8" ht="15" customHeight="1">
      <c r="A284">
        <f t="shared" si="4"/>
        <v>283</v>
      </c>
      <c r="B284" s="13">
        <f ca="1">RAND()</f>
        <v>0.75593143562044085</v>
      </c>
      <c r="C284" t="str">
        <f ca="1">IF(B284&lt;=$L$3,$I$3,IF(B284&lt;=$L$4,$I$4,IF(B284&lt;=$L$5,$I$5,IF(B284&lt;=$L$6,$I$6,$I$7))))</f>
        <v>Cup</v>
      </c>
      <c r="D284" s="14">
        <f ca="1">LOGINV(RAND(),$M$12,$L$12)</f>
        <v>14.174792588911401</v>
      </c>
      <c r="E284" s="14">
        <f ca="1">LOGINV(RAND(),$M$13,$L$13)</f>
        <v>26.423941793758132</v>
      </c>
      <c r="F284" s="14">
        <f ca="1">LOGINV(RAND(),$M$14,$L$14)</f>
        <v>18.46459462374882</v>
      </c>
      <c r="G284" s="14">
        <f ca="1">D284+E284+F284</f>
        <v>59.063329006418357</v>
      </c>
      <c r="H284">
        <f ca="1">FLOOR(SimTable[[#This Row],[Total_Service_Time_sec]],10)</f>
        <v>50</v>
      </c>
    </row>
    <row r="285" spans="1:8" ht="15" customHeight="1">
      <c r="A285">
        <f t="shared" si="4"/>
        <v>284</v>
      </c>
      <c r="B285" s="13">
        <f ca="1">RAND()</f>
        <v>0.65022722115755238</v>
      </c>
      <c r="C285" t="str">
        <f ca="1">IF(B285&lt;=$L$3,$I$3,IF(B285&lt;=$L$4,$I$4,IF(B285&lt;=$L$5,$I$5,IF(B285&lt;=$L$6,$I$6,$I$7))))</f>
        <v>Cup</v>
      </c>
      <c r="D285" s="14">
        <f ca="1">LOGINV(RAND(),$M$12,$L$12)</f>
        <v>59.723326851652722</v>
      </c>
      <c r="E285" s="14">
        <f ca="1">LOGINV(RAND(),$M$13,$L$13)</f>
        <v>22.845166187463043</v>
      </c>
      <c r="F285" s="14">
        <f ca="1">LOGINV(RAND(),$M$14,$L$14)</f>
        <v>17.535229047556541</v>
      </c>
      <c r="G285" s="14">
        <f ca="1">D285+E285+F285</f>
        <v>100.10372208667231</v>
      </c>
      <c r="H285">
        <f ca="1">FLOOR(SimTable[[#This Row],[Total_Service_Time_sec]],10)</f>
        <v>100</v>
      </c>
    </row>
    <row r="286" spans="1:8" ht="15" customHeight="1">
      <c r="A286">
        <f t="shared" si="4"/>
        <v>285</v>
      </c>
      <c r="B286" s="13">
        <f ca="1">RAND()</f>
        <v>0.85060687489084086</v>
      </c>
      <c r="C286" t="str">
        <f ca="1">IF(B286&lt;=$L$3,$I$3,IF(B286&lt;=$L$4,$I$4,IF(B286&lt;=$L$5,$I$5,IF(B286&lt;=$L$6,$I$6,$I$7))))</f>
        <v>Cup</v>
      </c>
      <c r="D286" s="14">
        <f ca="1">LOGINV(RAND(),$M$12,$L$12)</f>
        <v>8.446751197068723</v>
      </c>
      <c r="E286" s="14">
        <f ca="1">LOGINV(RAND(),$M$13,$L$13)</f>
        <v>31.932954527937881</v>
      </c>
      <c r="F286" s="14">
        <f ca="1">LOGINV(RAND(),$M$14,$L$14)</f>
        <v>22.595246166325303</v>
      </c>
      <c r="G286" s="14">
        <f ca="1">D286+E286+F286</f>
        <v>62.974951891331905</v>
      </c>
      <c r="H286">
        <f ca="1">FLOOR(SimTable[[#This Row],[Total_Service_Time_sec]],10)</f>
        <v>60</v>
      </c>
    </row>
    <row r="287" spans="1:8" ht="15" customHeight="1">
      <c r="A287">
        <f t="shared" si="4"/>
        <v>286</v>
      </c>
      <c r="B287" s="13">
        <f ca="1">RAND()</f>
        <v>0.22642892442940332</v>
      </c>
      <c r="C287" t="str">
        <f ca="1">IF(B287&lt;=$L$3,$I$3,IF(B287&lt;=$L$4,$I$4,IF(B287&lt;=$L$5,$I$5,IF(B287&lt;=$L$6,$I$6,$I$7))))</f>
        <v>Cone</v>
      </c>
      <c r="D287" s="14">
        <f ca="1">LOGINV(RAND(),$M$12,$L$12)</f>
        <v>26.42287327207222</v>
      </c>
      <c r="E287" s="14">
        <f ca="1">LOGINV(RAND(),$M$13,$L$13)</f>
        <v>50.124270200604329</v>
      </c>
      <c r="F287" s="14">
        <f ca="1">LOGINV(RAND(),$M$14,$L$14)</f>
        <v>14.46640543722885</v>
      </c>
      <c r="G287" s="14">
        <f ca="1">D287+E287+F287</f>
        <v>91.01354890990541</v>
      </c>
      <c r="H287">
        <f ca="1">FLOOR(SimTable[[#This Row],[Total_Service_Time_sec]],10)</f>
        <v>90</v>
      </c>
    </row>
    <row r="288" spans="1:8" ht="15" customHeight="1">
      <c r="A288">
        <f t="shared" si="4"/>
        <v>287</v>
      </c>
      <c r="B288" s="13">
        <f ca="1">RAND()</f>
        <v>0.59547675436523262</v>
      </c>
      <c r="C288" t="str">
        <f ca="1">IF(B288&lt;=$L$3,$I$3,IF(B288&lt;=$L$4,$I$4,IF(B288&lt;=$L$5,$I$5,IF(B288&lt;=$L$6,$I$6,$I$7))))</f>
        <v>Cup</v>
      </c>
      <c r="D288" s="14">
        <f ca="1">LOGINV(RAND(),$M$12,$L$12)</f>
        <v>34.496999744531387</v>
      </c>
      <c r="E288" s="14">
        <f ca="1">LOGINV(RAND(),$M$13,$L$13)</f>
        <v>24.98161701006013</v>
      </c>
      <c r="F288" s="14">
        <f ca="1">LOGINV(RAND(),$M$14,$L$14)</f>
        <v>20.634866076442115</v>
      </c>
      <c r="G288" s="14">
        <f ca="1">D288+E288+F288</f>
        <v>80.113482831033622</v>
      </c>
      <c r="H288">
        <f ca="1">FLOOR(SimTable[[#This Row],[Total_Service_Time_sec]],10)</f>
        <v>80</v>
      </c>
    </row>
    <row r="289" spans="1:8" ht="15" customHeight="1">
      <c r="A289">
        <f t="shared" si="4"/>
        <v>288</v>
      </c>
      <c r="B289" s="13">
        <f ca="1">RAND()</f>
        <v>0.32818357746948057</v>
      </c>
      <c r="C289" t="str">
        <f ca="1">IF(B289&lt;=$L$3,$I$3,IF(B289&lt;=$L$4,$I$4,IF(B289&lt;=$L$5,$I$5,IF(B289&lt;=$L$6,$I$6,$I$7))))</f>
        <v>Cone</v>
      </c>
      <c r="D289" s="14">
        <f ca="1">LOGINV(RAND(),$M$12,$L$12)</f>
        <v>16.082059529513629</v>
      </c>
      <c r="E289" s="14">
        <f ca="1">LOGINV(RAND(),$M$13,$L$13)</f>
        <v>26.02624825455257</v>
      </c>
      <c r="F289" s="14">
        <f ca="1">LOGINV(RAND(),$M$14,$L$14)</f>
        <v>26.471420714244488</v>
      </c>
      <c r="G289" s="14">
        <f ca="1">D289+E289+F289</f>
        <v>68.579728498310686</v>
      </c>
      <c r="H289">
        <f ca="1">FLOOR(SimTable[[#This Row],[Total_Service_Time_sec]],10)</f>
        <v>60</v>
      </c>
    </row>
    <row r="290" spans="1:8" ht="15" customHeight="1">
      <c r="A290">
        <f t="shared" si="4"/>
        <v>289</v>
      </c>
      <c r="B290" s="13">
        <f ca="1">RAND()</f>
        <v>7.019457873087287E-2</v>
      </c>
      <c r="C290" t="str">
        <f ca="1">IF(B290&lt;=$L$3,$I$3,IF(B290&lt;=$L$4,$I$4,IF(B290&lt;=$L$5,$I$5,IF(B290&lt;=$L$6,$I$6,$I$7))))</f>
        <v>Cone</v>
      </c>
      <c r="D290" s="14">
        <f ca="1">LOGINV(RAND(),$M$12,$L$12)</f>
        <v>53.46178022052154</v>
      </c>
      <c r="E290" s="14">
        <f ca="1">LOGINV(RAND(),$M$13,$L$13)</f>
        <v>47.729762260704966</v>
      </c>
      <c r="F290" s="14">
        <f ca="1">LOGINV(RAND(),$M$14,$L$14)</f>
        <v>17.104421825368092</v>
      </c>
      <c r="G290" s="14">
        <f ca="1">D290+E290+F290</f>
        <v>118.2959643065946</v>
      </c>
      <c r="H290">
        <f ca="1">FLOOR(SimTable[[#This Row],[Total_Service_Time_sec]],10)</f>
        <v>110</v>
      </c>
    </row>
    <row r="291" spans="1:8" ht="15" customHeight="1">
      <c r="A291">
        <f t="shared" si="4"/>
        <v>290</v>
      </c>
      <c r="B291" s="13">
        <f ca="1">RAND()</f>
        <v>0.55493588120780157</v>
      </c>
      <c r="C291" t="str">
        <f ca="1">IF(B291&lt;=$L$3,$I$3,IF(B291&lt;=$L$4,$I$4,IF(B291&lt;=$L$5,$I$5,IF(B291&lt;=$L$6,$I$6,$I$7))))</f>
        <v>Cup</v>
      </c>
      <c r="D291" s="14">
        <f ca="1">LOGINV(RAND(),$M$12,$L$12)</f>
        <v>48.085740312132764</v>
      </c>
      <c r="E291" s="14">
        <f ca="1">LOGINV(RAND(),$M$13,$L$13)</f>
        <v>41.249255104007737</v>
      </c>
      <c r="F291" s="14">
        <f ca="1">LOGINV(RAND(),$M$14,$L$14)</f>
        <v>17.595326349735966</v>
      </c>
      <c r="G291" s="14">
        <f ca="1">D291+E291+F291</f>
        <v>106.93032176587647</v>
      </c>
      <c r="H291">
        <f ca="1">FLOOR(SimTable[[#This Row],[Total_Service_Time_sec]],10)</f>
        <v>100</v>
      </c>
    </row>
    <row r="292" spans="1:8" ht="15" customHeight="1">
      <c r="A292">
        <f t="shared" si="4"/>
        <v>291</v>
      </c>
      <c r="B292" s="13">
        <f ca="1">RAND()</f>
        <v>0.80983183665231284</v>
      </c>
      <c r="C292" t="str">
        <f ca="1">IF(B292&lt;=$L$3,$I$3,IF(B292&lt;=$L$4,$I$4,IF(B292&lt;=$L$5,$I$5,IF(B292&lt;=$L$6,$I$6,$I$7))))</f>
        <v>Cup</v>
      </c>
      <c r="D292" s="14">
        <f ca="1">LOGINV(RAND(),$M$12,$L$12)</f>
        <v>49.259231220469211</v>
      </c>
      <c r="E292" s="14">
        <f ca="1">LOGINV(RAND(),$M$13,$L$13)</f>
        <v>21.677439675051581</v>
      </c>
      <c r="F292" s="14">
        <f ca="1">LOGINV(RAND(),$M$14,$L$14)</f>
        <v>19.367084166859968</v>
      </c>
      <c r="G292" s="14">
        <f ca="1">D292+E292+F292</f>
        <v>90.303755062380759</v>
      </c>
      <c r="H292">
        <f ca="1">FLOOR(SimTable[[#This Row],[Total_Service_Time_sec]],10)</f>
        <v>90</v>
      </c>
    </row>
    <row r="293" spans="1:8" ht="15" customHeight="1">
      <c r="A293">
        <f t="shared" si="4"/>
        <v>292</v>
      </c>
      <c r="B293" s="13">
        <f ca="1">RAND()</f>
        <v>0.47324650302068849</v>
      </c>
      <c r="C293" t="str">
        <f ca="1">IF(B293&lt;=$L$3,$I$3,IF(B293&lt;=$L$4,$I$4,IF(B293&lt;=$L$5,$I$5,IF(B293&lt;=$L$6,$I$6,$I$7))))</f>
        <v>Cone</v>
      </c>
      <c r="D293" s="14">
        <f ca="1">LOGINV(RAND(),$M$12,$L$12)</f>
        <v>10.909115480951728</v>
      </c>
      <c r="E293" s="14">
        <f ca="1">LOGINV(RAND(),$M$13,$L$13)</f>
        <v>35.849483948413756</v>
      </c>
      <c r="F293" s="14">
        <f ca="1">LOGINV(RAND(),$M$14,$L$14)</f>
        <v>16.308424409668152</v>
      </c>
      <c r="G293" s="14">
        <f ca="1">D293+E293+F293</f>
        <v>63.067023839033638</v>
      </c>
      <c r="H293">
        <f ca="1">FLOOR(SimTable[[#This Row],[Total_Service_Time_sec]],10)</f>
        <v>60</v>
      </c>
    </row>
    <row r="294" spans="1:8" ht="15" customHeight="1">
      <c r="A294">
        <f t="shared" si="4"/>
        <v>293</v>
      </c>
      <c r="B294" s="13">
        <f ca="1">RAND()</f>
        <v>0.14909584922074159</v>
      </c>
      <c r="C294" t="str">
        <f ca="1">IF(B294&lt;=$L$3,$I$3,IF(B294&lt;=$L$4,$I$4,IF(B294&lt;=$L$5,$I$5,IF(B294&lt;=$L$6,$I$6,$I$7))))</f>
        <v>Cone</v>
      </c>
      <c r="D294" s="14">
        <f ca="1">LOGINV(RAND(),$M$12,$L$12)</f>
        <v>33.607936313361762</v>
      </c>
      <c r="E294" s="14">
        <f ca="1">LOGINV(RAND(),$M$13,$L$13)</f>
        <v>16.638983050639514</v>
      </c>
      <c r="F294" s="14">
        <f ca="1">LOGINV(RAND(),$M$14,$L$14)</f>
        <v>17.392146397955017</v>
      </c>
      <c r="G294" s="14">
        <f ca="1">D294+E294+F294</f>
        <v>67.639065761956289</v>
      </c>
      <c r="H294">
        <f ca="1">FLOOR(SimTable[[#This Row],[Total_Service_Time_sec]],10)</f>
        <v>60</v>
      </c>
    </row>
    <row r="295" spans="1:8" ht="15" customHeight="1">
      <c r="A295">
        <f t="shared" si="4"/>
        <v>294</v>
      </c>
      <c r="B295" s="13">
        <f ca="1">RAND()</f>
        <v>0.74180643670366542</v>
      </c>
      <c r="C295" t="str">
        <f ca="1">IF(B295&lt;=$L$3,$I$3,IF(B295&lt;=$L$4,$I$4,IF(B295&lt;=$L$5,$I$5,IF(B295&lt;=$L$6,$I$6,$I$7))))</f>
        <v>Cup</v>
      </c>
      <c r="D295" s="14">
        <f ca="1">LOGINV(RAND(),$M$12,$L$12)</f>
        <v>61.38638526684381</v>
      </c>
      <c r="E295" s="14">
        <f ca="1">LOGINV(RAND(),$M$13,$L$13)</f>
        <v>17.655687098348405</v>
      </c>
      <c r="F295" s="14">
        <f ca="1">LOGINV(RAND(),$M$14,$L$14)</f>
        <v>27.741055803975872</v>
      </c>
      <c r="G295" s="14">
        <f ca="1">D295+E295+F295</f>
        <v>106.78312816916808</v>
      </c>
      <c r="H295">
        <f ca="1">FLOOR(SimTable[[#This Row],[Total_Service_Time_sec]],10)</f>
        <v>100</v>
      </c>
    </row>
    <row r="296" spans="1:8" ht="15" customHeight="1">
      <c r="A296">
        <f t="shared" si="4"/>
        <v>295</v>
      </c>
      <c r="B296" s="13">
        <f ca="1">RAND()</f>
        <v>0.1357182902890296</v>
      </c>
      <c r="C296" t="str">
        <f ca="1">IF(B296&lt;=$L$3,$I$3,IF(B296&lt;=$L$4,$I$4,IF(B296&lt;=$L$5,$I$5,IF(B296&lt;=$L$6,$I$6,$I$7))))</f>
        <v>Cone</v>
      </c>
      <c r="D296" s="14">
        <f ca="1">LOGINV(RAND(),$M$12,$L$12)</f>
        <v>53.706271970257177</v>
      </c>
      <c r="E296" s="14">
        <f ca="1">LOGINV(RAND(),$M$13,$L$13)</f>
        <v>17.584740097619246</v>
      </c>
      <c r="F296" s="14">
        <f ca="1">LOGINV(RAND(),$M$14,$L$14)</f>
        <v>17.427936392095649</v>
      </c>
      <c r="G296" s="14">
        <f ca="1">D296+E296+F296</f>
        <v>88.718948459972069</v>
      </c>
      <c r="H296">
        <f ca="1">FLOOR(SimTable[[#This Row],[Total_Service_Time_sec]],10)</f>
        <v>80</v>
      </c>
    </row>
    <row r="297" spans="1:8" ht="15" customHeight="1">
      <c r="A297">
        <f t="shared" si="4"/>
        <v>296</v>
      </c>
      <c r="B297" s="13">
        <f ca="1">RAND()</f>
        <v>0.94062454704409459</v>
      </c>
      <c r="C297" t="str">
        <f ca="1">IF(B297&lt;=$L$3,$I$3,IF(B297&lt;=$L$4,$I$4,IF(B297&lt;=$L$5,$I$5,IF(B297&lt;=$L$6,$I$6,$I$7))))</f>
        <v>Split</v>
      </c>
      <c r="D297" s="14">
        <f ca="1">LOGINV(RAND(),$M$12,$L$12)</f>
        <v>15.62351811274894</v>
      </c>
      <c r="E297" s="14">
        <f ca="1">LOGINV(RAND(),$M$13,$L$13)</f>
        <v>24.52144007686924</v>
      </c>
      <c r="F297" s="14">
        <f ca="1">LOGINV(RAND(),$M$14,$L$14)</f>
        <v>15.465849615122881</v>
      </c>
      <c r="G297" s="14">
        <f ca="1">D297+E297+F297</f>
        <v>55.610807804741057</v>
      </c>
      <c r="H297">
        <f ca="1">FLOOR(SimTable[[#This Row],[Total_Service_Time_sec]],10)</f>
        <v>50</v>
      </c>
    </row>
    <row r="298" spans="1:8" ht="15" customHeight="1">
      <c r="A298">
        <f t="shared" si="4"/>
        <v>297</v>
      </c>
      <c r="B298" s="13">
        <f ca="1">RAND()</f>
        <v>0.14611033685735297</v>
      </c>
      <c r="C298" t="str">
        <f ca="1">IF(B298&lt;=$L$3,$I$3,IF(B298&lt;=$L$4,$I$4,IF(B298&lt;=$L$5,$I$5,IF(B298&lt;=$L$6,$I$6,$I$7))))</f>
        <v>Cone</v>
      </c>
      <c r="D298" s="14">
        <f ca="1">LOGINV(RAND(),$M$12,$L$12)</f>
        <v>29.594457259232239</v>
      </c>
      <c r="E298" s="14">
        <f ca="1">LOGINV(RAND(),$M$13,$L$13)</f>
        <v>32.070371319016431</v>
      </c>
      <c r="F298" s="14">
        <f ca="1">LOGINV(RAND(),$M$14,$L$14)</f>
        <v>17.560326166510702</v>
      </c>
      <c r="G298" s="14">
        <f ca="1">D298+E298+F298</f>
        <v>79.225154744759379</v>
      </c>
      <c r="H298">
        <f ca="1">FLOOR(SimTable[[#This Row],[Total_Service_Time_sec]],10)</f>
        <v>70</v>
      </c>
    </row>
    <row r="299" spans="1:8" ht="15" customHeight="1">
      <c r="A299">
        <f t="shared" si="4"/>
        <v>298</v>
      </c>
      <c r="B299" s="13">
        <f ca="1">RAND()</f>
        <v>0.49021634137035486</v>
      </c>
      <c r="C299" t="str">
        <f ca="1">IF(B299&lt;=$L$3,$I$3,IF(B299&lt;=$L$4,$I$4,IF(B299&lt;=$L$5,$I$5,IF(B299&lt;=$L$6,$I$6,$I$7))))</f>
        <v>Cone</v>
      </c>
      <c r="D299" s="14">
        <f ca="1">LOGINV(RAND(),$M$12,$L$12)</f>
        <v>62.604418276684903</v>
      </c>
      <c r="E299" s="14">
        <f ca="1">LOGINV(RAND(),$M$13,$L$13)</f>
        <v>14.67156973460038</v>
      </c>
      <c r="F299" s="14">
        <f ca="1">LOGINV(RAND(),$M$14,$L$14)</f>
        <v>17.819574097303846</v>
      </c>
      <c r="G299" s="14">
        <f ca="1">D299+E299+F299</f>
        <v>95.095562108589121</v>
      </c>
      <c r="H299">
        <f ca="1">FLOOR(SimTable[[#This Row],[Total_Service_Time_sec]],10)</f>
        <v>90</v>
      </c>
    </row>
    <row r="300" spans="1:8" ht="15" customHeight="1">
      <c r="A300">
        <f t="shared" si="4"/>
        <v>299</v>
      </c>
      <c r="B300" s="13">
        <f ca="1">RAND()</f>
        <v>0.97616726755997607</v>
      </c>
      <c r="C300" t="str">
        <f ca="1">IF(B300&lt;=$L$3,$I$3,IF(B300&lt;=$L$4,$I$4,IF(B300&lt;=$L$5,$I$5,IF(B300&lt;=$L$6,$I$6,$I$7))))</f>
        <v>Sundae</v>
      </c>
      <c r="D300" s="14">
        <f ca="1">LOGINV(RAND(),$M$12,$L$12)</f>
        <v>10.166208331915625</v>
      </c>
      <c r="E300" s="14">
        <f ca="1">LOGINV(RAND(),$M$13,$L$13)</f>
        <v>35.659941517711331</v>
      </c>
      <c r="F300" s="14">
        <f ca="1">LOGINV(RAND(),$M$14,$L$14)</f>
        <v>24.191243619485139</v>
      </c>
      <c r="G300" s="14">
        <f ca="1">D300+E300+F300</f>
        <v>70.017393469112093</v>
      </c>
      <c r="H300">
        <f ca="1">FLOOR(SimTable[[#This Row],[Total_Service_Time_sec]],10)</f>
        <v>70</v>
      </c>
    </row>
    <row r="301" spans="1:8" ht="15" customHeight="1">
      <c r="A301">
        <f t="shared" si="4"/>
        <v>300</v>
      </c>
      <c r="B301" s="13">
        <f ca="1">RAND()</f>
        <v>0.10406091378511573</v>
      </c>
      <c r="C301" t="str">
        <f ca="1">IF(B301&lt;=$L$3,$I$3,IF(B301&lt;=$L$4,$I$4,IF(B301&lt;=$L$5,$I$5,IF(B301&lt;=$L$6,$I$6,$I$7))))</f>
        <v>Cone</v>
      </c>
      <c r="D301" s="14">
        <f ca="1">LOGINV(RAND(),$M$12,$L$12)</f>
        <v>53.013714812861245</v>
      </c>
      <c r="E301" s="14">
        <f ca="1">LOGINV(RAND(),$M$13,$L$13)</f>
        <v>23.344681957965154</v>
      </c>
      <c r="F301" s="14">
        <f ca="1">LOGINV(RAND(),$M$14,$L$14)</f>
        <v>16.167690095145485</v>
      </c>
      <c r="G301" s="14">
        <f ca="1">D301+E301+F301</f>
        <v>92.526086865971891</v>
      </c>
      <c r="H301">
        <f ca="1">FLOOR(SimTable[[#This Row],[Total_Service_Time_sec]],10)</f>
        <v>90</v>
      </c>
    </row>
    <row r="302" spans="1:8" ht="15" customHeight="1">
      <c r="A302">
        <f t="shared" si="4"/>
        <v>301</v>
      </c>
      <c r="B302" s="13">
        <f ca="1">RAND()</f>
        <v>0.77311736210678439</v>
      </c>
      <c r="C302" t="str">
        <f ca="1">IF(B302&lt;=$L$3,$I$3,IF(B302&lt;=$L$4,$I$4,IF(B302&lt;=$L$5,$I$5,IF(B302&lt;=$L$6,$I$6,$I$7))))</f>
        <v>Cup</v>
      </c>
      <c r="D302" s="14">
        <f ca="1">LOGINV(RAND(),$M$12,$L$12)</f>
        <v>119.02213696696346</v>
      </c>
      <c r="E302" s="14">
        <f ca="1">LOGINV(RAND(),$M$13,$L$13)</f>
        <v>42.825959031987622</v>
      </c>
      <c r="F302" s="14">
        <f ca="1">LOGINV(RAND(),$M$14,$L$14)</f>
        <v>18.793670810592886</v>
      </c>
      <c r="G302" s="14">
        <f ca="1">D302+E302+F302</f>
        <v>180.64176680954395</v>
      </c>
      <c r="H302">
        <f ca="1">FLOOR(SimTable[[#This Row],[Total_Service_Time_sec]],10)</f>
        <v>180</v>
      </c>
    </row>
    <row r="303" spans="1:8" ht="15" customHeight="1">
      <c r="A303">
        <f t="shared" si="4"/>
        <v>302</v>
      </c>
      <c r="B303" s="13">
        <f ca="1">RAND()</f>
        <v>0.5334285345776163</v>
      </c>
      <c r="C303" t="str">
        <f ca="1">IF(B303&lt;=$L$3,$I$3,IF(B303&lt;=$L$4,$I$4,IF(B303&lt;=$L$5,$I$5,IF(B303&lt;=$L$6,$I$6,$I$7))))</f>
        <v>Cup</v>
      </c>
      <c r="D303" s="14">
        <f ca="1">LOGINV(RAND(),$M$12,$L$12)</f>
        <v>45.776330282705068</v>
      </c>
      <c r="E303" s="14">
        <f ca="1">LOGINV(RAND(),$M$13,$L$13)</f>
        <v>24.119295482622199</v>
      </c>
      <c r="F303" s="14">
        <f ca="1">LOGINV(RAND(),$M$14,$L$14)</f>
        <v>17.425331223665143</v>
      </c>
      <c r="G303" s="14">
        <f ca="1">D303+E303+F303</f>
        <v>87.320956988992407</v>
      </c>
      <c r="H303">
        <f ca="1">FLOOR(SimTable[[#This Row],[Total_Service_Time_sec]],10)</f>
        <v>80</v>
      </c>
    </row>
    <row r="304" spans="1:8" ht="15" customHeight="1">
      <c r="A304">
        <f t="shared" si="4"/>
        <v>303</v>
      </c>
      <c r="B304" s="13">
        <f ca="1">RAND()</f>
        <v>0.68013160284923546</v>
      </c>
      <c r="C304" t="str">
        <f ca="1">IF(B304&lt;=$L$3,$I$3,IF(B304&lt;=$L$4,$I$4,IF(B304&lt;=$L$5,$I$5,IF(B304&lt;=$L$6,$I$6,$I$7))))</f>
        <v>Cup</v>
      </c>
      <c r="D304" s="14">
        <f ca="1">LOGINV(RAND(),$M$12,$L$12)</f>
        <v>37.852809344591073</v>
      </c>
      <c r="E304" s="14">
        <f ca="1">LOGINV(RAND(),$M$13,$L$13)</f>
        <v>21.068431667705461</v>
      </c>
      <c r="F304" s="14">
        <f ca="1">LOGINV(RAND(),$M$14,$L$14)</f>
        <v>18.977661521238314</v>
      </c>
      <c r="G304" s="14">
        <f ca="1">D304+E304+F304</f>
        <v>77.898902533534852</v>
      </c>
      <c r="H304">
        <f ca="1">FLOOR(SimTable[[#This Row],[Total_Service_Time_sec]],10)</f>
        <v>70</v>
      </c>
    </row>
    <row r="305" spans="1:8" ht="15" customHeight="1">
      <c r="A305">
        <f t="shared" si="4"/>
        <v>304</v>
      </c>
      <c r="B305" s="13">
        <f ca="1">RAND()</f>
        <v>0.99634831299861293</v>
      </c>
      <c r="C305" t="str">
        <f ca="1">IF(B305&lt;=$L$3,$I$3,IF(B305&lt;=$L$4,$I$4,IF(B305&lt;=$L$5,$I$5,IF(B305&lt;=$L$6,$I$6,$I$7))))</f>
        <v>Sundae</v>
      </c>
      <c r="D305" s="14">
        <f ca="1">LOGINV(RAND(),$M$12,$L$12)</f>
        <v>15.604116279065948</v>
      </c>
      <c r="E305" s="14">
        <f ca="1">LOGINV(RAND(),$M$13,$L$13)</f>
        <v>56.635631387729106</v>
      </c>
      <c r="F305" s="14">
        <f ca="1">LOGINV(RAND(),$M$14,$L$14)</f>
        <v>21.994555355325776</v>
      </c>
      <c r="G305" s="14">
        <f ca="1">D305+E305+F305</f>
        <v>94.234303022120827</v>
      </c>
      <c r="H305">
        <f ca="1">FLOOR(SimTable[[#This Row],[Total_Service_Time_sec]],10)</f>
        <v>90</v>
      </c>
    </row>
    <row r="306" spans="1:8" ht="15" customHeight="1">
      <c r="A306">
        <f t="shared" si="4"/>
        <v>305</v>
      </c>
      <c r="B306" s="13">
        <f ca="1">RAND()</f>
        <v>0.10696448280601423</v>
      </c>
      <c r="C306" t="str">
        <f ca="1">IF(B306&lt;=$L$3,$I$3,IF(B306&lt;=$L$4,$I$4,IF(B306&lt;=$L$5,$I$5,IF(B306&lt;=$L$6,$I$6,$I$7))))</f>
        <v>Cone</v>
      </c>
      <c r="D306" s="14">
        <f ca="1">LOGINV(RAND(),$M$12,$L$12)</f>
        <v>43.761746582797137</v>
      </c>
      <c r="E306" s="14">
        <f ca="1">LOGINV(RAND(),$M$13,$L$13)</f>
        <v>8.6738001864603209</v>
      </c>
      <c r="F306" s="14">
        <f ca="1">LOGINV(RAND(),$M$14,$L$14)</f>
        <v>21.661333123327626</v>
      </c>
      <c r="G306" s="14">
        <f ca="1">D306+E306+F306</f>
        <v>74.096879892585079</v>
      </c>
      <c r="H306">
        <f ca="1">FLOOR(SimTable[[#This Row],[Total_Service_Time_sec]],10)</f>
        <v>70</v>
      </c>
    </row>
    <row r="307" spans="1:8" ht="15" customHeight="1">
      <c r="A307">
        <f t="shared" si="4"/>
        <v>306</v>
      </c>
      <c r="B307" s="13">
        <f ca="1">RAND()</f>
        <v>0.9493895361068877</v>
      </c>
      <c r="C307" t="str">
        <f ca="1">IF(B307&lt;=$L$3,$I$3,IF(B307&lt;=$L$4,$I$4,IF(B307&lt;=$L$5,$I$5,IF(B307&lt;=$L$6,$I$6,$I$7))))</f>
        <v>Split</v>
      </c>
      <c r="D307" s="14">
        <f ca="1">LOGINV(RAND(),$M$12,$L$12)</f>
        <v>12.152608388739779</v>
      </c>
      <c r="E307" s="14">
        <f ca="1">LOGINV(RAND(),$M$13,$L$13)</f>
        <v>25.605523559081096</v>
      </c>
      <c r="F307" s="14">
        <f ca="1">LOGINV(RAND(),$M$14,$L$14)</f>
        <v>16.501860431787943</v>
      </c>
      <c r="G307" s="14">
        <f ca="1">D307+E307+F307</f>
        <v>54.259992379608818</v>
      </c>
      <c r="H307">
        <f ca="1">FLOOR(SimTable[[#This Row],[Total_Service_Time_sec]],10)</f>
        <v>50</v>
      </c>
    </row>
    <row r="308" spans="1:8" ht="15" customHeight="1">
      <c r="A308">
        <f t="shared" si="4"/>
        <v>307</v>
      </c>
      <c r="B308" s="13">
        <f ca="1">RAND()</f>
        <v>0.3316488376454515</v>
      </c>
      <c r="C308" t="str">
        <f ca="1">IF(B308&lt;=$L$3,$I$3,IF(B308&lt;=$L$4,$I$4,IF(B308&lt;=$L$5,$I$5,IF(B308&lt;=$L$6,$I$6,$I$7))))</f>
        <v>Cone</v>
      </c>
      <c r="D308" s="14">
        <f ca="1">LOGINV(RAND(),$M$12,$L$12)</f>
        <v>11.436253342069104</v>
      </c>
      <c r="E308" s="14">
        <f ca="1">LOGINV(RAND(),$M$13,$L$13)</f>
        <v>22.452270354349743</v>
      </c>
      <c r="F308" s="14">
        <f ca="1">LOGINV(RAND(),$M$14,$L$14)</f>
        <v>20.035432315828245</v>
      </c>
      <c r="G308" s="14">
        <f ca="1">D308+E308+F308</f>
        <v>53.923956012247089</v>
      </c>
      <c r="H308">
        <f ca="1">FLOOR(SimTable[[#This Row],[Total_Service_Time_sec]],10)</f>
        <v>50</v>
      </c>
    </row>
    <row r="309" spans="1:8" ht="15" customHeight="1">
      <c r="A309">
        <f t="shared" si="4"/>
        <v>308</v>
      </c>
      <c r="B309" s="13">
        <f ca="1">RAND()</f>
        <v>0.24757034033510006</v>
      </c>
      <c r="C309" t="str">
        <f ca="1">IF(B309&lt;=$L$3,$I$3,IF(B309&lt;=$L$4,$I$4,IF(B309&lt;=$L$5,$I$5,IF(B309&lt;=$L$6,$I$6,$I$7))))</f>
        <v>Cone</v>
      </c>
      <c r="D309" s="14">
        <f ca="1">LOGINV(RAND(),$M$12,$L$12)</f>
        <v>16.408613458910782</v>
      </c>
      <c r="E309" s="14">
        <f ca="1">LOGINV(RAND(),$M$13,$L$13)</f>
        <v>20.670034609405395</v>
      </c>
      <c r="F309" s="14">
        <f ca="1">LOGINV(RAND(),$M$14,$L$14)</f>
        <v>24.998947714464279</v>
      </c>
      <c r="G309" s="14">
        <f ca="1">D309+E309+F309</f>
        <v>62.077595782780456</v>
      </c>
      <c r="H309">
        <f ca="1">FLOOR(SimTable[[#This Row],[Total_Service_Time_sec]],10)</f>
        <v>60</v>
      </c>
    </row>
    <row r="310" spans="1:8" ht="15" customHeight="1">
      <c r="A310">
        <f t="shared" si="4"/>
        <v>309</v>
      </c>
      <c r="B310" s="13">
        <f ca="1">RAND()</f>
        <v>0.43440618543925025</v>
      </c>
      <c r="C310" t="str">
        <f ca="1">IF(B310&lt;=$L$3,$I$3,IF(B310&lt;=$L$4,$I$4,IF(B310&lt;=$L$5,$I$5,IF(B310&lt;=$L$6,$I$6,$I$7))))</f>
        <v>Cone</v>
      </c>
      <c r="D310" s="14">
        <f ca="1">LOGINV(RAND(),$M$12,$L$12)</f>
        <v>38.768843658885473</v>
      </c>
      <c r="E310" s="14">
        <f ca="1">LOGINV(RAND(),$M$13,$L$13)</f>
        <v>20.303584546237108</v>
      </c>
      <c r="F310" s="14">
        <f ca="1">LOGINV(RAND(),$M$14,$L$14)</f>
        <v>20.482495612130624</v>
      </c>
      <c r="G310" s="14">
        <f ca="1">D310+E310+F310</f>
        <v>79.554923817253197</v>
      </c>
      <c r="H310">
        <f ca="1">FLOOR(SimTable[[#This Row],[Total_Service_Time_sec]],10)</f>
        <v>70</v>
      </c>
    </row>
    <row r="311" spans="1:8" ht="15" customHeight="1">
      <c r="A311">
        <f t="shared" si="4"/>
        <v>310</v>
      </c>
      <c r="B311" s="13">
        <f ca="1">RAND()</f>
        <v>1.842554999318613E-2</v>
      </c>
      <c r="C311" t="str">
        <f ca="1">IF(B311&lt;=$L$3,$I$3,IF(B311&lt;=$L$4,$I$4,IF(B311&lt;=$L$5,$I$5,IF(B311&lt;=$L$6,$I$6,$I$7))))</f>
        <v>Cone</v>
      </c>
      <c r="D311" s="14">
        <f ca="1">LOGINV(RAND(),$M$12,$L$12)</f>
        <v>42.633699739338191</v>
      </c>
      <c r="E311" s="14">
        <f ca="1">LOGINV(RAND(),$M$13,$L$13)</f>
        <v>35.298103837489123</v>
      </c>
      <c r="F311" s="14">
        <f ca="1">LOGINV(RAND(),$M$14,$L$14)</f>
        <v>23.32388932934666</v>
      </c>
      <c r="G311" s="14">
        <f ca="1">D311+E311+F311</f>
        <v>101.25569290617398</v>
      </c>
      <c r="H311">
        <f ca="1">FLOOR(SimTable[[#This Row],[Total_Service_Time_sec]],10)</f>
        <v>100</v>
      </c>
    </row>
    <row r="312" spans="1:8" ht="15" customHeight="1">
      <c r="A312">
        <f t="shared" si="4"/>
        <v>311</v>
      </c>
      <c r="B312" s="13">
        <f ca="1">RAND()</f>
        <v>0.15943700919103176</v>
      </c>
      <c r="C312" t="str">
        <f ca="1">IF(B312&lt;=$L$3,$I$3,IF(B312&lt;=$L$4,$I$4,IF(B312&lt;=$L$5,$I$5,IF(B312&lt;=$L$6,$I$6,$I$7))))</f>
        <v>Cone</v>
      </c>
      <c r="D312" s="14">
        <f ca="1">LOGINV(RAND(),$M$12,$L$12)</f>
        <v>12.603164356225573</v>
      </c>
      <c r="E312" s="14">
        <f ca="1">LOGINV(RAND(),$M$13,$L$13)</f>
        <v>16.633040758396458</v>
      </c>
      <c r="F312" s="14">
        <f ca="1">LOGINV(RAND(),$M$14,$L$14)</f>
        <v>18.060786448817421</v>
      </c>
      <c r="G312" s="14">
        <f ca="1">D312+E312+F312</f>
        <v>47.296991563439448</v>
      </c>
      <c r="H312">
        <f ca="1">FLOOR(SimTable[[#This Row],[Total_Service_Time_sec]],10)</f>
        <v>40</v>
      </c>
    </row>
    <row r="313" spans="1:8" ht="15" customHeight="1">
      <c r="A313">
        <f t="shared" si="4"/>
        <v>312</v>
      </c>
      <c r="B313" s="13">
        <f ca="1">RAND()</f>
        <v>0.45341926938500088</v>
      </c>
      <c r="C313" t="str">
        <f ca="1">IF(B313&lt;=$L$3,$I$3,IF(B313&lt;=$L$4,$I$4,IF(B313&lt;=$L$5,$I$5,IF(B313&lt;=$L$6,$I$6,$I$7))))</f>
        <v>Cone</v>
      </c>
      <c r="D313" s="14">
        <f ca="1">LOGINV(RAND(),$M$12,$L$12)</f>
        <v>24.389247149577471</v>
      </c>
      <c r="E313" s="14">
        <f ca="1">LOGINV(RAND(),$M$13,$L$13)</f>
        <v>21.46030352877483</v>
      </c>
      <c r="F313" s="14">
        <f ca="1">LOGINV(RAND(),$M$14,$L$14)</f>
        <v>15.848741226400048</v>
      </c>
      <c r="G313" s="14">
        <f ca="1">D313+E313+F313</f>
        <v>61.698291904752352</v>
      </c>
      <c r="H313">
        <f ca="1">FLOOR(SimTable[[#This Row],[Total_Service_Time_sec]],10)</f>
        <v>60</v>
      </c>
    </row>
    <row r="314" spans="1:8" ht="15" customHeight="1">
      <c r="A314">
        <f t="shared" si="4"/>
        <v>313</v>
      </c>
      <c r="B314" s="13">
        <f ca="1">RAND()</f>
        <v>0.68431643894195715</v>
      </c>
      <c r="C314" t="str">
        <f ca="1">IF(B314&lt;=$L$3,$I$3,IF(B314&lt;=$L$4,$I$4,IF(B314&lt;=$L$5,$I$5,IF(B314&lt;=$L$6,$I$6,$I$7))))</f>
        <v>Cup</v>
      </c>
      <c r="D314" s="14">
        <f ca="1">LOGINV(RAND(),$M$12,$L$12)</f>
        <v>15.989810498208122</v>
      </c>
      <c r="E314" s="14">
        <f ca="1">LOGINV(RAND(),$M$13,$L$13)</f>
        <v>53.484145824927175</v>
      </c>
      <c r="F314" s="14">
        <f ca="1">LOGINV(RAND(),$M$14,$L$14)</f>
        <v>22.19167470870666</v>
      </c>
      <c r="G314" s="14">
        <f ca="1">D314+E314+F314</f>
        <v>91.665631031841954</v>
      </c>
      <c r="H314">
        <f ca="1">FLOOR(SimTable[[#This Row],[Total_Service_Time_sec]],10)</f>
        <v>90</v>
      </c>
    </row>
    <row r="315" spans="1:8" ht="15" customHeight="1">
      <c r="A315">
        <f t="shared" si="4"/>
        <v>314</v>
      </c>
      <c r="B315" s="13">
        <f ca="1">RAND()</f>
        <v>0.93924356936452125</v>
      </c>
      <c r="C315" t="str">
        <f ca="1">IF(B315&lt;=$L$3,$I$3,IF(B315&lt;=$L$4,$I$4,IF(B315&lt;=$L$5,$I$5,IF(B315&lt;=$L$6,$I$6,$I$7))))</f>
        <v>Split</v>
      </c>
      <c r="D315" s="14">
        <f ca="1">LOGINV(RAND(),$M$12,$L$12)</f>
        <v>36.057060848123093</v>
      </c>
      <c r="E315" s="14">
        <f ca="1">LOGINV(RAND(),$M$13,$L$13)</f>
        <v>28.251985145601793</v>
      </c>
      <c r="F315" s="14">
        <f ca="1">LOGINV(RAND(),$M$14,$L$14)</f>
        <v>20.012713664066084</v>
      </c>
      <c r="G315" s="14">
        <f ca="1">D315+E315+F315</f>
        <v>84.321759657790963</v>
      </c>
      <c r="H315">
        <f ca="1">FLOOR(SimTable[[#This Row],[Total_Service_Time_sec]],10)</f>
        <v>80</v>
      </c>
    </row>
    <row r="316" spans="1:8" ht="15" customHeight="1">
      <c r="A316">
        <f t="shared" si="4"/>
        <v>315</v>
      </c>
      <c r="B316" s="13">
        <f ca="1">RAND()</f>
        <v>0.56704625905608097</v>
      </c>
      <c r="C316" t="str">
        <f ca="1">IF(B316&lt;=$L$3,$I$3,IF(B316&lt;=$L$4,$I$4,IF(B316&lt;=$L$5,$I$5,IF(B316&lt;=$L$6,$I$6,$I$7))))</f>
        <v>Cup</v>
      </c>
      <c r="D316" s="14">
        <f ca="1">LOGINV(RAND(),$M$12,$L$12)</f>
        <v>44.967847914074355</v>
      </c>
      <c r="E316" s="14">
        <f ca="1">LOGINV(RAND(),$M$13,$L$13)</f>
        <v>44.280236059152351</v>
      </c>
      <c r="F316" s="14">
        <f ca="1">LOGINV(RAND(),$M$14,$L$14)</f>
        <v>16.438063301104542</v>
      </c>
      <c r="G316" s="14">
        <f ca="1">D316+E316+F316</f>
        <v>105.68614727433123</v>
      </c>
      <c r="H316">
        <f ca="1">FLOOR(SimTable[[#This Row],[Total_Service_Time_sec]],10)</f>
        <v>100</v>
      </c>
    </row>
    <row r="317" spans="1:8" ht="15" customHeight="1">
      <c r="A317">
        <f t="shared" si="4"/>
        <v>316</v>
      </c>
      <c r="B317" s="13">
        <f ca="1">RAND()</f>
        <v>0.71909081398647112</v>
      </c>
      <c r="C317" t="str">
        <f ca="1">IF(B317&lt;=$L$3,$I$3,IF(B317&lt;=$L$4,$I$4,IF(B317&lt;=$L$5,$I$5,IF(B317&lt;=$L$6,$I$6,$I$7))))</f>
        <v>Cup</v>
      </c>
      <c r="D317" s="14">
        <f ca="1">LOGINV(RAND(),$M$12,$L$12)</f>
        <v>36.260497418323382</v>
      </c>
      <c r="E317" s="14">
        <f ca="1">LOGINV(RAND(),$M$13,$L$13)</f>
        <v>54.829696200740258</v>
      </c>
      <c r="F317" s="14">
        <f ca="1">LOGINV(RAND(),$M$14,$L$14)</f>
        <v>22.730451564436859</v>
      </c>
      <c r="G317" s="14">
        <f ca="1">D317+E317+F317</f>
        <v>113.8206451835005</v>
      </c>
      <c r="H317">
        <f ca="1">FLOOR(SimTable[[#This Row],[Total_Service_Time_sec]],10)</f>
        <v>110</v>
      </c>
    </row>
    <row r="318" spans="1:8" ht="15" customHeight="1">
      <c r="A318">
        <f t="shared" si="4"/>
        <v>317</v>
      </c>
      <c r="B318" s="13">
        <f ca="1">RAND()</f>
        <v>0.53948219361957239</v>
      </c>
      <c r="C318" t="str">
        <f ca="1">IF(B318&lt;=$L$3,$I$3,IF(B318&lt;=$L$4,$I$4,IF(B318&lt;=$L$5,$I$5,IF(B318&lt;=$L$6,$I$6,$I$7))))</f>
        <v>Cup</v>
      </c>
      <c r="D318" s="14">
        <f ca="1">LOGINV(RAND(),$M$12,$L$12)</f>
        <v>14.816794457558697</v>
      </c>
      <c r="E318" s="14">
        <f ca="1">LOGINV(RAND(),$M$13,$L$13)</f>
        <v>25.453642605584637</v>
      </c>
      <c r="F318" s="14">
        <f ca="1">LOGINV(RAND(),$M$14,$L$14)</f>
        <v>23.320630397988619</v>
      </c>
      <c r="G318" s="14">
        <f ca="1">D318+E318+F318</f>
        <v>63.591067461131956</v>
      </c>
      <c r="H318">
        <f ca="1">FLOOR(SimTable[[#This Row],[Total_Service_Time_sec]],10)</f>
        <v>60</v>
      </c>
    </row>
    <row r="319" spans="1:8" ht="15" customHeight="1">
      <c r="A319">
        <f t="shared" si="4"/>
        <v>318</v>
      </c>
      <c r="B319" s="13">
        <f ca="1">RAND()</f>
        <v>0.50929654599266438</v>
      </c>
      <c r="C319" t="str">
        <f ca="1">IF(B319&lt;=$L$3,$I$3,IF(B319&lt;=$L$4,$I$4,IF(B319&lt;=$L$5,$I$5,IF(B319&lt;=$L$6,$I$6,$I$7))))</f>
        <v>Cup</v>
      </c>
      <c r="D319" s="14">
        <f ca="1">LOGINV(RAND(),$M$12,$L$12)</f>
        <v>93.913377743929857</v>
      </c>
      <c r="E319" s="14">
        <f ca="1">LOGINV(RAND(),$M$13,$L$13)</f>
        <v>35.770011484434434</v>
      </c>
      <c r="F319" s="14">
        <f ca="1">LOGINV(RAND(),$M$14,$L$14)</f>
        <v>23.829660470351051</v>
      </c>
      <c r="G319" s="14">
        <f ca="1">D319+E319+F319</f>
        <v>153.51304969871535</v>
      </c>
      <c r="H319">
        <f ca="1">FLOOR(SimTable[[#This Row],[Total_Service_Time_sec]],10)</f>
        <v>150</v>
      </c>
    </row>
    <row r="320" spans="1:8" ht="15" customHeight="1">
      <c r="A320">
        <f t="shared" si="4"/>
        <v>319</v>
      </c>
      <c r="B320" s="13">
        <f ca="1">RAND()</f>
        <v>0.96864701272223586</v>
      </c>
      <c r="C320" t="str">
        <f ca="1">IF(B320&lt;=$L$3,$I$3,IF(B320&lt;=$L$4,$I$4,IF(B320&lt;=$L$5,$I$5,IF(B320&lt;=$L$6,$I$6,$I$7))))</f>
        <v>Sundae</v>
      </c>
      <c r="D320" s="14">
        <f ca="1">LOGINV(RAND(),$M$12,$L$12)</f>
        <v>32.434428893864805</v>
      </c>
      <c r="E320" s="14">
        <f ca="1">LOGINV(RAND(),$M$13,$L$13)</f>
        <v>21.891127227914431</v>
      </c>
      <c r="F320" s="14">
        <f ca="1">LOGINV(RAND(),$M$14,$L$14)</f>
        <v>20.460637359866009</v>
      </c>
      <c r="G320" s="14">
        <f ca="1">D320+E320+F320</f>
        <v>74.786193481645242</v>
      </c>
      <c r="H320">
        <f ca="1">FLOOR(SimTable[[#This Row],[Total_Service_Time_sec]],10)</f>
        <v>70</v>
      </c>
    </row>
    <row r="321" spans="1:8" ht="15" customHeight="1">
      <c r="A321">
        <f t="shared" si="4"/>
        <v>320</v>
      </c>
      <c r="B321" s="13">
        <f ca="1">RAND()</f>
        <v>0.23324950910908704</v>
      </c>
      <c r="C321" t="str">
        <f ca="1">IF(B321&lt;=$L$3,$I$3,IF(B321&lt;=$L$4,$I$4,IF(B321&lt;=$L$5,$I$5,IF(B321&lt;=$L$6,$I$6,$I$7))))</f>
        <v>Cone</v>
      </c>
      <c r="D321" s="14">
        <f ca="1">LOGINV(RAND(),$M$12,$L$12)</f>
        <v>40.431324518439936</v>
      </c>
      <c r="E321" s="14">
        <f ca="1">LOGINV(RAND(),$M$13,$L$13)</f>
        <v>12.97269737734522</v>
      </c>
      <c r="F321" s="14">
        <f ca="1">LOGINV(RAND(),$M$14,$L$14)</f>
        <v>25.616116355478628</v>
      </c>
      <c r="G321" s="14">
        <f ca="1">D321+E321+F321</f>
        <v>79.020138251263788</v>
      </c>
      <c r="H321">
        <f ca="1">FLOOR(SimTable[[#This Row],[Total_Service_Time_sec]],10)</f>
        <v>70</v>
      </c>
    </row>
    <row r="322" spans="1:8" ht="15" customHeight="1">
      <c r="A322">
        <f t="shared" ref="A322:A385" si="5">ROW()-1</f>
        <v>321</v>
      </c>
      <c r="B322" s="13">
        <f ca="1">RAND()</f>
        <v>5.2339493373525392E-2</v>
      </c>
      <c r="C322" t="str">
        <f ca="1">IF(B322&lt;=$L$3,$I$3,IF(B322&lt;=$L$4,$I$4,IF(B322&lt;=$L$5,$I$5,IF(B322&lt;=$L$6,$I$6,$I$7))))</f>
        <v>Cone</v>
      </c>
      <c r="D322" s="14">
        <f ca="1">LOGINV(RAND(),$M$12,$L$12)</f>
        <v>14.996176553398094</v>
      </c>
      <c r="E322" s="14">
        <f ca="1">LOGINV(RAND(),$M$13,$L$13)</f>
        <v>22.797973877383747</v>
      </c>
      <c r="F322" s="14">
        <f ca="1">LOGINV(RAND(),$M$14,$L$14)</f>
        <v>21.648597770944548</v>
      </c>
      <c r="G322" s="14">
        <f ca="1">D322+E322+F322</f>
        <v>59.442748201726388</v>
      </c>
      <c r="H322">
        <f ca="1">FLOOR(SimTable[[#This Row],[Total_Service_Time_sec]],10)</f>
        <v>50</v>
      </c>
    </row>
    <row r="323" spans="1:8" ht="15" customHeight="1">
      <c r="A323">
        <f t="shared" si="5"/>
        <v>322</v>
      </c>
      <c r="B323" s="13">
        <f ca="1">RAND()</f>
        <v>0.59605772511750765</v>
      </c>
      <c r="C323" t="str">
        <f ca="1">IF(B323&lt;=$L$3,$I$3,IF(B323&lt;=$L$4,$I$4,IF(B323&lt;=$L$5,$I$5,IF(B323&lt;=$L$6,$I$6,$I$7))))</f>
        <v>Cup</v>
      </c>
      <c r="D323" s="14">
        <f ca="1">LOGINV(RAND(),$M$12,$L$12)</f>
        <v>34.740792207659233</v>
      </c>
      <c r="E323" s="14">
        <f ca="1">LOGINV(RAND(),$M$13,$L$13)</f>
        <v>31.765067837306603</v>
      </c>
      <c r="F323" s="14">
        <f ca="1">LOGINV(RAND(),$M$14,$L$14)</f>
        <v>27.09926046890693</v>
      </c>
      <c r="G323" s="14">
        <f ca="1">D323+E323+F323</f>
        <v>93.605120513872762</v>
      </c>
      <c r="H323">
        <f ca="1">FLOOR(SimTable[[#This Row],[Total_Service_Time_sec]],10)</f>
        <v>90</v>
      </c>
    </row>
    <row r="324" spans="1:8" ht="15" customHeight="1">
      <c r="A324">
        <f t="shared" si="5"/>
        <v>323</v>
      </c>
      <c r="B324" s="13">
        <f ca="1">RAND()</f>
        <v>0.27228986906501662</v>
      </c>
      <c r="C324" t="str">
        <f ca="1">IF(B324&lt;=$L$3,$I$3,IF(B324&lt;=$L$4,$I$4,IF(B324&lt;=$L$5,$I$5,IF(B324&lt;=$L$6,$I$6,$I$7))))</f>
        <v>Cone</v>
      </c>
      <c r="D324" s="14">
        <f ca="1">LOGINV(RAND(),$M$12,$L$12)</f>
        <v>12.874349401952243</v>
      </c>
      <c r="E324" s="14">
        <f ca="1">LOGINV(RAND(),$M$13,$L$13)</f>
        <v>36.940024491490568</v>
      </c>
      <c r="F324" s="14">
        <f ca="1">LOGINV(RAND(),$M$14,$L$14)</f>
        <v>16.315826481809513</v>
      </c>
      <c r="G324" s="14">
        <f ca="1">D324+E324+F324</f>
        <v>66.130200375252329</v>
      </c>
      <c r="H324">
        <f ca="1">FLOOR(SimTable[[#This Row],[Total_Service_Time_sec]],10)</f>
        <v>60</v>
      </c>
    </row>
    <row r="325" spans="1:8" ht="15" customHeight="1">
      <c r="A325">
        <f t="shared" si="5"/>
        <v>324</v>
      </c>
      <c r="B325" s="13">
        <f ca="1">RAND()</f>
        <v>0.97839071200995364</v>
      </c>
      <c r="C325" t="str">
        <f ca="1">IF(B325&lt;=$L$3,$I$3,IF(B325&lt;=$L$4,$I$4,IF(B325&lt;=$L$5,$I$5,IF(B325&lt;=$L$6,$I$6,$I$7))))</f>
        <v>Sundae</v>
      </c>
      <c r="D325" s="14">
        <f ca="1">LOGINV(RAND(),$M$12,$L$12)</f>
        <v>44.616968453533779</v>
      </c>
      <c r="E325" s="14">
        <f ca="1">LOGINV(RAND(),$M$13,$L$13)</f>
        <v>17.167887156515746</v>
      </c>
      <c r="F325" s="14">
        <f ca="1">LOGINV(RAND(),$M$14,$L$14)</f>
        <v>19.502484593927885</v>
      </c>
      <c r="G325" s="14">
        <f ca="1">D325+E325+F325</f>
        <v>81.287340203977408</v>
      </c>
      <c r="H325">
        <f ca="1">FLOOR(SimTable[[#This Row],[Total_Service_Time_sec]],10)</f>
        <v>80</v>
      </c>
    </row>
    <row r="326" spans="1:8" ht="15" customHeight="1">
      <c r="A326">
        <f t="shared" si="5"/>
        <v>325</v>
      </c>
      <c r="B326" s="13">
        <f ca="1">RAND()</f>
        <v>0.91889291655519689</v>
      </c>
      <c r="C326" t="str">
        <f ca="1">IF(B326&lt;=$L$3,$I$3,IF(B326&lt;=$L$4,$I$4,IF(B326&lt;=$L$5,$I$5,IF(B326&lt;=$L$6,$I$6,$I$7))))</f>
        <v>Split</v>
      </c>
      <c r="D326" s="14">
        <f ca="1">LOGINV(RAND(),$M$12,$L$12)</f>
        <v>12.952680857606664</v>
      </c>
      <c r="E326" s="14">
        <f ca="1">LOGINV(RAND(),$M$13,$L$13)</f>
        <v>12.150057831276017</v>
      </c>
      <c r="F326" s="14">
        <f ca="1">LOGINV(RAND(),$M$14,$L$14)</f>
        <v>22.546934859079652</v>
      </c>
      <c r="G326" s="14">
        <f ca="1">D326+E326+F326</f>
        <v>47.649673547962337</v>
      </c>
      <c r="H326">
        <f ca="1">FLOOR(SimTable[[#This Row],[Total_Service_Time_sec]],10)</f>
        <v>40</v>
      </c>
    </row>
    <row r="327" spans="1:8" ht="15" customHeight="1">
      <c r="A327">
        <f t="shared" si="5"/>
        <v>326</v>
      </c>
      <c r="B327" s="13">
        <f ca="1">RAND()</f>
        <v>0.35030819159684234</v>
      </c>
      <c r="C327" t="str">
        <f ca="1">IF(B327&lt;=$L$3,$I$3,IF(B327&lt;=$L$4,$I$4,IF(B327&lt;=$L$5,$I$5,IF(B327&lt;=$L$6,$I$6,$I$7))))</f>
        <v>Cone</v>
      </c>
      <c r="D327" s="14">
        <f ca="1">LOGINV(RAND(),$M$12,$L$12)</f>
        <v>20.201814406387243</v>
      </c>
      <c r="E327" s="14">
        <f ca="1">LOGINV(RAND(),$M$13,$L$13)</f>
        <v>13.793377609598828</v>
      </c>
      <c r="F327" s="14">
        <f ca="1">LOGINV(RAND(),$M$14,$L$14)</f>
        <v>23.95725837876309</v>
      </c>
      <c r="G327" s="14">
        <f ca="1">D327+E327+F327</f>
        <v>57.952450394749164</v>
      </c>
      <c r="H327">
        <f ca="1">FLOOR(SimTable[[#This Row],[Total_Service_Time_sec]],10)</f>
        <v>50</v>
      </c>
    </row>
    <row r="328" spans="1:8" ht="15" customHeight="1">
      <c r="A328">
        <f t="shared" si="5"/>
        <v>327</v>
      </c>
      <c r="B328" s="13">
        <f ca="1">RAND()</f>
        <v>0.56831351189217527</v>
      </c>
      <c r="C328" t="str">
        <f ca="1">IF(B328&lt;=$L$3,$I$3,IF(B328&lt;=$L$4,$I$4,IF(B328&lt;=$L$5,$I$5,IF(B328&lt;=$L$6,$I$6,$I$7))))</f>
        <v>Cup</v>
      </c>
      <c r="D328" s="14">
        <f ca="1">LOGINV(RAND(),$M$12,$L$12)</f>
        <v>13.057668110979288</v>
      </c>
      <c r="E328" s="14">
        <f ca="1">LOGINV(RAND(),$M$13,$L$13)</f>
        <v>33.100465541182849</v>
      </c>
      <c r="F328" s="14">
        <f ca="1">LOGINV(RAND(),$M$14,$L$14)</f>
        <v>19.489954600337484</v>
      </c>
      <c r="G328" s="14">
        <f ca="1">D328+E328+F328</f>
        <v>65.648088252499619</v>
      </c>
      <c r="H328">
        <f ca="1">FLOOR(SimTable[[#This Row],[Total_Service_Time_sec]],10)</f>
        <v>60</v>
      </c>
    </row>
    <row r="329" spans="1:8" ht="15" customHeight="1">
      <c r="A329">
        <f t="shared" si="5"/>
        <v>328</v>
      </c>
      <c r="B329" s="13">
        <f ca="1">RAND()</f>
        <v>0.40617225359544451</v>
      </c>
      <c r="C329" t="str">
        <f ca="1">IF(B329&lt;=$L$3,$I$3,IF(B329&lt;=$L$4,$I$4,IF(B329&lt;=$L$5,$I$5,IF(B329&lt;=$L$6,$I$6,$I$7))))</f>
        <v>Cone</v>
      </c>
      <c r="D329" s="14">
        <f ca="1">LOGINV(RAND(),$M$12,$L$12)</f>
        <v>29.337252606106972</v>
      </c>
      <c r="E329" s="14">
        <f ca="1">LOGINV(RAND(),$M$13,$L$13)</f>
        <v>41.651037220849723</v>
      </c>
      <c r="F329" s="14">
        <f ca="1">LOGINV(RAND(),$M$14,$L$14)</f>
        <v>19.514507582735476</v>
      </c>
      <c r="G329" s="14">
        <f ca="1">D329+E329+F329</f>
        <v>90.502797409692178</v>
      </c>
      <c r="H329">
        <f ca="1">FLOOR(SimTable[[#This Row],[Total_Service_Time_sec]],10)</f>
        <v>90</v>
      </c>
    </row>
    <row r="330" spans="1:8" ht="15" customHeight="1">
      <c r="A330">
        <f t="shared" si="5"/>
        <v>329</v>
      </c>
      <c r="B330" s="13">
        <f ca="1">RAND()</f>
        <v>0.21489393078037267</v>
      </c>
      <c r="C330" t="str">
        <f ca="1">IF(B330&lt;=$L$3,$I$3,IF(B330&lt;=$L$4,$I$4,IF(B330&lt;=$L$5,$I$5,IF(B330&lt;=$L$6,$I$6,$I$7))))</f>
        <v>Cone</v>
      </c>
      <c r="D330" s="14">
        <f ca="1">LOGINV(RAND(),$M$12,$L$12)</f>
        <v>5.9061472915753077</v>
      </c>
      <c r="E330" s="14">
        <f ca="1">LOGINV(RAND(),$M$13,$L$13)</f>
        <v>8.7075407882148816</v>
      </c>
      <c r="F330" s="14">
        <f ca="1">LOGINV(RAND(),$M$14,$L$14)</f>
        <v>20.74834561001899</v>
      </c>
      <c r="G330" s="14">
        <f ca="1">D330+E330+F330</f>
        <v>35.362033689809181</v>
      </c>
      <c r="H330">
        <f ca="1">FLOOR(SimTable[[#This Row],[Total_Service_Time_sec]],10)</f>
        <v>30</v>
      </c>
    </row>
    <row r="331" spans="1:8" ht="15" customHeight="1">
      <c r="A331">
        <f t="shared" si="5"/>
        <v>330</v>
      </c>
      <c r="B331" s="13">
        <f ca="1">RAND()</f>
        <v>0.62844308327681198</v>
      </c>
      <c r="C331" t="str">
        <f ca="1">IF(B331&lt;=$L$3,$I$3,IF(B331&lt;=$L$4,$I$4,IF(B331&lt;=$L$5,$I$5,IF(B331&lt;=$L$6,$I$6,$I$7))))</f>
        <v>Cup</v>
      </c>
      <c r="D331" s="14">
        <f ca="1">LOGINV(RAND(),$M$12,$L$12)</f>
        <v>39.294477223643327</v>
      </c>
      <c r="E331" s="14">
        <f ca="1">LOGINV(RAND(),$M$13,$L$13)</f>
        <v>30.611298396908026</v>
      </c>
      <c r="F331" s="14">
        <f ca="1">LOGINV(RAND(),$M$14,$L$14)</f>
        <v>21.035551184879488</v>
      </c>
      <c r="G331" s="14">
        <f ca="1">D331+E331+F331</f>
        <v>90.941326805430833</v>
      </c>
      <c r="H331">
        <f ca="1">FLOOR(SimTable[[#This Row],[Total_Service_Time_sec]],10)</f>
        <v>90</v>
      </c>
    </row>
    <row r="332" spans="1:8" ht="15" customHeight="1">
      <c r="A332">
        <f t="shared" si="5"/>
        <v>331</v>
      </c>
      <c r="B332" s="13">
        <f ca="1">RAND()</f>
        <v>0.18356153969733258</v>
      </c>
      <c r="C332" t="str">
        <f ca="1">IF(B332&lt;=$L$3,$I$3,IF(B332&lt;=$L$4,$I$4,IF(B332&lt;=$L$5,$I$5,IF(B332&lt;=$L$6,$I$6,$I$7))))</f>
        <v>Cone</v>
      </c>
      <c r="D332" s="14">
        <f ca="1">LOGINV(RAND(),$M$12,$L$12)</f>
        <v>13.106550797937318</v>
      </c>
      <c r="E332" s="14">
        <f ca="1">LOGINV(RAND(),$M$13,$L$13)</f>
        <v>53.853314405487062</v>
      </c>
      <c r="F332" s="14">
        <f ca="1">LOGINV(RAND(),$M$14,$L$14)</f>
        <v>20.058266636176523</v>
      </c>
      <c r="G332" s="14">
        <f ca="1">D332+E332+F332</f>
        <v>87.018131839600912</v>
      </c>
      <c r="H332">
        <f ca="1">FLOOR(SimTable[[#This Row],[Total_Service_Time_sec]],10)</f>
        <v>80</v>
      </c>
    </row>
    <row r="333" spans="1:8" ht="15" customHeight="1">
      <c r="A333">
        <f t="shared" si="5"/>
        <v>332</v>
      </c>
      <c r="B333" s="13">
        <f ca="1">RAND()</f>
        <v>0.62458825597775647</v>
      </c>
      <c r="C333" t="str">
        <f ca="1">IF(B333&lt;=$L$3,$I$3,IF(B333&lt;=$L$4,$I$4,IF(B333&lt;=$L$5,$I$5,IF(B333&lt;=$L$6,$I$6,$I$7))))</f>
        <v>Cup</v>
      </c>
      <c r="D333" s="14">
        <f ca="1">LOGINV(RAND(),$M$12,$L$12)</f>
        <v>14.111858730764224</v>
      </c>
      <c r="E333" s="14">
        <f ca="1">LOGINV(RAND(),$M$13,$L$13)</f>
        <v>23.218750061575371</v>
      </c>
      <c r="F333" s="14">
        <f ca="1">LOGINV(RAND(),$M$14,$L$14)</f>
        <v>21.524345265704461</v>
      </c>
      <c r="G333" s="14">
        <f ca="1">D333+E333+F333</f>
        <v>58.854954058044058</v>
      </c>
      <c r="H333">
        <f ca="1">FLOOR(SimTable[[#This Row],[Total_Service_Time_sec]],10)</f>
        <v>50</v>
      </c>
    </row>
    <row r="334" spans="1:8" ht="15" customHeight="1">
      <c r="A334">
        <f t="shared" si="5"/>
        <v>333</v>
      </c>
      <c r="B334" s="13">
        <f ca="1">RAND()</f>
        <v>0.56341924248540365</v>
      </c>
      <c r="C334" t="str">
        <f ca="1">IF(B334&lt;=$L$3,$I$3,IF(B334&lt;=$L$4,$I$4,IF(B334&lt;=$L$5,$I$5,IF(B334&lt;=$L$6,$I$6,$I$7))))</f>
        <v>Cup</v>
      </c>
      <c r="D334" s="14">
        <f ca="1">LOGINV(RAND(),$M$12,$L$12)</f>
        <v>34.393885201073672</v>
      </c>
      <c r="E334" s="14">
        <f ca="1">LOGINV(RAND(),$M$13,$L$13)</f>
        <v>20.223296567013833</v>
      </c>
      <c r="F334" s="14">
        <f ca="1">LOGINV(RAND(),$M$14,$L$14)</f>
        <v>20.023241086386371</v>
      </c>
      <c r="G334" s="14">
        <f ca="1">D334+E334+F334</f>
        <v>74.640422854473883</v>
      </c>
      <c r="H334">
        <f ca="1">FLOOR(SimTable[[#This Row],[Total_Service_Time_sec]],10)</f>
        <v>70</v>
      </c>
    </row>
    <row r="335" spans="1:8" ht="15" customHeight="1">
      <c r="A335">
        <f t="shared" si="5"/>
        <v>334</v>
      </c>
      <c r="B335" s="13">
        <f ca="1">RAND()</f>
        <v>0.96511737832750355</v>
      </c>
      <c r="C335" t="str">
        <f ca="1">IF(B335&lt;=$L$3,$I$3,IF(B335&lt;=$L$4,$I$4,IF(B335&lt;=$L$5,$I$5,IF(B335&lt;=$L$6,$I$6,$I$7))))</f>
        <v>Sundae</v>
      </c>
      <c r="D335" s="14">
        <f ca="1">LOGINV(RAND(),$M$12,$L$12)</f>
        <v>18.108994069178156</v>
      </c>
      <c r="E335" s="14">
        <f ca="1">LOGINV(RAND(),$M$13,$L$13)</f>
        <v>55.580541833873362</v>
      </c>
      <c r="F335" s="14">
        <f ca="1">LOGINV(RAND(),$M$14,$L$14)</f>
        <v>19.328907376130424</v>
      </c>
      <c r="G335" s="14">
        <f ca="1">D335+E335+F335</f>
        <v>93.018443279181952</v>
      </c>
      <c r="H335">
        <f ca="1">FLOOR(SimTable[[#This Row],[Total_Service_Time_sec]],10)</f>
        <v>90</v>
      </c>
    </row>
    <row r="336" spans="1:8" ht="15" customHeight="1">
      <c r="A336">
        <f t="shared" si="5"/>
        <v>335</v>
      </c>
      <c r="B336" s="13">
        <f ca="1">RAND()</f>
        <v>0.43114725848618562</v>
      </c>
      <c r="C336" t="str">
        <f ca="1">IF(B336&lt;=$L$3,$I$3,IF(B336&lt;=$L$4,$I$4,IF(B336&lt;=$L$5,$I$5,IF(B336&lt;=$L$6,$I$6,$I$7))))</f>
        <v>Cone</v>
      </c>
      <c r="D336" s="14">
        <f ca="1">LOGINV(RAND(),$M$12,$L$12)</f>
        <v>61.015578304203302</v>
      </c>
      <c r="E336" s="14">
        <f ca="1">LOGINV(RAND(),$M$13,$L$13)</f>
        <v>32.60704579379167</v>
      </c>
      <c r="F336" s="14">
        <f ca="1">LOGINV(RAND(),$M$14,$L$14)</f>
        <v>20.339253651657231</v>
      </c>
      <c r="G336" s="14">
        <f ca="1">D336+E336+F336</f>
        <v>113.9618777496522</v>
      </c>
      <c r="H336">
        <f ca="1">FLOOR(SimTable[[#This Row],[Total_Service_Time_sec]],10)</f>
        <v>110</v>
      </c>
    </row>
    <row r="337" spans="1:8" ht="15" customHeight="1">
      <c r="A337">
        <f t="shared" si="5"/>
        <v>336</v>
      </c>
      <c r="B337" s="13">
        <f ca="1">RAND()</f>
        <v>0.94618289720358961</v>
      </c>
      <c r="C337" t="str">
        <f ca="1">IF(B337&lt;=$L$3,$I$3,IF(B337&lt;=$L$4,$I$4,IF(B337&lt;=$L$5,$I$5,IF(B337&lt;=$L$6,$I$6,$I$7))))</f>
        <v>Split</v>
      </c>
      <c r="D337" s="14">
        <f ca="1">LOGINV(RAND(),$M$12,$L$12)</f>
        <v>30.600759962108551</v>
      </c>
      <c r="E337" s="14">
        <f ca="1">LOGINV(RAND(),$M$13,$L$13)</f>
        <v>13.363399997440101</v>
      </c>
      <c r="F337" s="14">
        <f ca="1">LOGINV(RAND(),$M$14,$L$14)</f>
        <v>24.222252183384569</v>
      </c>
      <c r="G337" s="14">
        <f ca="1">D337+E337+F337</f>
        <v>68.186412142933222</v>
      </c>
      <c r="H337">
        <f ca="1">FLOOR(SimTable[[#This Row],[Total_Service_Time_sec]],10)</f>
        <v>60</v>
      </c>
    </row>
    <row r="338" spans="1:8" ht="15" customHeight="1">
      <c r="A338">
        <f t="shared" si="5"/>
        <v>337</v>
      </c>
      <c r="B338" s="13">
        <f ca="1">RAND()</f>
        <v>0.50021721389237961</v>
      </c>
      <c r="C338" t="str">
        <f ca="1">IF(B338&lt;=$L$3,$I$3,IF(B338&lt;=$L$4,$I$4,IF(B338&lt;=$L$5,$I$5,IF(B338&lt;=$L$6,$I$6,$I$7))))</f>
        <v>Cup</v>
      </c>
      <c r="D338" s="14">
        <f ca="1">LOGINV(RAND(),$M$12,$L$12)</f>
        <v>8.9693571057948418</v>
      </c>
      <c r="E338" s="14">
        <f ca="1">LOGINV(RAND(),$M$13,$L$13)</f>
        <v>29.039246670019221</v>
      </c>
      <c r="F338" s="14">
        <f ca="1">LOGINV(RAND(),$M$14,$L$14)</f>
        <v>29.584796765126605</v>
      </c>
      <c r="G338" s="14">
        <f ca="1">D338+E338+F338</f>
        <v>67.593400540940678</v>
      </c>
      <c r="H338">
        <f ca="1">FLOOR(SimTable[[#This Row],[Total_Service_Time_sec]],10)</f>
        <v>60</v>
      </c>
    </row>
    <row r="339" spans="1:8" ht="15" customHeight="1">
      <c r="A339">
        <f t="shared" si="5"/>
        <v>338</v>
      </c>
      <c r="B339" s="13">
        <f ca="1">RAND()</f>
        <v>0.29505032023324163</v>
      </c>
      <c r="C339" t="str">
        <f ca="1">IF(B339&lt;=$L$3,$I$3,IF(B339&lt;=$L$4,$I$4,IF(B339&lt;=$L$5,$I$5,IF(B339&lt;=$L$6,$I$6,$I$7))))</f>
        <v>Cone</v>
      </c>
      <c r="D339" s="14">
        <f ca="1">LOGINV(RAND(),$M$12,$L$12)</f>
        <v>38.834874828837179</v>
      </c>
      <c r="E339" s="14">
        <f ca="1">LOGINV(RAND(),$M$13,$L$13)</f>
        <v>18.204810124199856</v>
      </c>
      <c r="F339" s="14">
        <f ca="1">LOGINV(RAND(),$M$14,$L$14)</f>
        <v>18.558088022645236</v>
      </c>
      <c r="G339" s="14">
        <f ca="1">D339+E339+F339</f>
        <v>75.597772975682275</v>
      </c>
      <c r="H339">
        <f ca="1">FLOOR(SimTable[[#This Row],[Total_Service_Time_sec]],10)</f>
        <v>70</v>
      </c>
    </row>
    <row r="340" spans="1:8" ht="15" customHeight="1">
      <c r="A340">
        <f t="shared" si="5"/>
        <v>339</v>
      </c>
      <c r="B340" s="13">
        <f ca="1">RAND()</f>
        <v>0.36337310895253616</v>
      </c>
      <c r="C340" t="str">
        <f ca="1">IF(B340&lt;=$L$3,$I$3,IF(B340&lt;=$L$4,$I$4,IF(B340&lt;=$L$5,$I$5,IF(B340&lt;=$L$6,$I$6,$I$7))))</f>
        <v>Cone</v>
      </c>
      <c r="D340" s="14">
        <f ca="1">LOGINV(RAND(),$M$12,$L$12)</f>
        <v>29.881264404211027</v>
      </c>
      <c r="E340" s="14">
        <f ca="1">LOGINV(RAND(),$M$13,$L$13)</f>
        <v>21.501537383165413</v>
      </c>
      <c r="F340" s="14">
        <f ca="1">LOGINV(RAND(),$M$14,$L$14)</f>
        <v>15.577230841214281</v>
      </c>
      <c r="G340" s="14">
        <f ca="1">D340+E340+F340</f>
        <v>66.96003262859071</v>
      </c>
      <c r="H340">
        <f ca="1">FLOOR(SimTable[[#This Row],[Total_Service_Time_sec]],10)</f>
        <v>60</v>
      </c>
    </row>
    <row r="341" spans="1:8" ht="15" customHeight="1">
      <c r="A341">
        <f t="shared" si="5"/>
        <v>340</v>
      </c>
      <c r="B341" s="13">
        <f ca="1">RAND()</f>
        <v>0.28755109757329966</v>
      </c>
      <c r="C341" t="str">
        <f ca="1">IF(B341&lt;=$L$3,$I$3,IF(B341&lt;=$L$4,$I$4,IF(B341&lt;=$L$5,$I$5,IF(B341&lt;=$L$6,$I$6,$I$7))))</f>
        <v>Cone</v>
      </c>
      <c r="D341" s="14">
        <f ca="1">LOGINV(RAND(),$M$12,$L$12)</f>
        <v>41.083975311469203</v>
      </c>
      <c r="E341" s="14">
        <f ca="1">LOGINV(RAND(),$M$13,$L$13)</f>
        <v>21.387100377341159</v>
      </c>
      <c r="F341" s="14">
        <f ca="1">LOGINV(RAND(),$M$14,$L$14)</f>
        <v>19.423597361586015</v>
      </c>
      <c r="G341" s="14">
        <f ca="1">D341+E341+F341</f>
        <v>81.894673050396378</v>
      </c>
      <c r="H341">
        <f ca="1">FLOOR(SimTable[[#This Row],[Total_Service_Time_sec]],10)</f>
        <v>80</v>
      </c>
    </row>
    <row r="342" spans="1:8" ht="15" customHeight="1">
      <c r="A342">
        <f t="shared" si="5"/>
        <v>341</v>
      </c>
      <c r="B342" s="13">
        <f ca="1">RAND()</f>
        <v>0.12292404204617791</v>
      </c>
      <c r="C342" t="str">
        <f ca="1">IF(B342&lt;=$L$3,$I$3,IF(B342&lt;=$L$4,$I$4,IF(B342&lt;=$L$5,$I$5,IF(B342&lt;=$L$6,$I$6,$I$7))))</f>
        <v>Cone</v>
      </c>
      <c r="D342" s="14">
        <f ca="1">LOGINV(RAND(),$M$12,$L$12)</f>
        <v>54.318360308791547</v>
      </c>
      <c r="E342" s="14">
        <f ca="1">LOGINV(RAND(),$M$13,$L$13)</f>
        <v>22.347252522797426</v>
      </c>
      <c r="F342" s="14">
        <f ca="1">LOGINV(RAND(),$M$14,$L$14)</f>
        <v>15.703825076244627</v>
      </c>
      <c r="G342" s="14">
        <f ca="1">D342+E342+F342</f>
        <v>92.3694379078336</v>
      </c>
      <c r="H342">
        <f ca="1">FLOOR(SimTable[[#This Row],[Total_Service_Time_sec]],10)</f>
        <v>90</v>
      </c>
    </row>
    <row r="343" spans="1:8" ht="15" customHeight="1">
      <c r="A343">
        <f t="shared" si="5"/>
        <v>342</v>
      </c>
      <c r="B343" s="13">
        <f ca="1">RAND()</f>
        <v>0.94786586231599368</v>
      </c>
      <c r="C343" t="str">
        <f ca="1">IF(B343&lt;=$L$3,$I$3,IF(B343&lt;=$L$4,$I$4,IF(B343&lt;=$L$5,$I$5,IF(B343&lt;=$L$6,$I$6,$I$7))))</f>
        <v>Split</v>
      </c>
      <c r="D343" s="14">
        <f ca="1">LOGINV(RAND(),$M$12,$L$12)</f>
        <v>22.903664488929806</v>
      </c>
      <c r="E343" s="14">
        <f ca="1">LOGINV(RAND(),$M$13,$L$13)</f>
        <v>40.705433727301433</v>
      </c>
      <c r="F343" s="14">
        <f ca="1">LOGINV(RAND(),$M$14,$L$14)</f>
        <v>17.343108840543618</v>
      </c>
      <c r="G343" s="14">
        <f ca="1">D343+E343+F343</f>
        <v>80.952207056774853</v>
      </c>
      <c r="H343">
        <f ca="1">FLOOR(SimTable[[#This Row],[Total_Service_Time_sec]],10)</f>
        <v>80</v>
      </c>
    </row>
    <row r="344" spans="1:8" ht="15" customHeight="1">
      <c r="A344">
        <f t="shared" si="5"/>
        <v>343</v>
      </c>
      <c r="B344" s="13">
        <f ca="1">RAND()</f>
        <v>0.62986522916860632</v>
      </c>
      <c r="C344" t="str">
        <f ca="1">IF(B344&lt;=$L$3,$I$3,IF(B344&lt;=$L$4,$I$4,IF(B344&lt;=$L$5,$I$5,IF(B344&lt;=$L$6,$I$6,$I$7))))</f>
        <v>Cup</v>
      </c>
      <c r="D344" s="14">
        <f ca="1">LOGINV(RAND(),$M$12,$L$12)</f>
        <v>28.426994030379404</v>
      </c>
      <c r="E344" s="14">
        <f ca="1">LOGINV(RAND(),$M$13,$L$13)</f>
        <v>40.201332128992817</v>
      </c>
      <c r="F344" s="14">
        <f ca="1">LOGINV(RAND(),$M$14,$L$14)</f>
        <v>16.287233082846086</v>
      </c>
      <c r="G344" s="14">
        <f ca="1">D344+E344+F344</f>
        <v>84.915559242218308</v>
      </c>
      <c r="H344">
        <f ca="1">FLOOR(SimTable[[#This Row],[Total_Service_Time_sec]],10)</f>
        <v>80</v>
      </c>
    </row>
    <row r="345" spans="1:8" ht="15" customHeight="1">
      <c r="A345">
        <f t="shared" si="5"/>
        <v>344</v>
      </c>
      <c r="B345" s="13">
        <f ca="1">RAND()</f>
        <v>0.94915272317302279</v>
      </c>
      <c r="C345" t="str">
        <f ca="1">IF(B345&lt;=$L$3,$I$3,IF(B345&lt;=$L$4,$I$4,IF(B345&lt;=$L$5,$I$5,IF(B345&lt;=$L$6,$I$6,$I$7))))</f>
        <v>Split</v>
      </c>
      <c r="D345" s="14">
        <f ca="1">LOGINV(RAND(),$M$12,$L$12)</f>
        <v>38.576625663176905</v>
      </c>
      <c r="E345" s="14">
        <f ca="1">LOGINV(RAND(),$M$13,$L$13)</f>
        <v>32.592836838423878</v>
      </c>
      <c r="F345" s="14">
        <f ca="1">LOGINV(RAND(),$M$14,$L$14)</f>
        <v>22.883126548727567</v>
      </c>
      <c r="G345" s="14">
        <f ca="1">D345+E345+F345</f>
        <v>94.052589050328351</v>
      </c>
      <c r="H345">
        <f ca="1">FLOOR(SimTable[[#This Row],[Total_Service_Time_sec]],10)</f>
        <v>90</v>
      </c>
    </row>
    <row r="346" spans="1:8" ht="15" customHeight="1">
      <c r="A346">
        <f t="shared" si="5"/>
        <v>345</v>
      </c>
      <c r="B346" s="13">
        <f ca="1">RAND()</f>
        <v>0.55038115827399181</v>
      </c>
      <c r="C346" t="str">
        <f ca="1">IF(B346&lt;=$L$3,$I$3,IF(B346&lt;=$L$4,$I$4,IF(B346&lt;=$L$5,$I$5,IF(B346&lt;=$L$6,$I$6,$I$7))))</f>
        <v>Cup</v>
      </c>
      <c r="D346" s="14">
        <f ca="1">LOGINV(RAND(),$M$12,$L$12)</f>
        <v>22.257629593024671</v>
      </c>
      <c r="E346" s="14">
        <f ca="1">LOGINV(RAND(),$M$13,$L$13)</f>
        <v>23.93147176703128</v>
      </c>
      <c r="F346" s="14">
        <f ca="1">LOGINV(RAND(),$M$14,$L$14)</f>
        <v>20.923535940988579</v>
      </c>
      <c r="G346" s="14">
        <f ca="1">D346+E346+F346</f>
        <v>67.112637301044529</v>
      </c>
      <c r="H346">
        <f ca="1">FLOOR(SimTable[[#This Row],[Total_Service_Time_sec]],10)</f>
        <v>60</v>
      </c>
    </row>
    <row r="347" spans="1:8" ht="15" customHeight="1">
      <c r="A347">
        <f t="shared" si="5"/>
        <v>346</v>
      </c>
      <c r="B347" s="13">
        <f ca="1">RAND()</f>
        <v>0.49195540741757771</v>
      </c>
      <c r="C347" t="str">
        <f ca="1">IF(B347&lt;=$L$3,$I$3,IF(B347&lt;=$L$4,$I$4,IF(B347&lt;=$L$5,$I$5,IF(B347&lt;=$L$6,$I$6,$I$7))))</f>
        <v>Cone</v>
      </c>
      <c r="D347" s="14">
        <f ca="1">LOGINV(RAND(),$M$12,$L$12)</f>
        <v>131.36747134152446</v>
      </c>
      <c r="E347" s="14">
        <f ca="1">LOGINV(RAND(),$M$13,$L$13)</f>
        <v>46.63593038859684</v>
      </c>
      <c r="F347" s="14">
        <f ca="1">LOGINV(RAND(),$M$14,$L$14)</f>
        <v>20.485589925102843</v>
      </c>
      <c r="G347" s="14">
        <f ca="1">D347+E347+F347</f>
        <v>198.48899165522414</v>
      </c>
      <c r="H347">
        <f ca="1">FLOOR(SimTable[[#This Row],[Total_Service_Time_sec]],10)</f>
        <v>190</v>
      </c>
    </row>
    <row r="348" spans="1:8" ht="15" customHeight="1">
      <c r="A348">
        <f t="shared" si="5"/>
        <v>347</v>
      </c>
      <c r="B348" s="13">
        <f ca="1">RAND()</f>
        <v>0.70909510500237527</v>
      </c>
      <c r="C348" t="str">
        <f ca="1">IF(B348&lt;=$L$3,$I$3,IF(B348&lt;=$L$4,$I$4,IF(B348&lt;=$L$5,$I$5,IF(B348&lt;=$L$6,$I$6,$I$7))))</f>
        <v>Cup</v>
      </c>
      <c r="D348" s="14">
        <f ca="1">LOGINV(RAND(),$M$12,$L$12)</f>
        <v>60.296656252616806</v>
      </c>
      <c r="E348" s="14">
        <f ca="1">LOGINV(RAND(),$M$13,$L$13)</f>
        <v>22.81262840403453</v>
      </c>
      <c r="F348" s="14">
        <f ca="1">LOGINV(RAND(),$M$14,$L$14)</f>
        <v>23.584954253680007</v>
      </c>
      <c r="G348" s="14">
        <f ca="1">D348+E348+F348</f>
        <v>106.69423891033135</v>
      </c>
      <c r="H348">
        <f ca="1">FLOOR(SimTable[[#This Row],[Total_Service_Time_sec]],10)</f>
        <v>100</v>
      </c>
    </row>
    <row r="349" spans="1:8" ht="15" customHeight="1">
      <c r="A349">
        <f t="shared" si="5"/>
        <v>348</v>
      </c>
      <c r="B349" s="13">
        <f ca="1">RAND()</f>
        <v>0.58644144722047875</v>
      </c>
      <c r="C349" t="str">
        <f ca="1">IF(B349&lt;=$L$3,$I$3,IF(B349&lt;=$L$4,$I$4,IF(B349&lt;=$L$5,$I$5,IF(B349&lt;=$L$6,$I$6,$I$7))))</f>
        <v>Cup</v>
      </c>
      <c r="D349" s="14">
        <f ca="1">LOGINV(RAND(),$M$12,$L$12)</f>
        <v>25.277356167267619</v>
      </c>
      <c r="E349" s="14">
        <f ca="1">LOGINV(RAND(),$M$13,$L$13)</f>
        <v>24.610062869139988</v>
      </c>
      <c r="F349" s="14">
        <f ca="1">LOGINV(RAND(),$M$14,$L$14)</f>
        <v>15.417373443742976</v>
      </c>
      <c r="G349" s="14">
        <f ca="1">D349+E349+F349</f>
        <v>65.304792480150581</v>
      </c>
      <c r="H349">
        <f ca="1">FLOOR(SimTable[[#This Row],[Total_Service_Time_sec]],10)</f>
        <v>60</v>
      </c>
    </row>
    <row r="350" spans="1:8" ht="15" customHeight="1">
      <c r="A350">
        <f t="shared" si="5"/>
        <v>349</v>
      </c>
      <c r="B350" s="13">
        <f ca="1">RAND()</f>
        <v>0.99124398063045105</v>
      </c>
      <c r="C350" t="str">
        <f ca="1">IF(B350&lt;=$L$3,$I$3,IF(B350&lt;=$L$4,$I$4,IF(B350&lt;=$L$5,$I$5,IF(B350&lt;=$L$6,$I$6,$I$7))))</f>
        <v>Sundae</v>
      </c>
      <c r="D350" s="14">
        <f ca="1">LOGINV(RAND(),$M$12,$L$12)</f>
        <v>15.866876654506578</v>
      </c>
      <c r="E350" s="14">
        <f ca="1">LOGINV(RAND(),$M$13,$L$13)</f>
        <v>15.439266895476996</v>
      </c>
      <c r="F350" s="14">
        <f ca="1">LOGINV(RAND(),$M$14,$L$14)</f>
        <v>22.179534003333398</v>
      </c>
      <c r="G350" s="14">
        <f ca="1">D350+E350+F350</f>
        <v>53.485677553316975</v>
      </c>
      <c r="H350">
        <f ca="1">FLOOR(SimTable[[#This Row],[Total_Service_Time_sec]],10)</f>
        <v>50</v>
      </c>
    </row>
    <row r="351" spans="1:8" ht="15" customHeight="1">
      <c r="A351">
        <f t="shared" si="5"/>
        <v>350</v>
      </c>
      <c r="B351" s="13">
        <f ca="1">RAND()</f>
        <v>0.69113084697878513</v>
      </c>
      <c r="C351" t="str">
        <f ca="1">IF(B351&lt;=$L$3,$I$3,IF(B351&lt;=$L$4,$I$4,IF(B351&lt;=$L$5,$I$5,IF(B351&lt;=$L$6,$I$6,$I$7))))</f>
        <v>Cup</v>
      </c>
      <c r="D351" s="14">
        <f ca="1">LOGINV(RAND(),$M$12,$L$12)</f>
        <v>55.288658048661205</v>
      </c>
      <c r="E351" s="14">
        <f ca="1">LOGINV(RAND(),$M$13,$L$13)</f>
        <v>15.018548863124797</v>
      </c>
      <c r="F351" s="14">
        <f ca="1">LOGINV(RAND(),$M$14,$L$14)</f>
        <v>20.968218861647728</v>
      </c>
      <c r="G351" s="14">
        <f ca="1">D351+E351+F351</f>
        <v>91.275425773433724</v>
      </c>
      <c r="H351">
        <f ca="1">FLOOR(SimTable[[#This Row],[Total_Service_Time_sec]],10)</f>
        <v>90</v>
      </c>
    </row>
    <row r="352" spans="1:8" ht="15" customHeight="1">
      <c r="A352">
        <f t="shared" si="5"/>
        <v>351</v>
      </c>
      <c r="B352" s="13">
        <f ca="1">RAND()</f>
        <v>0.38239402547144852</v>
      </c>
      <c r="C352" t="str">
        <f ca="1">IF(B352&lt;=$L$3,$I$3,IF(B352&lt;=$L$4,$I$4,IF(B352&lt;=$L$5,$I$5,IF(B352&lt;=$L$6,$I$6,$I$7))))</f>
        <v>Cone</v>
      </c>
      <c r="D352" s="14">
        <f ca="1">LOGINV(RAND(),$M$12,$L$12)</f>
        <v>24.269841497789528</v>
      </c>
      <c r="E352" s="14">
        <f ca="1">LOGINV(RAND(),$M$13,$L$13)</f>
        <v>23.672579609407091</v>
      </c>
      <c r="F352" s="14">
        <f ca="1">LOGINV(RAND(),$M$14,$L$14)</f>
        <v>14.248917370841479</v>
      </c>
      <c r="G352" s="14">
        <f ca="1">D352+E352+F352</f>
        <v>62.191338478038105</v>
      </c>
      <c r="H352">
        <f ca="1">FLOOR(SimTable[[#This Row],[Total_Service_Time_sec]],10)</f>
        <v>60</v>
      </c>
    </row>
    <row r="353" spans="1:8" ht="15" customHeight="1">
      <c r="A353">
        <f t="shared" si="5"/>
        <v>352</v>
      </c>
      <c r="B353" s="13">
        <f ca="1">RAND()</f>
        <v>0.75764033919129525</v>
      </c>
      <c r="C353" t="str">
        <f ca="1">IF(B353&lt;=$L$3,$I$3,IF(B353&lt;=$L$4,$I$4,IF(B353&lt;=$L$5,$I$5,IF(B353&lt;=$L$6,$I$6,$I$7))))</f>
        <v>Cup</v>
      </c>
      <c r="D353" s="14">
        <f ca="1">LOGINV(RAND(),$M$12,$L$12)</f>
        <v>80.092052940300462</v>
      </c>
      <c r="E353" s="14">
        <f ca="1">LOGINV(RAND(),$M$13,$L$13)</f>
        <v>22.31238220631527</v>
      </c>
      <c r="F353" s="14">
        <f ca="1">LOGINV(RAND(),$M$14,$L$14)</f>
        <v>19.19059139086492</v>
      </c>
      <c r="G353" s="14">
        <f ca="1">D353+E353+F353</f>
        <v>121.59502653748065</v>
      </c>
      <c r="H353">
        <f ca="1">FLOOR(SimTable[[#This Row],[Total_Service_Time_sec]],10)</f>
        <v>120</v>
      </c>
    </row>
    <row r="354" spans="1:8" ht="15" customHeight="1">
      <c r="A354">
        <f t="shared" si="5"/>
        <v>353</v>
      </c>
      <c r="B354" s="13">
        <f ca="1">RAND()</f>
        <v>0.50507115266787483</v>
      </c>
      <c r="C354" t="str">
        <f ca="1">IF(B354&lt;=$L$3,$I$3,IF(B354&lt;=$L$4,$I$4,IF(B354&lt;=$L$5,$I$5,IF(B354&lt;=$L$6,$I$6,$I$7))))</f>
        <v>Cup</v>
      </c>
      <c r="D354" s="14">
        <f ca="1">LOGINV(RAND(),$M$12,$L$12)</f>
        <v>10.003249982988622</v>
      </c>
      <c r="E354" s="14">
        <f ca="1">LOGINV(RAND(),$M$13,$L$13)</f>
        <v>28.19009581186533</v>
      </c>
      <c r="F354" s="14">
        <f ca="1">LOGINV(RAND(),$M$14,$L$14)</f>
        <v>20.99844594049841</v>
      </c>
      <c r="G354" s="14">
        <f ca="1">D354+E354+F354</f>
        <v>59.191791735352368</v>
      </c>
      <c r="H354">
        <f ca="1">FLOOR(SimTable[[#This Row],[Total_Service_Time_sec]],10)</f>
        <v>50</v>
      </c>
    </row>
    <row r="355" spans="1:8" ht="15" customHeight="1">
      <c r="A355">
        <f t="shared" si="5"/>
        <v>354</v>
      </c>
      <c r="B355" s="13">
        <f ca="1">RAND()</f>
        <v>7.7824716361909352E-2</v>
      </c>
      <c r="C355" t="str">
        <f ca="1">IF(B355&lt;=$L$3,$I$3,IF(B355&lt;=$L$4,$I$4,IF(B355&lt;=$L$5,$I$5,IF(B355&lt;=$L$6,$I$6,$I$7))))</f>
        <v>Cone</v>
      </c>
      <c r="D355" s="14">
        <f ca="1">LOGINV(RAND(),$M$12,$L$12)</f>
        <v>11.06476438227331</v>
      </c>
      <c r="E355" s="14">
        <f ca="1">LOGINV(RAND(),$M$13,$L$13)</f>
        <v>18.436420479183148</v>
      </c>
      <c r="F355" s="14">
        <f ca="1">LOGINV(RAND(),$M$14,$L$14)</f>
        <v>18.322942640751432</v>
      </c>
      <c r="G355" s="14">
        <f ca="1">D355+E355+F355</f>
        <v>47.824127502207887</v>
      </c>
      <c r="H355">
        <f ca="1">FLOOR(SimTable[[#This Row],[Total_Service_Time_sec]],10)</f>
        <v>40</v>
      </c>
    </row>
    <row r="356" spans="1:8" ht="15" customHeight="1">
      <c r="A356">
        <f t="shared" si="5"/>
        <v>355</v>
      </c>
      <c r="B356" s="13">
        <f ca="1">RAND()</f>
        <v>0.95281409238202908</v>
      </c>
      <c r="C356" t="str">
        <f ca="1">IF(B356&lt;=$L$3,$I$3,IF(B356&lt;=$L$4,$I$4,IF(B356&lt;=$L$5,$I$5,IF(B356&lt;=$L$6,$I$6,$I$7))))</f>
        <v>Split</v>
      </c>
      <c r="D356" s="14">
        <f ca="1">LOGINV(RAND(),$M$12,$L$12)</f>
        <v>25.539306734628877</v>
      </c>
      <c r="E356" s="14">
        <f ca="1">LOGINV(RAND(),$M$13,$L$13)</f>
        <v>17.012330323771074</v>
      </c>
      <c r="F356" s="14">
        <f ca="1">LOGINV(RAND(),$M$14,$L$14)</f>
        <v>20.938351884153985</v>
      </c>
      <c r="G356" s="14">
        <f ca="1">D356+E356+F356</f>
        <v>63.489988942553936</v>
      </c>
      <c r="H356">
        <f ca="1">FLOOR(SimTable[[#This Row],[Total_Service_Time_sec]],10)</f>
        <v>60</v>
      </c>
    </row>
    <row r="357" spans="1:8" ht="15" customHeight="1">
      <c r="A357">
        <f t="shared" si="5"/>
        <v>356</v>
      </c>
      <c r="B357" s="13">
        <f ca="1">RAND()</f>
        <v>0.72832274559408516</v>
      </c>
      <c r="C357" t="str">
        <f ca="1">IF(B357&lt;=$L$3,$I$3,IF(B357&lt;=$L$4,$I$4,IF(B357&lt;=$L$5,$I$5,IF(B357&lt;=$L$6,$I$6,$I$7))))</f>
        <v>Cup</v>
      </c>
      <c r="D357" s="14">
        <f ca="1">LOGINV(RAND(),$M$12,$L$12)</f>
        <v>23.009912122881161</v>
      </c>
      <c r="E357" s="14">
        <f ca="1">LOGINV(RAND(),$M$13,$L$13)</f>
        <v>22.08075438301351</v>
      </c>
      <c r="F357" s="14">
        <f ca="1">LOGINV(RAND(),$M$14,$L$14)</f>
        <v>10.383696356341169</v>
      </c>
      <c r="G357" s="14">
        <f ca="1">D357+E357+F357</f>
        <v>55.474362862235843</v>
      </c>
      <c r="H357">
        <f ca="1">FLOOR(SimTable[[#This Row],[Total_Service_Time_sec]],10)</f>
        <v>50</v>
      </c>
    </row>
    <row r="358" spans="1:8" ht="15" customHeight="1">
      <c r="A358">
        <f t="shared" si="5"/>
        <v>357</v>
      </c>
      <c r="B358" s="13">
        <f ca="1">RAND()</f>
        <v>0.24572972816621408</v>
      </c>
      <c r="C358" t="str">
        <f ca="1">IF(B358&lt;=$L$3,$I$3,IF(B358&lt;=$L$4,$I$4,IF(B358&lt;=$L$5,$I$5,IF(B358&lt;=$L$6,$I$6,$I$7))))</f>
        <v>Cone</v>
      </c>
      <c r="D358" s="14">
        <f ca="1">LOGINV(RAND(),$M$12,$L$12)</f>
        <v>16.602259417799573</v>
      </c>
      <c r="E358" s="14">
        <f ca="1">LOGINV(RAND(),$M$13,$L$13)</f>
        <v>14.265333279124734</v>
      </c>
      <c r="F358" s="14">
        <f ca="1">LOGINV(RAND(),$M$14,$L$14)</f>
        <v>20.228711265377829</v>
      </c>
      <c r="G358" s="14">
        <f ca="1">D358+E358+F358</f>
        <v>51.09630396230213</v>
      </c>
      <c r="H358">
        <f ca="1">FLOOR(SimTable[[#This Row],[Total_Service_Time_sec]],10)</f>
        <v>50</v>
      </c>
    </row>
    <row r="359" spans="1:8" ht="15" customHeight="1">
      <c r="A359">
        <f t="shared" si="5"/>
        <v>358</v>
      </c>
      <c r="B359" s="13">
        <f ca="1">RAND()</f>
        <v>0.79540850889039549</v>
      </c>
      <c r="C359" t="str">
        <f ca="1">IF(B359&lt;=$L$3,$I$3,IF(B359&lt;=$L$4,$I$4,IF(B359&lt;=$L$5,$I$5,IF(B359&lt;=$L$6,$I$6,$I$7))))</f>
        <v>Cup</v>
      </c>
      <c r="D359" s="14">
        <f ca="1">LOGINV(RAND(),$M$12,$L$12)</f>
        <v>21.595269788810409</v>
      </c>
      <c r="E359" s="14">
        <f ca="1">LOGINV(RAND(),$M$13,$L$13)</f>
        <v>34.951657185717615</v>
      </c>
      <c r="F359" s="14">
        <f ca="1">LOGINV(RAND(),$M$14,$L$14)</f>
        <v>26.254273678821438</v>
      </c>
      <c r="G359" s="14">
        <f ca="1">D359+E359+F359</f>
        <v>82.801200653349454</v>
      </c>
      <c r="H359">
        <f ca="1">FLOOR(SimTable[[#This Row],[Total_Service_Time_sec]],10)</f>
        <v>80</v>
      </c>
    </row>
    <row r="360" spans="1:8" ht="15" customHeight="1">
      <c r="A360">
        <f t="shared" si="5"/>
        <v>359</v>
      </c>
      <c r="B360" s="13">
        <f ca="1">RAND()</f>
        <v>0.83470593572127727</v>
      </c>
      <c r="C360" t="str">
        <f ca="1">IF(B360&lt;=$L$3,$I$3,IF(B360&lt;=$L$4,$I$4,IF(B360&lt;=$L$5,$I$5,IF(B360&lt;=$L$6,$I$6,$I$7))))</f>
        <v>Cup</v>
      </c>
      <c r="D360" s="14">
        <f ca="1">LOGINV(RAND(),$M$12,$L$12)</f>
        <v>42.616034183134239</v>
      </c>
      <c r="E360" s="14">
        <f ca="1">LOGINV(RAND(),$M$13,$L$13)</f>
        <v>32.476825028417473</v>
      </c>
      <c r="F360" s="14">
        <f ca="1">LOGINV(RAND(),$M$14,$L$14)</f>
        <v>23.898869814838132</v>
      </c>
      <c r="G360" s="14">
        <f ca="1">D360+E360+F360</f>
        <v>98.991729026389848</v>
      </c>
      <c r="H360">
        <f ca="1">FLOOR(SimTable[[#This Row],[Total_Service_Time_sec]],10)</f>
        <v>90</v>
      </c>
    </row>
    <row r="361" spans="1:8" ht="15" customHeight="1">
      <c r="A361">
        <f t="shared" si="5"/>
        <v>360</v>
      </c>
      <c r="B361" s="13">
        <f ca="1">RAND()</f>
        <v>0.2782127010668668</v>
      </c>
      <c r="C361" t="str">
        <f ca="1">IF(B361&lt;=$L$3,$I$3,IF(B361&lt;=$L$4,$I$4,IF(B361&lt;=$L$5,$I$5,IF(B361&lt;=$L$6,$I$6,$I$7))))</f>
        <v>Cone</v>
      </c>
      <c r="D361" s="14">
        <f ca="1">LOGINV(RAND(),$M$12,$L$12)</f>
        <v>29.976304921389733</v>
      </c>
      <c r="E361" s="14">
        <f ca="1">LOGINV(RAND(),$M$13,$L$13)</f>
        <v>24.601127976797475</v>
      </c>
      <c r="F361" s="14">
        <f ca="1">LOGINV(RAND(),$M$14,$L$14)</f>
        <v>16.79703493656525</v>
      </c>
      <c r="G361" s="14">
        <f ca="1">D361+E361+F361</f>
        <v>71.374467834752465</v>
      </c>
      <c r="H361">
        <f ca="1">FLOOR(SimTable[[#This Row],[Total_Service_Time_sec]],10)</f>
        <v>70</v>
      </c>
    </row>
    <row r="362" spans="1:8" ht="15" customHeight="1">
      <c r="A362">
        <f t="shared" si="5"/>
        <v>361</v>
      </c>
      <c r="B362" s="13">
        <f ca="1">RAND()</f>
        <v>0.53394493918303754</v>
      </c>
      <c r="C362" t="str">
        <f ca="1">IF(B362&lt;=$L$3,$I$3,IF(B362&lt;=$L$4,$I$4,IF(B362&lt;=$L$5,$I$5,IF(B362&lt;=$L$6,$I$6,$I$7))))</f>
        <v>Cup</v>
      </c>
      <c r="D362" s="14">
        <f ca="1">LOGINV(RAND(),$M$12,$L$12)</f>
        <v>42.389205574282535</v>
      </c>
      <c r="E362" s="14">
        <f ca="1">LOGINV(RAND(),$M$13,$L$13)</f>
        <v>51.326746109524734</v>
      </c>
      <c r="F362" s="14">
        <f ca="1">LOGINV(RAND(),$M$14,$L$14)</f>
        <v>23.623796228743124</v>
      </c>
      <c r="G362" s="14">
        <f ca="1">D362+E362+F362</f>
        <v>117.33974791255039</v>
      </c>
      <c r="H362">
        <f ca="1">FLOOR(SimTable[[#This Row],[Total_Service_Time_sec]],10)</f>
        <v>110</v>
      </c>
    </row>
    <row r="363" spans="1:8" ht="15" customHeight="1">
      <c r="A363">
        <f t="shared" si="5"/>
        <v>362</v>
      </c>
      <c r="B363" s="13">
        <f ca="1">RAND()</f>
        <v>0.42322075431025985</v>
      </c>
      <c r="C363" t="str">
        <f ca="1">IF(B363&lt;=$L$3,$I$3,IF(B363&lt;=$L$4,$I$4,IF(B363&lt;=$L$5,$I$5,IF(B363&lt;=$L$6,$I$6,$I$7))))</f>
        <v>Cone</v>
      </c>
      <c r="D363" s="14">
        <f ca="1">LOGINV(RAND(),$M$12,$L$12)</f>
        <v>57.865442542805532</v>
      </c>
      <c r="E363" s="14">
        <f ca="1">LOGINV(RAND(),$M$13,$L$13)</f>
        <v>36.749613055103602</v>
      </c>
      <c r="F363" s="14">
        <f ca="1">LOGINV(RAND(),$M$14,$L$14)</f>
        <v>15.899649078664055</v>
      </c>
      <c r="G363" s="14">
        <f ca="1">D363+E363+F363</f>
        <v>110.51470467657319</v>
      </c>
      <c r="H363">
        <f ca="1">FLOOR(SimTable[[#This Row],[Total_Service_Time_sec]],10)</f>
        <v>110</v>
      </c>
    </row>
    <row r="364" spans="1:8" ht="15" customHeight="1">
      <c r="A364">
        <f t="shared" si="5"/>
        <v>363</v>
      </c>
      <c r="B364" s="13">
        <f ca="1">RAND()</f>
        <v>0.88300514669907137</v>
      </c>
      <c r="C364" t="str">
        <f ca="1">IF(B364&lt;=$L$3,$I$3,IF(B364&lt;=$L$4,$I$4,IF(B364&lt;=$L$5,$I$5,IF(B364&lt;=$L$6,$I$6,$I$7))))</f>
        <v>Shake</v>
      </c>
      <c r="D364" s="14">
        <f ca="1">LOGINV(RAND(),$M$12,$L$12)</f>
        <v>8.9092728751704033</v>
      </c>
      <c r="E364" s="14">
        <f ca="1">LOGINV(RAND(),$M$13,$L$13)</f>
        <v>43.164204568317288</v>
      </c>
      <c r="F364" s="14">
        <f ca="1">LOGINV(RAND(),$M$14,$L$14)</f>
        <v>17.458992578140549</v>
      </c>
      <c r="G364" s="14">
        <f ca="1">D364+E364+F364</f>
        <v>69.532470021628242</v>
      </c>
      <c r="H364">
        <f ca="1">FLOOR(SimTable[[#This Row],[Total_Service_Time_sec]],10)</f>
        <v>60</v>
      </c>
    </row>
    <row r="365" spans="1:8" ht="15" customHeight="1">
      <c r="A365">
        <f t="shared" si="5"/>
        <v>364</v>
      </c>
      <c r="B365" s="13">
        <f ca="1">RAND()</f>
        <v>9.1585160760881412E-2</v>
      </c>
      <c r="C365" t="str">
        <f ca="1">IF(B365&lt;=$L$3,$I$3,IF(B365&lt;=$L$4,$I$4,IF(B365&lt;=$L$5,$I$5,IF(B365&lt;=$L$6,$I$6,$I$7))))</f>
        <v>Cone</v>
      </c>
      <c r="D365" s="14">
        <f ca="1">LOGINV(RAND(),$M$12,$L$12)</f>
        <v>27.588867057699602</v>
      </c>
      <c r="E365" s="14">
        <f ca="1">LOGINV(RAND(),$M$13,$L$13)</f>
        <v>15.932553550415625</v>
      </c>
      <c r="F365" s="14">
        <f ca="1">LOGINV(RAND(),$M$14,$L$14)</f>
        <v>16.058066182761689</v>
      </c>
      <c r="G365" s="14">
        <f ca="1">D365+E365+F365</f>
        <v>59.579486790876913</v>
      </c>
      <c r="H365">
        <f ca="1">FLOOR(SimTable[[#This Row],[Total_Service_Time_sec]],10)</f>
        <v>50</v>
      </c>
    </row>
    <row r="366" spans="1:8" ht="15" customHeight="1">
      <c r="A366">
        <f t="shared" si="5"/>
        <v>365</v>
      </c>
      <c r="B366" s="13">
        <f ca="1">RAND()</f>
        <v>0.69811865435411591</v>
      </c>
      <c r="C366" t="str">
        <f ca="1">IF(B366&lt;=$L$3,$I$3,IF(B366&lt;=$L$4,$I$4,IF(B366&lt;=$L$5,$I$5,IF(B366&lt;=$L$6,$I$6,$I$7))))</f>
        <v>Cup</v>
      </c>
      <c r="D366" s="14">
        <f ca="1">LOGINV(RAND(),$M$12,$L$12)</f>
        <v>20.628775851231509</v>
      </c>
      <c r="E366" s="14">
        <f ca="1">LOGINV(RAND(),$M$13,$L$13)</f>
        <v>35.721351138611155</v>
      </c>
      <c r="F366" s="14">
        <f ca="1">LOGINV(RAND(),$M$14,$L$14)</f>
        <v>22.549788960360445</v>
      </c>
      <c r="G366" s="14">
        <f ca="1">D366+E366+F366</f>
        <v>78.899915950203109</v>
      </c>
      <c r="H366">
        <f ca="1">FLOOR(SimTable[[#This Row],[Total_Service_Time_sec]],10)</f>
        <v>70</v>
      </c>
    </row>
    <row r="367" spans="1:8" ht="15" customHeight="1">
      <c r="A367">
        <f t="shared" si="5"/>
        <v>366</v>
      </c>
      <c r="B367" s="13">
        <f ca="1">RAND()</f>
        <v>9.6125630043295995E-2</v>
      </c>
      <c r="C367" t="str">
        <f ca="1">IF(B367&lt;=$L$3,$I$3,IF(B367&lt;=$L$4,$I$4,IF(B367&lt;=$L$5,$I$5,IF(B367&lt;=$L$6,$I$6,$I$7))))</f>
        <v>Cone</v>
      </c>
      <c r="D367" s="14">
        <f ca="1">LOGINV(RAND(),$M$12,$L$12)</f>
        <v>37.065639379902009</v>
      </c>
      <c r="E367" s="14">
        <f ca="1">LOGINV(RAND(),$M$13,$L$13)</f>
        <v>12.654163275427646</v>
      </c>
      <c r="F367" s="14">
        <f ca="1">LOGINV(RAND(),$M$14,$L$14)</f>
        <v>16.161309426714212</v>
      </c>
      <c r="G367" s="14">
        <f ca="1">D367+E367+F367</f>
        <v>65.88111208204387</v>
      </c>
      <c r="H367">
        <f ca="1">FLOOR(SimTable[[#This Row],[Total_Service_Time_sec]],10)</f>
        <v>60</v>
      </c>
    </row>
    <row r="368" spans="1:8" ht="15" customHeight="1">
      <c r="A368">
        <f t="shared" si="5"/>
        <v>367</v>
      </c>
      <c r="B368" s="13">
        <f ca="1">RAND()</f>
        <v>0.99038623894516042</v>
      </c>
      <c r="C368" t="str">
        <f ca="1">IF(B368&lt;=$L$3,$I$3,IF(B368&lt;=$L$4,$I$4,IF(B368&lt;=$L$5,$I$5,IF(B368&lt;=$L$6,$I$6,$I$7))))</f>
        <v>Sundae</v>
      </c>
      <c r="D368" s="14">
        <f ca="1">LOGINV(RAND(),$M$12,$L$12)</f>
        <v>27.169833291187501</v>
      </c>
      <c r="E368" s="14">
        <f ca="1">LOGINV(RAND(),$M$13,$L$13)</f>
        <v>12.152098345910519</v>
      </c>
      <c r="F368" s="14">
        <f ca="1">LOGINV(RAND(),$M$14,$L$14)</f>
        <v>20.122542631909649</v>
      </c>
      <c r="G368" s="14">
        <f ca="1">D368+E368+F368</f>
        <v>59.444474269007671</v>
      </c>
      <c r="H368">
        <f ca="1">FLOOR(SimTable[[#This Row],[Total_Service_Time_sec]],10)</f>
        <v>50</v>
      </c>
    </row>
    <row r="369" spans="1:8" ht="15" customHeight="1">
      <c r="A369">
        <f t="shared" si="5"/>
        <v>368</v>
      </c>
      <c r="B369" s="13">
        <f ca="1">RAND()</f>
        <v>0.35067068299409809</v>
      </c>
      <c r="C369" t="str">
        <f ca="1">IF(B369&lt;=$L$3,$I$3,IF(B369&lt;=$L$4,$I$4,IF(B369&lt;=$L$5,$I$5,IF(B369&lt;=$L$6,$I$6,$I$7))))</f>
        <v>Cone</v>
      </c>
      <c r="D369" s="14">
        <f ca="1">LOGINV(RAND(),$M$12,$L$12)</f>
        <v>10.777999645659399</v>
      </c>
      <c r="E369" s="14">
        <f ca="1">LOGINV(RAND(),$M$13,$L$13)</f>
        <v>11.009244990747829</v>
      </c>
      <c r="F369" s="14">
        <f ca="1">LOGINV(RAND(),$M$14,$L$14)</f>
        <v>19.919693716978522</v>
      </c>
      <c r="G369" s="14">
        <f ca="1">D369+E369+F369</f>
        <v>41.706938353385752</v>
      </c>
      <c r="H369">
        <f ca="1">FLOOR(SimTable[[#This Row],[Total_Service_Time_sec]],10)</f>
        <v>40</v>
      </c>
    </row>
    <row r="370" spans="1:8" ht="15" customHeight="1">
      <c r="A370">
        <f t="shared" si="5"/>
        <v>369</v>
      </c>
      <c r="B370" s="13">
        <f ca="1">RAND()</f>
        <v>0.26270200154034373</v>
      </c>
      <c r="C370" t="str">
        <f ca="1">IF(B370&lt;=$L$3,$I$3,IF(B370&lt;=$L$4,$I$4,IF(B370&lt;=$L$5,$I$5,IF(B370&lt;=$L$6,$I$6,$I$7))))</f>
        <v>Cone</v>
      </c>
      <c r="D370" s="14">
        <f ca="1">LOGINV(RAND(),$M$12,$L$12)</f>
        <v>10.259559167957249</v>
      </c>
      <c r="E370" s="14">
        <f ca="1">LOGINV(RAND(),$M$13,$L$13)</f>
        <v>19.695643250864777</v>
      </c>
      <c r="F370" s="14">
        <f ca="1">LOGINV(RAND(),$M$14,$L$14)</f>
        <v>16.884177292698851</v>
      </c>
      <c r="G370" s="14">
        <f ca="1">D370+E370+F370</f>
        <v>46.839379711520877</v>
      </c>
      <c r="H370">
        <f ca="1">FLOOR(SimTable[[#This Row],[Total_Service_Time_sec]],10)</f>
        <v>40</v>
      </c>
    </row>
    <row r="371" spans="1:8" ht="15" customHeight="1">
      <c r="A371">
        <f t="shared" si="5"/>
        <v>370</v>
      </c>
      <c r="B371" s="13">
        <f ca="1">RAND()</f>
        <v>0.13971676741707473</v>
      </c>
      <c r="C371" t="str">
        <f ca="1">IF(B371&lt;=$L$3,$I$3,IF(B371&lt;=$L$4,$I$4,IF(B371&lt;=$L$5,$I$5,IF(B371&lt;=$L$6,$I$6,$I$7))))</f>
        <v>Cone</v>
      </c>
      <c r="D371" s="14">
        <f ca="1">LOGINV(RAND(),$M$12,$L$12)</f>
        <v>20.19711366604589</v>
      </c>
      <c r="E371" s="14">
        <f ca="1">LOGINV(RAND(),$M$13,$L$13)</f>
        <v>23.759637343597092</v>
      </c>
      <c r="F371" s="14">
        <f ca="1">LOGINV(RAND(),$M$14,$L$14)</f>
        <v>17.119364862797887</v>
      </c>
      <c r="G371" s="14">
        <f ca="1">D371+E371+F371</f>
        <v>61.076115872440873</v>
      </c>
      <c r="H371">
        <f ca="1">FLOOR(SimTable[[#This Row],[Total_Service_Time_sec]],10)</f>
        <v>60</v>
      </c>
    </row>
    <row r="372" spans="1:8" ht="15" customHeight="1">
      <c r="A372">
        <f t="shared" si="5"/>
        <v>371</v>
      </c>
      <c r="B372" s="13">
        <f ca="1">RAND()</f>
        <v>0.78423152555405962</v>
      </c>
      <c r="C372" t="str">
        <f ca="1">IF(B372&lt;=$L$3,$I$3,IF(B372&lt;=$L$4,$I$4,IF(B372&lt;=$L$5,$I$5,IF(B372&lt;=$L$6,$I$6,$I$7))))</f>
        <v>Cup</v>
      </c>
      <c r="D372" s="14">
        <f ca="1">LOGINV(RAND(),$M$12,$L$12)</f>
        <v>11.490906142818245</v>
      </c>
      <c r="E372" s="14">
        <f ca="1">LOGINV(RAND(),$M$13,$L$13)</f>
        <v>15.162645215697962</v>
      </c>
      <c r="F372" s="14">
        <f ca="1">LOGINV(RAND(),$M$14,$L$14)</f>
        <v>21.198890468388523</v>
      </c>
      <c r="G372" s="14">
        <f ca="1">D372+E372+F372</f>
        <v>47.85244182690473</v>
      </c>
      <c r="H372">
        <f ca="1">FLOOR(SimTable[[#This Row],[Total_Service_Time_sec]],10)</f>
        <v>40</v>
      </c>
    </row>
    <row r="373" spans="1:8" ht="15" customHeight="1">
      <c r="A373">
        <f t="shared" si="5"/>
        <v>372</v>
      </c>
      <c r="B373" s="13">
        <f ca="1">RAND()</f>
        <v>0.78917301314678512</v>
      </c>
      <c r="C373" t="str">
        <f ca="1">IF(B373&lt;=$L$3,$I$3,IF(B373&lt;=$L$4,$I$4,IF(B373&lt;=$L$5,$I$5,IF(B373&lt;=$L$6,$I$6,$I$7))))</f>
        <v>Cup</v>
      </c>
      <c r="D373" s="14">
        <f ca="1">LOGINV(RAND(),$M$12,$L$12)</f>
        <v>43.884841028905356</v>
      </c>
      <c r="E373" s="14">
        <f ca="1">LOGINV(RAND(),$M$13,$L$13)</f>
        <v>35.558193263549747</v>
      </c>
      <c r="F373" s="14">
        <f ca="1">LOGINV(RAND(),$M$14,$L$14)</f>
        <v>23.240575784860695</v>
      </c>
      <c r="G373" s="14">
        <f ca="1">D373+E373+F373</f>
        <v>102.68361007731581</v>
      </c>
      <c r="H373">
        <f ca="1">FLOOR(SimTable[[#This Row],[Total_Service_Time_sec]],10)</f>
        <v>100</v>
      </c>
    </row>
    <row r="374" spans="1:8" ht="15" customHeight="1">
      <c r="A374">
        <f t="shared" si="5"/>
        <v>373</v>
      </c>
      <c r="B374" s="13">
        <f ca="1">RAND()</f>
        <v>0.18779317362417869</v>
      </c>
      <c r="C374" t="str">
        <f ca="1">IF(B374&lt;=$L$3,$I$3,IF(B374&lt;=$L$4,$I$4,IF(B374&lt;=$L$5,$I$5,IF(B374&lt;=$L$6,$I$6,$I$7))))</f>
        <v>Cone</v>
      </c>
      <c r="D374" s="14">
        <f ca="1">LOGINV(RAND(),$M$12,$L$12)</f>
        <v>18.616883228396951</v>
      </c>
      <c r="E374" s="14">
        <f ca="1">LOGINV(RAND(),$M$13,$L$13)</f>
        <v>9.2048399177064653</v>
      </c>
      <c r="F374" s="14">
        <f ca="1">LOGINV(RAND(),$M$14,$L$14)</f>
        <v>23.385916307523701</v>
      </c>
      <c r="G374" s="14">
        <f ca="1">D374+E374+F374</f>
        <v>51.207639453627117</v>
      </c>
      <c r="H374">
        <f ca="1">FLOOR(SimTable[[#This Row],[Total_Service_Time_sec]],10)</f>
        <v>50</v>
      </c>
    </row>
    <row r="375" spans="1:8" ht="15" customHeight="1">
      <c r="A375">
        <f t="shared" si="5"/>
        <v>374</v>
      </c>
      <c r="B375" s="13">
        <f ca="1">RAND()</f>
        <v>0.32802354817510426</v>
      </c>
      <c r="C375" t="str">
        <f ca="1">IF(B375&lt;=$L$3,$I$3,IF(B375&lt;=$L$4,$I$4,IF(B375&lt;=$L$5,$I$5,IF(B375&lt;=$L$6,$I$6,$I$7))))</f>
        <v>Cone</v>
      </c>
      <c r="D375" s="14">
        <f ca="1">LOGINV(RAND(),$M$12,$L$12)</f>
        <v>13.329384138182522</v>
      </c>
      <c r="E375" s="14">
        <f ca="1">LOGINV(RAND(),$M$13,$L$13)</f>
        <v>12.841929873500661</v>
      </c>
      <c r="F375" s="14">
        <f ca="1">LOGINV(RAND(),$M$14,$L$14)</f>
        <v>27.394483005316864</v>
      </c>
      <c r="G375" s="14">
        <f ca="1">D375+E375+F375</f>
        <v>53.565797017000051</v>
      </c>
      <c r="H375">
        <f ca="1">FLOOR(SimTable[[#This Row],[Total_Service_Time_sec]],10)</f>
        <v>50</v>
      </c>
    </row>
    <row r="376" spans="1:8" ht="15" customHeight="1">
      <c r="A376">
        <f t="shared" si="5"/>
        <v>375</v>
      </c>
      <c r="B376" s="13">
        <f ca="1">RAND()</f>
        <v>0.81507161659183891</v>
      </c>
      <c r="C376" t="str">
        <f ca="1">IF(B376&lt;=$L$3,$I$3,IF(B376&lt;=$L$4,$I$4,IF(B376&lt;=$L$5,$I$5,IF(B376&lt;=$L$6,$I$6,$I$7))))</f>
        <v>Cup</v>
      </c>
      <c r="D376" s="14">
        <f ca="1">LOGINV(RAND(),$M$12,$L$12)</f>
        <v>8.5763669147816355</v>
      </c>
      <c r="E376" s="14">
        <f ca="1">LOGINV(RAND(),$M$13,$L$13)</f>
        <v>12.027187769919044</v>
      </c>
      <c r="F376" s="14">
        <f ca="1">LOGINV(RAND(),$M$14,$L$14)</f>
        <v>17.765650691152089</v>
      </c>
      <c r="G376" s="14">
        <f ca="1">D376+E376+F376</f>
        <v>38.369205375852772</v>
      </c>
      <c r="H376">
        <f ca="1">FLOOR(SimTable[[#This Row],[Total_Service_Time_sec]],10)</f>
        <v>30</v>
      </c>
    </row>
    <row r="377" spans="1:8" ht="15" customHeight="1">
      <c r="A377">
        <f t="shared" si="5"/>
        <v>376</v>
      </c>
      <c r="B377" s="13">
        <f ca="1">RAND()</f>
        <v>0.6975267443829225</v>
      </c>
      <c r="C377" t="str">
        <f ca="1">IF(B377&lt;=$L$3,$I$3,IF(B377&lt;=$L$4,$I$4,IF(B377&lt;=$L$5,$I$5,IF(B377&lt;=$L$6,$I$6,$I$7))))</f>
        <v>Cup</v>
      </c>
      <c r="D377" s="14">
        <f ca="1">LOGINV(RAND(),$M$12,$L$12)</f>
        <v>11.995080813693386</v>
      </c>
      <c r="E377" s="14">
        <f ca="1">LOGINV(RAND(),$M$13,$L$13)</f>
        <v>29.851084055045014</v>
      </c>
      <c r="F377" s="14">
        <f ca="1">LOGINV(RAND(),$M$14,$L$14)</f>
        <v>26.060470820502967</v>
      </c>
      <c r="G377" s="14">
        <f ca="1">D377+E377+F377</f>
        <v>67.906635689241369</v>
      </c>
      <c r="H377">
        <f ca="1">FLOOR(SimTable[[#This Row],[Total_Service_Time_sec]],10)</f>
        <v>60</v>
      </c>
    </row>
    <row r="378" spans="1:8" ht="15" customHeight="1">
      <c r="A378">
        <f t="shared" si="5"/>
        <v>377</v>
      </c>
      <c r="B378" s="13">
        <f ca="1">RAND()</f>
        <v>0.44587535746254581</v>
      </c>
      <c r="C378" t="str">
        <f ca="1">IF(B378&lt;=$L$3,$I$3,IF(B378&lt;=$L$4,$I$4,IF(B378&lt;=$L$5,$I$5,IF(B378&lt;=$L$6,$I$6,$I$7))))</f>
        <v>Cone</v>
      </c>
      <c r="D378" s="14">
        <f ca="1">LOGINV(RAND(),$M$12,$L$12)</f>
        <v>10.91573537334224</v>
      </c>
      <c r="E378" s="14">
        <f ca="1">LOGINV(RAND(),$M$13,$L$13)</f>
        <v>17.081118631700502</v>
      </c>
      <c r="F378" s="14">
        <f ca="1">LOGINV(RAND(),$M$14,$L$14)</f>
        <v>21.592288837567036</v>
      </c>
      <c r="G378" s="14">
        <f ca="1">D378+E378+F378</f>
        <v>49.589142842609775</v>
      </c>
      <c r="H378">
        <f ca="1">FLOOR(SimTable[[#This Row],[Total_Service_Time_sec]],10)</f>
        <v>40</v>
      </c>
    </row>
    <row r="379" spans="1:8" ht="15" customHeight="1">
      <c r="A379">
        <f t="shared" si="5"/>
        <v>378</v>
      </c>
      <c r="B379" s="13">
        <f ca="1">RAND()</f>
        <v>0.21576848351524847</v>
      </c>
      <c r="C379" t="str">
        <f ca="1">IF(B379&lt;=$L$3,$I$3,IF(B379&lt;=$L$4,$I$4,IF(B379&lt;=$L$5,$I$5,IF(B379&lt;=$L$6,$I$6,$I$7))))</f>
        <v>Cone</v>
      </c>
      <c r="D379" s="14">
        <f ca="1">LOGINV(RAND(),$M$12,$L$12)</f>
        <v>42.560622174830172</v>
      </c>
      <c r="E379" s="14">
        <f ca="1">LOGINV(RAND(),$M$13,$L$13)</f>
        <v>25.31276886135111</v>
      </c>
      <c r="F379" s="14">
        <f ca="1">LOGINV(RAND(),$M$14,$L$14)</f>
        <v>20.860757309417419</v>
      </c>
      <c r="G379" s="14">
        <f ca="1">D379+E379+F379</f>
        <v>88.734148345598712</v>
      </c>
      <c r="H379">
        <f ca="1">FLOOR(SimTable[[#This Row],[Total_Service_Time_sec]],10)</f>
        <v>80</v>
      </c>
    </row>
    <row r="380" spans="1:8" ht="15" customHeight="1">
      <c r="A380">
        <f t="shared" si="5"/>
        <v>379</v>
      </c>
      <c r="B380" s="13">
        <f ca="1">RAND()</f>
        <v>9.2545036191668872E-2</v>
      </c>
      <c r="C380" t="str">
        <f ca="1">IF(B380&lt;=$L$3,$I$3,IF(B380&lt;=$L$4,$I$4,IF(B380&lt;=$L$5,$I$5,IF(B380&lt;=$L$6,$I$6,$I$7))))</f>
        <v>Cone</v>
      </c>
      <c r="D380" s="14">
        <f ca="1">LOGINV(RAND(),$M$12,$L$12)</f>
        <v>33.932027248732169</v>
      </c>
      <c r="E380" s="14">
        <f ca="1">LOGINV(RAND(),$M$13,$L$13)</f>
        <v>9.3374206429227815</v>
      </c>
      <c r="F380" s="14">
        <f ca="1">LOGINV(RAND(),$M$14,$L$14)</f>
        <v>17.843450873372536</v>
      </c>
      <c r="G380" s="14">
        <f ca="1">D380+E380+F380</f>
        <v>61.112898765027481</v>
      </c>
      <c r="H380">
        <f ca="1">FLOOR(SimTable[[#This Row],[Total_Service_Time_sec]],10)</f>
        <v>60</v>
      </c>
    </row>
    <row r="381" spans="1:8" ht="15" customHeight="1">
      <c r="A381">
        <f t="shared" si="5"/>
        <v>380</v>
      </c>
      <c r="B381" s="13">
        <f ca="1">RAND()</f>
        <v>3.9255877585447352E-2</v>
      </c>
      <c r="C381" t="str">
        <f ca="1">IF(B381&lt;=$L$3,$I$3,IF(B381&lt;=$L$4,$I$4,IF(B381&lt;=$L$5,$I$5,IF(B381&lt;=$L$6,$I$6,$I$7))))</f>
        <v>Cone</v>
      </c>
      <c r="D381" s="14">
        <f ca="1">LOGINV(RAND(),$M$12,$L$12)</f>
        <v>16.210309883907133</v>
      </c>
      <c r="E381" s="14">
        <f ca="1">LOGINV(RAND(),$M$13,$L$13)</f>
        <v>24.109024187245396</v>
      </c>
      <c r="F381" s="14">
        <f ca="1">LOGINV(RAND(),$M$14,$L$14)</f>
        <v>24.568625086268053</v>
      </c>
      <c r="G381" s="14">
        <f ca="1">D381+E381+F381</f>
        <v>64.887959157420582</v>
      </c>
      <c r="H381">
        <f ca="1">FLOOR(SimTable[[#This Row],[Total_Service_Time_sec]],10)</f>
        <v>60</v>
      </c>
    </row>
    <row r="382" spans="1:8" ht="15" customHeight="1">
      <c r="A382">
        <f t="shared" si="5"/>
        <v>381</v>
      </c>
      <c r="B382" s="13">
        <f ca="1">RAND()</f>
        <v>0.1928641671957172</v>
      </c>
      <c r="C382" t="str">
        <f ca="1">IF(B382&lt;=$L$3,$I$3,IF(B382&lt;=$L$4,$I$4,IF(B382&lt;=$L$5,$I$5,IF(B382&lt;=$L$6,$I$6,$I$7))))</f>
        <v>Cone</v>
      </c>
      <c r="D382" s="14">
        <f ca="1">LOGINV(RAND(),$M$12,$L$12)</f>
        <v>103.80752447116299</v>
      </c>
      <c r="E382" s="14">
        <f ca="1">LOGINV(RAND(),$M$13,$L$13)</f>
        <v>19.246686967804688</v>
      </c>
      <c r="F382" s="14">
        <f ca="1">LOGINV(RAND(),$M$14,$L$14)</f>
        <v>19.255717603275535</v>
      </c>
      <c r="G382" s="14">
        <f ca="1">D382+E382+F382</f>
        <v>142.30992904224323</v>
      </c>
      <c r="H382">
        <f ca="1">FLOOR(SimTable[[#This Row],[Total_Service_Time_sec]],10)</f>
        <v>140</v>
      </c>
    </row>
    <row r="383" spans="1:8" ht="15" customHeight="1">
      <c r="A383">
        <f t="shared" si="5"/>
        <v>382</v>
      </c>
      <c r="B383" s="13">
        <f ca="1">RAND()</f>
        <v>1.1742914464649701E-2</v>
      </c>
      <c r="C383" t="str">
        <f ca="1">IF(B383&lt;=$L$3,$I$3,IF(B383&lt;=$L$4,$I$4,IF(B383&lt;=$L$5,$I$5,IF(B383&lt;=$L$6,$I$6,$I$7))))</f>
        <v>Cone</v>
      </c>
      <c r="D383" s="14">
        <f ca="1">LOGINV(RAND(),$M$12,$L$12)</f>
        <v>45.380562692792104</v>
      </c>
      <c r="E383" s="14">
        <f ca="1">LOGINV(RAND(),$M$13,$L$13)</f>
        <v>21.865128764949596</v>
      </c>
      <c r="F383" s="14">
        <f ca="1">LOGINV(RAND(),$M$14,$L$14)</f>
        <v>17.557478965491335</v>
      </c>
      <c r="G383" s="14">
        <f ca="1">D383+E383+F383</f>
        <v>84.803170423233041</v>
      </c>
      <c r="H383">
        <f ca="1">FLOOR(SimTable[[#This Row],[Total_Service_Time_sec]],10)</f>
        <v>80</v>
      </c>
    </row>
    <row r="384" spans="1:8" ht="15" customHeight="1">
      <c r="A384">
        <f t="shared" si="5"/>
        <v>383</v>
      </c>
      <c r="B384" s="13">
        <f ca="1">RAND()</f>
        <v>9.97497336716896E-2</v>
      </c>
      <c r="C384" t="str">
        <f ca="1">IF(B384&lt;=$L$3,$I$3,IF(B384&lt;=$L$4,$I$4,IF(B384&lt;=$L$5,$I$5,IF(B384&lt;=$L$6,$I$6,$I$7))))</f>
        <v>Cone</v>
      </c>
      <c r="D384" s="14">
        <f ca="1">LOGINV(RAND(),$M$12,$L$12)</f>
        <v>55.346867960913414</v>
      </c>
      <c r="E384" s="14">
        <f ca="1">LOGINV(RAND(),$M$13,$L$13)</f>
        <v>11.8122039657011</v>
      </c>
      <c r="F384" s="14">
        <f ca="1">LOGINV(RAND(),$M$14,$L$14)</f>
        <v>19.65704619816492</v>
      </c>
      <c r="G384" s="14">
        <f ca="1">D384+E384+F384</f>
        <v>86.816118124779436</v>
      </c>
      <c r="H384">
        <f ca="1">FLOOR(SimTable[[#This Row],[Total_Service_Time_sec]],10)</f>
        <v>80</v>
      </c>
    </row>
    <row r="385" spans="1:8" ht="15" customHeight="1">
      <c r="A385">
        <f t="shared" si="5"/>
        <v>384</v>
      </c>
      <c r="B385" s="13">
        <f ca="1">RAND()</f>
        <v>0.43060239646743481</v>
      </c>
      <c r="C385" t="str">
        <f ca="1">IF(B385&lt;=$L$3,$I$3,IF(B385&lt;=$L$4,$I$4,IF(B385&lt;=$L$5,$I$5,IF(B385&lt;=$L$6,$I$6,$I$7))))</f>
        <v>Cone</v>
      </c>
      <c r="D385" s="14">
        <f ca="1">LOGINV(RAND(),$M$12,$L$12)</f>
        <v>30.236801895268155</v>
      </c>
      <c r="E385" s="14">
        <f ca="1">LOGINV(RAND(),$M$13,$L$13)</f>
        <v>20.266324947639379</v>
      </c>
      <c r="F385" s="14">
        <f ca="1">LOGINV(RAND(),$M$14,$L$14)</f>
        <v>18.711761076979901</v>
      </c>
      <c r="G385" s="14">
        <f ca="1">D385+E385+F385</f>
        <v>69.214887919887431</v>
      </c>
      <c r="H385">
        <f ca="1">FLOOR(SimTable[[#This Row],[Total_Service_Time_sec]],10)</f>
        <v>60</v>
      </c>
    </row>
    <row r="386" spans="1:8" ht="15" customHeight="1">
      <c r="A386">
        <f t="shared" ref="A386:A449" si="6">ROW()-1</f>
        <v>385</v>
      </c>
      <c r="B386" s="13">
        <f ca="1">RAND()</f>
        <v>0.82262536634374106</v>
      </c>
      <c r="C386" t="str">
        <f ca="1">IF(B386&lt;=$L$3,$I$3,IF(B386&lt;=$L$4,$I$4,IF(B386&lt;=$L$5,$I$5,IF(B386&lt;=$L$6,$I$6,$I$7))))</f>
        <v>Cup</v>
      </c>
      <c r="D386" s="14">
        <f ca="1">LOGINV(RAND(),$M$12,$L$12)</f>
        <v>21.766384508301744</v>
      </c>
      <c r="E386" s="14">
        <f ca="1">LOGINV(RAND(),$M$13,$L$13)</f>
        <v>64.608127833952963</v>
      </c>
      <c r="F386" s="14">
        <f ca="1">LOGINV(RAND(),$M$14,$L$14)</f>
        <v>15.339095847091446</v>
      </c>
      <c r="G386" s="14">
        <f ca="1">D386+E386+F386</f>
        <v>101.71360818934615</v>
      </c>
      <c r="H386">
        <f ca="1">FLOOR(SimTable[[#This Row],[Total_Service_Time_sec]],10)</f>
        <v>100</v>
      </c>
    </row>
    <row r="387" spans="1:8" ht="15" customHeight="1">
      <c r="A387">
        <f t="shared" si="6"/>
        <v>386</v>
      </c>
      <c r="B387" s="13">
        <f ca="1">RAND()</f>
        <v>0.60461119896480731</v>
      </c>
      <c r="C387" t="str">
        <f ca="1">IF(B387&lt;=$L$3,$I$3,IF(B387&lt;=$L$4,$I$4,IF(B387&lt;=$L$5,$I$5,IF(B387&lt;=$L$6,$I$6,$I$7))))</f>
        <v>Cup</v>
      </c>
      <c r="D387" s="14">
        <f ca="1">LOGINV(RAND(),$M$12,$L$12)</f>
        <v>55.12535122842413</v>
      </c>
      <c r="E387" s="14">
        <f ca="1">LOGINV(RAND(),$M$13,$L$13)</f>
        <v>26.564040879075069</v>
      </c>
      <c r="F387" s="14">
        <f ca="1">LOGINV(RAND(),$M$14,$L$14)</f>
        <v>17.711177813625898</v>
      </c>
      <c r="G387" s="14">
        <f ca="1">D387+E387+F387</f>
        <v>99.400569921125097</v>
      </c>
      <c r="H387">
        <f ca="1">FLOOR(SimTable[[#This Row],[Total_Service_Time_sec]],10)</f>
        <v>90</v>
      </c>
    </row>
    <row r="388" spans="1:8" ht="15" customHeight="1">
      <c r="A388">
        <f t="shared" si="6"/>
        <v>387</v>
      </c>
      <c r="B388" s="13">
        <f ca="1">RAND()</f>
        <v>0.73655062186489295</v>
      </c>
      <c r="C388" t="str">
        <f ca="1">IF(B388&lt;=$L$3,$I$3,IF(B388&lt;=$L$4,$I$4,IF(B388&lt;=$L$5,$I$5,IF(B388&lt;=$L$6,$I$6,$I$7))))</f>
        <v>Cup</v>
      </c>
      <c r="D388" s="14">
        <f ca="1">LOGINV(RAND(),$M$12,$L$12)</f>
        <v>7.0230638538404628</v>
      </c>
      <c r="E388" s="14">
        <f ca="1">LOGINV(RAND(),$M$13,$L$13)</f>
        <v>24.013376423035179</v>
      </c>
      <c r="F388" s="14">
        <f ca="1">LOGINV(RAND(),$M$14,$L$14)</f>
        <v>19.744678417290956</v>
      </c>
      <c r="G388" s="14">
        <f ca="1">D388+E388+F388</f>
        <v>50.781118694166594</v>
      </c>
      <c r="H388">
        <f ca="1">FLOOR(SimTable[[#This Row],[Total_Service_Time_sec]],10)</f>
        <v>50</v>
      </c>
    </row>
    <row r="389" spans="1:8" ht="15" customHeight="1">
      <c r="A389">
        <f t="shared" si="6"/>
        <v>388</v>
      </c>
      <c r="B389" s="13">
        <f ca="1">RAND()</f>
        <v>0.6527740163247493</v>
      </c>
      <c r="C389" t="str">
        <f ca="1">IF(B389&lt;=$L$3,$I$3,IF(B389&lt;=$L$4,$I$4,IF(B389&lt;=$L$5,$I$5,IF(B389&lt;=$L$6,$I$6,$I$7))))</f>
        <v>Cup</v>
      </c>
      <c r="D389" s="14">
        <f ca="1">LOGINV(RAND(),$M$12,$L$12)</f>
        <v>44.012794753630395</v>
      </c>
      <c r="E389" s="14">
        <f ca="1">LOGINV(RAND(),$M$13,$L$13)</f>
        <v>17.907206447020954</v>
      </c>
      <c r="F389" s="14">
        <f ca="1">LOGINV(RAND(),$M$14,$L$14)</f>
        <v>24.466854838449585</v>
      </c>
      <c r="G389" s="14">
        <f ca="1">D389+E389+F389</f>
        <v>86.386856039100934</v>
      </c>
      <c r="H389">
        <f ca="1">FLOOR(SimTable[[#This Row],[Total_Service_Time_sec]],10)</f>
        <v>80</v>
      </c>
    </row>
    <row r="390" spans="1:8" ht="15" customHeight="1">
      <c r="A390">
        <f t="shared" si="6"/>
        <v>389</v>
      </c>
      <c r="B390" s="13">
        <f ca="1">RAND()</f>
        <v>0.14924553245205929</v>
      </c>
      <c r="C390" t="str">
        <f ca="1">IF(B390&lt;=$L$3,$I$3,IF(B390&lt;=$L$4,$I$4,IF(B390&lt;=$L$5,$I$5,IF(B390&lt;=$L$6,$I$6,$I$7))))</f>
        <v>Cone</v>
      </c>
      <c r="D390" s="14">
        <f ca="1">LOGINV(RAND(),$M$12,$L$12)</f>
        <v>90.43514488420341</v>
      </c>
      <c r="E390" s="14">
        <f ca="1">LOGINV(RAND(),$M$13,$L$13)</f>
        <v>79.282253659248099</v>
      </c>
      <c r="F390" s="14">
        <f ca="1">LOGINV(RAND(),$M$14,$L$14)</f>
        <v>25.878367368363733</v>
      </c>
      <c r="G390" s="14">
        <f ca="1">D390+E390+F390</f>
        <v>195.59576591181525</v>
      </c>
      <c r="H390">
        <f ca="1">FLOOR(SimTable[[#This Row],[Total_Service_Time_sec]],10)</f>
        <v>190</v>
      </c>
    </row>
    <row r="391" spans="1:8" ht="15" customHeight="1">
      <c r="A391">
        <f t="shared" si="6"/>
        <v>390</v>
      </c>
      <c r="B391" s="13">
        <f ca="1">RAND()</f>
        <v>0.17409161662083816</v>
      </c>
      <c r="C391" t="str">
        <f ca="1">IF(B391&lt;=$L$3,$I$3,IF(B391&lt;=$L$4,$I$4,IF(B391&lt;=$L$5,$I$5,IF(B391&lt;=$L$6,$I$6,$I$7))))</f>
        <v>Cone</v>
      </c>
      <c r="D391" s="14">
        <f ca="1">LOGINV(RAND(),$M$12,$L$12)</f>
        <v>32.585976194714775</v>
      </c>
      <c r="E391" s="14">
        <f ca="1">LOGINV(RAND(),$M$13,$L$13)</f>
        <v>17.913260068912674</v>
      </c>
      <c r="F391" s="14">
        <f ca="1">LOGINV(RAND(),$M$14,$L$14)</f>
        <v>29.051311490196873</v>
      </c>
      <c r="G391" s="14">
        <f ca="1">D391+E391+F391</f>
        <v>79.550547753824333</v>
      </c>
      <c r="H391">
        <f ca="1">FLOOR(SimTable[[#This Row],[Total_Service_Time_sec]],10)</f>
        <v>70</v>
      </c>
    </row>
    <row r="392" spans="1:8" ht="15" customHeight="1">
      <c r="A392">
        <f t="shared" si="6"/>
        <v>391</v>
      </c>
      <c r="B392" s="13">
        <f ca="1">RAND()</f>
        <v>1.6632245831188608E-2</v>
      </c>
      <c r="C392" t="str">
        <f ca="1">IF(B392&lt;=$L$3,$I$3,IF(B392&lt;=$L$4,$I$4,IF(B392&lt;=$L$5,$I$5,IF(B392&lt;=$L$6,$I$6,$I$7))))</f>
        <v>Cone</v>
      </c>
      <c r="D392" s="14">
        <f ca="1">LOGINV(RAND(),$M$12,$L$12)</f>
        <v>6.1287570471642843</v>
      </c>
      <c r="E392" s="14">
        <f ca="1">LOGINV(RAND(),$M$13,$L$13)</f>
        <v>35.884724850538085</v>
      </c>
      <c r="F392" s="14">
        <f ca="1">LOGINV(RAND(),$M$14,$L$14)</f>
        <v>19.598825779279878</v>
      </c>
      <c r="G392" s="14">
        <f ca="1">D392+E392+F392</f>
        <v>61.612307676982248</v>
      </c>
      <c r="H392">
        <f ca="1">FLOOR(SimTable[[#This Row],[Total_Service_Time_sec]],10)</f>
        <v>60</v>
      </c>
    </row>
    <row r="393" spans="1:8" ht="15" customHeight="1">
      <c r="A393">
        <f t="shared" si="6"/>
        <v>392</v>
      </c>
      <c r="B393" s="13">
        <f ca="1">RAND()</f>
        <v>0.55444149571116907</v>
      </c>
      <c r="C393" t="str">
        <f ca="1">IF(B393&lt;=$L$3,$I$3,IF(B393&lt;=$L$4,$I$4,IF(B393&lt;=$L$5,$I$5,IF(B393&lt;=$L$6,$I$6,$I$7))))</f>
        <v>Cup</v>
      </c>
      <c r="D393" s="14">
        <f ca="1">LOGINV(RAND(),$M$12,$L$12)</f>
        <v>12.143272255372747</v>
      </c>
      <c r="E393" s="14">
        <f ca="1">LOGINV(RAND(),$M$13,$L$13)</f>
        <v>13.922885599796194</v>
      </c>
      <c r="F393" s="14">
        <f ca="1">LOGINV(RAND(),$M$14,$L$14)</f>
        <v>18.876475493364524</v>
      </c>
      <c r="G393" s="14">
        <f ca="1">D393+E393+F393</f>
        <v>44.942633348533462</v>
      </c>
      <c r="H393">
        <f ca="1">FLOOR(SimTable[[#This Row],[Total_Service_Time_sec]],10)</f>
        <v>40</v>
      </c>
    </row>
    <row r="394" spans="1:8" ht="15" customHeight="1">
      <c r="A394">
        <f t="shared" si="6"/>
        <v>393</v>
      </c>
      <c r="B394" s="13">
        <f ca="1">RAND()</f>
        <v>0.73312954635190031</v>
      </c>
      <c r="C394" t="str">
        <f ca="1">IF(B394&lt;=$L$3,$I$3,IF(B394&lt;=$L$4,$I$4,IF(B394&lt;=$L$5,$I$5,IF(B394&lt;=$L$6,$I$6,$I$7))))</f>
        <v>Cup</v>
      </c>
      <c r="D394" s="14">
        <f ca="1">LOGINV(RAND(),$M$12,$L$12)</f>
        <v>21.51099268414384</v>
      </c>
      <c r="E394" s="14">
        <f ca="1">LOGINV(RAND(),$M$13,$L$13)</f>
        <v>35.874075946676932</v>
      </c>
      <c r="F394" s="14">
        <f ca="1">LOGINV(RAND(),$M$14,$L$14)</f>
        <v>19.350743273102456</v>
      </c>
      <c r="G394" s="14">
        <f ca="1">D394+E394+F394</f>
        <v>76.735811903923221</v>
      </c>
      <c r="H394">
        <f ca="1">FLOOR(SimTable[[#This Row],[Total_Service_Time_sec]],10)</f>
        <v>70</v>
      </c>
    </row>
    <row r="395" spans="1:8" ht="15" customHeight="1">
      <c r="A395">
        <f t="shared" si="6"/>
        <v>394</v>
      </c>
      <c r="B395" s="13">
        <f ca="1">RAND()</f>
        <v>0.53129419137803313</v>
      </c>
      <c r="C395" t="str">
        <f ca="1">IF(B395&lt;=$L$3,$I$3,IF(B395&lt;=$L$4,$I$4,IF(B395&lt;=$L$5,$I$5,IF(B395&lt;=$L$6,$I$6,$I$7))))</f>
        <v>Cup</v>
      </c>
      <c r="D395" s="14">
        <f ca="1">LOGINV(RAND(),$M$12,$L$12)</f>
        <v>30.069028089030596</v>
      </c>
      <c r="E395" s="14">
        <f ca="1">LOGINV(RAND(),$M$13,$L$13)</f>
        <v>19.313765247041822</v>
      </c>
      <c r="F395" s="14">
        <f ca="1">LOGINV(RAND(),$M$14,$L$14)</f>
        <v>18.818612486278528</v>
      </c>
      <c r="G395" s="14">
        <f ca="1">D395+E395+F395</f>
        <v>68.201405822350949</v>
      </c>
      <c r="H395">
        <f ca="1">FLOOR(SimTable[[#This Row],[Total_Service_Time_sec]],10)</f>
        <v>60</v>
      </c>
    </row>
    <row r="396" spans="1:8" ht="15" customHeight="1">
      <c r="A396">
        <f t="shared" si="6"/>
        <v>395</v>
      </c>
      <c r="B396" s="13">
        <f ca="1">RAND()</f>
        <v>0.82252602322952839</v>
      </c>
      <c r="C396" t="str">
        <f ca="1">IF(B396&lt;=$L$3,$I$3,IF(B396&lt;=$L$4,$I$4,IF(B396&lt;=$L$5,$I$5,IF(B396&lt;=$L$6,$I$6,$I$7))))</f>
        <v>Cup</v>
      </c>
      <c r="D396" s="14">
        <f ca="1">LOGINV(RAND(),$M$12,$L$12)</f>
        <v>21.185195613210745</v>
      </c>
      <c r="E396" s="14">
        <f ca="1">LOGINV(RAND(),$M$13,$L$13)</f>
        <v>30.488835543859182</v>
      </c>
      <c r="F396" s="14">
        <f ca="1">LOGINV(RAND(),$M$14,$L$14)</f>
        <v>16.217545857353631</v>
      </c>
      <c r="G396" s="14">
        <f ca="1">D396+E396+F396</f>
        <v>67.891577014423561</v>
      </c>
      <c r="H396">
        <f ca="1">FLOOR(SimTable[[#This Row],[Total_Service_Time_sec]],10)</f>
        <v>60</v>
      </c>
    </row>
    <row r="397" spans="1:8" ht="15" customHeight="1">
      <c r="A397">
        <f t="shared" si="6"/>
        <v>396</v>
      </c>
      <c r="B397" s="13">
        <f ca="1">RAND()</f>
        <v>0.9530090077641632</v>
      </c>
      <c r="C397" t="str">
        <f ca="1">IF(B397&lt;=$L$3,$I$3,IF(B397&lt;=$L$4,$I$4,IF(B397&lt;=$L$5,$I$5,IF(B397&lt;=$L$6,$I$6,$I$7))))</f>
        <v>Split</v>
      </c>
      <c r="D397" s="14">
        <f ca="1">LOGINV(RAND(),$M$12,$L$12)</f>
        <v>45.729936149284683</v>
      </c>
      <c r="E397" s="14">
        <f ca="1">LOGINV(RAND(),$M$13,$L$13)</f>
        <v>83.172977323614333</v>
      </c>
      <c r="F397" s="14">
        <f ca="1">LOGINV(RAND(),$M$14,$L$14)</f>
        <v>18.48868135071514</v>
      </c>
      <c r="G397" s="14">
        <f ca="1">D397+E397+F397</f>
        <v>147.39159482361413</v>
      </c>
      <c r="H397">
        <f ca="1">FLOOR(SimTable[[#This Row],[Total_Service_Time_sec]],10)</f>
        <v>140</v>
      </c>
    </row>
    <row r="398" spans="1:8" ht="15" customHeight="1">
      <c r="A398">
        <f t="shared" si="6"/>
        <v>397</v>
      </c>
      <c r="B398" s="13">
        <f ca="1">RAND()</f>
        <v>9.0813773767127182E-2</v>
      </c>
      <c r="C398" t="str">
        <f ca="1">IF(B398&lt;=$L$3,$I$3,IF(B398&lt;=$L$4,$I$4,IF(B398&lt;=$L$5,$I$5,IF(B398&lt;=$L$6,$I$6,$I$7))))</f>
        <v>Cone</v>
      </c>
      <c r="D398" s="14">
        <f ca="1">LOGINV(RAND(),$M$12,$L$12)</f>
        <v>22.114350081713496</v>
      </c>
      <c r="E398" s="14">
        <f ca="1">LOGINV(RAND(),$M$13,$L$13)</f>
        <v>19.949543906272602</v>
      </c>
      <c r="F398" s="14">
        <f ca="1">LOGINV(RAND(),$M$14,$L$14)</f>
        <v>22.957722778581186</v>
      </c>
      <c r="G398" s="14">
        <f ca="1">D398+E398+F398</f>
        <v>65.021616766567291</v>
      </c>
      <c r="H398">
        <f ca="1">FLOOR(SimTable[[#This Row],[Total_Service_Time_sec]],10)</f>
        <v>60</v>
      </c>
    </row>
    <row r="399" spans="1:8" ht="15" customHeight="1">
      <c r="A399">
        <f t="shared" si="6"/>
        <v>398</v>
      </c>
      <c r="B399" s="13">
        <f ca="1">RAND()</f>
        <v>0.34933843325344671</v>
      </c>
      <c r="C399" t="str">
        <f ca="1">IF(B399&lt;=$L$3,$I$3,IF(B399&lt;=$L$4,$I$4,IF(B399&lt;=$L$5,$I$5,IF(B399&lt;=$L$6,$I$6,$I$7))))</f>
        <v>Cone</v>
      </c>
      <c r="D399" s="14">
        <f ca="1">LOGINV(RAND(),$M$12,$L$12)</f>
        <v>39.200758161844824</v>
      </c>
      <c r="E399" s="14">
        <f ca="1">LOGINV(RAND(),$M$13,$L$13)</f>
        <v>15.834882980572409</v>
      </c>
      <c r="F399" s="14">
        <f ca="1">LOGINV(RAND(),$M$14,$L$14)</f>
        <v>17.903565101828558</v>
      </c>
      <c r="G399" s="14">
        <f ca="1">D399+E399+F399</f>
        <v>72.939206244245796</v>
      </c>
      <c r="H399">
        <f ca="1">FLOOR(SimTable[[#This Row],[Total_Service_Time_sec]],10)</f>
        <v>70</v>
      </c>
    </row>
    <row r="400" spans="1:8" ht="15" customHeight="1">
      <c r="A400">
        <f t="shared" si="6"/>
        <v>399</v>
      </c>
      <c r="B400" s="13">
        <f ca="1">RAND()</f>
        <v>6.8988757583357652E-2</v>
      </c>
      <c r="C400" t="str">
        <f ca="1">IF(B400&lt;=$L$3,$I$3,IF(B400&lt;=$L$4,$I$4,IF(B400&lt;=$L$5,$I$5,IF(B400&lt;=$L$6,$I$6,$I$7))))</f>
        <v>Cone</v>
      </c>
      <c r="D400" s="14">
        <f ca="1">LOGINV(RAND(),$M$12,$L$12)</f>
        <v>16.712081977966605</v>
      </c>
      <c r="E400" s="14">
        <f ca="1">LOGINV(RAND(),$M$13,$L$13)</f>
        <v>67.428122102887443</v>
      </c>
      <c r="F400" s="14">
        <f ca="1">LOGINV(RAND(),$M$14,$L$14)</f>
        <v>21.024246768494542</v>
      </c>
      <c r="G400" s="14">
        <f ca="1">D400+E400+F400</f>
        <v>105.16445084934858</v>
      </c>
      <c r="H400">
        <f ca="1">FLOOR(SimTable[[#This Row],[Total_Service_Time_sec]],10)</f>
        <v>100</v>
      </c>
    </row>
    <row r="401" spans="1:8" ht="15" customHeight="1">
      <c r="A401">
        <f t="shared" si="6"/>
        <v>400</v>
      </c>
      <c r="B401" s="13">
        <f ca="1">RAND()</f>
        <v>0.71191861699502024</v>
      </c>
      <c r="C401" t="str">
        <f ca="1">IF(B401&lt;=$L$3,$I$3,IF(B401&lt;=$L$4,$I$4,IF(B401&lt;=$L$5,$I$5,IF(B401&lt;=$L$6,$I$6,$I$7))))</f>
        <v>Cup</v>
      </c>
      <c r="D401" s="14">
        <f ca="1">LOGINV(RAND(),$M$12,$L$12)</f>
        <v>12.712135355064746</v>
      </c>
      <c r="E401" s="14">
        <f ca="1">LOGINV(RAND(),$M$13,$L$13)</f>
        <v>34.223622753229051</v>
      </c>
      <c r="F401" s="14">
        <f ca="1">LOGINV(RAND(),$M$14,$L$14)</f>
        <v>23.978416540647473</v>
      </c>
      <c r="G401" s="14">
        <f ca="1">D401+E401+F401</f>
        <v>70.91417464894127</v>
      </c>
      <c r="H401">
        <f ca="1">FLOOR(SimTable[[#This Row],[Total_Service_Time_sec]],10)</f>
        <v>70</v>
      </c>
    </row>
    <row r="402" spans="1:8" ht="15" customHeight="1">
      <c r="A402">
        <f t="shared" si="6"/>
        <v>401</v>
      </c>
      <c r="B402" s="13">
        <f ca="1">RAND()</f>
        <v>0.53170996985885688</v>
      </c>
      <c r="C402" t="str">
        <f ca="1">IF(B402&lt;=$L$3,$I$3,IF(B402&lt;=$L$4,$I$4,IF(B402&lt;=$L$5,$I$5,IF(B402&lt;=$L$6,$I$6,$I$7))))</f>
        <v>Cup</v>
      </c>
      <c r="D402" s="14">
        <f ca="1">LOGINV(RAND(),$M$12,$L$12)</f>
        <v>25.277108081826345</v>
      </c>
      <c r="E402" s="14">
        <f ca="1">LOGINV(RAND(),$M$13,$L$13)</f>
        <v>33.552395800904698</v>
      </c>
      <c r="F402" s="14">
        <f ca="1">LOGINV(RAND(),$M$14,$L$14)</f>
        <v>24.982465991034609</v>
      </c>
      <c r="G402" s="14">
        <f ca="1">D402+E402+F402</f>
        <v>83.811969873765662</v>
      </c>
      <c r="H402">
        <f ca="1">FLOOR(SimTable[[#This Row],[Total_Service_Time_sec]],10)</f>
        <v>80</v>
      </c>
    </row>
    <row r="403" spans="1:8" ht="15" customHeight="1">
      <c r="A403">
        <f t="shared" si="6"/>
        <v>402</v>
      </c>
      <c r="B403" s="13">
        <f ca="1">RAND()</f>
        <v>0.39877286409014412</v>
      </c>
      <c r="C403" t="str">
        <f ca="1">IF(B403&lt;=$L$3,$I$3,IF(B403&lt;=$L$4,$I$4,IF(B403&lt;=$L$5,$I$5,IF(B403&lt;=$L$6,$I$6,$I$7))))</f>
        <v>Cone</v>
      </c>
      <c r="D403" s="14">
        <f ca="1">LOGINV(RAND(),$M$12,$L$12)</f>
        <v>24.019954280632849</v>
      </c>
      <c r="E403" s="14">
        <f ca="1">LOGINV(RAND(),$M$13,$L$13)</f>
        <v>28.937010365864698</v>
      </c>
      <c r="F403" s="14">
        <f ca="1">LOGINV(RAND(),$M$14,$L$14)</f>
        <v>28.413027686919129</v>
      </c>
      <c r="G403" s="14">
        <f ca="1">D403+E403+F403</f>
        <v>81.369992333416675</v>
      </c>
      <c r="H403">
        <f ca="1">FLOOR(SimTable[[#This Row],[Total_Service_Time_sec]],10)</f>
        <v>80</v>
      </c>
    </row>
    <row r="404" spans="1:8" ht="15" customHeight="1">
      <c r="A404">
        <f t="shared" si="6"/>
        <v>403</v>
      </c>
      <c r="B404" s="13">
        <f ca="1">RAND()</f>
        <v>0.62917624529086469</v>
      </c>
      <c r="C404" t="str">
        <f ca="1">IF(B404&lt;=$L$3,$I$3,IF(B404&lt;=$L$4,$I$4,IF(B404&lt;=$L$5,$I$5,IF(B404&lt;=$L$6,$I$6,$I$7))))</f>
        <v>Cup</v>
      </c>
      <c r="D404" s="14">
        <f ca="1">LOGINV(RAND(),$M$12,$L$12)</f>
        <v>100.15170890830649</v>
      </c>
      <c r="E404" s="14">
        <f ca="1">LOGINV(RAND(),$M$13,$L$13)</f>
        <v>28.031826072174102</v>
      </c>
      <c r="F404" s="14">
        <f ca="1">LOGINV(RAND(),$M$14,$L$14)</f>
        <v>16.134764091287213</v>
      </c>
      <c r="G404" s="14">
        <f ca="1">D404+E404+F404</f>
        <v>144.31829907176783</v>
      </c>
      <c r="H404">
        <f ca="1">FLOOR(SimTable[[#This Row],[Total_Service_Time_sec]],10)</f>
        <v>140</v>
      </c>
    </row>
    <row r="405" spans="1:8" ht="15" customHeight="1">
      <c r="A405">
        <f t="shared" si="6"/>
        <v>404</v>
      </c>
      <c r="B405" s="13">
        <f ca="1">RAND()</f>
        <v>0.13820497001035725</v>
      </c>
      <c r="C405" t="str">
        <f ca="1">IF(B405&lt;=$L$3,$I$3,IF(B405&lt;=$L$4,$I$4,IF(B405&lt;=$L$5,$I$5,IF(B405&lt;=$L$6,$I$6,$I$7))))</f>
        <v>Cone</v>
      </c>
      <c r="D405" s="14">
        <f ca="1">LOGINV(RAND(),$M$12,$L$12)</f>
        <v>60.988364327035761</v>
      </c>
      <c r="E405" s="14">
        <f ca="1">LOGINV(RAND(),$M$13,$L$13)</f>
        <v>12.791256995525355</v>
      </c>
      <c r="F405" s="14">
        <f ca="1">LOGINV(RAND(),$M$14,$L$14)</f>
        <v>21.955323311025737</v>
      </c>
      <c r="G405" s="14">
        <f ca="1">D405+E405+F405</f>
        <v>95.734944633586849</v>
      </c>
      <c r="H405">
        <f ca="1">FLOOR(SimTable[[#This Row],[Total_Service_Time_sec]],10)</f>
        <v>90</v>
      </c>
    </row>
    <row r="406" spans="1:8" ht="15" customHeight="1">
      <c r="A406">
        <f t="shared" si="6"/>
        <v>405</v>
      </c>
      <c r="B406" s="13">
        <f ca="1">RAND()</f>
        <v>0.46831488830301593</v>
      </c>
      <c r="C406" t="str">
        <f ca="1">IF(B406&lt;=$L$3,$I$3,IF(B406&lt;=$L$4,$I$4,IF(B406&lt;=$L$5,$I$5,IF(B406&lt;=$L$6,$I$6,$I$7))))</f>
        <v>Cone</v>
      </c>
      <c r="D406" s="14">
        <f ca="1">LOGINV(RAND(),$M$12,$L$12)</f>
        <v>9.5946402036210525</v>
      </c>
      <c r="E406" s="14">
        <f ca="1">LOGINV(RAND(),$M$13,$L$13)</f>
        <v>72.527046319892733</v>
      </c>
      <c r="F406" s="14">
        <f ca="1">LOGINV(RAND(),$M$14,$L$14)</f>
        <v>17.320121350531519</v>
      </c>
      <c r="G406" s="14">
        <f ca="1">D406+E406+F406</f>
        <v>99.44180787404531</v>
      </c>
      <c r="H406">
        <f ca="1">FLOOR(SimTable[[#This Row],[Total_Service_Time_sec]],10)</f>
        <v>90</v>
      </c>
    </row>
    <row r="407" spans="1:8" ht="15" customHeight="1">
      <c r="A407">
        <f t="shared" si="6"/>
        <v>406</v>
      </c>
      <c r="B407" s="13">
        <f ca="1">RAND()</f>
        <v>0.17382834297925154</v>
      </c>
      <c r="C407" t="str">
        <f ca="1">IF(B407&lt;=$L$3,$I$3,IF(B407&lt;=$L$4,$I$4,IF(B407&lt;=$L$5,$I$5,IF(B407&lt;=$L$6,$I$6,$I$7))))</f>
        <v>Cone</v>
      </c>
      <c r="D407" s="14">
        <f ca="1">LOGINV(RAND(),$M$12,$L$12)</f>
        <v>19.968485265571939</v>
      </c>
      <c r="E407" s="14">
        <f ca="1">LOGINV(RAND(),$M$13,$L$13)</f>
        <v>25.77491194206047</v>
      </c>
      <c r="F407" s="14">
        <f ca="1">LOGINV(RAND(),$M$14,$L$14)</f>
        <v>16.272821574220526</v>
      </c>
      <c r="G407" s="14">
        <f ca="1">D407+E407+F407</f>
        <v>62.016218781852942</v>
      </c>
      <c r="H407">
        <f ca="1">FLOOR(SimTable[[#This Row],[Total_Service_Time_sec]],10)</f>
        <v>60</v>
      </c>
    </row>
    <row r="408" spans="1:8" ht="15" customHeight="1">
      <c r="A408">
        <f t="shared" si="6"/>
        <v>407</v>
      </c>
      <c r="B408" s="13">
        <f ca="1">RAND()</f>
        <v>0.91695576979997084</v>
      </c>
      <c r="C408" t="str">
        <f ca="1">IF(B408&lt;=$L$3,$I$3,IF(B408&lt;=$L$4,$I$4,IF(B408&lt;=$L$5,$I$5,IF(B408&lt;=$L$6,$I$6,$I$7))))</f>
        <v>Split</v>
      </c>
      <c r="D408" s="14">
        <f ca="1">LOGINV(RAND(),$M$12,$L$12)</f>
        <v>49.474610863503379</v>
      </c>
      <c r="E408" s="14">
        <f ca="1">LOGINV(RAND(),$M$13,$L$13)</f>
        <v>31.144768117292084</v>
      </c>
      <c r="F408" s="14">
        <f ca="1">LOGINV(RAND(),$M$14,$L$14)</f>
        <v>23.442215400804258</v>
      </c>
      <c r="G408" s="14">
        <f ca="1">D408+E408+F408</f>
        <v>104.06159438159972</v>
      </c>
      <c r="H408">
        <f ca="1">FLOOR(SimTable[[#This Row],[Total_Service_Time_sec]],10)</f>
        <v>100</v>
      </c>
    </row>
    <row r="409" spans="1:8" ht="15" customHeight="1">
      <c r="A409">
        <f t="shared" si="6"/>
        <v>408</v>
      </c>
      <c r="B409" s="13">
        <f ca="1">RAND()</f>
        <v>0.49124128215056451</v>
      </c>
      <c r="C409" t="str">
        <f ca="1">IF(B409&lt;=$L$3,$I$3,IF(B409&lt;=$L$4,$I$4,IF(B409&lt;=$L$5,$I$5,IF(B409&lt;=$L$6,$I$6,$I$7))))</f>
        <v>Cone</v>
      </c>
      <c r="D409" s="14">
        <f ca="1">LOGINV(RAND(),$M$12,$L$12)</f>
        <v>19.408021990679671</v>
      </c>
      <c r="E409" s="14">
        <f ca="1">LOGINV(RAND(),$M$13,$L$13)</f>
        <v>22.273901928081184</v>
      </c>
      <c r="F409" s="14">
        <f ca="1">LOGINV(RAND(),$M$14,$L$14)</f>
        <v>21.481223802054529</v>
      </c>
      <c r="G409" s="14">
        <f ca="1">D409+E409+F409</f>
        <v>63.163147720815388</v>
      </c>
      <c r="H409">
        <f ca="1">FLOOR(SimTable[[#This Row],[Total_Service_Time_sec]],10)</f>
        <v>60</v>
      </c>
    </row>
    <row r="410" spans="1:8" ht="15" customHeight="1">
      <c r="A410">
        <f t="shared" si="6"/>
        <v>409</v>
      </c>
      <c r="B410" s="13">
        <f ca="1">RAND()</f>
        <v>0.65667806894905945</v>
      </c>
      <c r="C410" t="str">
        <f ca="1">IF(B410&lt;=$L$3,$I$3,IF(B410&lt;=$L$4,$I$4,IF(B410&lt;=$L$5,$I$5,IF(B410&lt;=$L$6,$I$6,$I$7))))</f>
        <v>Cup</v>
      </c>
      <c r="D410" s="14">
        <f ca="1">LOGINV(RAND(),$M$12,$L$12)</f>
        <v>14.274324023853096</v>
      </c>
      <c r="E410" s="14">
        <f ca="1">LOGINV(RAND(),$M$13,$L$13)</f>
        <v>29.898784356676337</v>
      </c>
      <c r="F410" s="14">
        <f ca="1">LOGINV(RAND(),$M$14,$L$14)</f>
        <v>20.570128665018462</v>
      </c>
      <c r="G410" s="14">
        <f ca="1">D410+E410+F410</f>
        <v>64.7432370455479</v>
      </c>
      <c r="H410">
        <f ca="1">FLOOR(SimTable[[#This Row],[Total_Service_Time_sec]],10)</f>
        <v>60</v>
      </c>
    </row>
    <row r="411" spans="1:8" ht="15" customHeight="1">
      <c r="A411">
        <f t="shared" si="6"/>
        <v>410</v>
      </c>
      <c r="B411" s="13">
        <f ca="1">RAND()</f>
        <v>0.33915041954489078</v>
      </c>
      <c r="C411" t="str">
        <f ca="1">IF(B411&lt;=$L$3,$I$3,IF(B411&lt;=$L$4,$I$4,IF(B411&lt;=$L$5,$I$5,IF(B411&lt;=$L$6,$I$6,$I$7))))</f>
        <v>Cone</v>
      </c>
      <c r="D411" s="14">
        <f ca="1">LOGINV(RAND(),$M$12,$L$12)</f>
        <v>21.152553165786113</v>
      </c>
      <c r="E411" s="14">
        <f ca="1">LOGINV(RAND(),$M$13,$L$13)</f>
        <v>12.193220384572614</v>
      </c>
      <c r="F411" s="14">
        <f ca="1">LOGINV(RAND(),$M$14,$L$14)</f>
        <v>21.200640173613934</v>
      </c>
      <c r="G411" s="14">
        <f ca="1">D411+E411+F411</f>
        <v>54.546413723972663</v>
      </c>
      <c r="H411">
        <f ca="1">FLOOR(SimTable[[#This Row],[Total_Service_Time_sec]],10)</f>
        <v>50</v>
      </c>
    </row>
    <row r="412" spans="1:8" ht="15" customHeight="1">
      <c r="A412">
        <f t="shared" si="6"/>
        <v>411</v>
      </c>
      <c r="B412" s="13">
        <f ca="1">RAND()</f>
        <v>0.36675311221885565</v>
      </c>
      <c r="C412" t="str">
        <f ca="1">IF(B412&lt;=$L$3,$I$3,IF(B412&lt;=$L$4,$I$4,IF(B412&lt;=$L$5,$I$5,IF(B412&lt;=$L$6,$I$6,$I$7))))</f>
        <v>Cone</v>
      </c>
      <c r="D412" s="14">
        <f ca="1">LOGINV(RAND(),$M$12,$L$12)</f>
        <v>120.10792336280369</v>
      </c>
      <c r="E412" s="14">
        <f ca="1">LOGINV(RAND(),$M$13,$L$13)</f>
        <v>16.889701331312978</v>
      </c>
      <c r="F412" s="14">
        <f ca="1">LOGINV(RAND(),$M$14,$L$14)</f>
        <v>30.024629113010096</v>
      </c>
      <c r="G412" s="14">
        <f ca="1">D412+E412+F412</f>
        <v>167.02225380712676</v>
      </c>
      <c r="H412">
        <f ca="1">FLOOR(SimTable[[#This Row],[Total_Service_Time_sec]],10)</f>
        <v>160</v>
      </c>
    </row>
    <row r="413" spans="1:8" ht="15" customHeight="1">
      <c r="A413">
        <f t="shared" si="6"/>
        <v>412</v>
      </c>
      <c r="B413" s="13">
        <f ca="1">RAND()</f>
        <v>0.95394203157125268</v>
      </c>
      <c r="C413" t="str">
        <f ca="1">IF(B413&lt;=$L$3,$I$3,IF(B413&lt;=$L$4,$I$4,IF(B413&lt;=$L$5,$I$5,IF(B413&lt;=$L$6,$I$6,$I$7))))</f>
        <v>Split</v>
      </c>
      <c r="D413" s="14">
        <f ca="1">LOGINV(RAND(),$M$12,$L$12)</f>
        <v>8.5503711949566981</v>
      </c>
      <c r="E413" s="14">
        <f ca="1">LOGINV(RAND(),$M$13,$L$13)</f>
        <v>19.300943845921729</v>
      </c>
      <c r="F413" s="14">
        <f ca="1">LOGINV(RAND(),$M$14,$L$14)</f>
        <v>22.647534735471364</v>
      </c>
      <c r="G413" s="14">
        <f ca="1">D413+E413+F413</f>
        <v>50.498849776349786</v>
      </c>
      <c r="H413">
        <f ca="1">FLOOR(SimTable[[#This Row],[Total_Service_Time_sec]],10)</f>
        <v>50</v>
      </c>
    </row>
    <row r="414" spans="1:8" ht="15" customHeight="1">
      <c r="A414">
        <f t="shared" si="6"/>
        <v>413</v>
      </c>
      <c r="B414" s="13">
        <f ca="1">RAND()</f>
        <v>0.43204539884682691</v>
      </c>
      <c r="C414" t="str">
        <f ca="1">IF(B414&lt;=$L$3,$I$3,IF(B414&lt;=$L$4,$I$4,IF(B414&lt;=$L$5,$I$5,IF(B414&lt;=$L$6,$I$6,$I$7))))</f>
        <v>Cone</v>
      </c>
      <c r="D414" s="14">
        <f ca="1">LOGINV(RAND(),$M$12,$L$12)</f>
        <v>34.575285769329533</v>
      </c>
      <c r="E414" s="14">
        <f ca="1">LOGINV(RAND(),$M$13,$L$13)</f>
        <v>27.429634836394403</v>
      </c>
      <c r="F414" s="14">
        <f ca="1">LOGINV(RAND(),$M$14,$L$14)</f>
        <v>16.517973034544887</v>
      </c>
      <c r="G414" s="14">
        <f ca="1">D414+E414+F414</f>
        <v>78.522893640268819</v>
      </c>
      <c r="H414">
        <f ca="1">FLOOR(SimTable[[#This Row],[Total_Service_Time_sec]],10)</f>
        <v>70</v>
      </c>
    </row>
    <row r="415" spans="1:8" ht="15" customHeight="1">
      <c r="A415">
        <f t="shared" si="6"/>
        <v>414</v>
      </c>
      <c r="B415" s="13">
        <f ca="1">RAND()</f>
        <v>0.34061261750864946</v>
      </c>
      <c r="C415" t="str">
        <f ca="1">IF(B415&lt;=$L$3,$I$3,IF(B415&lt;=$L$4,$I$4,IF(B415&lt;=$L$5,$I$5,IF(B415&lt;=$L$6,$I$6,$I$7))))</f>
        <v>Cone</v>
      </c>
      <c r="D415" s="14">
        <f ca="1">LOGINV(RAND(),$M$12,$L$12)</f>
        <v>24.066869652663758</v>
      </c>
      <c r="E415" s="14">
        <f ca="1">LOGINV(RAND(),$M$13,$L$13)</f>
        <v>31.955724357391052</v>
      </c>
      <c r="F415" s="14">
        <f ca="1">LOGINV(RAND(),$M$14,$L$14)</f>
        <v>20.732600179285928</v>
      </c>
      <c r="G415" s="14">
        <f ca="1">D415+E415+F415</f>
        <v>76.755194189340742</v>
      </c>
      <c r="H415">
        <f ca="1">FLOOR(SimTable[[#This Row],[Total_Service_Time_sec]],10)</f>
        <v>70</v>
      </c>
    </row>
    <row r="416" spans="1:8" ht="15" customHeight="1">
      <c r="A416">
        <f t="shared" si="6"/>
        <v>415</v>
      </c>
      <c r="B416" s="13">
        <f ca="1">RAND()</f>
        <v>0.86413630369664873</v>
      </c>
      <c r="C416" t="str">
        <f ca="1">IF(B416&lt;=$L$3,$I$3,IF(B416&lt;=$L$4,$I$4,IF(B416&lt;=$L$5,$I$5,IF(B416&lt;=$L$6,$I$6,$I$7))))</f>
        <v>Shake</v>
      </c>
      <c r="D416" s="14">
        <f ca="1">LOGINV(RAND(),$M$12,$L$12)</f>
        <v>24.498860214141981</v>
      </c>
      <c r="E416" s="14">
        <f ca="1">LOGINV(RAND(),$M$13,$L$13)</f>
        <v>13.732418608144977</v>
      </c>
      <c r="F416" s="14">
        <f ca="1">LOGINV(RAND(),$M$14,$L$14)</f>
        <v>19.007637203194268</v>
      </c>
      <c r="G416" s="14">
        <f ca="1">D416+E416+F416</f>
        <v>57.238916025481231</v>
      </c>
      <c r="H416">
        <f ca="1">FLOOR(SimTable[[#This Row],[Total_Service_Time_sec]],10)</f>
        <v>50</v>
      </c>
    </row>
    <row r="417" spans="1:8" ht="15" customHeight="1">
      <c r="A417">
        <f t="shared" si="6"/>
        <v>416</v>
      </c>
      <c r="B417" s="13">
        <f ca="1">RAND()</f>
        <v>0.10736865151693331</v>
      </c>
      <c r="C417" t="str">
        <f ca="1">IF(B417&lt;=$L$3,$I$3,IF(B417&lt;=$L$4,$I$4,IF(B417&lt;=$L$5,$I$5,IF(B417&lt;=$L$6,$I$6,$I$7))))</f>
        <v>Cone</v>
      </c>
      <c r="D417" s="14">
        <f ca="1">LOGINV(RAND(),$M$12,$L$12)</f>
        <v>44.256130849933257</v>
      </c>
      <c r="E417" s="14">
        <f ca="1">LOGINV(RAND(),$M$13,$L$13)</f>
        <v>17.342326790763423</v>
      </c>
      <c r="F417" s="14">
        <f ca="1">LOGINV(RAND(),$M$14,$L$14)</f>
        <v>17.908821400833187</v>
      </c>
      <c r="G417" s="14">
        <f ca="1">D417+E417+F417</f>
        <v>79.50727904152987</v>
      </c>
      <c r="H417">
        <f ca="1">FLOOR(SimTable[[#This Row],[Total_Service_Time_sec]],10)</f>
        <v>70</v>
      </c>
    </row>
    <row r="418" spans="1:8" ht="15" customHeight="1">
      <c r="A418">
        <f t="shared" si="6"/>
        <v>417</v>
      </c>
      <c r="B418" s="13">
        <f ca="1">RAND()</f>
        <v>0.580963895114187</v>
      </c>
      <c r="C418" t="str">
        <f ca="1">IF(B418&lt;=$L$3,$I$3,IF(B418&lt;=$L$4,$I$4,IF(B418&lt;=$L$5,$I$5,IF(B418&lt;=$L$6,$I$6,$I$7))))</f>
        <v>Cup</v>
      </c>
      <c r="D418" s="14">
        <f ca="1">LOGINV(RAND(),$M$12,$L$12)</f>
        <v>18.15063048710331</v>
      </c>
      <c r="E418" s="14">
        <f ca="1">LOGINV(RAND(),$M$13,$L$13)</f>
        <v>44.657182418652241</v>
      </c>
      <c r="F418" s="14">
        <f ca="1">LOGINV(RAND(),$M$14,$L$14)</f>
        <v>22.837866876364743</v>
      </c>
      <c r="G418" s="14">
        <f ca="1">D418+E418+F418</f>
        <v>85.645679782120297</v>
      </c>
      <c r="H418">
        <f ca="1">FLOOR(SimTable[[#This Row],[Total_Service_Time_sec]],10)</f>
        <v>80</v>
      </c>
    </row>
    <row r="419" spans="1:8" ht="15" customHeight="1">
      <c r="A419">
        <f t="shared" si="6"/>
        <v>418</v>
      </c>
      <c r="B419" s="13">
        <f ca="1">RAND()</f>
        <v>0.15148437018191996</v>
      </c>
      <c r="C419" t="str">
        <f ca="1">IF(B419&lt;=$L$3,$I$3,IF(B419&lt;=$L$4,$I$4,IF(B419&lt;=$L$5,$I$5,IF(B419&lt;=$L$6,$I$6,$I$7))))</f>
        <v>Cone</v>
      </c>
      <c r="D419" s="14">
        <f ca="1">LOGINV(RAND(),$M$12,$L$12)</f>
        <v>44.465320711323784</v>
      </c>
      <c r="E419" s="14">
        <f ca="1">LOGINV(RAND(),$M$13,$L$13)</f>
        <v>25.403808865634343</v>
      </c>
      <c r="F419" s="14">
        <f ca="1">LOGINV(RAND(),$M$14,$L$14)</f>
        <v>18.713755451159727</v>
      </c>
      <c r="G419" s="14">
        <f ca="1">D419+E419+F419</f>
        <v>88.582885028117857</v>
      </c>
      <c r="H419">
        <f ca="1">FLOOR(SimTable[[#This Row],[Total_Service_Time_sec]],10)</f>
        <v>80</v>
      </c>
    </row>
    <row r="420" spans="1:8" ht="15" customHeight="1">
      <c r="A420">
        <f t="shared" si="6"/>
        <v>419</v>
      </c>
      <c r="B420" s="13">
        <f ca="1">RAND()</f>
        <v>0.87183634614365435</v>
      </c>
      <c r="C420" t="str">
        <f ca="1">IF(B420&lt;=$L$3,$I$3,IF(B420&lt;=$L$4,$I$4,IF(B420&lt;=$L$5,$I$5,IF(B420&lt;=$L$6,$I$6,$I$7))))</f>
        <v>Shake</v>
      </c>
      <c r="D420" s="14">
        <f ca="1">LOGINV(RAND(),$M$12,$L$12)</f>
        <v>36.033800111306135</v>
      </c>
      <c r="E420" s="14">
        <f ca="1">LOGINV(RAND(),$M$13,$L$13)</f>
        <v>15.796608969616416</v>
      </c>
      <c r="F420" s="14">
        <f ca="1">LOGINV(RAND(),$M$14,$L$14)</f>
        <v>26.578980171706629</v>
      </c>
      <c r="G420" s="14">
        <f ca="1">D420+E420+F420</f>
        <v>78.409389252629182</v>
      </c>
      <c r="H420">
        <f ca="1">FLOOR(SimTable[[#This Row],[Total_Service_Time_sec]],10)</f>
        <v>70</v>
      </c>
    </row>
    <row r="421" spans="1:8" ht="15" customHeight="1">
      <c r="A421">
        <f t="shared" si="6"/>
        <v>420</v>
      </c>
      <c r="B421" s="13">
        <f ca="1">RAND()</f>
        <v>0.6124060523973528</v>
      </c>
      <c r="C421" t="str">
        <f ca="1">IF(B421&lt;=$L$3,$I$3,IF(B421&lt;=$L$4,$I$4,IF(B421&lt;=$L$5,$I$5,IF(B421&lt;=$L$6,$I$6,$I$7))))</f>
        <v>Cup</v>
      </c>
      <c r="D421" s="14">
        <f ca="1">LOGINV(RAND(),$M$12,$L$12)</f>
        <v>71.735099293033173</v>
      </c>
      <c r="E421" s="14">
        <f ca="1">LOGINV(RAND(),$M$13,$L$13)</f>
        <v>49.004983065659431</v>
      </c>
      <c r="F421" s="14">
        <f ca="1">LOGINV(RAND(),$M$14,$L$14)</f>
        <v>18.835790414292472</v>
      </c>
      <c r="G421" s="14">
        <f ca="1">D421+E421+F421</f>
        <v>139.57587277298506</v>
      </c>
      <c r="H421">
        <f ca="1">FLOOR(SimTable[[#This Row],[Total_Service_Time_sec]],10)</f>
        <v>130</v>
      </c>
    </row>
    <row r="422" spans="1:8" ht="15" customHeight="1">
      <c r="A422">
        <f t="shared" si="6"/>
        <v>421</v>
      </c>
      <c r="B422" s="13">
        <f ca="1">RAND()</f>
        <v>0.12123251133402846</v>
      </c>
      <c r="C422" t="str">
        <f ca="1">IF(B422&lt;=$L$3,$I$3,IF(B422&lt;=$L$4,$I$4,IF(B422&lt;=$L$5,$I$5,IF(B422&lt;=$L$6,$I$6,$I$7))))</f>
        <v>Cone</v>
      </c>
      <c r="D422" s="14">
        <f ca="1">LOGINV(RAND(),$M$12,$L$12)</f>
        <v>99.246478982646735</v>
      </c>
      <c r="E422" s="14">
        <f ca="1">LOGINV(RAND(),$M$13,$L$13)</f>
        <v>32.440903494021555</v>
      </c>
      <c r="F422" s="14">
        <f ca="1">LOGINV(RAND(),$M$14,$L$14)</f>
        <v>24.181380897452968</v>
      </c>
      <c r="G422" s="14">
        <f ca="1">D422+E422+F422</f>
        <v>155.86876337412127</v>
      </c>
      <c r="H422">
        <f ca="1">FLOOR(SimTable[[#This Row],[Total_Service_Time_sec]],10)</f>
        <v>150</v>
      </c>
    </row>
    <row r="423" spans="1:8" ht="15" customHeight="1">
      <c r="A423">
        <f t="shared" si="6"/>
        <v>422</v>
      </c>
      <c r="B423" s="13">
        <f ca="1">RAND()</f>
        <v>0.93063469899076712</v>
      </c>
      <c r="C423" t="str">
        <f ca="1">IF(B423&lt;=$L$3,$I$3,IF(B423&lt;=$L$4,$I$4,IF(B423&lt;=$L$5,$I$5,IF(B423&lt;=$L$6,$I$6,$I$7))))</f>
        <v>Split</v>
      </c>
      <c r="D423" s="14">
        <f ca="1">LOGINV(RAND(),$M$12,$L$12)</f>
        <v>10.313147368692782</v>
      </c>
      <c r="E423" s="14">
        <f ca="1">LOGINV(RAND(),$M$13,$L$13)</f>
        <v>22.95786359017222</v>
      </c>
      <c r="F423" s="14">
        <f ca="1">LOGINV(RAND(),$M$14,$L$14)</f>
        <v>22.555616152422111</v>
      </c>
      <c r="G423" s="14">
        <f ca="1">D423+E423+F423</f>
        <v>55.826627111287117</v>
      </c>
      <c r="H423">
        <f ca="1">FLOOR(SimTable[[#This Row],[Total_Service_Time_sec]],10)</f>
        <v>50</v>
      </c>
    </row>
    <row r="424" spans="1:8" ht="15" customHeight="1">
      <c r="A424">
        <f t="shared" si="6"/>
        <v>423</v>
      </c>
      <c r="B424" s="13">
        <f ca="1">RAND()</f>
        <v>0.5233681732895139</v>
      </c>
      <c r="C424" t="str">
        <f ca="1">IF(B424&lt;=$L$3,$I$3,IF(B424&lt;=$L$4,$I$4,IF(B424&lt;=$L$5,$I$5,IF(B424&lt;=$L$6,$I$6,$I$7))))</f>
        <v>Cup</v>
      </c>
      <c r="D424" s="14">
        <f ca="1">LOGINV(RAND(),$M$12,$L$12)</f>
        <v>14.342553985190316</v>
      </c>
      <c r="E424" s="14">
        <f ca="1">LOGINV(RAND(),$M$13,$L$13)</f>
        <v>55.733893769328041</v>
      </c>
      <c r="F424" s="14">
        <f ca="1">LOGINV(RAND(),$M$14,$L$14)</f>
        <v>23.12030277751002</v>
      </c>
      <c r="G424" s="14">
        <f ca="1">D424+E424+F424</f>
        <v>93.196750532028375</v>
      </c>
      <c r="H424">
        <f ca="1">FLOOR(SimTable[[#This Row],[Total_Service_Time_sec]],10)</f>
        <v>90</v>
      </c>
    </row>
    <row r="425" spans="1:8" ht="15" customHeight="1">
      <c r="A425">
        <f t="shared" si="6"/>
        <v>424</v>
      </c>
      <c r="B425" s="13">
        <f ca="1">RAND()</f>
        <v>0.10097039956000509</v>
      </c>
      <c r="C425" t="str">
        <f ca="1">IF(B425&lt;=$L$3,$I$3,IF(B425&lt;=$L$4,$I$4,IF(B425&lt;=$L$5,$I$5,IF(B425&lt;=$L$6,$I$6,$I$7))))</f>
        <v>Cone</v>
      </c>
      <c r="D425" s="14">
        <f ca="1">LOGINV(RAND(),$M$12,$L$12)</f>
        <v>35.74705333756544</v>
      </c>
      <c r="E425" s="14">
        <f ca="1">LOGINV(RAND(),$M$13,$L$13)</f>
        <v>41.554138527339653</v>
      </c>
      <c r="F425" s="14">
        <f ca="1">LOGINV(RAND(),$M$14,$L$14)</f>
        <v>21.239063929501267</v>
      </c>
      <c r="G425" s="14">
        <f ca="1">D425+E425+F425</f>
        <v>98.540255794406363</v>
      </c>
      <c r="H425">
        <f ca="1">FLOOR(SimTable[[#This Row],[Total_Service_Time_sec]],10)</f>
        <v>90</v>
      </c>
    </row>
    <row r="426" spans="1:8" ht="15" customHeight="1">
      <c r="A426">
        <f t="shared" si="6"/>
        <v>425</v>
      </c>
      <c r="B426" s="13">
        <f ca="1">RAND()</f>
        <v>0.60511177214174805</v>
      </c>
      <c r="C426" t="str">
        <f ca="1">IF(B426&lt;=$L$3,$I$3,IF(B426&lt;=$L$4,$I$4,IF(B426&lt;=$L$5,$I$5,IF(B426&lt;=$L$6,$I$6,$I$7))))</f>
        <v>Cup</v>
      </c>
      <c r="D426" s="14">
        <f ca="1">LOGINV(RAND(),$M$12,$L$12)</f>
        <v>9.6975840411397982</v>
      </c>
      <c r="E426" s="14">
        <f ca="1">LOGINV(RAND(),$M$13,$L$13)</f>
        <v>9.8770557084918931</v>
      </c>
      <c r="F426" s="14">
        <f ca="1">LOGINV(RAND(),$M$14,$L$14)</f>
        <v>24.007748626105879</v>
      </c>
      <c r="G426" s="14">
        <f ca="1">D426+E426+F426</f>
        <v>43.582388375737573</v>
      </c>
      <c r="H426">
        <f ca="1">FLOOR(SimTable[[#This Row],[Total_Service_Time_sec]],10)</f>
        <v>40</v>
      </c>
    </row>
    <row r="427" spans="1:8" ht="15" customHeight="1">
      <c r="A427">
        <f t="shared" si="6"/>
        <v>426</v>
      </c>
      <c r="B427" s="13">
        <f ca="1">RAND()</f>
        <v>0.72821399594931513</v>
      </c>
      <c r="C427" t="str">
        <f ca="1">IF(B427&lt;=$L$3,$I$3,IF(B427&lt;=$L$4,$I$4,IF(B427&lt;=$L$5,$I$5,IF(B427&lt;=$L$6,$I$6,$I$7))))</f>
        <v>Cup</v>
      </c>
      <c r="D427" s="14">
        <f ca="1">LOGINV(RAND(),$M$12,$L$12)</f>
        <v>22.5298566016011</v>
      </c>
      <c r="E427" s="14">
        <f ca="1">LOGINV(RAND(),$M$13,$L$13)</f>
        <v>30.680129005273219</v>
      </c>
      <c r="F427" s="14">
        <f ca="1">LOGINV(RAND(),$M$14,$L$14)</f>
        <v>16.737474448453121</v>
      </c>
      <c r="G427" s="14">
        <f ca="1">D427+E427+F427</f>
        <v>69.94746005532744</v>
      </c>
      <c r="H427">
        <f ca="1">FLOOR(SimTable[[#This Row],[Total_Service_Time_sec]],10)</f>
        <v>60</v>
      </c>
    </row>
    <row r="428" spans="1:8" ht="15" customHeight="1">
      <c r="A428">
        <f t="shared" si="6"/>
        <v>427</v>
      </c>
      <c r="B428" s="13">
        <f ca="1">RAND()</f>
        <v>0.51728668088155483</v>
      </c>
      <c r="C428" t="str">
        <f ca="1">IF(B428&lt;=$L$3,$I$3,IF(B428&lt;=$L$4,$I$4,IF(B428&lt;=$L$5,$I$5,IF(B428&lt;=$L$6,$I$6,$I$7))))</f>
        <v>Cup</v>
      </c>
      <c r="D428" s="14">
        <f ca="1">LOGINV(RAND(),$M$12,$L$12)</f>
        <v>84.958808601520587</v>
      </c>
      <c r="E428" s="14">
        <f ca="1">LOGINV(RAND(),$M$13,$L$13)</f>
        <v>15.652305364191912</v>
      </c>
      <c r="F428" s="14">
        <f ca="1">LOGINV(RAND(),$M$14,$L$14)</f>
        <v>17.872737586951956</v>
      </c>
      <c r="G428" s="14">
        <f ca="1">D428+E428+F428</f>
        <v>118.48385155266446</v>
      </c>
      <c r="H428">
        <f ca="1">FLOOR(SimTable[[#This Row],[Total_Service_Time_sec]],10)</f>
        <v>110</v>
      </c>
    </row>
    <row r="429" spans="1:8" ht="15" customHeight="1">
      <c r="A429">
        <f t="shared" si="6"/>
        <v>428</v>
      </c>
      <c r="B429" s="13">
        <f ca="1">RAND()</f>
        <v>0.31705997687988186</v>
      </c>
      <c r="C429" t="str">
        <f ca="1">IF(B429&lt;=$L$3,$I$3,IF(B429&lt;=$L$4,$I$4,IF(B429&lt;=$L$5,$I$5,IF(B429&lt;=$L$6,$I$6,$I$7))))</f>
        <v>Cone</v>
      </c>
      <c r="D429" s="14">
        <f ca="1">LOGINV(RAND(),$M$12,$L$12)</f>
        <v>53.063663587672245</v>
      </c>
      <c r="E429" s="14">
        <f ca="1">LOGINV(RAND(),$M$13,$L$13)</f>
        <v>33.852129016451627</v>
      </c>
      <c r="F429" s="14">
        <f ca="1">LOGINV(RAND(),$M$14,$L$14)</f>
        <v>14.556401715442634</v>
      </c>
      <c r="G429" s="14">
        <f ca="1">D429+E429+F429</f>
        <v>101.47219431956651</v>
      </c>
      <c r="H429">
        <f ca="1">FLOOR(SimTable[[#This Row],[Total_Service_Time_sec]],10)</f>
        <v>100</v>
      </c>
    </row>
    <row r="430" spans="1:8" ht="15" customHeight="1">
      <c r="A430">
        <f t="shared" si="6"/>
        <v>429</v>
      </c>
      <c r="B430" s="13">
        <f ca="1">RAND()</f>
        <v>0.35187888977550352</v>
      </c>
      <c r="C430" t="str">
        <f ca="1">IF(B430&lt;=$L$3,$I$3,IF(B430&lt;=$L$4,$I$4,IF(B430&lt;=$L$5,$I$5,IF(B430&lt;=$L$6,$I$6,$I$7))))</f>
        <v>Cone</v>
      </c>
      <c r="D430" s="14">
        <f ca="1">LOGINV(RAND(),$M$12,$L$12)</f>
        <v>53.619166748007103</v>
      </c>
      <c r="E430" s="14">
        <f ca="1">LOGINV(RAND(),$M$13,$L$13)</f>
        <v>8.0360553855747341</v>
      </c>
      <c r="F430" s="14">
        <f ca="1">LOGINV(RAND(),$M$14,$L$14)</f>
        <v>17.773083700920239</v>
      </c>
      <c r="G430" s="14">
        <f ca="1">D430+E430+F430</f>
        <v>79.428305834502083</v>
      </c>
      <c r="H430">
        <f ca="1">FLOOR(SimTable[[#This Row],[Total_Service_Time_sec]],10)</f>
        <v>70</v>
      </c>
    </row>
    <row r="431" spans="1:8" ht="15" customHeight="1">
      <c r="A431">
        <f t="shared" si="6"/>
        <v>430</v>
      </c>
      <c r="B431" s="13">
        <f ca="1">RAND()</f>
        <v>0.21202608387965149</v>
      </c>
      <c r="C431" t="str">
        <f ca="1">IF(B431&lt;=$L$3,$I$3,IF(B431&lt;=$L$4,$I$4,IF(B431&lt;=$L$5,$I$5,IF(B431&lt;=$L$6,$I$6,$I$7))))</f>
        <v>Cone</v>
      </c>
      <c r="D431" s="14">
        <f ca="1">LOGINV(RAND(),$M$12,$L$12)</f>
        <v>94.983332105930259</v>
      </c>
      <c r="E431" s="14">
        <f ca="1">LOGINV(RAND(),$M$13,$L$13)</f>
        <v>14.674535143659474</v>
      </c>
      <c r="F431" s="14">
        <f ca="1">LOGINV(RAND(),$M$14,$L$14)</f>
        <v>16.847343824083492</v>
      </c>
      <c r="G431" s="14">
        <f ca="1">D431+E431+F431</f>
        <v>126.50521107367322</v>
      </c>
      <c r="H431">
        <f ca="1">FLOOR(SimTable[[#This Row],[Total_Service_Time_sec]],10)</f>
        <v>120</v>
      </c>
    </row>
    <row r="432" spans="1:8" ht="15" customHeight="1">
      <c r="A432">
        <f t="shared" si="6"/>
        <v>431</v>
      </c>
      <c r="B432" s="13">
        <f ca="1">RAND()</f>
        <v>7.6531275884658134E-2</v>
      </c>
      <c r="C432" t="str">
        <f ca="1">IF(B432&lt;=$L$3,$I$3,IF(B432&lt;=$L$4,$I$4,IF(B432&lt;=$L$5,$I$5,IF(B432&lt;=$L$6,$I$6,$I$7))))</f>
        <v>Cone</v>
      </c>
      <c r="D432" s="14">
        <f ca="1">LOGINV(RAND(),$M$12,$L$12)</f>
        <v>21.439842006429458</v>
      </c>
      <c r="E432" s="14">
        <f ca="1">LOGINV(RAND(),$M$13,$L$13)</f>
        <v>14.969104485402703</v>
      </c>
      <c r="F432" s="14">
        <f ca="1">LOGINV(RAND(),$M$14,$L$14)</f>
        <v>20.713994057187183</v>
      </c>
      <c r="G432" s="14">
        <f ca="1">D432+E432+F432</f>
        <v>57.122940549019347</v>
      </c>
      <c r="H432">
        <f ca="1">FLOOR(SimTable[[#This Row],[Total_Service_Time_sec]],10)</f>
        <v>50</v>
      </c>
    </row>
    <row r="433" spans="1:8" ht="15" customHeight="1">
      <c r="A433">
        <f t="shared" si="6"/>
        <v>432</v>
      </c>
      <c r="B433" s="13">
        <f ca="1">RAND()</f>
        <v>0.57144810472662266</v>
      </c>
      <c r="C433" t="str">
        <f ca="1">IF(B433&lt;=$L$3,$I$3,IF(B433&lt;=$L$4,$I$4,IF(B433&lt;=$L$5,$I$5,IF(B433&lt;=$L$6,$I$6,$I$7))))</f>
        <v>Cup</v>
      </c>
      <c r="D433" s="14">
        <f ca="1">LOGINV(RAND(),$M$12,$L$12)</f>
        <v>38.469053237655928</v>
      </c>
      <c r="E433" s="14">
        <f ca="1">LOGINV(RAND(),$M$13,$L$13)</f>
        <v>22.718592816840378</v>
      </c>
      <c r="F433" s="14">
        <f ca="1">LOGINV(RAND(),$M$14,$L$14)</f>
        <v>17.875090483213139</v>
      </c>
      <c r="G433" s="14">
        <f ca="1">D433+E433+F433</f>
        <v>79.062736537709441</v>
      </c>
      <c r="H433">
        <f ca="1">FLOOR(SimTable[[#This Row],[Total_Service_Time_sec]],10)</f>
        <v>70</v>
      </c>
    </row>
    <row r="434" spans="1:8" ht="15" customHeight="1">
      <c r="A434">
        <f t="shared" si="6"/>
        <v>433</v>
      </c>
      <c r="B434" s="13">
        <f ca="1">RAND()</f>
        <v>0.49785045267017369</v>
      </c>
      <c r="C434" t="str">
        <f ca="1">IF(B434&lt;=$L$3,$I$3,IF(B434&lt;=$L$4,$I$4,IF(B434&lt;=$L$5,$I$5,IF(B434&lt;=$L$6,$I$6,$I$7))))</f>
        <v>Cone</v>
      </c>
      <c r="D434" s="14">
        <f ca="1">LOGINV(RAND(),$M$12,$L$12)</f>
        <v>51.259979974583729</v>
      </c>
      <c r="E434" s="14">
        <f ca="1">LOGINV(RAND(),$M$13,$L$13)</f>
        <v>25.762574912380195</v>
      </c>
      <c r="F434" s="14">
        <f ca="1">LOGINV(RAND(),$M$14,$L$14)</f>
        <v>18.716070878035968</v>
      </c>
      <c r="G434" s="14">
        <f ca="1">D434+E434+F434</f>
        <v>95.738625764999881</v>
      </c>
      <c r="H434">
        <f ca="1">FLOOR(SimTable[[#This Row],[Total_Service_Time_sec]],10)</f>
        <v>90</v>
      </c>
    </row>
    <row r="435" spans="1:8" ht="15" customHeight="1">
      <c r="A435">
        <f t="shared" si="6"/>
        <v>434</v>
      </c>
      <c r="B435" s="13">
        <f ca="1">RAND()</f>
        <v>0.28365881711226926</v>
      </c>
      <c r="C435" t="str">
        <f ca="1">IF(B435&lt;=$L$3,$I$3,IF(B435&lt;=$L$4,$I$4,IF(B435&lt;=$L$5,$I$5,IF(B435&lt;=$L$6,$I$6,$I$7))))</f>
        <v>Cone</v>
      </c>
      <c r="D435" s="14">
        <f ca="1">LOGINV(RAND(),$M$12,$L$12)</f>
        <v>25.547211772880669</v>
      </c>
      <c r="E435" s="14">
        <f ca="1">LOGINV(RAND(),$M$13,$L$13)</f>
        <v>27.217200530252885</v>
      </c>
      <c r="F435" s="14">
        <f ca="1">LOGINV(RAND(),$M$14,$L$14)</f>
        <v>20.423556702927513</v>
      </c>
      <c r="G435" s="14">
        <f ca="1">D435+E435+F435</f>
        <v>73.187969006061067</v>
      </c>
      <c r="H435">
        <f ca="1">FLOOR(SimTable[[#This Row],[Total_Service_Time_sec]],10)</f>
        <v>70</v>
      </c>
    </row>
    <row r="436" spans="1:8" ht="15" customHeight="1">
      <c r="A436">
        <f t="shared" si="6"/>
        <v>435</v>
      </c>
      <c r="B436" s="13">
        <f ca="1">RAND()</f>
        <v>0.19873811588961066</v>
      </c>
      <c r="C436" t="str">
        <f ca="1">IF(B436&lt;=$L$3,$I$3,IF(B436&lt;=$L$4,$I$4,IF(B436&lt;=$L$5,$I$5,IF(B436&lt;=$L$6,$I$6,$I$7))))</f>
        <v>Cone</v>
      </c>
      <c r="D436" s="14">
        <f ca="1">LOGINV(RAND(),$M$12,$L$12)</f>
        <v>36.854913087354575</v>
      </c>
      <c r="E436" s="14">
        <f ca="1">LOGINV(RAND(),$M$13,$L$13)</f>
        <v>23.326988740925252</v>
      </c>
      <c r="F436" s="14">
        <f ca="1">LOGINV(RAND(),$M$14,$L$14)</f>
        <v>19.70518523042611</v>
      </c>
      <c r="G436" s="14">
        <f ca="1">D436+E436+F436</f>
        <v>79.88708705870593</v>
      </c>
      <c r="H436">
        <f ca="1">FLOOR(SimTable[[#This Row],[Total_Service_Time_sec]],10)</f>
        <v>70</v>
      </c>
    </row>
    <row r="437" spans="1:8" ht="15" customHeight="1">
      <c r="A437">
        <f t="shared" si="6"/>
        <v>436</v>
      </c>
      <c r="B437" s="13">
        <f ca="1">RAND()</f>
        <v>0.7914170939887426</v>
      </c>
      <c r="C437" t="str">
        <f ca="1">IF(B437&lt;=$L$3,$I$3,IF(B437&lt;=$L$4,$I$4,IF(B437&lt;=$L$5,$I$5,IF(B437&lt;=$L$6,$I$6,$I$7))))</f>
        <v>Cup</v>
      </c>
      <c r="D437" s="14">
        <f ca="1">LOGINV(RAND(),$M$12,$L$12)</f>
        <v>27.419069619718396</v>
      </c>
      <c r="E437" s="14">
        <f ca="1">LOGINV(RAND(),$M$13,$L$13)</f>
        <v>22.588661729525302</v>
      </c>
      <c r="F437" s="14">
        <f ca="1">LOGINV(RAND(),$M$14,$L$14)</f>
        <v>17.014905845820437</v>
      </c>
      <c r="G437" s="14">
        <f ca="1">D437+E437+F437</f>
        <v>67.022637195064135</v>
      </c>
      <c r="H437">
        <f ca="1">FLOOR(SimTable[[#This Row],[Total_Service_Time_sec]],10)</f>
        <v>60</v>
      </c>
    </row>
    <row r="438" spans="1:8" ht="15" customHeight="1">
      <c r="A438">
        <f t="shared" si="6"/>
        <v>437</v>
      </c>
      <c r="B438" s="13">
        <f ca="1">RAND()</f>
        <v>0.76791178869684795</v>
      </c>
      <c r="C438" t="str">
        <f ca="1">IF(B438&lt;=$L$3,$I$3,IF(B438&lt;=$L$4,$I$4,IF(B438&lt;=$L$5,$I$5,IF(B438&lt;=$L$6,$I$6,$I$7))))</f>
        <v>Cup</v>
      </c>
      <c r="D438" s="14">
        <f ca="1">LOGINV(RAND(),$M$12,$L$12)</f>
        <v>74.36903413098581</v>
      </c>
      <c r="E438" s="14">
        <f ca="1">LOGINV(RAND(),$M$13,$L$13)</f>
        <v>49.88227793121726</v>
      </c>
      <c r="F438" s="14">
        <f ca="1">LOGINV(RAND(),$M$14,$L$14)</f>
        <v>24.410007912095516</v>
      </c>
      <c r="G438" s="14">
        <f ca="1">D438+E438+F438</f>
        <v>148.66131997429858</v>
      </c>
      <c r="H438">
        <f ca="1">FLOOR(SimTable[[#This Row],[Total_Service_Time_sec]],10)</f>
        <v>140</v>
      </c>
    </row>
    <row r="439" spans="1:8" ht="15" customHeight="1">
      <c r="A439">
        <f t="shared" si="6"/>
        <v>438</v>
      </c>
      <c r="B439" s="13">
        <f ca="1">RAND()</f>
        <v>0.48079172443423968</v>
      </c>
      <c r="C439" t="str">
        <f ca="1">IF(B439&lt;=$L$3,$I$3,IF(B439&lt;=$L$4,$I$4,IF(B439&lt;=$L$5,$I$5,IF(B439&lt;=$L$6,$I$6,$I$7))))</f>
        <v>Cone</v>
      </c>
      <c r="D439" s="14">
        <f ca="1">LOGINV(RAND(),$M$12,$L$12)</f>
        <v>12.607538572973219</v>
      </c>
      <c r="E439" s="14">
        <f ca="1">LOGINV(RAND(),$M$13,$L$13)</f>
        <v>34.006473781003045</v>
      </c>
      <c r="F439" s="14">
        <f ca="1">LOGINV(RAND(),$M$14,$L$14)</f>
        <v>27.929091728168107</v>
      </c>
      <c r="G439" s="14">
        <f ca="1">D439+E439+F439</f>
        <v>74.543104082144367</v>
      </c>
      <c r="H439">
        <f ca="1">FLOOR(SimTable[[#This Row],[Total_Service_Time_sec]],10)</f>
        <v>70</v>
      </c>
    </row>
    <row r="440" spans="1:8" ht="15" customHeight="1">
      <c r="A440">
        <f t="shared" si="6"/>
        <v>439</v>
      </c>
      <c r="B440" s="13">
        <f ca="1">RAND()</f>
        <v>0.51910298528593857</v>
      </c>
      <c r="C440" t="str">
        <f ca="1">IF(B440&lt;=$L$3,$I$3,IF(B440&lt;=$L$4,$I$4,IF(B440&lt;=$L$5,$I$5,IF(B440&lt;=$L$6,$I$6,$I$7))))</f>
        <v>Cup</v>
      </c>
      <c r="D440" s="14">
        <f ca="1">LOGINV(RAND(),$M$12,$L$12)</f>
        <v>107.77908401094793</v>
      </c>
      <c r="E440" s="14">
        <f ca="1">LOGINV(RAND(),$M$13,$L$13)</f>
        <v>25.12086965722537</v>
      </c>
      <c r="F440" s="14">
        <f ca="1">LOGINV(RAND(),$M$14,$L$14)</f>
        <v>21.160446918352761</v>
      </c>
      <c r="G440" s="14">
        <f ca="1">D440+E440+F440</f>
        <v>154.06040058652604</v>
      </c>
      <c r="H440">
        <f ca="1">FLOOR(SimTable[[#This Row],[Total_Service_Time_sec]],10)</f>
        <v>150</v>
      </c>
    </row>
    <row r="441" spans="1:8" ht="15" customHeight="1">
      <c r="A441">
        <f t="shared" si="6"/>
        <v>440</v>
      </c>
      <c r="B441" s="13">
        <f ca="1">RAND()</f>
        <v>0.21272254044725603</v>
      </c>
      <c r="C441" t="str">
        <f ca="1">IF(B441&lt;=$L$3,$I$3,IF(B441&lt;=$L$4,$I$4,IF(B441&lt;=$L$5,$I$5,IF(B441&lt;=$L$6,$I$6,$I$7))))</f>
        <v>Cone</v>
      </c>
      <c r="D441" s="14">
        <f ca="1">LOGINV(RAND(),$M$12,$L$12)</f>
        <v>28.638073176394609</v>
      </c>
      <c r="E441" s="14">
        <f ca="1">LOGINV(RAND(),$M$13,$L$13)</f>
        <v>40.836325709038775</v>
      </c>
      <c r="F441" s="14">
        <f ca="1">LOGINV(RAND(),$M$14,$L$14)</f>
        <v>24.470518953658836</v>
      </c>
      <c r="G441" s="14">
        <f ca="1">D441+E441+F441</f>
        <v>93.944917839092227</v>
      </c>
      <c r="H441">
        <f ca="1">FLOOR(SimTable[[#This Row],[Total_Service_Time_sec]],10)</f>
        <v>90</v>
      </c>
    </row>
    <row r="442" spans="1:8" ht="15" customHeight="1">
      <c r="A442">
        <f t="shared" si="6"/>
        <v>441</v>
      </c>
      <c r="B442" s="13">
        <f ca="1">RAND()</f>
        <v>0.696772467241768</v>
      </c>
      <c r="C442" t="str">
        <f ca="1">IF(B442&lt;=$L$3,$I$3,IF(B442&lt;=$L$4,$I$4,IF(B442&lt;=$L$5,$I$5,IF(B442&lt;=$L$6,$I$6,$I$7))))</f>
        <v>Cup</v>
      </c>
      <c r="D442" s="14">
        <f ca="1">LOGINV(RAND(),$M$12,$L$12)</f>
        <v>24.283068379399204</v>
      </c>
      <c r="E442" s="14">
        <f ca="1">LOGINV(RAND(),$M$13,$L$13)</f>
        <v>46.1015751038519</v>
      </c>
      <c r="F442" s="14">
        <f ca="1">LOGINV(RAND(),$M$14,$L$14)</f>
        <v>18.230981272950881</v>
      </c>
      <c r="G442" s="14">
        <f ca="1">D442+E442+F442</f>
        <v>88.615624756201981</v>
      </c>
      <c r="H442">
        <f ca="1">FLOOR(SimTable[[#This Row],[Total_Service_Time_sec]],10)</f>
        <v>80</v>
      </c>
    </row>
    <row r="443" spans="1:8" ht="15" customHeight="1">
      <c r="A443">
        <f t="shared" si="6"/>
        <v>442</v>
      </c>
      <c r="B443" s="13">
        <f ca="1">RAND()</f>
        <v>0.66927669886546681</v>
      </c>
      <c r="C443" t="str">
        <f ca="1">IF(B443&lt;=$L$3,$I$3,IF(B443&lt;=$L$4,$I$4,IF(B443&lt;=$L$5,$I$5,IF(B443&lt;=$L$6,$I$6,$I$7))))</f>
        <v>Cup</v>
      </c>
      <c r="D443" s="14">
        <f ca="1">LOGINV(RAND(),$M$12,$L$12)</f>
        <v>47.307512177650324</v>
      </c>
      <c r="E443" s="14">
        <f ca="1">LOGINV(RAND(),$M$13,$L$13)</f>
        <v>34.420607009615431</v>
      </c>
      <c r="F443" s="14">
        <f ca="1">LOGINV(RAND(),$M$14,$L$14)</f>
        <v>20.897704274551351</v>
      </c>
      <c r="G443" s="14">
        <f ca="1">D443+E443+F443</f>
        <v>102.62582346181711</v>
      </c>
      <c r="H443">
        <f ca="1">FLOOR(SimTable[[#This Row],[Total_Service_Time_sec]],10)</f>
        <v>100</v>
      </c>
    </row>
    <row r="444" spans="1:8" ht="15" customHeight="1">
      <c r="A444">
        <f t="shared" si="6"/>
        <v>443</v>
      </c>
      <c r="B444" s="13">
        <f ca="1">RAND()</f>
        <v>0.41125053681192081</v>
      </c>
      <c r="C444" t="str">
        <f ca="1">IF(B444&lt;=$L$3,$I$3,IF(B444&lt;=$L$4,$I$4,IF(B444&lt;=$L$5,$I$5,IF(B444&lt;=$L$6,$I$6,$I$7))))</f>
        <v>Cone</v>
      </c>
      <c r="D444" s="14">
        <f ca="1">LOGINV(RAND(),$M$12,$L$12)</f>
        <v>54.551116398020618</v>
      </c>
      <c r="E444" s="14">
        <f ca="1">LOGINV(RAND(),$M$13,$L$13)</f>
        <v>49.270977388567175</v>
      </c>
      <c r="F444" s="14">
        <f ca="1">LOGINV(RAND(),$M$14,$L$14)</f>
        <v>18.540315299382073</v>
      </c>
      <c r="G444" s="14">
        <f ca="1">D444+E444+F444</f>
        <v>122.36240908596987</v>
      </c>
      <c r="H444">
        <f ca="1">FLOOR(SimTable[[#This Row],[Total_Service_Time_sec]],10)</f>
        <v>120</v>
      </c>
    </row>
    <row r="445" spans="1:8" ht="15" customHeight="1">
      <c r="A445">
        <f t="shared" si="6"/>
        <v>444</v>
      </c>
      <c r="B445" s="13">
        <f ca="1">RAND()</f>
        <v>0.31439172034801632</v>
      </c>
      <c r="C445" t="str">
        <f ca="1">IF(B445&lt;=$L$3,$I$3,IF(B445&lt;=$L$4,$I$4,IF(B445&lt;=$L$5,$I$5,IF(B445&lt;=$L$6,$I$6,$I$7))))</f>
        <v>Cone</v>
      </c>
      <c r="D445" s="14">
        <f ca="1">LOGINV(RAND(),$M$12,$L$12)</f>
        <v>30.847425986430192</v>
      </c>
      <c r="E445" s="14">
        <f ca="1">LOGINV(RAND(),$M$13,$L$13)</f>
        <v>21.257158262064156</v>
      </c>
      <c r="F445" s="14">
        <f ca="1">LOGINV(RAND(),$M$14,$L$14)</f>
        <v>19.114006194012557</v>
      </c>
      <c r="G445" s="14">
        <f ca="1">D445+E445+F445</f>
        <v>71.218590442506908</v>
      </c>
      <c r="H445">
        <f ca="1">FLOOR(SimTable[[#This Row],[Total_Service_Time_sec]],10)</f>
        <v>70</v>
      </c>
    </row>
    <row r="446" spans="1:8" ht="15" customHeight="1">
      <c r="A446">
        <f t="shared" si="6"/>
        <v>445</v>
      </c>
      <c r="B446" s="13">
        <f ca="1">RAND()</f>
        <v>0.75269709513861505</v>
      </c>
      <c r="C446" t="str">
        <f ca="1">IF(B446&lt;=$L$3,$I$3,IF(B446&lt;=$L$4,$I$4,IF(B446&lt;=$L$5,$I$5,IF(B446&lt;=$L$6,$I$6,$I$7))))</f>
        <v>Cup</v>
      </c>
      <c r="D446" s="14">
        <f ca="1">LOGINV(RAND(),$M$12,$L$12)</f>
        <v>16.034801874951214</v>
      </c>
      <c r="E446" s="14">
        <f ca="1">LOGINV(RAND(),$M$13,$L$13)</f>
        <v>70.165845850060876</v>
      </c>
      <c r="F446" s="14">
        <f ca="1">LOGINV(RAND(),$M$14,$L$14)</f>
        <v>25.860523874153142</v>
      </c>
      <c r="G446" s="14">
        <f ca="1">D446+E446+F446</f>
        <v>112.06117159916523</v>
      </c>
      <c r="H446">
        <f ca="1">FLOOR(SimTable[[#This Row],[Total_Service_Time_sec]],10)</f>
        <v>110</v>
      </c>
    </row>
    <row r="447" spans="1:8" ht="15" customHeight="1">
      <c r="A447">
        <f t="shared" si="6"/>
        <v>446</v>
      </c>
      <c r="B447" s="13">
        <f ca="1">RAND()</f>
        <v>0.23370794744049572</v>
      </c>
      <c r="C447" t="str">
        <f ca="1">IF(B447&lt;=$L$3,$I$3,IF(B447&lt;=$L$4,$I$4,IF(B447&lt;=$L$5,$I$5,IF(B447&lt;=$L$6,$I$6,$I$7))))</f>
        <v>Cone</v>
      </c>
      <c r="D447" s="14">
        <f ca="1">LOGINV(RAND(),$M$12,$L$12)</f>
        <v>44.562587800710432</v>
      </c>
      <c r="E447" s="14">
        <f ca="1">LOGINV(RAND(),$M$13,$L$13)</f>
        <v>17.899262360456092</v>
      </c>
      <c r="F447" s="14">
        <f ca="1">LOGINV(RAND(),$M$14,$L$14)</f>
        <v>22.979315096229342</v>
      </c>
      <c r="G447" s="14">
        <f ca="1">D447+E447+F447</f>
        <v>85.441165257395866</v>
      </c>
      <c r="H447">
        <f ca="1">FLOOR(SimTable[[#This Row],[Total_Service_Time_sec]],10)</f>
        <v>80</v>
      </c>
    </row>
    <row r="448" spans="1:8" ht="15" customHeight="1">
      <c r="A448">
        <f t="shared" si="6"/>
        <v>447</v>
      </c>
      <c r="B448" s="13">
        <f ca="1">RAND()</f>
        <v>0.9650232564656902</v>
      </c>
      <c r="C448" t="str">
        <f ca="1">IF(B448&lt;=$L$3,$I$3,IF(B448&lt;=$L$4,$I$4,IF(B448&lt;=$L$5,$I$5,IF(B448&lt;=$L$6,$I$6,$I$7))))</f>
        <v>Sundae</v>
      </c>
      <c r="D448" s="14">
        <f ca="1">LOGINV(RAND(),$M$12,$L$12)</f>
        <v>24.301869553471313</v>
      </c>
      <c r="E448" s="14">
        <f ca="1">LOGINV(RAND(),$M$13,$L$13)</f>
        <v>22.612060307352955</v>
      </c>
      <c r="F448" s="14">
        <f ca="1">LOGINV(RAND(),$M$14,$L$14)</f>
        <v>17.264826428051894</v>
      </c>
      <c r="G448" s="14">
        <f ca="1">D448+E448+F448</f>
        <v>64.178756288876158</v>
      </c>
      <c r="H448">
        <f ca="1">FLOOR(SimTable[[#This Row],[Total_Service_Time_sec]],10)</f>
        <v>60</v>
      </c>
    </row>
    <row r="449" spans="1:8" ht="15" customHeight="1">
      <c r="A449">
        <f t="shared" si="6"/>
        <v>448</v>
      </c>
      <c r="B449" s="13">
        <f ca="1">RAND()</f>
        <v>9.6680203298613043E-2</v>
      </c>
      <c r="C449" t="str">
        <f ca="1">IF(B449&lt;=$L$3,$I$3,IF(B449&lt;=$L$4,$I$4,IF(B449&lt;=$L$5,$I$5,IF(B449&lt;=$L$6,$I$6,$I$7))))</f>
        <v>Cone</v>
      </c>
      <c r="D449" s="14">
        <f ca="1">LOGINV(RAND(),$M$12,$L$12)</f>
        <v>65.71651277389951</v>
      </c>
      <c r="E449" s="14">
        <f ca="1">LOGINV(RAND(),$M$13,$L$13)</f>
        <v>23.457085985195132</v>
      </c>
      <c r="F449" s="14">
        <f ca="1">LOGINV(RAND(),$M$14,$L$14)</f>
        <v>18.061988078369453</v>
      </c>
      <c r="G449" s="14">
        <f ca="1">D449+E449+F449</f>
        <v>107.2355868374641</v>
      </c>
      <c r="H449">
        <f ca="1">FLOOR(SimTable[[#This Row],[Total_Service_Time_sec]],10)</f>
        <v>100</v>
      </c>
    </row>
    <row r="450" spans="1:8" ht="15" customHeight="1">
      <c r="A450">
        <f t="shared" ref="A450:A513" si="7">ROW()-1</f>
        <v>449</v>
      </c>
      <c r="B450" s="13">
        <f ca="1">RAND()</f>
        <v>0.47634341083594989</v>
      </c>
      <c r="C450" t="str">
        <f ca="1">IF(B450&lt;=$L$3,$I$3,IF(B450&lt;=$L$4,$I$4,IF(B450&lt;=$L$5,$I$5,IF(B450&lt;=$L$6,$I$6,$I$7))))</f>
        <v>Cone</v>
      </c>
      <c r="D450" s="14">
        <f ca="1">LOGINV(RAND(),$M$12,$L$12)</f>
        <v>49.823723663323797</v>
      </c>
      <c r="E450" s="14">
        <f ca="1">LOGINV(RAND(),$M$13,$L$13)</f>
        <v>17.963453292704376</v>
      </c>
      <c r="F450" s="14">
        <f ca="1">LOGINV(RAND(),$M$14,$L$14)</f>
        <v>21.578764664217324</v>
      </c>
      <c r="G450" s="14">
        <f ca="1">D450+E450+F450</f>
        <v>89.365941620245508</v>
      </c>
      <c r="H450">
        <f ca="1">FLOOR(SimTable[[#This Row],[Total_Service_Time_sec]],10)</f>
        <v>80</v>
      </c>
    </row>
    <row r="451" spans="1:8" ht="15" customHeight="1">
      <c r="A451">
        <f t="shared" si="7"/>
        <v>450</v>
      </c>
      <c r="B451" s="13">
        <f ca="1">RAND()</f>
        <v>0.63959562287091387</v>
      </c>
      <c r="C451" t="str">
        <f ca="1">IF(B451&lt;=$L$3,$I$3,IF(B451&lt;=$L$4,$I$4,IF(B451&lt;=$L$5,$I$5,IF(B451&lt;=$L$6,$I$6,$I$7))))</f>
        <v>Cup</v>
      </c>
      <c r="D451" s="14">
        <f ca="1">LOGINV(RAND(),$M$12,$L$12)</f>
        <v>17.202067119082667</v>
      </c>
      <c r="E451" s="14">
        <f ca="1">LOGINV(RAND(),$M$13,$L$13)</f>
        <v>16.941599619479192</v>
      </c>
      <c r="F451" s="14">
        <f ca="1">LOGINV(RAND(),$M$14,$L$14)</f>
        <v>15.322604901795156</v>
      </c>
      <c r="G451" s="14">
        <f ca="1">D451+E451+F451</f>
        <v>49.466271640357022</v>
      </c>
      <c r="H451">
        <f ca="1">FLOOR(SimTable[[#This Row],[Total_Service_Time_sec]],10)</f>
        <v>40</v>
      </c>
    </row>
    <row r="452" spans="1:8" ht="15" customHeight="1">
      <c r="A452">
        <f t="shared" si="7"/>
        <v>451</v>
      </c>
      <c r="B452" s="13">
        <f ca="1">RAND()</f>
        <v>0.41321662343878773</v>
      </c>
      <c r="C452" t="str">
        <f ca="1">IF(B452&lt;=$L$3,$I$3,IF(B452&lt;=$L$4,$I$4,IF(B452&lt;=$L$5,$I$5,IF(B452&lt;=$L$6,$I$6,$I$7))))</f>
        <v>Cone</v>
      </c>
      <c r="D452" s="14">
        <f ca="1">LOGINV(RAND(),$M$12,$L$12)</f>
        <v>32.957637365292364</v>
      </c>
      <c r="E452" s="14">
        <f ca="1">LOGINV(RAND(),$M$13,$L$13)</f>
        <v>23.254501714502361</v>
      </c>
      <c r="F452" s="14">
        <f ca="1">LOGINV(RAND(),$M$14,$L$14)</f>
        <v>16.991226299250457</v>
      </c>
      <c r="G452" s="14">
        <f ca="1">D452+E452+F452</f>
        <v>73.203365379045181</v>
      </c>
      <c r="H452">
        <f ca="1">FLOOR(SimTable[[#This Row],[Total_Service_Time_sec]],10)</f>
        <v>70</v>
      </c>
    </row>
    <row r="453" spans="1:8" ht="15" customHeight="1">
      <c r="A453">
        <f t="shared" si="7"/>
        <v>452</v>
      </c>
      <c r="B453" s="13">
        <f ca="1">RAND()</f>
        <v>0.97323838487213854</v>
      </c>
      <c r="C453" t="str">
        <f ca="1">IF(B453&lt;=$L$3,$I$3,IF(B453&lt;=$L$4,$I$4,IF(B453&lt;=$L$5,$I$5,IF(B453&lt;=$L$6,$I$6,$I$7))))</f>
        <v>Sundae</v>
      </c>
      <c r="D453" s="14">
        <f ca="1">LOGINV(RAND(),$M$12,$L$12)</f>
        <v>74.634739108198204</v>
      </c>
      <c r="E453" s="14">
        <f ca="1">LOGINV(RAND(),$M$13,$L$13)</f>
        <v>54.821161630735006</v>
      </c>
      <c r="F453" s="14">
        <f ca="1">LOGINV(RAND(),$M$14,$L$14)</f>
        <v>20.393127035923083</v>
      </c>
      <c r="G453" s="14">
        <f ca="1">D453+E453+F453</f>
        <v>149.8490277748563</v>
      </c>
      <c r="H453">
        <f ca="1">FLOOR(SimTable[[#This Row],[Total_Service_Time_sec]],10)</f>
        <v>140</v>
      </c>
    </row>
    <row r="454" spans="1:8" ht="15" customHeight="1">
      <c r="A454">
        <f t="shared" si="7"/>
        <v>453</v>
      </c>
      <c r="B454" s="13">
        <f ca="1">RAND()</f>
        <v>0.73319494333853941</v>
      </c>
      <c r="C454" t="str">
        <f ca="1">IF(B454&lt;=$L$3,$I$3,IF(B454&lt;=$L$4,$I$4,IF(B454&lt;=$L$5,$I$5,IF(B454&lt;=$L$6,$I$6,$I$7))))</f>
        <v>Cup</v>
      </c>
      <c r="D454" s="14">
        <f ca="1">LOGINV(RAND(),$M$12,$L$12)</f>
        <v>9.7670235898601234</v>
      </c>
      <c r="E454" s="14">
        <f ca="1">LOGINV(RAND(),$M$13,$L$13)</f>
        <v>17.00583693444143</v>
      </c>
      <c r="F454" s="14">
        <f ca="1">LOGINV(RAND(),$M$14,$L$14)</f>
        <v>24.662284270528108</v>
      </c>
      <c r="G454" s="14">
        <f ca="1">D454+E454+F454</f>
        <v>51.435144794829661</v>
      </c>
      <c r="H454">
        <f ca="1">FLOOR(SimTable[[#This Row],[Total_Service_Time_sec]],10)</f>
        <v>50</v>
      </c>
    </row>
    <row r="455" spans="1:8" ht="15" customHeight="1">
      <c r="A455">
        <f t="shared" si="7"/>
        <v>454</v>
      </c>
      <c r="B455" s="13">
        <f ca="1">RAND()</f>
        <v>0.41252317629592428</v>
      </c>
      <c r="C455" t="str">
        <f ca="1">IF(B455&lt;=$L$3,$I$3,IF(B455&lt;=$L$4,$I$4,IF(B455&lt;=$L$5,$I$5,IF(B455&lt;=$L$6,$I$6,$I$7))))</f>
        <v>Cone</v>
      </c>
      <c r="D455" s="14">
        <f ca="1">LOGINV(RAND(),$M$12,$L$12)</f>
        <v>34.72965913328423</v>
      </c>
      <c r="E455" s="14">
        <f ca="1">LOGINV(RAND(),$M$13,$L$13)</f>
        <v>43.391691378658251</v>
      </c>
      <c r="F455" s="14">
        <f ca="1">LOGINV(RAND(),$M$14,$L$14)</f>
        <v>22.573274098664339</v>
      </c>
      <c r="G455" s="14">
        <f ca="1">D455+E455+F455</f>
        <v>100.69462461060682</v>
      </c>
      <c r="H455">
        <f ca="1">FLOOR(SimTable[[#This Row],[Total_Service_Time_sec]],10)</f>
        <v>100</v>
      </c>
    </row>
    <row r="456" spans="1:8" ht="15" customHeight="1">
      <c r="A456">
        <f t="shared" si="7"/>
        <v>455</v>
      </c>
      <c r="B456" s="13">
        <f ca="1">RAND()</f>
        <v>0.45175279747667041</v>
      </c>
      <c r="C456" t="str">
        <f ca="1">IF(B456&lt;=$L$3,$I$3,IF(B456&lt;=$L$4,$I$4,IF(B456&lt;=$L$5,$I$5,IF(B456&lt;=$L$6,$I$6,$I$7))))</f>
        <v>Cone</v>
      </c>
      <c r="D456" s="14">
        <f ca="1">LOGINV(RAND(),$M$12,$L$12)</f>
        <v>102.72987896873708</v>
      </c>
      <c r="E456" s="14">
        <f ca="1">LOGINV(RAND(),$M$13,$L$13)</f>
        <v>193.64775514185615</v>
      </c>
      <c r="F456" s="14">
        <f ca="1">LOGINV(RAND(),$M$14,$L$14)</f>
        <v>22.571519010768846</v>
      </c>
      <c r="G456" s="14">
        <f ca="1">D456+E456+F456</f>
        <v>318.94915312136209</v>
      </c>
      <c r="H456">
        <f ca="1">FLOOR(SimTable[[#This Row],[Total_Service_Time_sec]],10)</f>
        <v>310</v>
      </c>
    </row>
    <row r="457" spans="1:8" ht="15" customHeight="1">
      <c r="A457">
        <f t="shared" si="7"/>
        <v>456</v>
      </c>
      <c r="B457" s="13">
        <f ca="1">RAND()</f>
        <v>0.87620585559537101</v>
      </c>
      <c r="C457" t="str">
        <f ca="1">IF(B457&lt;=$L$3,$I$3,IF(B457&lt;=$L$4,$I$4,IF(B457&lt;=$L$5,$I$5,IF(B457&lt;=$L$6,$I$6,$I$7))))</f>
        <v>Shake</v>
      </c>
      <c r="D457" s="14">
        <f ca="1">LOGINV(RAND(),$M$12,$L$12)</f>
        <v>75.784199825670584</v>
      </c>
      <c r="E457" s="14">
        <f ca="1">LOGINV(RAND(),$M$13,$L$13)</f>
        <v>50.651270641923368</v>
      </c>
      <c r="F457" s="14">
        <f ca="1">LOGINV(RAND(),$M$14,$L$14)</f>
        <v>28.212268439618807</v>
      </c>
      <c r="G457" s="14">
        <f ca="1">D457+E457+F457</f>
        <v>154.64773890721276</v>
      </c>
      <c r="H457">
        <f ca="1">FLOOR(SimTable[[#This Row],[Total_Service_Time_sec]],10)</f>
        <v>150</v>
      </c>
    </row>
    <row r="458" spans="1:8" ht="15" customHeight="1">
      <c r="A458">
        <f t="shared" si="7"/>
        <v>457</v>
      </c>
      <c r="B458" s="13">
        <f ca="1">RAND()</f>
        <v>0.97459356430072397</v>
      </c>
      <c r="C458" t="str">
        <f ca="1">IF(B458&lt;=$L$3,$I$3,IF(B458&lt;=$L$4,$I$4,IF(B458&lt;=$L$5,$I$5,IF(B458&lt;=$L$6,$I$6,$I$7))))</f>
        <v>Sundae</v>
      </c>
      <c r="D458" s="14">
        <f ca="1">LOGINV(RAND(),$M$12,$L$12)</f>
        <v>35.084277830777189</v>
      </c>
      <c r="E458" s="14">
        <f ca="1">LOGINV(RAND(),$M$13,$L$13)</f>
        <v>11.081428791650033</v>
      </c>
      <c r="F458" s="14">
        <f ca="1">LOGINV(RAND(),$M$14,$L$14)</f>
        <v>20.706374104136025</v>
      </c>
      <c r="G458" s="14">
        <f ca="1">D458+E458+F458</f>
        <v>66.87208072656324</v>
      </c>
      <c r="H458">
        <f ca="1">FLOOR(SimTable[[#This Row],[Total_Service_Time_sec]],10)</f>
        <v>60</v>
      </c>
    </row>
    <row r="459" spans="1:8" ht="15" customHeight="1">
      <c r="A459">
        <f t="shared" si="7"/>
        <v>458</v>
      </c>
      <c r="B459" s="13">
        <f ca="1">RAND()</f>
        <v>0.45883183968810126</v>
      </c>
      <c r="C459" t="str">
        <f ca="1">IF(B459&lt;=$L$3,$I$3,IF(B459&lt;=$L$4,$I$4,IF(B459&lt;=$L$5,$I$5,IF(B459&lt;=$L$6,$I$6,$I$7))))</f>
        <v>Cone</v>
      </c>
      <c r="D459" s="14">
        <f ca="1">LOGINV(RAND(),$M$12,$L$12)</f>
        <v>25.033192513130665</v>
      </c>
      <c r="E459" s="14">
        <f ca="1">LOGINV(RAND(),$M$13,$L$13)</f>
        <v>38.157707088540164</v>
      </c>
      <c r="F459" s="14">
        <f ca="1">LOGINV(RAND(),$M$14,$L$14)</f>
        <v>24.524274461591144</v>
      </c>
      <c r="G459" s="14">
        <f ca="1">D459+E459+F459</f>
        <v>87.715174063261969</v>
      </c>
      <c r="H459">
        <f ca="1">FLOOR(SimTable[[#This Row],[Total_Service_Time_sec]],10)</f>
        <v>80</v>
      </c>
    </row>
    <row r="460" spans="1:8" ht="15" customHeight="1">
      <c r="A460">
        <f t="shared" si="7"/>
        <v>459</v>
      </c>
      <c r="B460" s="13">
        <f ca="1">RAND()</f>
        <v>0.17652400943511948</v>
      </c>
      <c r="C460" t="str">
        <f ca="1">IF(B460&lt;=$L$3,$I$3,IF(B460&lt;=$L$4,$I$4,IF(B460&lt;=$L$5,$I$5,IF(B460&lt;=$L$6,$I$6,$I$7))))</f>
        <v>Cone</v>
      </c>
      <c r="D460" s="14">
        <f ca="1">LOGINV(RAND(),$M$12,$L$12)</f>
        <v>16.991117874657359</v>
      </c>
      <c r="E460" s="14">
        <f ca="1">LOGINV(RAND(),$M$13,$L$13)</f>
        <v>28.140478169043988</v>
      </c>
      <c r="F460" s="14">
        <f ca="1">LOGINV(RAND(),$M$14,$L$14)</f>
        <v>14.90957517252774</v>
      </c>
      <c r="G460" s="14">
        <f ca="1">D460+E460+F460</f>
        <v>60.041171216229088</v>
      </c>
      <c r="H460">
        <f ca="1">FLOOR(SimTable[[#This Row],[Total_Service_Time_sec]],10)</f>
        <v>60</v>
      </c>
    </row>
    <row r="461" spans="1:8" ht="15" customHeight="1">
      <c r="A461">
        <f t="shared" si="7"/>
        <v>460</v>
      </c>
      <c r="B461" s="13">
        <f ca="1">RAND()</f>
        <v>0.6940711607705593</v>
      </c>
      <c r="C461" t="str">
        <f ca="1">IF(B461&lt;=$L$3,$I$3,IF(B461&lt;=$L$4,$I$4,IF(B461&lt;=$L$5,$I$5,IF(B461&lt;=$L$6,$I$6,$I$7))))</f>
        <v>Cup</v>
      </c>
      <c r="D461" s="14">
        <f ca="1">LOGINV(RAND(),$M$12,$L$12)</f>
        <v>41.571388997890978</v>
      </c>
      <c r="E461" s="14">
        <f ca="1">LOGINV(RAND(),$M$13,$L$13)</f>
        <v>46.319555765706802</v>
      </c>
      <c r="F461" s="14">
        <f ca="1">LOGINV(RAND(),$M$14,$L$14)</f>
        <v>23.473871103178084</v>
      </c>
      <c r="G461" s="14">
        <f ca="1">D461+E461+F461</f>
        <v>111.36481586677587</v>
      </c>
      <c r="H461">
        <f ca="1">FLOOR(SimTable[[#This Row],[Total_Service_Time_sec]],10)</f>
        <v>110</v>
      </c>
    </row>
    <row r="462" spans="1:8" ht="15" customHeight="1">
      <c r="A462">
        <f t="shared" si="7"/>
        <v>461</v>
      </c>
      <c r="B462" s="13">
        <f ca="1">RAND()</f>
        <v>0.58258701027331006</v>
      </c>
      <c r="C462" t="str">
        <f ca="1">IF(B462&lt;=$L$3,$I$3,IF(B462&lt;=$L$4,$I$4,IF(B462&lt;=$L$5,$I$5,IF(B462&lt;=$L$6,$I$6,$I$7))))</f>
        <v>Cup</v>
      </c>
      <c r="D462" s="14">
        <f ca="1">LOGINV(RAND(),$M$12,$L$12)</f>
        <v>9.8608831215230985</v>
      </c>
      <c r="E462" s="14">
        <f ca="1">LOGINV(RAND(),$M$13,$L$13)</f>
        <v>28.213083360010806</v>
      </c>
      <c r="F462" s="14">
        <f ca="1">LOGINV(RAND(),$M$14,$L$14)</f>
        <v>21.740927260089382</v>
      </c>
      <c r="G462" s="14">
        <f ca="1">D462+E462+F462</f>
        <v>59.81489374162328</v>
      </c>
      <c r="H462">
        <f ca="1">FLOOR(SimTable[[#This Row],[Total_Service_Time_sec]],10)</f>
        <v>50</v>
      </c>
    </row>
    <row r="463" spans="1:8" ht="15" customHeight="1">
      <c r="A463">
        <f t="shared" si="7"/>
        <v>462</v>
      </c>
      <c r="B463" s="13">
        <f ca="1">RAND()</f>
        <v>0.65875413620280099</v>
      </c>
      <c r="C463" t="str">
        <f ca="1">IF(B463&lt;=$L$3,$I$3,IF(B463&lt;=$L$4,$I$4,IF(B463&lt;=$L$5,$I$5,IF(B463&lt;=$L$6,$I$6,$I$7))))</f>
        <v>Cup</v>
      </c>
      <c r="D463" s="14">
        <f ca="1">LOGINV(RAND(),$M$12,$L$12)</f>
        <v>11.625699966234633</v>
      </c>
      <c r="E463" s="14">
        <f ca="1">LOGINV(RAND(),$M$13,$L$13)</f>
        <v>31.909904171768762</v>
      </c>
      <c r="F463" s="14">
        <f ca="1">LOGINV(RAND(),$M$14,$L$14)</f>
        <v>21.324947772425801</v>
      </c>
      <c r="G463" s="14">
        <f ca="1">D463+E463+F463</f>
        <v>64.860551910429194</v>
      </c>
      <c r="H463">
        <f ca="1">FLOOR(SimTable[[#This Row],[Total_Service_Time_sec]],10)</f>
        <v>60</v>
      </c>
    </row>
    <row r="464" spans="1:8" ht="15" customHeight="1">
      <c r="A464">
        <f t="shared" si="7"/>
        <v>463</v>
      </c>
      <c r="B464" s="13">
        <f ca="1">RAND()</f>
        <v>1.3963869811381424E-2</v>
      </c>
      <c r="C464" t="str">
        <f ca="1">IF(B464&lt;=$L$3,$I$3,IF(B464&lt;=$L$4,$I$4,IF(B464&lt;=$L$5,$I$5,IF(B464&lt;=$L$6,$I$6,$I$7))))</f>
        <v>Cone</v>
      </c>
      <c r="D464" s="14">
        <f ca="1">LOGINV(RAND(),$M$12,$L$12)</f>
        <v>17.403080602866293</v>
      </c>
      <c r="E464" s="14">
        <f ca="1">LOGINV(RAND(),$M$13,$L$13)</f>
        <v>56.237223981080589</v>
      </c>
      <c r="F464" s="14">
        <f ca="1">LOGINV(RAND(),$M$14,$L$14)</f>
        <v>22.845560849165395</v>
      </c>
      <c r="G464" s="14">
        <f ca="1">D464+E464+F464</f>
        <v>96.485865433112281</v>
      </c>
      <c r="H464">
        <f ca="1">FLOOR(SimTable[[#This Row],[Total_Service_Time_sec]],10)</f>
        <v>90</v>
      </c>
    </row>
    <row r="465" spans="1:8" ht="15" customHeight="1">
      <c r="A465">
        <f t="shared" si="7"/>
        <v>464</v>
      </c>
      <c r="B465" s="13">
        <f ca="1">RAND()</f>
        <v>0.47956903605245726</v>
      </c>
      <c r="C465" t="str">
        <f ca="1">IF(B465&lt;=$L$3,$I$3,IF(B465&lt;=$L$4,$I$4,IF(B465&lt;=$L$5,$I$5,IF(B465&lt;=$L$6,$I$6,$I$7))))</f>
        <v>Cone</v>
      </c>
      <c r="D465" s="14">
        <f ca="1">LOGINV(RAND(),$M$12,$L$12)</f>
        <v>36.845321956734409</v>
      </c>
      <c r="E465" s="14">
        <f ca="1">LOGINV(RAND(),$M$13,$L$13)</f>
        <v>16.108602313951785</v>
      </c>
      <c r="F465" s="14">
        <f ca="1">LOGINV(RAND(),$M$14,$L$14)</f>
        <v>20.828547020909678</v>
      </c>
      <c r="G465" s="14">
        <f ca="1">D465+E465+F465</f>
        <v>73.782471291595868</v>
      </c>
      <c r="H465">
        <f ca="1">FLOOR(SimTable[[#This Row],[Total_Service_Time_sec]],10)</f>
        <v>70</v>
      </c>
    </row>
    <row r="466" spans="1:8" ht="15" customHeight="1">
      <c r="A466">
        <f t="shared" si="7"/>
        <v>465</v>
      </c>
      <c r="B466" s="13">
        <f ca="1">RAND()</f>
        <v>0.92307477391621662</v>
      </c>
      <c r="C466" t="str">
        <f ca="1">IF(B466&lt;=$L$3,$I$3,IF(B466&lt;=$L$4,$I$4,IF(B466&lt;=$L$5,$I$5,IF(B466&lt;=$L$6,$I$6,$I$7))))</f>
        <v>Split</v>
      </c>
      <c r="D466" s="14">
        <f ca="1">LOGINV(RAND(),$M$12,$L$12)</f>
        <v>24.210485226732043</v>
      </c>
      <c r="E466" s="14">
        <f ca="1">LOGINV(RAND(),$M$13,$L$13)</f>
        <v>27.248580332851581</v>
      </c>
      <c r="F466" s="14">
        <f ca="1">LOGINV(RAND(),$M$14,$L$14)</f>
        <v>19.74315296872587</v>
      </c>
      <c r="G466" s="14">
        <f ca="1">D466+E466+F466</f>
        <v>71.202218528309487</v>
      </c>
      <c r="H466">
        <f ca="1">FLOOR(SimTable[[#This Row],[Total_Service_Time_sec]],10)</f>
        <v>70</v>
      </c>
    </row>
    <row r="467" spans="1:8" ht="15" customHeight="1">
      <c r="A467">
        <f t="shared" si="7"/>
        <v>466</v>
      </c>
      <c r="B467" s="13">
        <f ca="1">RAND()</f>
        <v>0.75775080039303622</v>
      </c>
      <c r="C467" t="str">
        <f ca="1">IF(B467&lt;=$L$3,$I$3,IF(B467&lt;=$L$4,$I$4,IF(B467&lt;=$L$5,$I$5,IF(B467&lt;=$L$6,$I$6,$I$7))))</f>
        <v>Cup</v>
      </c>
      <c r="D467" s="14">
        <f ca="1">LOGINV(RAND(),$M$12,$L$12)</f>
        <v>21.468124408431322</v>
      </c>
      <c r="E467" s="14">
        <f ca="1">LOGINV(RAND(),$M$13,$L$13)</f>
        <v>39.439252420306424</v>
      </c>
      <c r="F467" s="14">
        <f ca="1">LOGINV(RAND(),$M$14,$L$14)</f>
        <v>22.63400814522484</v>
      </c>
      <c r="G467" s="14">
        <f ca="1">D467+E467+F467</f>
        <v>83.541384973962579</v>
      </c>
      <c r="H467">
        <f ca="1">FLOOR(SimTable[[#This Row],[Total_Service_Time_sec]],10)</f>
        <v>80</v>
      </c>
    </row>
    <row r="468" spans="1:8" ht="15" customHeight="1">
      <c r="A468">
        <f t="shared" si="7"/>
        <v>467</v>
      </c>
      <c r="B468" s="13">
        <f ca="1">RAND()</f>
        <v>0.95228564285611672</v>
      </c>
      <c r="C468" t="str">
        <f ca="1">IF(B468&lt;=$L$3,$I$3,IF(B468&lt;=$L$4,$I$4,IF(B468&lt;=$L$5,$I$5,IF(B468&lt;=$L$6,$I$6,$I$7))))</f>
        <v>Split</v>
      </c>
      <c r="D468" s="14">
        <f ca="1">LOGINV(RAND(),$M$12,$L$12)</f>
        <v>5.9615975065438276</v>
      </c>
      <c r="E468" s="14">
        <f ca="1">LOGINV(RAND(),$M$13,$L$13)</f>
        <v>18.040904677759809</v>
      </c>
      <c r="F468" s="14">
        <f ca="1">LOGINV(RAND(),$M$14,$L$14)</f>
        <v>16.929850434276627</v>
      </c>
      <c r="G468" s="14">
        <f ca="1">D468+E468+F468</f>
        <v>40.932352618580268</v>
      </c>
      <c r="H468">
        <f ca="1">FLOOR(SimTable[[#This Row],[Total_Service_Time_sec]],10)</f>
        <v>40</v>
      </c>
    </row>
    <row r="469" spans="1:8" ht="15" customHeight="1">
      <c r="A469">
        <f t="shared" si="7"/>
        <v>468</v>
      </c>
      <c r="B469" s="13">
        <f ca="1">RAND()</f>
        <v>0.43506984068498533</v>
      </c>
      <c r="C469" t="str">
        <f ca="1">IF(B469&lt;=$L$3,$I$3,IF(B469&lt;=$L$4,$I$4,IF(B469&lt;=$L$5,$I$5,IF(B469&lt;=$L$6,$I$6,$I$7))))</f>
        <v>Cone</v>
      </c>
      <c r="D469" s="14">
        <f ca="1">LOGINV(RAND(),$M$12,$L$12)</f>
        <v>71.752450666851146</v>
      </c>
      <c r="E469" s="14">
        <f ca="1">LOGINV(RAND(),$M$13,$L$13)</f>
        <v>51.774827684444432</v>
      </c>
      <c r="F469" s="14">
        <f ca="1">LOGINV(RAND(),$M$14,$L$14)</f>
        <v>25.346730382004893</v>
      </c>
      <c r="G469" s="14">
        <f ca="1">D469+E469+F469</f>
        <v>148.87400873330046</v>
      </c>
      <c r="H469">
        <f ca="1">FLOOR(SimTable[[#This Row],[Total_Service_Time_sec]],10)</f>
        <v>140</v>
      </c>
    </row>
    <row r="470" spans="1:8" ht="15" customHeight="1">
      <c r="A470">
        <f t="shared" si="7"/>
        <v>469</v>
      </c>
      <c r="B470" s="13">
        <f ca="1">RAND()</f>
        <v>0.76987052384539034</v>
      </c>
      <c r="C470" t="str">
        <f ca="1">IF(B470&lt;=$L$3,$I$3,IF(B470&lt;=$L$4,$I$4,IF(B470&lt;=$L$5,$I$5,IF(B470&lt;=$L$6,$I$6,$I$7))))</f>
        <v>Cup</v>
      </c>
      <c r="D470" s="14">
        <f ca="1">LOGINV(RAND(),$M$12,$L$12)</f>
        <v>7.6993144483057696</v>
      </c>
      <c r="E470" s="14">
        <f ca="1">LOGINV(RAND(),$M$13,$L$13)</f>
        <v>18.600895177195628</v>
      </c>
      <c r="F470" s="14">
        <f ca="1">LOGINV(RAND(),$M$14,$L$14)</f>
        <v>19.879228774854734</v>
      </c>
      <c r="G470" s="14">
        <f ca="1">D470+E470+F470</f>
        <v>46.179438400356133</v>
      </c>
      <c r="H470">
        <f ca="1">FLOOR(SimTable[[#This Row],[Total_Service_Time_sec]],10)</f>
        <v>40</v>
      </c>
    </row>
    <row r="471" spans="1:8" ht="15" customHeight="1">
      <c r="A471">
        <f t="shared" si="7"/>
        <v>470</v>
      </c>
      <c r="B471" s="13">
        <f ca="1">RAND()</f>
        <v>0.89319503995897587</v>
      </c>
      <c r="C471" t="str">
        <f ca="1">IF(B471&lt;=$L$3,$I$3,IF(B471&lt;=$L$4,$I$4,IF(B471&lt;=$L$5,$I$5,IF(B471&lt;=$L$6,$I$6,$I$7))))</f>
        <v>Shake</v>
      </c>
      <c r="D471" s="14">
        <f ca="1">LOGINV(RAND(),$M$12,$L$12)</f>
        <v>65.890718025417144</v>
      </c>
      <c r="E471" s="14">
        <f ca="1">LOGINV(RAND(),$M$13,$L$13)</f>
        <v>36.572647415346381</v>
      </c>
      <c r="F471" s="14">
        <f ca="1">LOGINV(RAND(),$M$14,$L$14)</f>
        <v>19.900716356353307</v>
      </c>
      <c r="G471" s="14">
        <f ca="1">D471+E471+F471</f>
        <v>122.36408179711682</v>
      </c>
      <c r="H471">
        <f ca="1">FLOOR(SimTable[[#This Row],[Total_Service_Time_sec]],10)</f>
        <v>120</v>
      </c>
    </row>
    <row r="472" spans="1:8" ht="15" customHeight="1">
      <c r="A472">
        <f t="shared" si="7"/>
        <v>471</v>
      </c>
      <c r="B472" s="13">
        <f ca="1">RAND()</f>
        <v>0.74595080834977479</v>
      </c>
      <c r="C472" t="str">
        <f ca="1">IF(B472&lt;=$L$3,$I$3,IF(B472&lt;=$L$4,$I$4,IF(B472&lt;=$L$5,$I$5,IF(B472&lt;=$L$6,$I$6,$I$7))))</f>
        <v>Cup</v>
      </c>
      <c r="D472" s="14">
        <f ca="1">LOGINV(RAND(),$M$12,$L$12)</f>
        <v>32.362353219014167</v>
      </c>
      <c r="E472" s="14">
        <f ca="1">LOGINV(RAND(),$M$13,$L$13)</f>
        <v>14.723406195650332</v>
      </c>
      <c r="F472" s="14">
        <f ca="1">LOGINV(RAND(),$M$14,$L$14)</f>
        <v>15.39604373534114</v>
      </c>
      <c r="G472" s="14">
        <f ca="1">D472+E472+F472</f>
        <v>62.481803150005639</v>
      </c>
      <c r="H472">
        <f ca="1">FLOOR(SimTable[[#This Row],[Total_Service_Time_sec]],10)</f>
        <v>60</v>
      </c>
    </row>
    <row r="473" spans="1:8" ht="15" customHeight="1">
      <c r="A473">
        <f t="shared" si="7"/>
        <v>472</v>
      </c>
      <c r="B473" s="13">
        <f ca="1">RAND()</f>
        <v>0.23635637212282712</v>
      </c>
      <c r="C473" t="str">
        <f ca="1">IF(B473&lt;=$L$3,$I$3,IF(B473&lt;=$L$4,$I$4,IF(B473&lt;=$L$5,$I$5,IF(B473&lt;=$L$6,$I$6,$I$7))))</f>
        <v>Cone</v>
      </c>
      <c r="D473" s="14">
        <f ca="1">LOGINV(RAND(),$M$12,$L$12)</f>
        <v>46.172260517648077</v>
      </c>
      <c r="E473" s="14">
        <f ca="1">LOGINV(RAND(),$M$13,$L$13)</f>
        <v>50.504279501422701</v>
      </c>
      <c r="F473" s="14">
        <f ca="1">LOGINV(RAND(),$M$14,$L$14)</f>
        <v>22.943261486402772</v>
      </c>
      <c r="G473" s="14">
        <f ca="1">D473+E473+F473</f>
        <v>119.61980150547356</v>
      </c>
      <c r="H473">
        <f ca="1">FLOOR(SimTable[[#This Row],[Total_Service_Time_sec]],10)</f>
        <v>110</v>
      </c>
    </row>
    <row r="474" spans="1:8" ht="15" customHeight="1">
      <c r="A474">
        <f t="shared" si="7"/>
        <v>473</v>
      </c>
      <c r="B474" s="13">
        <f ca="1">RAND()</f>
        <v>0.45365308316984132</v>
      </c>
      <c r="C474" t="str">
        <f ca="1">IF(B474&lt;=$L$3,$I$3,IF(B474&lt;=$L$4,$I$4,IF(B474&lt;=$L$5,$I$5,IF(B474&lt;=$L$6,$I$6,$I$7))))</f>
        <v>Cone</v>
      </c>
      <c r="D474" s="14">
        <f ca="1">LOGINV(RAND(),$M$12,$L$12)</f>
        <v>27.353403258080274</v>
      </c>
      <c r="E474" s="14">
        <f ca="1">LOGINV(RAND(),$M$13,$L$13)</f>
        <v>16.581669092394634</v>
      </c>
      <c r="F474" s="14">
        <f ca="1">LOGINV(RAND(),$M$14,$L$14)</f>
        <v>16.593221938421404</v>
      </c>
      <c r="G474" s="14">
        <f ca="1">D474+E474+F474</f>
        <v>60.528294288896319</v>
      </c>
      <c r="H474">
        <f ca="1">FLOOR(SimTable[[#This Row],[Total_Service_Time_sec]],10)</f>
        <v>60</v>
      </c>
    </row>
    <row r="475" spans="1:8" ht="15" customHeight="1">
      <c r="A475">
        <f t="shared" si="7"/>
        <v>474</v>
      </c>
      <c r="B475" s="13">
        <f ca="1">RAND()</f>
        <v>0.36075664103897931</v>
      </c>
      <c r="C475" t="str">
        <f ca="1">IF(B475&lt;=$L$3,$I$3,IF(B475&lt;=$L$4,$I$4,IF(B475&lt;=$L$5,$I$5,IF(B475&lt;=$L$6,$I$6,$I$7))))</f>
        <v>Cone</v>
      </c>
      <c r="D475" s="14">
        <f ca="1">LOGINV(RAND(),$M$12,$L$12)</f>
        <v>22.078562799452722</v>
      </c>
      <c r="E475" s="14">
        <f ca="1">LOGINV(RAND(),$M$13,$L$13)</f>
        <v>31.060238639153368</v>
      </c>
      <c r="F475" s="14">
        <f ca="1">LOGINV(RAND(),$M$14,$L$14)</f>
        <v>21.041609466728406</v>
      </c>
      <c r="G475" s="14">
        <f ca="1">D475+E475+F475</f>
        <v>74.180410905334497</v>
      </c>
      <c r="H475">
        <f ca="1">FLOOR(SimTable[[#This Row],[Total_Service_Time_sec]],10)</f>
        <v>70</v>
      </c>
    </row>
    <row r="476" spans="1:8" ht="15" customHeight="1">
      <c r="A476">
        <f t="shared" si="7"/>
        <v>475</v>
      </c>
      <c r="B476" s="13">
        <f ca="1">RAND()</f>
        <v>0.67872904364334585</v>
      </c>
      <c r="C476" t="str">
        <f ca="1">IF(B476&lt;=$L$3,$I$3,IF(B476&lt;=$L$4,$I$4,IF(B476&lt;=$L$5,$I$5,IF(B476&lt;=$L$6,$I$6,$I$7))))</f>
        <v>Cup</v>
      </c>
      <c r="D476" s="14">
        <f ca="1">LOGINV(RAND(),$M$12,$L$12)</f>
        <v>74.876997603239758</v>
      </c>
      <c r="E476" s="14">
        <f ca="1">LOGINV(RAND(),$M$13,$L$13)</f>
        <v>17.380392803034599</v>
      </c>
      <c r="F476" s="14">
        <f ca="1">LOGINV(RAND(),$M$14,$L$14)</f>
        <v>18.995359986173007</v>
      </c>
      <c r="G476" s="14">
        <f ca="1">D476+E476+F476</f>
        <v>111.25275039244735</v>
      </c>
      <c r="H476">
        <f ca="1">FLOOR(SimTable[[#This Row],[Total_Service_Time_sec]],10)</f>
        <v>110</v>
      </c>
    </row>
    <row r="477" spans="1:8" ht="15" customHeight="1">
      <c r="A477">
        <f t="shared" si="7"/>
        <v>476</v>
      </c>
      <c r="B477" s="13">
        <f ca="1">RAND()</f>
        <v>0.94636824686115151</v>
      </c>
      <c r="C477" t="str">
        <f ca="1">IF(B477&lt;=$L$3,$I$3,IF(B477&lt;=$L$4,$I$4,IF(B477&lt;=$L$5,$I$5,IF(B477&lt;=$L$6,$I$6,$I$7))))</f>
        <v>Split</v>
      </c>
      <c r="D477" s="14">
        <f ca="1">LOGINV(RAND(),$M$12,$L$12)</f>
        <v>28.553122491635598</v>
      </c>
      <c r="E477" s="14">
        <f ca="1">LOGINV(RAND(),$M$13,$L$13)</f>
        <v>14.924597244942946</v>
      </c>
      <c r="F477" s="14">
        <f ca="1">LOGINV(RAND(),$M$14,$L$14)</f>
        <v>18.220112241680347</v>
      </c>
      <c r="G477" s="14">
        <f ca="1">D477+E477+F477</f>
        <v>61.69783197825889</v>
      </c>
      <c r="H477">
        <f ca="1">FLOOR(SimTable[[#This Row],[Total_Service_Time_sec]],10)</f>
        <v>60</v>
      </c>
    </row>
    <row r="478" spans="1:8" ht="15" customHeight="1">
      <c r="A478">
        <f t="shared" si="7"/>
        <v>477</v>
      </c>
      <c r="B478" s="13">
        <f ca="1">RAND()</f>
        <v>0.29378556902634345</v>
      </c>
      <c r="C478" t="str">
        <f ca="1">IF(B478&lt;=$L$3,$I$3,IF(B478&lt;=$L$4,$I$4,IF(B478&lt;=$L$5,$I$5,IF(B478&lt;=$L$6,$I$6,$I$7))))</f>
        <v>Cone</v>
      </c>
      <c r="D478" s="14">
        <f ca="1">LOGINV(RAND(),$M$12,$L$12)</f>
        <v>26.899424985997236</v>
      </c>
      <c r="E478" s="14">
        <f ca="1">LOGINV(RAND(),$M$13,$L$13)</f>
        <v>42.833379734053345</v>
      </c>
      <c r="F478" s="14">
        <f ca="1">LOGINV(RAND(),$M$14,$L$14)</f>
        <v>24.090527523072833</v>
      </c>
      <c r="G478" s="14">
        <f ca="1">D478+E478+F478</f>
        <v>93.823332243123417</v>
      </c>
      <c r="H478">
        <f ca="1">FLOOR(SimTable[[#This Row],[Total_Service_Time_sec]],10)</f>
        <v>90</v>
      </c>
    </row>
    <row r="479" spans="1:8" ht="15" customHeight="1">
      <c r="A479">
        <f t="shared" si="7"/>
        <v>478</v>
      </c>
      <c r="B479" s="13">
        <f ca="1">RAND()</f>
        <v>0.17941208459391078</v>
      </c>
      <c r="C479" t="str">
        <f ca="1">IF(B479&lt;=$L$3,$I$3,IF(B479&lt;=$L$4,$I$4,IF(B479&lt;=$L$5,$I$5,IF(B479&lt;=$L$6,$I$6,$I$7))))</f>
        <v>Cone</v>
      </c>
      <c r="D479" s="14">
        <f ca="1">LOGINV(RAND(),$M$12,$L$12)</f>
        <v>20.847084699723123</v>
      </c>
      <c r="E479" s="14">
        <f ca="1">LOGINV(RAND(),$M$13,$L$13)</f>
        <v>37.332828865716102</v>
      </c>
      <c r="F479" s="14">
        <f ca="1">LOGINV(RAND(),$M$14,$L$14)</f>
        <v>18.045105417479355</v>
      </c>
      <c r="G479" s="14">
        <f ca="1">D479+E479+F479</f>
        <v>76.225018982918584</v>
      </c>
      <c r="H479">
        <f ca="1">FLOOR(SimTable[[#This Row],[Total_Service_Time_sec]],10)</f>
        <v>70</v>
      </c>
    </row>
    <row r="480" spans="1:8" ht="15" customHeight="1">
      <c r="A480">
        <f t="shared" si="7"/>
        <v>479</v>
      </c>
      <c r="B480" s="13">
        <f ca="1">RAND()</f>
        <v>0.8982730362381417</v>
      </c>
      <c r="C480" t="str">
        <f ca="1">IF(B480&lt;=$L$3,$I$3,IF(B480&lt;=$L$4,$I$4,IF(B480&lt;=$L$5,$I$5,IF(B480&lt;=$L$6,$I$6,$I$7))))</f>
        <v>Shake</v>
      </c>
      <c r="D480" s="14">
        <f ca="1">LOGINV(RAND(),$M$12,$L$12)</f>
        <v>27.591322703958419</v>
      </c>
      <c r="E480" s="14">
        <f ca="1">LOGINV(RAND(),$M$13,$L$13)</f>
        <v>19.406099027667622</v>
      </c>
      <c r="F480" s="14">
        <f ca="1">LOGINV(RAND(),$M$14,$L$14)</f>
        <v>21.226542422801661</v>
      </c>
      <c r="G480" s="14">
        <f ca="1">D480+E480+F480</f>
        <v>68.223964154427705</v>
      </c>
      <c r="H480">
        <f ca="1">FLOOR(SimTable[[#This Row],[Total_Service_Time_sec]],10)</f>
        <v>60</v>
      </c>
    </row>
    <row r="481" spans="1:8" ht="15" customHeight="1">
      <c r="A481">
        <f t="shared" si="7"/>
        <v>480</v>
      </c>
      <c r="B481" s="13">
        <f ca="1">RAND()</f>
        <v>0.23066964151493807</v>
      </c>
      <c r="C481" t="str">
        <f ca="1">IF(B481&lt;=$L$3,$I$3,IF(B481&lt;=$L$4,$I$4,IF(B481&lt;=$L$5,$I$5,IF(B481&lt;=$L$6,$I$6,$I$7))))</f>
        <v>Cone</v>
      </c>
      <c r="D481" s="14">
        <f ca="1">LOGINV(RAND(),$M$12,$L$12)</f>
        <v>23.908698702975279</v>
      </c>
      <c r="E481" s="14">
        <f ca="1">LOGINV(RAND(),$M$13,$L$13)</f>
        <v>18.71433875114425</v>
      </c>
      <c r="F481" s="14">
        <f ca="1">LOGINV(RAND(),$M$14,$L$14)</f>
        <v>16.046643513608842</v>
      </c>
      <c r="G481" s="14">
        <f ca="1">D481+E481+F481</f>
        <v>58.669680967728368</v>
      </c>
      <c r="H481">
        <f ca="1">FLOOR(SimTable[[#This Row],[Total_Service_Time_sec]],10)</f>
        <v>50</v>
      </c>
    </row>
    <row r="482" spans="1:8" ht="15" customHeight="1">
      <c r="A482">
        <f t="shared" si="7"/>
        <v>481</v>
      </c>
      <c r="B482" s="13">
        <f ca="1">RAND()</f>
        <v>0.94532450071477891</v>
      </c>
      <c r="C482" t="str">
        <f ca="1">IF(B482&lt;=$L$3,$I$3,IF(B482&lt;=$L$4,$I$4,IF(B482&lt;=$L$5,$I$5,IF(B482&lt;=$L$6,$I$6,$I$7))))</f>
        <v>Split</v>
      </c>
      <c r="D482" s="14">
        <f ca="1">LOGINV(RAND(),$M$12,$L$12)</f>
        <v>140.12913946465108</v>
      </c>
      <c r="E482" s="14">
        <f ca="1">LOGINV(RAND(),$M$13,$L$13)</f>
        <v>13.408800689219678</v>
      </c>
      <c r="F482" s="14">
        <f ca="1">LOGINV(RAND(),$M$14,$L$14)</f>
        <v>16.652518330053663</v>
      </c>
      <c r="G482" s="14">
        <f ca="1">D482+E482+F482</f>
        <v>170.1904584839244</v>
      </c>
      <c r="H482">
        <f ca="1">FLOOR(SimTable[[#This Row],[Total_Service_Time_sec]],10)</f>
        <v>170</v>
      </c>
    </row>
    <row r="483" spans="1:8" ht="15" customHeight="1">
      <c r="A483">
        <f t="shared" si="7"/>
        <v>482</v>
      </c>
      <c r="B483" s="13">
        <f ca="1">RAND()</f>
        <v>0.54400136739755156</v>
      </c>
      <c r="C483" t="str">
        <f ca="1">IF(B483&lt;=$L$3,$I$3,IF(B483&lt;=$L$4,$I$4,IF(B483&lt;=$L$5,$I$5,IF(B483&lt;=$L$6,$I$6,$I$7))))</f>
        <v>Cup</v>
      </c>
      <c r="D483" s="14">
        <f ca="1">LOGINV(RAND(),$M$12,$L$12)</f>
        <v>31.390853140378038</v>
      </c>
      <c r="E483" s="14">
        <f ca="1">LOGINV(RAND(),$M$13,$L$13)</f>
        <v>16.312141183472857</v>
      </c>
      <c r="F483" s="14">
        <f ca="1">LOGINV(RAND(),$M$14,$L$14)</f>
        <v>19.830143962520609</v>
      </c>
      <c r="G483" s="14">
        <f ca="1">D483+E483+F483</f>
        <v>67.533138286371496</v>
      </c>
      <c r="H483">
        <f ca="1">FLOOR(SimTable[[#This Row],[Total_Service_Time_sec]],10)</f>
        <v>60</v>
      </c>
    </row>
    <row r="484" spans="1:8" ht="15" customHeight="1">
      <c r="A484">
        <f t="shared" si="7"/>
        <v>483</v>
      </c>
      <c r="B484" s="13">
        <f ca="1">RAND()</f>
        <v>4.7903305866646262E-2</v>
      </c>
      <c r="C484" t="str">
        <f ca="1">IF(B484&lt;=$L$3,$I$3,IF(B484&lt;=$L$4,$I$4,IF(B484&lt;=$L$5,$I$5,IF(B484&lt;=$L$6,$I$6,$I$7))))</f>
        <v>Cone</v>
      </c>
      <c r="D484" s="14">
        <f ca="1">LOGINV(RAND(),$M$12,$L$12)</f>
        <v>64.277773479271573</v>
      </c>
      <c r="E484" s="14">
        <f ca="1">LOGINV(RAND(),$M$13,$L$13)</f>
        <v>12.966790614393243</v>
      </c>
      <c r="F484" s="14">
        <f ca="1">LOGINV(RAND(),$M$14,$L$14)</f>
        <v>19.750025483916598</v>
      </c>
      <c r="G484" s="14">
        <f ca="1">D484+E484+F484</f>
        <v>96.994589577581422</v>
      </c>
      <c r="H484">
        <f ca="1">FLOOR(SimTable[[#This Row],[Total_Service_Time_sec]],10)</f>
        <v>90</v>
      </c>
    </row>
    <row r="485" spans="1:8" ht="15" customHeight="1">
      <c r="A485">
        <f t="shared" si="7"/>
        <v>484</v>
      </c>
      <c r="B485" s="13">
        <f ca="1">RAND()</f>
        <v>0.37137455584504198</v>
      </c>
      <c r="C485" t="str">
        <f ca="1">IF(B485&lt;=$L$3,$I$3,IF(B485&lt;=$L$4,$I$4,IF(B485&lt;=$L$5,$I$5,IF(B485&lt;=$L$6,$I$6,$I$7))))</f>
        <v>Cone</v>
      </c>
      <c r="D485" s="14">
        <f ca="1">LOGINV(RAND(),$M$12,$L$12)</f>
        <v>31.714290358895543</v>
      </c>
      <c r="E485" s="14">
        <f ca="1">LOGINV(RAND(),$M$13,$L$13)</f>
        <v>18.512241254763378</v>
      </c>
      <c r="F485" s="14">
        <f ca="1">LOGINV(RAND(),$M$14,$L$14)</f>
        <v>20.216959830185228</v>
      </c>
      <c r="G485" s="14">
        <f ca="1">D485+E485+F485</f>
        <v>70.443491443844152</v>
      </c>
      <c r="H485">
        <f ca="1">FLOOR(SimTable[[#This Row],[Total_Service_Time_sec]],10)</f>
        <v>70</v>
      </c>
    </row>
    <row r="486" spans="1:8" ht="15" customHeight="1">
      <c r="A486">
        <f t="shared" si="7"/>
        <v>485</v>
      </c>
      <c r="B486" s="13">
        <f ca="1">RAND()</f>
        <v>0.73844810551094653</v>
      </c>
      <c r="C486" t="str">
        <f ca="1">IF(B486&lt;=$L$3,$I$3,IF(B486&lt;=$L$4,$I$4,IF(B486&lt;=$L$5,$I$5,IF(B486&lt;=$L$6,$I$6,$I$7))))</f>
        <v>Cup</v>
      </c>
      <c r="D486" s="14">
        <f ca="1">LOGINV(RAND(),$M$12,$L$12)</f>
        <v>42.130790532438503</v>
      </c>
      <c r="E486" s="14">
        <f ca="1">LOGINV(RAND(),$M$13,$L$13)</f>
        <v>6.3925844116767765</v>
      </c>
      <c r="F486" s="14">
        <f ca="1">LOGINV(RAND(),$M$14,$L$14)</f>
        <v>15.25085750520353</v>
      </c>
      <c r="G486" s="14">
        <f ca="1">D486+E486+F486</f>
        <v>63.774232449318816</v>
      </c>
      <c r="H486">
        <f ca="1">FLOOR(SimTable[[#This Row],[Total_Service_Time_sec]],10)</f>
        <v>60</v>
      </c>
    </row>
    <row r="487" spans="1:8" ht="15" customHeight="1">
      <c r="A487">
        <f t="shared" si="7"/>
        <v>486</v>
      </c>
      <c r="B487" s="13">
        <f ca="1">RAND()</f>
        <v>0.35942503817449478</v>
      </c>
      <c r="C487" t="str">
        <f ca="1">IF(B487&lt;=$L$3,$I$3,IF(B487&lt;=$L$4,$I$4,IF(B487&lt;=$L$5,$I$5,IF(B487&lt;=$L$6,$I$6,$I$7))))</f>
        <v>Cone</v>
      </c>
      <c r="D487" s="14">
        <f ca="1">LOGINV(RAND(),$M$12,$L$12)</f>
        <v>14.600086727321157</v>
      </c>
      <c r="E487" s="14">
        <f ca="1">LOGINV(RAND(),$M$13,$L$13)</f>
        <v>24.356841288428974</v>
      </c>
      <c r="F487" s="14">
        <f ca="1">LOGINV(RAND(),$M$14,$L$14)</f>
        <v>22.266349464407824</v>
      </c>
      <c r="G487" s="14">
        <f ca="1">D487+E487+F487</f>
        <v>61.223277480157954</v>
      </c>
      <c r="H487">
        <f ca="1">FLOOR(SimTable[[#This Row],[Total_Service_Time_sec]],10)</f>
        <v>60</v>
      </c>
    </row>
    <row r="488" spans="1:8" ht="15" customHeight="1">
      <c r="A488">
        <f t="shared" si="7"/>
        <v>487</v>
      </c>
      <c r="B488" s="13">
        <f ca="1">RAND()</f>
        <v>0.37355609905949949</v>
      </c>
      <c r="C488" t="str">
        <f ca="1">IF(B488&lt;=$L$3,$I$3,IF(B488&lt;=$L$4,$I$4,IF(B488&lt;=$L$5,$I$5,IF(B488&lt;=$L$6,$I$6,$I$7))))</f>
        <v>Cone</v>
      </c>
      <c r="D488" s="14">
        <f ca="1">LOGINV(RAND(),$M$12,$L$12)</f>
        <v>38.842944081239843</v>
      </c>
      <c r="E488" s="14">
        <f ca="1">LOGINV(RAND(),$M$13,$L$13)</f>
        <v>44.099898256283367</v>
      </c>
      <c r="F488" s="14">
        <f ca="1">LOGINV(RAND(),$M$14,$L$14)</f>
        <v>22.173990166592233</v>
      </c>
      <c r="G488" s="14">
        <f ca="1">D488+E488+F488</f>
        <v>105.11683250411545</v>
      </c>
      <c r="H488">
        <f ca="1">FLOOR(SimTable[[#This Row],[Total_Service_Time_sec]],10)</f>
        <v>100</v>
      </c>
    </row>
    <row r="489" spans="1:8" ht="15" customHeight="1">
      <c r="A489">
        <f t="shared" si="7"/>
        <v>488</v>
      </c>
      <c r="B489" s="13">
        <f ca="1">RAND()</f>
        <v>7.5737395038440569E-2</v>
      </c>
      <c r="C489" t="str">
        <f ca="1">IF(B489&lt;=$L$3,$I$3,IF(B489&lt;=$L$4,$I$4,IF(B489&lt;=$L$5,$I$5,IF(B489&lt;=$L$6,$I$6,$I$7))))</f>
        <v>Cone</v>
      </c>
      <c r="D489" s="14">
        <f ca="1">LOGINV(RAND(),$M$12,$L$12)</f>
        <v>13.479618806713976</v>
      </c>
      <c r="E489" s="14">
        <f ca="1">LOGINV(RAND(),$M$13,$L$13)</f>
        <v>17.326054108421935</v>
      </c>
      <c r="F489" s="14">
        <f ca="1">LOGINV(RAND(),$M$14,$L$14)</f>
        <v>16.040571397763472</v>
      </c>
      <c r="G489" s="14">
        <f ca="1">D489+E489+F489</f>
        <v>46.846244312899387</v>
      </c>
      <c r="H489">
        <f ca="1">FLOOR(SimTable[[#This Row],[Total_Service_Time_sec]],10)</f>
        <v>40</v>
      </c>
    </row>
    <row r="490" spans="1:8" ht="15" customHeight="1">
      <c r="A490">
        <f t="shared" si="7"/>
        <v>489</v>
      </c>
      <c r="B490" s="13">
        <f ca="1">RAND()</f>
        <v>0.3708923339431458</v>
      </c>
      <c r="C490" t="str">
        <f ca="1">IF(B490&lt;=$L$3,$I$3,IF(B490&lt;=$L$4,$I$4,IF(B490&lt;=$L$5,$I$5,IF(B490&lt;=$L$6,$I$6,$I$7))))</f>
        <v>Cone</v>
      </c>
      <c r="D490" s="14">
        <f ca="1">LOGINV(RAND(),$M$12,$L$12)</f>
        <v>60.678475001383951</v>
      </c>
      <c r="E490" s="14">
        <f ca="1">LOGINV(RAND(),$M$13,$L$13)</f>
        <v>41.909228228525592</v>
      </c>
      <c r="F490" s="14">
        <f ca="1">LOGINV(RAND(),$M$14,$L$14)</f>
        <v>18.070486993055898</v>
      </c>
      <c r="G490" s="14">
        <f ca="1">D490+E490+F490</f>
        <v>120.65819022296544</v>
      </c>
      <c r="H490">
        <f ca="1">FLOOR(SimTable[[#This Row],[Total_Service_Time_sec]],10)</f>
        <v>120</v>
      </c>
    </row>
    <row r="491" spans="1:8" ht="15" customHeight="1">
      <c r="A491">
        <f t="shared" si="7"/>
        <v>490</v>
      </c>
      <c r="B491" s="13">
        <f ca="1">RAND()</f>
        <v>0.4042886141548967</v>
      </c>
      <c r="C491" t="str">
        <f ca="1">IF(B491&lt;=$L$3,$I$3,IF(B491&lt;=$L$4,$I$4,IF(B491&lt;=$L$5,$I$5,IF(B491&lt;=$L$6,$I$6,$I$7))))</f>
        <v>Cone</v>
      </c>
      <c r="D491" s="14">
        <f ca="1">LOGINV(RAND(),$M$12,$L$12)</f>
        <v>42.929252829215244</v>
      </c>
      <c r="E491" s="14">
        <f ca="1">LOGINV(RAND(),$M$13,$L$13)</f>
        <v>48.481844178839886</v>
      </c>
      <c r="F491" s="14">
        <f ca="1">LOGINV(RAND(),$M$14,$L$14)</f>
        <v>17.727135140807256</v>
      </c>
      <c r="G491" s="14">
        <f ca="1">D491+E491+F491</f>
        <v>109.13823214886239</v>
      </c>
      <c r="H491">
        <f ca="1">FLOOR(SimTable[[#This Row],[Total_Service_Time_sec]],10)</f>
        <v>100</v>
      </c>
    </row>
    <row r="492" spans="1:8" ht="15" customHeight="1">
      <c r="A492">
        <f t="shared" si="7"/>
        <v>491</v>
      </c>
      <c r="B492" s="13">
        <f ca="1">RAND()</f>
        <v>0.62381968889816897</v>
      </c>
      <c r="C492" t="str">
        <f ca="1">IF(B492&lt;=$L$3,$I$3,IF(B492&lt;=$L$4,$I$4,IF(B492&lt;=$L$5,$I$5,IF(B492&lt;=$L$6,$I$6,$I$7))))</f>
        <v>Cup</v>
      </c>
      <c r="D492" s="14">
        <f ca="1">LOGINV(RAND(),$M$12,$L$12)</f>
        <v>10.267460133412696</v>
      </c>
      <c r="E492" s="14">
        <f ca="1">LOGINV(RAND(),$M$13,$L$13)</f>
        <v>30.764935147396574</v>
      </c>
      <c r="F492" s="14">
        <f ca="1">LOGINV(RAND(),$M$14,$L$14)</f>
        <v>25.281550325055754</v>
      </c>
      <c r="G492" s="14">
        <f ca="1">D492+E492+F492</f>
        <v>66.31394560586503</v>
      </c>
      <c r="H492">
        <f ca="1">FLOOR(SimTable[[#This Row],[Total_Service_Time_sec]],10)</f>
        <v>60</v>
      </c>
    </row>
    <row r="493" spans="1:8" ht="15" customHeight="1">
      <c r="A493">
        <f t="shared" si="7"/>
        <v>492</v>
      </c>
      <c r="B493" s="13">
        <f ca="1">RAND()</f>
        <v>0.82754120554732657</v>
      </c>
      <c r="C493" t="str">
        <f ca="1">IF(B493&lt;=$L$3,$I$3,IF(B493&lt;=$L$4,$I$4,IF(B493&lt;=$L$5,$I$5,IF(B493&lt;=$L$6,$I$6,$I$7))))</f>
        <v>Cup</v>
      </c>
      <c r="D493" s="14">
        <f ca="1">LOGINV(RAND(),$M$12,$L$12)</f>
        <v>43.101879041980688</v>
      </c>
      <c r="E493" s="14">
        <f ca="1">LOGINV(RAND(),$M$13,$L$13)</f>
        <v>24.016232130947433</v>
      </c>
      <c r="F493" s="14">
        <f ca="1">LOGINV(RAND(),$M$14,$L$14)</f>
        <v>15.676467301240159</v>
      </c>
      <c r="G493" s="14">
        <f ca="1">D493+E493+F493</f>
        <v>82.794578474168276</v>
      </c>
      <c r="H493">
        <f ca="1">FLOOR(SimTable[[#This Row],[Total_Service_Time_sec]],10)</f>
        <v>80</v>
      </c>
    </row>
    <row r="494" spans="1:8" ht="15" customHeight="1">
      <c r="A494">
        <f t="shared" si="7"/>
        <v>493</v>
      </c>
      <c r="B494" s="13">
        <f ca="1">RAND()</f>
        <v>0.46472520975972198</v>
      </c>
      <c r="C494" t="str">
        <f ca="1">IF(B494&lt;=$L$3,$I$3,IF(B494&lt;=$L$4,$I$4,IF(B494&lt;=$L$5,$I$5,IF(B494&lt;=$L$6,$I$6,$I$7))))</f>
        <v>Cone</v>
      </c>
      <c r="D494" s="14">
        <f ca="1">LOGINV(RAND(),$M$12,$L$12)</f>
        <v>45.387194056435327</v>
      </c>
      <c r="E494" s="14">
        <f ca="1">LOGINV(RAND(),$M$13,$L$13)</f>
        <v>53.762895958604197</v>
      </c>
      <c r="F494" s="14">
        <f ca="1">LOGINV(RAND(),$M$14,$L$14)</f>
        <v>16.536463138711042</v>
      </c>
      <c r="G494" s="14">
        <f ca="1">D494+E494+F494</f>
        <v>115.68655315375057</v>
      </c>
      <c r="H494">
        <f ca="1">FLOOR(SimTable[[#This Row],[Total_Service_Time_sec]],10)</f>
        <v>110</v>
      </c>
    </row>
    <row r="495" spans="1:8" ht="15" customHeight="1">
      <c r="A495">
        <f t="shared" si="7"/>
        <v>494</v>
      </c>
      <c r="B495" s="13">
        <f ca="1">RAND()</f>
        <v>0.9742581473816212</v>
      </c>
      <c r="C495" t="str">
        <f ca="1">IF(B495&lt;=$L$3,$I$3,IF(B495&lt;=$L$4,$I$4,IF(B495&lt;=$L$5,$I$5,IF(B495&lt;=$L$6,$I$6,$I$7))))</f>
        <v>Sundae</v>
      </c>
      <c r="D495" s="14">
        <f ca="1">LOGINV(RAND(),$M$12,$L$12)</f>
        <v>17.928332472235411</v>
      </c>
      <c r="E495" s="14">
        <f ca="1">LOGINV(RAND(),$M$13,$L$13)</f>
        <v>17.417960516421431</v>
      </c>
      <c r="F495" s="14">
        <f ca="1">LOGINV(RAND(),$M$14,$L$14)</f>
        <v>18.605006985262509</v>
      </c>
      <c r="G495" s="14">
        <f ca="1">D495+E495+F495</f>
        <v>53.951299973919348</v>
      </c>
      <c r="H495">
        <f ca="1">FLOOR(SimTable[[#This Row],[Total_Service_Time_sec]],10)</f>
        <v>50</v>
      </c>
    </row>
    <row r="496" spans="1:8" ht="15" customHeight="1">
      <c r="A496">
        <f t="shared" si="7"/>
        <v>495</v>
      </c>
      <c r="B496" s="13">
        <f ca="1">RAND()</f>
        <v>0.42151924093318782</v>
      </c>
      <c r="C496" t="str">
        <f ca="1">IF(B496&lt;=$L$3,$I$3,IF(B496&lt;=$L$4,$I$4,IF(B496&lt;=$L$5,$I$5,IF(B496&lt;=$L$6,$I$6,$I$7))))</f>
        <v>Cone</v>
      </c>
      <c r="D496" s="14">
        <f ca="1">LOGINV(RAND(),$M$12,$L$12)</f>
        <v>32.304218624273098</v>
      </c>
      <c r="E496" s="14">
        <f ca="1">LOGINV(RAND(),$M$13,$L$13)</f>
        <v>38.504682421838993</v>
      </c>
      <c r="F496" s="14">
        <f ca="1">LOGINV(RAND(),$M$14,$L$14)</f>
        <v>21.033840508398328</v>
      </c>
      <c r="G496" s="14">
        <f ca="1">D496+E496+F496</f>
        <v>91.842741554510411</v>
      </c>
      <c r="H496">
        <f ca="1">FLOOR(SimTable[[#This Row],[Total_Service_Time_sec]],10)</f>
        <v>90</v>
      </c>
    </row>
    <row r="497" spans="1:8" ht="15" customHeight="1">
      <c r="A497">
        <f t="shared" si="7"/>
        <v>496</v>
      </c>
      <c r="B497" s="13">
        <f ca="1">RAND()</f>
        <v>0.18152104251020651</v>
      </c>
      <c r="C497" t="str">
        <f ca="1">IF(B497&lt;=$L$3,$I$3,IF(B497&lt;=$L$4,$I$4,IF(B497&lt;=$L$5,$I$5,IF(B497&lt;=$L$6,$I$6,$I$7))))</f>
        <v>Cone</v>
      </c>
      <c r="D497" s="14">
        <f ca="1">LOGINV(RAND(),$M$12,$L$12)</f>
        <v>41.253402718820034</v>
      </c>
      <c r="E497" s="14">
        <f ca="1">LOGINV(RAND(),$M$13,$L$13)</f>
        <v>80.90480869756577</v>
      </c>
      <c r="F497" s="14">
        <f ca="1">LOGINV(RAND(),$M$14,$L$14)</f>
        <v>27.304638628490199</v>
      </c>
      <c r="G497" s="14">
        <f ca="1">D497+E497+F497</f>
        <v>149.46285004487601</v>
      </c>
      <c r="H497">
        <f ca="1">FLOOR(SimTable[[#This Row],[Total_Service_Time_sec]],10)</f>
        <v>140</v>
      </c>
    </row>
    <row r="498" spans="1:8" ht="15" customHeight="1">
      <c r="A498">
        <f t="shared" si="7"/>
        <v>497</v>
      </c>
      <c r="B498" s="13">
        <f ca="1">RAND()</f>
        <v>0.32548103365654812</v>
      </c>
      <c r="C498" t="str">
        <f ca="1">IF(B498&lt;=$L$3,$I$3,IF(B498&lt;=$L$4,$I$4,IF(B498&lt;=$L$5,$I$5,IF(B498&lt;=$L$6,$I$6,$I$7))))</f>
        <v>Cone</v>
      </c>
      <c r="D498" s="14">
        <f ca="1">LOGINV(RAND(),$M$12,$L$12)</f>
        <v>19.49952118123479</v>
      </c>
      <c r="E498" s="14">
        <f ca="1">LOGINV(RAND(),$M$13,$L$13)</f>
        <v>19.117834686697741</v>
      </c>
      <c r="F498" s="14">
        <f ca="1">LOGINV(RAND(),$M$14,$L$14)</f>
        <v>21.357019277369247</v>
      </c>
      <c r="G498" s="14">
        <f ca="1">D498+E498+F498</f>
        <v>59.974375145301778</v>
      </c>
      <c r="H498">
        <f ca="1">FLOOR(SimTable[[#This Row],[Total_Service_Time_sec]],10)</f>
        <v>50</v>
      </c>
    </row>
    <row r="499" spans="1:8" ht="15" customHeight="1">
      <c r="A499">
        <f t="shared" si="7"/>
        <v>498</v>
      </c>
      <c r="B499" s="13">
        <f ca="1">RAND()</f>
        <v>5.8130872420135038E-2</v>
      </c>
      <c r="C499" t="str">
        <f ca="1">IF(B499&lt;=$L$3,$I$3,IF(B499&lt;=$L$4,$I$4,IF(B499&lt;=$L$5,$I$5,IF(B499&lt;=$L$6,$I$6,$I$7))))</f>
        <v>Cone</v>
      </c>
      <c r="D499" s="14">
        <f ca="1">LOGINV(RAND(),$M$12,$L$12)</f>
        <v>113.43028543188946</v>
      </c>
      <c r="E499" s="14">
        <f ca="1">LOGINV(RAND(),$M$13,$L$13)</f>
        <v>24.684517221051294</v>
      </c>
      <c r="F499" s="14">
        <f ca="1">LOGINV(RAND(),$M$14,$L$14)</f>
        <v>24.584592517356185</v>
      </c>
      <c r="G499" s="14">
        <f ca="1">D499+E499+F499</f>
        <v>162.69939517029692</v>
      </c>
      <c r="H499">
        <f ca="1">FLOOR(SimTable[[#This Row],[Total_Service_Time_sec]],10)</f>
        <v>160</v>
      </c>
    </row>
    <row r="500" spans="1:8" ht="15" customHeight="1">
      <c r="A500">
        <f t="shared" si="7"/>
        <v>499</v>
      </c>
      <c r="B500" s="13">
        <f ca="1">RAND()</f>
        <v>7.0147613691639465E-2</v>
      </c>
      <c r="C500" t="str">
        <f ca="1">IF(B500&lt;=$L$3,$I$3,IF(B500&lt;=$L$4,$I$4,IF(B500&lt;=$L$5,$I$5,IF(B500&lt;=$L$6,$I$6,$I$7))))</f>
        <v>Cone</v>
      </c>
      <c r="D500" s="14">
        <f ca="1">LOGINV(RAND(),$M$12,$L$12)</f>
        <v>5.8213556165702371</v>
      </c>
      <c r="E500" s="14">
        <f ca="1">LOGINV(RAND(),$M$13,$L$13)</f>
        <v>15.132497572078861</v>
      </c>
      <c r="F500" s="14">
        <f ca="1">LOGINV(RAND(),$M$14,$L$14)</f>
        <v>29.054982113759323</v>
      </c>
      <c r="G500" s="14">
        <f ca="1">D500+E500+F500</f>
        <v>50.008835302408421</v>
      </c>
      <c r="H500">
        <f ca="1">FLOOR(SimTable[[#This Row],[Total_Service_Time_sec]],10)</f>
        <v>50</v>
      </c>
    </row>
    <row r="501" spans="1:8" ht="15" customHeight="1">
      <c r="A501">
        <f t="shared" si="7"/>
        <v>500</v>
      </c>
      <c r="B501" s="13">
        <f ca="1">RAND()</f>
        <v>0.64911652164000722</v>
      </c>
      <c r="C501" t="str">
        <f ca="1">IF(B501&lt;=$L$3,$I$3,IF(B501&lt;=$L$4,$I$4,IF(B501&lt;=$L$5,$I$5,IF(B501&lt;=$L$6,$I$6,$I$7))))</f>
        <v>Cup</v>
      </c>
      <c r="D501" s="14">
        <f ca="1">LOGINV(RAND(),$M$12,$L$12)</f>
        <v>8.3048565259991634</v>
      </c>
      <c r="E501" s="14">
        <f ca="1">LOGINV(RAND(),$M$13,$L$13)</f>
        <v>21.572794472773431</v>
      </c>
      <c r="F501" s="14">
        <f ca="1">LOGINV(RAND(),$M$14,$L$14)</f>
        <v>16.775943908635139</v>
      </c>
      <c r="G501" s="14">
        <f ca="1">D501+E501+F501</f>
        <v>46.653594907407737</v>
      </c>
      <c r="H501">
        <f ca="1">FLOOR(SimTable[[#This Row],[Total_Service_Time_sec]],10)</f>
        <v>40</v>
      </c>
    </row>
    <row r="502" spans="1:8" ht="15" customHeight="1">
      <c r="A502">
        <f t="shared" si="7"/>
        <v>501</v>
      </c>
      <c r="B502" s="13">
        <f ca="1">RAND()</f>
        <v>0.11837920912664868</v>
      </c>
      <c r="C502" t="str">
        <f ca="1">IF(B502&lt;=$L$3,$I$3,IF(B502&lt;=$L$4,$I$4,IF(B502&lt;=$L$5,$I$5,IF(B502&lt;=$L$6,$I$6,$I$7))))</f>
        <v>Cone</v>
      </c>
      <c r="D502" s="14">
        <f ca="1">LOGINV(RAND(),$M$12,$L$12)</f>
        <v>49.857370433247624</v>
      </c>
      <c r="E502" s="14">
        <f ca="1">LOGINV(RAND(),$M$13,$L$13)</f>
        <v>53.102688319099016</v>
      </c>
      <c r="F502" s="14">
        <f ca="1">LOGINV(RAND(),$M$14,$L$14)</f>
        <v>22.731039498625975</v>
      </c>
      <c r="G502" s="14">
        <f ca="1">D502+E502+F502</f>
        <v>125.69109825097262</v>
      </c>
      <c r="H502">
        <f ca="1">FLOOR(SimTable[[#This Row],[Total_Service_Time_sec]],10)</f>
        <v>120</v>
      </c>
    </row>
    <row r="503" spans="1:8" ht="15" customHeight="1">
      <c r="A503">
        <f t="shared" si="7"/>
        <v>502</v>
      </c>
      <c r="B503" s="13">
        <f ca="1">RAND()</f>
        <v>0.91670606610586092</v>
      </c>
      <c r="C503" t="str">
        <f ca="1">IF(B503&lt;=$L$3,$I$3,IF(B503&lt;=$L$4,$I$4,IF(B503&lt;=$L$5,$I$5,IF(B503&lt;=$L$6,$I$6,$I$7))))</f>
        <v>Split</v>
      </c>
      <c r="D503" s="14">
        <f ca="1">LOGINV(RAND(),$M$12,$L$12)</f>
        <v>78.936684245743066</v>
      </c>
      <c r="E503" s="14">
        <f ca="1">LOGINV(RAND(),$M$13,$L$13)</f>
        <v>50.563776710305248</v>
      </c>
      <c r="F503" s="14">
        <f ca="1">LOGINV(RAND(),$M$14,$L$14)</f>
        <v>24.811854983705711</v>
      </c>
      <c r="G503" s="14">
        <f ca="1">D503+E503+F503</f>
        <v>154.312315939754</v>
      </c>
      <c r="H503">
        <f ca="1">FLOOR(SimTable[[#This Row],[Total_Service_Time_sec]],10)</f>
        <v>150</v>
      </c>
    </row>
    <row r="504" spans="1:8" ht="15" customHeight="1">
      <c r="A504">
        <f t="shared" si="7"/>
        <v>503</v>
      </c>
      <c r="B504" s="13">
        <f ca="1">RAND()</f>
        <v>0.32141302602752775</v>
      </c>
      <c r="C504" t="str">
        <f ca="1">IF(B504&lt;=$L$3,$I$3,IF(B504&lt;=$L$4,$I$4,IF(B504&lt;=$L$5,$I$5,IF(B504&lt;=$L$6,$I$6,$I$7))))</f>
        <v>Cone</v>
      </c>
      <c r="D504" s="14">
        <f ca="1">LOGINV(RAND(),$M$12,$L$12)</f>
        <v>31.001951693771467</v>
      </c>
      <c r="E504" s="14">
        <f ca="1">LOGINV(RAND(),$M$13,$L$13)</f>
        <v>33.92975575521973</v>
      </c>
      <c r="F504" s="14">
        <f ca="1">LOGINV(RAND(),$M$14,$L$14)</f>
        <v>26.043372096436279</v>
      </c>
      <c r="G504" s="14">
        <f ca="1">D504+E504+F504</f>
        <v>90.975079545427491</v>
      </c>
      <c r="H504">
        <f ca="1">FLOOR(SimTable[[#This Row],[Total_Service_Time_sec]],10)</f>
        <v>90</v>
      </c>
    </row>
    <row r="505" spans="1:8" ht="15" customHeight="1">
      <c r="A505">
        <f t="shared" si="7"/>
        <v>504</v>
      </c>
      <c r="B505" s="13">
        <f ca="1">RAND()</f>
        <v>3.3353605693027366E-2</v>
      </c>
      <c r="C505" t="str">
        <f ca="1">IF(B505&lt;=$L$3,$I$3,IF(B505&lt;=$L$4,$I$4,IF(B505&lt;=$L$5,$I$5,IF(B505&lt;=$L$6,$I$6,$I$7))))</f>
        <v>Cone</v>
      </c>
      <c r="D505" s="14">
        <f ca="1">LOGINV(RAND(),$M$12,$L$12)</f>
        <v>52.945559035279175</v>
      </c>
      <c r="E505" s="14">
        <f ca="1">LOGINV(RAND(),$M$13,$L$13)</f>
        <v>31.50596999240982</v>
      </c>
      <c r="F505" s="14">
        <f ca="1">LOGINV(RAND(),$M$14,$L$14)</f>
        <v>20.175463275627237</v>
      </c>
      <c r="G505" s="14">
        <f ca="1">D505+E505+F505</f>
        <v>104.62699230331623</v>
      </c>
      <c r="H505">
        <f ca="1">FLOOR(SimTable[[#This Row],[Total_Service_Time_sec]],10)</f>
        <v>100</v>
      </c>
    </row>
    <row r="506" spans="1:8" ht="15" customHeight="1">
      <c r="A506">
        <f t="shared" si="7"/>
        <v>505</v>
      </c>
      <c r="B506" s="13">
        <f ca="1">RAND()</f>
        <v>0.88770510992694862</v>
      </c>
      <c r="C506" t="str">
        <f ca="1">IF(B506&lt;=$L$3,$I$3,IF(B506&lt;=$L$4,$I$4,IF(B506&lt;=$L$5,$I$5,IF(B506&lt;=$L$6,$I$6,$I$7))))</f>
        <v>Shake</v>
      </c>
      <c r="D506" s="14">
        <f ca="1">LOGINV(RAND(),$M$12,$L$12)</f>
        <v>76.975912291019014</v>
      </c>
      <c r="E506" s="14">
        <f ca="1">LOGINV(RAND(),$M$13,$L$13)</f>
        <v>19.833644782222205</v>
      </c>
      <c r="F506" s="14">
        <f ca="1">LOGINV(RAND(),$M$14,$L$14)</f>
        <v>18.456510491231278</v>
      </c>
      <c r="G506" s="14">
        <f ca="1">D506+E506+F506</f>
        <v>115.26606756447251</v>
      </c>
      <c r="H506">
        <f ca="1">FLOOR(SimTable[[#This Row],[Total_Service_Time_sec]],10)</f>
        <v>110</v>
      </c>
    </row>
    <row r="507" spans="1:8" ht="15" customHeight="1">
      <c r="A507">
        <f t="shared" si="7"/>
        <v>506</v>
      </c>
      <c r="B507" s="13">
        <f ca="1">RAND()</f>
        <v>0.24438980660234899</v>
      </c>
      <c r="C507" t="str">
        <f ca="1">IF(B507&lt;=$L$3,$I$3,IF(B507&lt;=$L$4,$I$4,IF(B507&lt;=$L$5,$I$5,IF(B507&lt;=$L$6,$I$6,$I$7))))</f>
        <v>Cone</v>
      </c>
      <c r="D507" s="14">
        <f ca="1">LOGINV(RAND(),$M$12,$L$12)</f>
        <v>12.965343554204887</v>
      </c>
      <c r="E507" s="14">
        <f ca="1">LOGINV(RAND(),$M$13,$L$13)</f>
        <v>32.260739789081285</v>
      </c>
      <c r="F507" s="14">
        <f ca="1">LOGINV(RAND(),$M$14,$L$14)</f>
        <v>15.394362434735207</v>
      </c>
      <c r="G507" s="14">
        <f ca="1">D507+E507+F507</f>
        <v>60.620445778021377</v>
      </c>
      <c r="H507">
        <f ca="1">FLOOR(SimTable[[#This Row],[Total_Service_Time_sec]],10)</f>
        <v>60</v>
      </c>
    </row>
    <row r="508" spans="1:8" ht="15" customHeight="1">
      <c r="A508">
        <f t="shared" si="7"/>
        <v>507</v>
      </c>
      <c r="B508" s="13">
        <f ca="1">RAND()</f>
        <v>0.72512576535261408</v>
      </c>
      <c r="C508" t="str">
        <f ca="1">IF(B508&lt;=$L$3,$I$3,IF(B508&lt;=$L$4,$I$4,IF(B508&lt;=$L$5,$I$5,IF(B508&lt;=$L$6,$I$6,$I$7))))</f>
        <v>Cup</v>
      </c>
      <c r="D508" s="14">
        <f ca="1">LOGINV(RAND(),$M$12,$L$12)</f>
        <v>58.726248592571743</v>
      </c>
      <c r="E508" s="14">
        <f ca="1">LOGINV(RAND(),$M$13,$L$13)</f>
        <v>18.883029620367545</v>
      </c>
      <c r="F508" s="14">
        <f ca="1">LOGINV(RAND(),$M$14,$L$14)</f>
        <v>17.932823774961516</v>
      </c>
      <c r="G508" s="14">
        <f ca="1">D508+E508+F508</f>
        <v>95.542101987900807</v>
      </c>
      <c r="H508">
        <f ca="1">FLOOR(SimTable[[#This Row],[Total_Service_Time_sec]],10)</f>
        <v>90</v>
      </c>
    </row>
    <row r="509" spans="1:8" ht="15" customHeight="1">
      <c r="A509">
        <f t="shared" si="7"/>
        <v>508</v>
      </c>
      <c r="B509" s="13">
        <f ca="1">RAND()</f>
        <v>0.50066596171545519</v>
      </c>
      <c r="C509" t="str">
        <f ca="1">IF(B509&lt;=$L$3,$I$3,IF(B509&lt;=$L$4,$I$4,IF(B509&lt;=$L$5,$I$5,IF(B509&lt;=$L$6,$I$6,$I$7))))</f>
        <v>Cup</v>
      </c>
      <c r="D509" s="14">
        <f ca="1">LOGINV(RAND(),$M$12,$L$12)</f>
        <v>23.174875520260382</v>
      </c>
      <c r="E509" s="14">
        <f ca="1">LOGINV(RAND(),$M$13,$L$13)</f>
        <v>8.2909504258420093</v>
      </c>
      <c r="F509" s="14">
        <f ca="1">LOGINV(RAND(),$M$14,$L$14)</f>
        <v>19.544535501191181</v>
      </c>
      <c r="G509" s="14">
        <f ca="1">D509+E509+F509</f>
        <v>51.010361447293576</v>
      </c>
      <c r="H509">
        <f ca="1">FLOOR(SimTable[[#This Row],[Total_Service_Time_sec]],10)</f>
        <v>50</v>
      </c>
    </row>
    <row r="510" spans="1:8" ht="15" customHeight="1">
      <c r="A510">
        <f t="shared" si="7"/>
        <v>509</v>
      </c>
      <c r="B510" s="13">
        <f ca="1">RAND()</f>
        <v>0.26580810527359222</v>
      </c>
      <c r="C510" t="str">
        <f ca="1">IF(B510&lt;=$L$3,$I$3,IF(B510&lt;=$L$4,$I$4,IF(B510&lt;=$L$5,$I$5,IF(B510&lt;=$L$6,$I$6,$I$7))))</f>
        <v>Cone</v>
      </c>
      <c r="D510" s="14">
        <f ca="1">LOGINV(RAND(),$M$12,$L$12)</f>
        <v>15.710080524595156</v>
      </c>
      <c r="E510" s="14">
        <f ca="1">LOGINV(RAND(),$M$13,$L$13)</f>
        <v>31.440548057678964</v>
      </c>
      <c r="F510" s="14">
        <f ca="1">LOGINV(RAND(),$M$14,$L$14)</f>
        <v>22.249740460193035</v>
      </c>
      <c r="G510" s="14">
        <f ca="1">D510+E510+F510</f>
        <v>69.400369042467162</v>
      </c>
      <c r="H510">
        <f ca="1">FLOOR(SimTable[[#This Row],[Total_Service_Time_sec]],10)</f>
        <v>60</v>
      </c>
    </row>
    <row r="511" spans="1:8" ht="15" customHeight="1">
      <c r="A511">
        <f t="shared" si="7"/>
        <v>510</v>
      </c>
      <c r="B511" s="13">
        <f ca="1">RAND()</f>
        <v>0.36102005440789486</v>
      </c>
      <c r="C511" t="str">
        <f ca="1">IF(B511&lt;=$L$3,$I$3,IF(B511&lt;=$L$4,$I$4,IF(B511&lt;=$L$5,$I$5,IF(B511&lt;=$L$6,$I$6,$I$7))))</f>
        <v>Cone</v>
      </c>
      <c r="D511" s="14">
        <f ca="1">LOGINV(RAND(),$M$12,$L$12)</f>
        <v>27.608813892588707</v>
      </c>
      <c r="E511" s="14">
        <f ca="1">LOGINV(RAND(),$M$13,$L$13)</f>
        <v>14.216487418853951</v>
      </c>
      <c r="F511" s="14">
        <f ca="1">LOGINV(RAND(),$M$14,$L$14)</f>
        <v>24.779828920047891</v>
      </c>
      <c r="G511" s="14">
        <f ca="1">D511+E511+F511</f>
        <v>66.605130231490548</v>
      </c>
      <c r="H511">
        <f ca="1">FLOOR(SimTable[[#This Row],[Total_Service_Time_sec]],10)</f>
        <v>60</v>
      </c>
    </row>
    <row r="512" spans="1:8" ht="15" customHeight="1">
      <c r="A512">
        <f t="shared" si="7"/>
        <v>511</v>
      </c>
      <c r="B512" s="13">
        <f ca="1">RAND()</f>
        <v>9.7113380985725417E-2</v>
      </c>
      <c r="C512" t="str">
        <f ca="1">IF(B512&lt;=$L$3,$I$3,IF(B512&lt;=$L$4,$I$4,IF(B512&lt;=$L$5,$I$5,IF(B512&lt;=$L$6,$I$6,$I$7))))</f>
        <v>Cone</v>
      </c>
      <c r="D512" s="14">
        <f ca="1">LOGINV(RAND(),$M$12,$L$12)</f>
        <v>6.0568291388383955</v>
      </c>
      <c r="E512" s="14">
        <f ca="1">LOGINV(RAND(),$M$13,$L$13)</f>
        <v>41.477749509431838</v>
      </c>
      <c r="F512" s="14">
        <f ca="1">LOGINV(RAND(),$M$14,$L$14)</f>
        <v>14.229813301865564</v>
      </c>
      <c r="G512" s="14">
        <f ca="1">D512+E512+F512</f>
        <v>61.764391950135796</v>
      </c>
      <c r="H512">
        <f ca="1">FLOOR(SimTable[[#This Row],[Total_Service_Time_sec]],10)</f>
        <v>60</v>
      </c>
    </row>
    <row r="513" spans="1:8" ht="15" customHeight="1">
      <c r="A513">
        <f t="shared" si="7"/>
        <v>512</v>
      </c>
      <c r="B513" s="13">
        <f ca="1">RAND()</f>
        <v>0.10063838371660516</v>
      </c>
      <c r="C513" t="str">
        <f ca="1">IF(B513&lt;=$L$3,$I$3,IF(B513&lt;=$L$4,$I$4,IF(B513&lt;=$L$5,$I$5,IF(B513&lt;=$L$6,$I$6,$I$7))))</f>
        <v>Cone</v>
      </c>
      <c r="D513" s="14">
        <f ca="1">LOGINV(RAND(),$M$12,$L$12)</f>
        <v>10.625086698503488</v>
      </c>
      <c r="E513" s="14">
        <f ca="1">LOGINV(RAND(),$M$13,$L$13)</f>
        <v>32.550741335192718</v>
      </c>
      <c r="F513" s="14">
        <f ca="1">LOGINV(RAND(),$M$14,$L$14)</f>
        <v>15.707562016415803</v>
      </c>
      <c r="G513" s="14">
        <f ca="1">D513+E513+F513</f>
        <v>58.883390050112013</v>
      </c>
      <c r="H513">
        <f ca="1">FLOOR(SimTable[[#This Row],[Total_Service_Time_sec]],10)</f>
        <v>50</v>
      </c>
    </row>
    <row r="514" spans="1:8" ht="15" customHeight="1">
      <c r="A514">
        <f t="shared" ref="A514:A577" si="8">ROW()-1</f>
        <v>513</v>
      </c>
      <c r="B514" s="13">
        <f ca="1">RAND()</f>
        <v>0.17101180314518361</v>
      </c>
      <c r="C514" t="str">
        <f ca="1">IF(B514&lt;=$L$3,$I$3,IF(B514&lt;=$L$4,$I$4,IF(B514&lt;=$L$5,$I$5,IF(B514&lt;=$L$6,$I$6,$I$7))))</f>
        <v>Cone</v>
      </c>
      <c r="D514" s="14">
        <f ca="1">LOGINV(RAND(),$M$12,$L$12)</f>
        <v>10.789413330631675</v>
      </c>
      <c r="E514" s="14">
        <f ca="1">LOGINV(RAND(),$M$13,$L$13)</f>
        <v>15.11873761487532</v>
      </c>
      <c r="F514" s="14">
        <f ca="1">LOGINV(RAND(),$M$14,$L$14)</f>
        <v>30.418591655769287</v>
      </c>
      <c r="G514" s="14">
        <f ca="1">D514+E514+F514</f>
        <v>56.32674260127628</v>
      </c>
      <c r="H514">
        <f ca="1">FLOOR(SimTable[[#This Row],[Total_Service_Time_sec]],10)</f>
        <v>50</v>
      </c>
    </row>
    <row r="515" spans="1:8" ht="15" customHeight="1">
      <c r="A515">
        <f t="shared" si="8"/>
        <v>514</v>
      </c>
      <c r="B515" s="13">
        <f ca="1">RAND()</f>
        <v>0.87314085189743551</v>
      </c>
      <c r="C515" t="str">
        <f ca="1">IF(B515&lt;=$L$3,$I$3,IF(B515&lt;=$L$4,$I$4,IF(B515&lt;=$L$5,$I$5,IF(B515&lt;=$L$6,$I$6,$I$7))))</f>
        <v>Shake</v>
      </c>
      <c r="D515" s="14">
        <f ca="1">LOGINV(RAND(),$M$12,$L$12)</f>
        <v>21.372440149199676</v>
      </c>
      <c r="E515" s="14">
        <f ca="1">LOGINV(RAND(),$M$13,$L$13)</f>
        <v>14.698767350152917</v>
      </c>
      <c r="F515" s="14">
        <f ca="1">LOGINV(RAND(),$M$14,$L$14)</f>
        <v>20.597196911578003</v>
      </c>
      <c r="G515" s="14">
        <f ca="1">D515+E515+F515</f>
        <v>56.668404410930599</v>
      </c>
      <c r="H515">
        <f ca="1">FLOOR(SimTable[[#This Row],[Total_Service_Time_sec]],10)</f>
        <v>50</v>
      </c>
    </row>
    <row r="516" spans="1:8" ht="15" customHeight="1">
      <c r="A516">
        <f t="shared" si="8"/>
        <v>515</v>
      </c>
      <c r="B516" s="13">
        <f ca="1">RAND()</f>
        <v>0.12033878250121144</v>
      </c>
      <c r="C516" t="str">
        <f ca="1">IF(B516&lt;=$L$3,$I$3,IF(B516&lt;=$L$4,$I$4,IF(B516&lt;=$L$5,$I$5,IF(B516&lt;=$L$6,$I$6,$I$7))))</f>
        <v>Cone</v>
      </c>
      <c r="D516" s="14">
        <f ca="1">LOGINV(RAND(),$M$12,$L$12)</f>
        <v>42.248044359584107</v>
      </c>
      <c r="E516" s="14">
        <f ca="1">LOGINV(RAND(),$M$13,$L$13)</f>
        <v>53.776285760368268</v>
      </c>
      <c r="F516" s="14">
        <f ca="1">LOGINV(RAND(),$M$14,$L$14)</f>
        <v>17.360188195754706</v>
      </c>
      <c r="G516" s="14">
        <f ca="1">D516+E516+F516</f>
        <v>113.38451831570707</v>
      </c>
      <c r="H516">
        <f ca="1">FLOOR(SimTable[[#This Row],[Total_Service_Time_sec]],10)</f>
        <v>110</v>
      </c>
    </row>
    <row r="517" spans="1:8" ht="15" customHeight="1">
      <c r="A517">
        <f t="shared" si="8"/>
        <v>516</v>
      </c>
      <c r="B517" s="13">
        <f ca="1">RAND()</f>
        <v>0.90477924904948404</v>
      </c>
      <c r="C517" t="str">
        <f ca="1">IF(B517&lt;=$L$3,$I$3,IF(B517&lt;=$L$4,$I$4,IF(B517&lt;=$L$5,$I$5,IF(B517&lt;=$L$6,$I$6,$I$7))))</f>
        <v>Split</v>
      </c>
      <c r="D517" s="14">
        <f ca="1">LOGINV(RAND(),$M$12,$L$12)</f>
        <v>7.8234665837669075</v>
      </c>
      <c r="E517" s="14">
        <f ca="1">LOGINV(RAND(),$M$13,$L$13)</f>
        <v>48.930585758369986</v>
      </c>
      <c r="F517" s="14">
        <f ca="1">LOGINV(RAND(),$M$14,$L$14)</f>
        <v>16.5558064802497</v>
      </c>
      <c r="G517" s="14">
        <f ca="1">D517+E517+F517</f>
        <v>73.309858822386587</v>
      </c>
      <c r="H517">
        <f ca="1">FLOOR(SimTable[[#This Row],[Total_Service_Time_sec]],10)</f>
        <v>70</v>
      </c>
    </row>
    <row r="518" spans="1:8" ht="15" customHeight="1">
      <c r="A518">
        <f t="shared" si="8"/>
        <v>517</v>
      </c>
      <c r="B518" s="13">
        <f ca="1">RAND()</f>
        <v>0.36864652530975506</v>
      </c>
      <c r="C518" t="str">
        <f ca="1">IF(B518&lt;=$L$3,$I$3,IF(B518&lt;=$L$4,$I$4,IF(B518&lt;=$L$5,$I$5,IF(B518&lt;=$L$6,$I$6,$I$7))))</f>
        <v>Cone</v>
      </c>
      <c r="D518" s="14">
        <f ca="1">LOGINV(RAND(),$M$12,$L$12)</f>
        <v>15.020370992364125</v>
      </c>
      <c r="E518" s="14">
        <f ca="1">LOGINV(RAND(),$M$13,$L$13)</f>
        <v>16.981646523756254</v>
      </c>
      <c r="F518" s="14">
        <f ca="1">LOGINV(RAND(),$M$14,$L$14)</f>
        <v>27.407978872733526</v>
      </c>
      <c r="G518" s="14">
        <f ca="1">D518+E518+F518</f>
        <v>59.409996388853898</v>
      </c>
      <c r="H518">
        <f ca="1">FLOOR(SimTable[[#This Row],[Total_Service_Time_sec]],10)</f>
        <v>50</v>
      </c>
    </row>
    <row r="519" spans="1:8" ht="15" customHeight="1">
      <c r="A519">
        <f t="shared" si="8"/>
        <v>518</v>
      </c>
      <c r="B519" s="13">
        <f ca="1">RAND()</f>
        <v>0.79172645739810055</v>
      </c>
      <c r="C519" t="str">
        <f ca="1">IF(B519&lt;=$L$3,$I$3,IF(B519&lt;=$L$4,$I$4,IF(B519&lt;=$L$5,$I$5,IF(B519&lt;=$L$6,$I$6,$I$7))))</f>
        <v>Cup</v>
      </c>
      <c r="D519" s="14">
        <f ca="1">LOGINV(RAND(),$M$12,$L$12)</f>
        <v>70.250354062056573</v>
      </c>
      <c r="E519" s="14">
        <f ca="1">LOGINV(RAND(),$M$13,$L$13)</f>
        <v>9.669835934985068</v>
      </c>
      <c r="F519" s="14">
        <f ca="1">LOGINV(RAND(),$M$14,$L$14)</f>
        <v>20.001667217922414</v>
      </c>
      <c r="G519" s="14">
        <f ca="1">D519+E519+F519</f>
        <v>99.921857214964064</v>
      </c>
      <c r="H519">
        <f ca="1">FLOOR(SimTable[[#This Row],[Total_Service_Time_sec]],10)</f>
        <v>90</v>
      </c>
    </row>
    <row r="520" spans="1:8" ht="15" customHeight="1">
      <c r="A520">
        <f t="shared" si="8"/>
        <v>519</v>
      </c>
      <c r="B520" s="13">
        <f ca="1">RAND()</f>
        <v>0.59325874535738798</v>
      </c>
      <c r="C520" t="str">
        <f ca="1">IF(B520&lt;=$L$3,$I$3,IF(B520&lt;=$L$4,$I$4,IF(B520&lt;=$L$5,$I$5,IF(B520&lt;=$L$6,$I$6,$I$7))))</f>
        <v>Cup</v>
      </c>
      <c r="D520" s="14">
        <f ca="1">LOGINV(RAND(),$M$12,$L$12)</f>
        <v>22.751671094424907</v>
      </c>
      <c r="E520" s="14">
        <f ca="1">LOGINV(RAND(),$M$13,$L$13)</f>
        <v>18.575747629515831</v>
      </c>
      <c r="F520" s="14">
        <f ca="1">LOGINV(RAND(),$M$14,$L$14)</f>
        <v>20.379834950453034</v>
      </c>
      <c r="G520" s="14">
        <f ca="1">D520+E520+F520</f>
        <v>61.707253674393769</v>
      </c>
      <c r="H520">
        <f ca="1">FLOOR(SimTable[[#This Row],[Total_Service_Time_sec]],10)</f>
        <v>60</v>
      </c>
    </row>
    <row r="521" spans="1:8" ht="15" customHeight="1">
      <c r="A521">
        <f t="shared" si="8"/>
        <v>520</v>
      </c>
      <c r="B521" s="13">
        <f ca="1">RAND()</f>
        <v>0.33129288414762115</v>
      </c>
      <c r="C521" t="str">
        <f ca="1">IF(B521&lt;=$L$3,$I$3,IF(B521&lt;=$L$4,$I$4,IF(B521&lt;=$L$5,$I$5,IF(B521&lt;=$L$6,$I$6,$I$7))))</f>
        <v>Cone</v>
      </c>
      <c r="D521" s="14">
        <f ca="1">LOGINV(RAND(),$M$12,$L$12)</f>
        <v>38.359745961790424</v>
      </c>
      <c r="E521" s="14">
        <f ca="1">LOGINV(RAND(),$M$13,$L$13)</f>
        <v>42.747822214549942</v>
      </c>
      <c r="F521" s="14">
        <f ca="1">LOGINV(RAND(),$M$14,$L$14)</f>
        <v>19.673495807788548</v>
      </c>
      <c r="G521" s="14">
        <f ca="1">D521+E521+F521</f>
        <v>100.78106398412891</v>
      </c>
      <c r="H521">
        <f ca="1">FLOOR(SimTable[[#This Row],[Total_Service_Time_sec]],10)</f>
        <v>100</v>
      </c>
    </row>
    <row r="522" spans="1:8" ht="15" customHeight="1">
      <c r="A522">
        <f t="shared" si="8"/>
        <v>521</v>
      </c>
      <c r="B522" s="13">
        <f ca="1">RAND()</f>
        <v>0.12294087537420018</v>
      </c>
      <c r="C522" t="str">
        <f ca="1">IF(B522&lt;=$L$3,$I$3,IF(B522&lt;=$L$4,$I$4,IF(B522&lt;=$L$5,$I$5,IF(B522&lt;=$L$6,$I$6,$I$7))))</f>
        <v>Cone</v>
      </c>
      <c r="D522" s="14">
        <f ca="1">LOGINV(RAND(),$M$12,$L$12)</f>
        <v>45.499587688642507</v>
      </c>
      <c r="E522" s="14">
        <f ca="1">LOGINV(RAND(),$M$13,$L$13)</f>
        <v>59.211967601681245</v>
      </c>
      <c r="F522" s="14">
        <f ca="1">LOGINV(RAND(),$M$14,$L$14)</f>
        <v>19.635519211420686</v>
      </c>
      <c r="G522" s="14">
        <f ca="1">D522+E522+F522</f>
        <v>124.34707450174444</v>
      </c>
      <c r="H522">
        <f ca="1">FLOOR(SimTable[[#This Row],[Total_Service_Time_sec]],10)</f>
        <v>120</v>
      </c>
    </row>
    <row r="523" spans="1:8" ht="15" customHeight="1">
      <c r="A523">
        <f t="shared" si="8"/>
        <v>522</v>
      </c>
      <c r="B523" s="13">
        <f ca="1">RAND()</f>
        <v>0.93677766152844255</v>
      </c>
      <c r="C523" t="str">
        <f ca="1">IF(B523&lt;=$L$3,$I$3,IF(B523&lt;=$L$4,$I$4,IF(B523&lt;=$L$5,$I$5,IF(B523&lt;=$L$6,$I$6,$I$7))))</f>
        <v>Split</v>
      </c>
      <c r="D523" s="14">
        <f ca="1">LOGINV(RAND(),$M$12,$L$12)</f>
        <v>14.908972700886537</v>
      </c>
      <c r="E523" s="14">
        <f ca="1">LOGINV(RAND(),$M$13,$L$13)</f>
        <v>23.551581587922641</v>
      </c>
      <c r="F523" s="14">
        <f ca="1">LOGINV(RAND(),$M$14,$L$14)</f>
        <v>22.133382428517731</v>
      </c>
      <c r="G523" s="14">
        <f ca="1">D523+E523+F523</f>
        <v>60.593936717326912</v>
      </c>
      <c r="H523">
        <f ca="1">FLOOR(SimTable[[#This Row],[Total_Service_Time_sec]],10)</f>
        <v>60</v>
      </c>
    </row>
    <row r="524" spans="1:8" ht="15" customHeight="1">
      <c r="A524">
        <f t="shared" si="8"/>
        <v>523</v>
      </c>
      <c r="B524" s="13">
        <f ca="1">RAND()</f>
        <v>0.80202040835905475</v>
      </c>
      <c r="C524" t="str">
        <f ca="1">IF(B524&lt;=$L$3,$I$3,IF(B524&lt;=$L$4,$I$4,IF(B524&lt;=$L$5,$I$5,IF(B524&lt;=$L$6,$I$6,$I$7))))</f>
        <v>Cup</v>
      </c>
      <c r="D524" s="14">
        <f ca="1">LOGINV(RAND(),$M$12,$L$12)</f>
        <v>10.818713550011923</v>
      </c>
      <c r="E524" s="14">
        <f ca="1">LOGINV(RAND(),$M$13,$L$13)</f>
        <v>36.769860880822471</v>
      </c>
      <c r="F524" s="14">
        <f ca="1">LOGINV(RAND(),$M$14,$L$14)</f>
        <v>17.998222931456183</v>
      </c>
      <c r="G524" s="14">
        <f ca="1">D524+E524+F524</f>
        <v>65.586797362290582</v>
      </c>
      <c r="H524">
        <f ca="1">FLOOR(SimTable[[#This Row],[Total_Service_Time_sec]],10)</f>
        <v>60</v>
      </c>
    </row>
    <row r="525" spans="1:8" ht="15" customHeight="1">
      <c r="A525">
        <f t="shared" si="8"/>
        <v>524</v>
      </c>
      <c r="B525" s="13">
        <f ca="1">RAND()</f>
        <v>0.87696975057359206</v>
      </c>
      <c r="C525" t="str">
        <f ca="1">IF(B525&lt;=$L$3,$I$3,IF(B525&lt;=$L$4,$I$4,IF(B525&lt;=$L$5,$I$5,IF(B525&lt;=$L$6,$I$6,$I$7))))</f>
        <v>Shake</v>
      </c>
      <c r="D525" s="14">
        <f ca="1">LOGINV(RAND(),$M$12,$L$12)</f>
        <v>52.777399366078825</v>
      </c>
      <c r="E525" s="14">
        <f ca="1">LOGINV(RAND(),$M$13,$L$13)</f>
        <v>42.784056363460444</v>
      </c>
      <c r="F525" s="14">
        <f ca="1">LOGINV(RAND(),$M$14,$L$14)</f>
        <v>22.166490514654207</v>
      </c>
      <c r="G525" s="14">
        <f ca="1">D525+E525+F525</f>
        <v>117.72794624419348</v>
      </c>
      <c r="H525">
        <f ca="1">FLOOR(SimTable[[#This Row],[Total_Service_Time_sec]],10)</f>
        <v>110</v>
      </c>
    </row>
    <row r="526" spans="1:8" ht="15" customHeight="1">
      <c r="A526">
        <f t="shared" si="8"/>
        <v>525</v>
      </c>
      <c r="B526" s="13">
        <f ca="1">RAND()</f>
        <v>0.42457035843709701</v>
      </c>
      <c r="C526" t="str">
        <f ca="1">IF(B526&lt;=$L$3,$I$3,IF(B526&lt;=$L$4,$I$4,IF(B526&lt;=$L$5,$I$5,IF(B526&lt;=$L$6,$I$6,$I$7))))</f>
        <v>Cone</v>
      </c>
      <c r="D526" s="14">
        <f ca="1">LOGINV(RAND(),$M$12,$L$12)</f>
        <v>20.984082639131071</v>
      </c>
      <c r="E526" s="14">
        <f ca="1">LOGINV(RAND(),$M$13,$L$13)</f>
        <v>11.908064277608256</v>
      </c>
      <c r="F526" s="14">
        <f ca="1">LOGINV(RAND(),$M$14,$L$14)</f>
        <v>18.801214440405403</v>
      </c>
      <c r="G526" s="14">
        <f ca="1">D526+E526+F526</f>
        <v>51.693361357144731</v>
      </c>
      <c r="H526">
        <f ca="1">FLOOR(SimTable[[#This Row],[Total_Service_Time_sec]],10)</f>
        <v>50</v>
      </c>
    </row>
    <row r="527" spans="1:8" ht="15" customHeight="1">
      <c r="A527">
        <f t="shared" si="8"/>
        <v>526</v>
      </c>
      <c r="B527" s="13">
        <f ca="1">RAND()</f>
        <v>0.9506746053825178</v>
      </c>
      <c r="C527" t="str">
        <f ca="1">IF(B527&lt;=$L$3,$I$3,IF(B527&lt;=$L$4,$I$4,IF(B527&lt;=$L$5,$I$5,IF(B527&lt;=$L$6,$I$6,$I$7))))</f>
        <v>Split</v>
      </c>
      <c r="D527" s="14">
        <f ca="1">LOGINV(RAND(),$M$12,$L$12)</f>
        <v>16.746258251452968</v>
      </c>
      <c r="E527" s="14">
        <f ca="1">LOGINV(RAND(),$M$13,$L$13)</f>
        <v>24.73902920672943</v>
      </c>
      <c r="F527" s="14">
        <f ca="1">LOGINV(RAND(),$M$14,$L$14)</f>
        <v>23.699009680449461</v>
      </c>
      <c r="G527" s="14">
        <f ca="1">D527+E527+F527</f>
        <v>65.184297138631862</v>
      </c>
      <c r="H527">
        <f ca="1">FLOOR(SimTable[[#This Row],[Total_Service_Time_sec]],10)</f>
        <v>60</v>
      </c>
    </row>
    <row r="528" spans="1:8" ht="15" customHeight="1">
      <c r="A528">
        <f t="shared" si="8"/>
        <v>527</v>
      </c>
      <c r="B528" s="13">
        <f ca="1">RAND()</f>
        <v>0.32923467048598598</v>
      </c>
      <c r="C528" t="str">
        <f ca="1">IF(B528&lt;=$L$3,$I$3,IF(B528&lt;=$L$4,$I$4,IF(B528&lt;=$L$5,$I$5,IF(B528&lt;=$L$6,$I$6,$I$7))))</f>
        <v>Cone</v>
      </c>
      <c r="D528" s="14">
        <f ca="1">LOGINV(RAND(),$M$12,$L$12)</f>
        <v>56.548697775840132</v>
      </c>
      <c r="E528" s="14">
        <f ca="1">LOGINV(RAND(),$M$13,$L$13)</f>
        <v>13.098462709139305</v>
      </c>
      <c r="F528" s="14">
        <f ca="1">LOGINV(RAND(),$M$14,$L$14)</f>
        <v>25.026696483600556</v>
      </c>
      <c r="G528" s="14">
        <f ca="1">D528+E528+F528</f>
        <v>94.673856968579997</v>
      </c>
      <c r="H528">
        <f ca="1">FLOOR(SimTable[[#This Row],[Total_Service_Time_sec]],10)</f>
        <v>90</v>
      </c>
    </row>
    <row r="529" spans="1:8" ht="15" customHeight="1">
      <c r="A529">
        <f t="shared" si="8"/>
        <v>528</v>
      </c>
      <c r="B529" s="13">
        <f ca="1">RAND()</f>
        <v>0.50934249560723466</v>
      </c>
      <c r="C529" t="str">
        <f ca="1">IF(B529&lt;=$L$3,$I$3,IF(B529&lt;=$L$4,$I$4,IF(B529&lt;=$L$5,$I$5,IF(B529&lt;=$L$6,$I$6,$I$7))))</f>
        <v>Cup</v>
      </c>
      <c r="D529" s="14">
        <f ca="1">LOGINV(RAND(),$M$12,$L$12)</f>
        <v>16.63839218866498</v>
      </c>
      <c r="E529" s="14">
        <f ca="1">LOGINV(RAND(),$M$13,$L$13)</f>
        <v>72.329857870712999</v>
      </c>
      <c r="F529" s="14">
        <f ca="1">LOGINV(RAND(),$M$14,$L$14)</f>
        <v>19.49501023910296</v>
      </c>
      <c r="G529" s="14">
        <f ca="1">D529+E529+F529</f>
        <v>108.46326029848095</v>
      </c>
      <c r="H529">
        <f ca="1">FLOOR(SimTable[[#This Row],[Total_Service_Time_sec]],10)</f>
        <v>100</v>
      </c>
    </row>
    <row r="530" spans="1:8" ht="15" customHeight="1">
      <c r="A530">
        <f t="shared" si="8"/>
        <v>529</v>
      </c>
      <c r="B530" s="13">
        <f ca="1">RAND()</f>
        <v>0.78504345608600323</v>
      </c>
      <c r="C530" t="str">
        <f ca="1">IF(B530&lt;=$L$3,$I$3,IF(B530&lt;=$L$4,$I$4,IF(B530&lt;=$L$5,$I$5,IF(B530&lt;=$L$6,$I$6,$I$7))))</f>
        <v>Cup</v>
      </c>
      <c r="D530" s="14">
        <f ca="1">LOGINV(RAND(),$M$12,$L$12)</f>
        <v>31.397477883621868</v>
      </c>
      <c r="E530" s="14">
        <f ca="1">LOGINV(RAND(),$M$13,$L$13)</f>
        <v>24.929245162245952</v>
      </c>
      <c r="F530" s="14">
        <f ca="1">LOGINV(RAND(),$M$14,$L$14)</f>
        <v>15.740536422799195</v>
      </c>
      <c r="G530" s="14">
        <f ca="1">D530+E530+F530</f>
        <v>72.067259468667018</v>
      </c>
      <c r="H530">
        <f ca="1">FLOOR(SimTable[[#This Row],[Total_Service_Time_sec]],10)</f>
        <v>70</v>
      </c>
    </row>
    <row r="531" spans="1:8" ht="15" customHeight="1">
      <c r="A531">
        <f t="shared" si="8"/>
        <v>530</v>
      </c>
      <c r="B531" s="13">
        <f ca="1">RAND()</f>
        <v>0.61958051529398284</v>
      </c>
      <c r="C531" t="str">
        <f ca="1">IF(B531&lt;=$L$3,$I$3,IF(B531&lt;=$L$4,$I$4,IF(B531&lt;=$L$5,$I$5,IF(B531&lt;=$L$6,$I$6,$I$7))))</f>
        <v>Cup</v>
      </c>
      <c r="D531" s="14">
        <f ca="1">LOGINV(RAND(),$M$12,$L$12)</f>
        <v>8.054950415231211</v>
      </c>
      <c r="E531" s="14">
        <f ca="1">LOGINV(RAND(),$M$13,$L$13)</f>
        <v>31.0657887628028</v>
      </c>
      <c r="F531" s="14">
        <f ca="1">LOGINV(RAND(),$M$14,$L$14)</f>
        <v>30.498237626146125</v>
      </c>
      <c r="G531" s="14">
        <f ca="1">D531+E531+F531</f>
        <v>69.618976804180136</v>
      </c>
      <c r="H531">
        <f ca="1">FLOOR(SimTable[[#This Row],[Total_Service_Time_sec]],10)</f>
        <v>60</v>
      </c>
    </row>
    <row r="532" spans="1:8" ht="15" customHeight="1">
      <c r="A532">
        <f t="shared" si="8"/>
        <v>531</v>
      </c>
      <c r="B532" s="13">
        <f ca="1">RAND()</f>
        <v>0.30576757900686546</v>
      </c>
      <c r="C532" t="str">
        <f ca="1">IF(B532&lt;=$L$3,$I$3,IF(B532&lt;=$L$4,$I$4,IF(B532&lt;=$L$5,$I$5,IF(B532&lt;=$L$6,$I$6,$I$7))))</f>
        <v>Cone</v>
      </c>
      <c r="D532" s="14">
        <f ca="1">LOGINV(RAND(),$M$12,$L$12)</f>
        <v>34.929610612244026</v>
      </c>
      <c r="E532" s="14">
        <f ca="1">LOGINV(RAND(),$M$13,$L$13)</f>
        <v>30.605117248437416</v>
      </c>
      <c r="F532" s="14">
        <f ca="1">LOGINV(RAND(),$M$14,$L$14)</f>
        <v>23.361472067987098</v>
      </c>
      <c r="G532" s="14">
        <f ca="1">D532+E532+F532</f>
        <v>88.896199928668537</v>
      </c>
      <c r="H532">
        <f ca="1">FLOOR(SimTable[[#This Row],[Total_Service_Time_sec]],10)</f>
        <v>80</v>
      </c>
    </row>
    <row r="533" spans="1:8" ht="15" customHeight="1">
      <c r="A533">
        <f t="shared" si="8"/>
        <v>532</v>
      </c>
      <c r="B533" s="13">
        <f ca="1">RAND()</f>
        <v>0.69774771023860349</v>
      </c>
      <c r="C533" t="str">
        <f ca="1">IF(B533&lt;=$L$3,$I$3,IF(B533&lt;=$L$4,$I$4,IF(B533&lt;=$L$5,$I$5,IF(B533&lt;=$L$6,$I$6,$I$7))))</f>
        <v>Cup</v>
      </c>
      <c r="D533" s="14">
        <f ca="1">LOGINV(RAND(),$M$12,$L$12)</f>
        <v>10.440046362271506</v>
      </c>
      <c r="E533" s="14">
        <f ca="1">LOGINV(RAND(),$M$13,$L$13)</f>
        <v>33.238336542918546</v>
      </c>
      <c r="F533" s="14">
        <f ca="1">LOGINV(RAND(),$M$14,$L$14)</f>
        <v>17.106548905600185</v>
      </c>
      <c r="G533" s="14">
        <f ca="1">D533+E533+F533</f>
        <v>60.784931810790233</v>
      </c>
      <c r="H533">
        <f ca="1">FLOOR(SimTable[[#This Row],[Total_Service_Time_sec]],10)</f>
        <v>60</v>
      </c>
    </row>
    <row r="534" spans="1:8" ht="15" customHeight="1">
      <c r="A534">
        <f t="shared" si="8"/>
        <v>533</v>
      </c>
      <c r="B534" s="13">
        <f ca="1">RAND()</f>
        <v>0.77647235167097495</v>
      </c>
      <c r="C534" t="str">
        <f ca="1">IF(B534&lt;=$L$3,$I$3,IF(B534&lt;=$L$4,$I$4,IF(B534&lt;=$L$5,$I$5,IF(B534&lt;=$L$6,$I$6,$I$7))))</f>
        <v>Cup</v>
      </c>
      <c r="D534" s="14">
        <f ca="1">LOGINV(RAND(),$M$12,$L$12)</f>
        <v>48.080824120368881</v>
      </c>
      <c r="E534" s="14">
        <f ca="1">LOGINV(RAND(),$M$13,$L$13)</f>
        <v>24.718114067410593</v>
      </c>
      <c r="F534" s="14">
        <f ca="1">LOGINV(RAND(),$M$14,$L$14)</f>
        <v>14.798286072458014</v>
      </c>
      <c r="G534" s="14">
        <f ca="1">D534+E534+F534</f>
        <v>87.597224260237482</v>
      </c>
      <c r="H534">
        <f ca="1">FLOOR(SimTable[[#This Row],[Total_Service_Time_sec]],10)</f>
        <v>80</v>
      </c>
    </row>
    <row r="535" spans="1:8" ht="15" customHeight="1">
      <c r="A535">
        <f t="shared" si="8"/>
        <v>534</v>
      </c>
      <c r="B535" s="13">
        <f ca="1">RAND()</f>
        <v>0.70849250059014568</v>
      </c>
      <c r="C535" t="str">
        <f ca="1">IF(B535&lt;=$L$3,$I$3,IF(B535&lt;=$L$4,$I$4,IF(B535&lt;=$L$5,$I$5,IF(B535&lt;=$L$6,$I$6,$I$7))))</f>
        <v>Cup</v>
      </c>
      <c r="D535" s="14">
        <f ca="1">LOGINV(RAND(),$M$12,$L$12)</f>
        <v>47.49202496598194</v>
      </c>
      <c r="E535" s="14">
        <f ca="1">LOGINV(RAND(),$M$13,$L$13)</f>
        <v>20.324451800496274</v>
      </c>
      <c r="F535" s="14">
        <f ca="1">LOGINV(RAND(),$M$14,$L$14)</f>
        <v>19.476271535549781</v>
      </c>
      <c r="G535" s="14">
        <f ca="1">D535+E535+F535</f>
        <v>87.292748302028002</v>
      </c>
      <c r="H535">
        <f ca="1">FLOOR(SimTable[[#This Row],[Total_Service_Time_sec]],10)</f>
        <v>80</v>
      </c>
    </row>
    <row r="536" spans="1:8" ht="15" customHeight="1">
      <c r="A536">
        <f t="shared" si="8"/>
        <v>535</v>
      </c>
      <c r="B536" s="13">
        <f ca="1">RAND()</f>
        <v>0.68398698525629609</v>
      </c>
      <c r="C536" t="str">
        <f ca="1">IF(B536&lt;=$L$3,$I$3,IF(B536&lt;=$L$4,$I$4,IF(B536&lt;=$L$5,$I$5,IF(B536&lt;=$L$6,$I$6,$I$7))))</f>
        <v>Cup</v>
      </c>
      <c r="D536" s="14">
        <f ca="1">LOGINV(RAND(),$M$12,$L$12)</f>
        <v>16.809598362592993</v>
      </c>
      <c r="E536" s="14">
        <f ca="1">LOGINV(RAND(),$M$13,$L$13)</f>
        <v>35.678567563540703</v>
      </c>
      <c r="F536" s="14">
        <f ca="1">LOGINV(RAND(),$M$14,$L$14)</f>
        <v>19.862174979591213</v>
      </c>
      <c r="G536" s="14">
        <f ca="1">D536+E536+F536</f>
        <v>72.350340905724906</v>
      </c>
      <c r="H536">
        <f ca="1">FLOOR(SimTable[[#This Row],[Total_Service_Time_sec]],10)</f>
        <v>70</v>
      </c>
    </row>
    <row r="537" spans="1:8" ht="15" customHeight="1">
      <c r="A537">
        <f t="shared" si="8"/>
        <v>536</v>
      </c>
      <c r="B537" s="13">
        <f ca="1">RAND()</f>
        <v>4.2768165780583622E-2</v>
      </c>
      <c r="C537" t="str">
        <f ca="1">IF(B537&lt;=$L$3,$I$3,IF(B537&lt;=$L$4,$I$4,IF(B537&lt;=$L$5,$I$5,IF(B537&lt;=$L$6,$I$6,$I$7))))</f>
        <v>Cone</v>
      </c>
      <c r="D537" s="14">
        <f ca="1">LOGINV(RAND(),$M$12,$L$12)</f>
        <v>37.173340840955717</v>
      </c>
      <c r="E537" s="14">
        <f ca="1">LOGINV(RAND(),$M$13,$L$13)</f>
        <v>11.305382660565886</v>
      </c>
      <c r="F537" s="14">
        <f ca="1">LOGINV(RAND(),$M$14,$L$14)</f>
        <v>26.834733114222914</v>
      </c>
      <c r="G537" s="14">
        <f ca="1">D537+E537+F537</f>
        <v>75.313456615744514</v>
      </c>
      <c r="H537">
        <f ca="1">FLOOR(SimTable[[#This Row],[Total_Service_Time_sec]],10)</f>
        <v>70</v>
      </c>
    </row>
    <row r="538" spans="1:8" ht="15" customHeight="1">
      <c r="A538">
        <f t="shared" si="8"/>
        <v>537</v>
      </c>
      <c r="B538" s="13">
        <f ca="1">RAND()</f>
        <v>0.43744994569140327</v>
      </c>
      <c r="C538" t="str">
        <f ca="1">IF(B538&lt;=$L$3,$I$3,IF(B538&lt;=$L$4,$I$4,IF(B538&lt;=$L$5,$I$5,IF(B538&lt;=$L$6,$I$6,$I$7))))</f>
        <v>Cone</v>
      </c>
      <c r="D538" s="14">
        <f ca="1">LOGINV(RAND(),$M$12,$L$12)</f>
        <v>24.524205879635495</v>
      </c>
      <c r="E538" s="14">
        <f ca="1">LOGINV(RAND(),$M$13,$L$13)</f>
        <v>14.472461850005958</v>
      </c>
      <c r="F538" s="14">
        <f ca="1">LOGINV(RAND(),$M$14,$L$14)</f>
        <v>18.951443173970681</v>
      </c>
      <c r="G538" s="14">
        <f ca="1">D538+E538+F538</f>
        <v>57.948110903612132</v>
      </c>
      <c r="H538">
        <f ca="1">FLOOR(SimTable[[#This Row],[Total_Service_Time_sec]],10)</f>
        <v>50</v>
      </c>
    </row>
    <row r="539" spans="1:8" ht="15" customHeight="1">
      <c r="A539">
        <f t="shared" si="8"/>
        <v>538</v>
      </c>
      <c r="B539" s="13">
        <f ca="1">RAND()</f>
        <v>0.43880074993292206</v>
      </c>
      <c r="C539" t="str">
        <f ca="1">IF(B539&lt;=$L$3,$I$3,IF(B539&lt;=$L$4,$I$4,IF(B539&lt;=$L$5,$I$5,IF(B539&lt;=$L$6,$I$6,$I$7))))</f>
        <v>Cone</v>
      </c>
      <c r="D539" s="14">
        <f ca="1">LOGINV(RAND(),$M$12,$L$12)</f>
        <v>20.267169383025831</v>
      </c>
      <c r="E539" s="14">
        <f ca="1">LOGINV(RAND(),$M$13,$L$13)</f>
        <v>46.812832939488636</v>
      </c>
      <c r="F539" s="14">
        <f ca="1">LOGINV(RAND(),$M$14,$L$14)</f>
        <v>29.034474692905853</v>
      </c>
      <c r="G539" s="14">
        <f ca="1">D539+E539+F539</f>
        <v>96.114477015420334</v>
      </c>
      <c r="H539">
        <f ca="1">FLOOR(SimTable[[#This Row],[Total_Service_Time_sec]],10)</f>
        <v>90</v>
      </c>
    </row>
    <row r="540" spans="1:8" ht="15" customHeight="1">
      <c r="A540">
        <f t="shared" si="8"/>
        <v>539</v>
      </c>
      <c r="B540" s="13">
        <f ca="1">RAND()</f>
        <v>0.41324272231181935</v>
      </c>
      <c r="C540" t="str">
        <f ca="1">IF(B540&lt;=$L$3,$I$3,IF(B540&lt;=$L$4,$I$4,IF(B540&lt;=$L$5,$I$5,IF(B540&lt;=$L$6,$I$6,$I$7))))</f>
        <v>Cone</v>
      </c>
      <c r="D540" s="14">
        <f ca="1">LOGINV(RAND(),$M$12,$L$12)</f>
        <v>13.505404009133063</v>
      </c>
      <c r="E540" s="14">
        <f ca="1">LOGINV(RAND(),$M$13,$L$13)</f>
        <v>34.032005310187415</v>
      </c>
      <c r="F540" s="14">
        <f ca="1">LOGINV(RAND(),$M$14,$L$14)</f>
        <v>22.005888658286814</v>
      </c>
      <c r="G540" s="14">
        <f ca="1">D540+E540+F540</f>
        <v>69.543297977607295</v>
      </c>
      <c r="H540">
        <f ca="1">FLOOR(SimTable[[#This Row],[Total_Service_Time_sec]],10)</f>
        <v>60</v>
      </c>
    </row>
    <row r="541" spans="1:8" ht="15" customHeight="1">
      <c r="A541">
        <f t="shared" si="8"/>
        <v>540</v>
      </c>
      <c r="B541" s="13">
        <f ca="1">RAND()</f>
        <v>0.74709272593886511</v>
      </c>
      <c r="C541" t="str">
        <f ca="1">IF(B541&lt;=$L$3,$I$3,IF(B541&lt;=$L$4,$I$4,IF(B541&lt;=$L$5,$I$5,IF(B541&lt;=$L$6,$I$6,$I$7))))</f>
        <v>Cup</v>
      </c>
      <c r="D541" s="14">
        <f ca="1">LOGINV(RAND(),$M$12,$L$12)</f>
        <v>21.211895915794027</v>
      </c>
      <c r="E541" s="14">
        <f ca="1">LOGINV(RAND(),$M$13,$L$13)</f>
        <v>54.476166079409772</v>
      </c>
      <c r="F541" s="14">
        <f ca="1">LOGINV(RAND(),$M$14,$L$14)</f>
        <v>19.3351843639953</v>
      </c>
      <c r="G541" s="14">
        <f ca="1">D541+E541+F541</f>
        <v>95.023246359199092</v>
      </c>
      <c r="H541">
        <f ca="1">FLOOR(SimTable[[#This Row],[Total_Service_Time_sec]],10)</f>
        <v>90</v>
      </c>
    </row>
    <row r="542" spans="1:8" ht="15" customHeight="1">
      <c r="A542">
        <f t="shared" si="8"/>
        <v>541</v>
      </c>
      <c r="B542" s="13">
        <f ca="1">RAND()</f>
        <v>0.217359397840446</v>
      </c>
      <c r="C542" t="str">
        <f ca="1">IF(B542&lt;=$L$3,$I$3,IF(B542&lt;=$L$4,$I$4,IF(B542&lt;=$L$5,$I$5,IF(B542&lt;=$L$6,$I$6,$I$7))))</f>
        <v>Cone</v>
      </c>
      <c r="D542" s="14">
        <f ca="1">LOGINV(RAND(),$M$12,$L$12)</f>
        <v>16.2190521923327</v>
      </c>
      <c r="E542" s="14">
        <f ca="1">LOGINV(RAND(),$M$13,$L$13)</f>
        <v>12.036301510498106</v>
      </c>
      <c r="F542" s="14">
        <f ca="1">LOGINV(RAND(),$M$14,$L$14)</f>
        <v>18.829179031504673</v>
      </c>
      <c r="G542" s="14">
        <f ca="1">D542+E542+F542</f>
        <v>47.084532734335482</v>
      </c>
      <c r="H542">
        <f ca="1">FLOOR(SimTable[[#This Row],[Total_Service_Time_sec]],10)</f>
        <v>40</v>
      </c>
    </row>
    <row r="543" spans="1:8" ht="15" customHeight="1">
      <c r="A543">
        <f t="shared" si="8"/>
        <v>542</v>
      </c>
      <c r="B543" s="13">
        <f ca="1">RAND()</f>
        <v>0.11049759038053908</v>
      </c>
      <c r="C543" t="str">
        <f ca="1">IF(B543&lt;=$L$3,$I$3,IF(B543&lt;=$L$4,$I$4,IF(B543&lt;=$L$5,$I$5,IF(B543&lt;=$L$6,$I$6,$I$7))))</f>
        <v>Cone</v>
      </c>
      <c r="D543" s="14">
        <f ca="1">LOGINV(RAND(),$M$12,$L$12)</f>
        <v>30.027808971306222</v>
      </c>
      <c r="E543" s="14">
        <f ca="1">LOGINV(RAND(),$M$13,$L$13)</f>
        <v>17.0986564519003</v>
      </c>
      <c r="F543" s="14">
        <f ca="1">LOGINV(RAND(),$M$14,$L$14)</f>
        <v>21.342056621732308</v>
      </c>
      <c r="G543" s="14">
        <f ca="1">D543+E543+F543</f>
        <v>68.468522044938837</v>
      </c>
      <c r="H543">
        <f ca="1">FLOOR(SimTable[[#This Row],[Total_Service_Time_sec]],10)</f>
        <v>60</v>
      </c>
    </row>
    <row r="544" spans="1:8" ht="15" customHeight="1">
      <c r="A544">
        <f t="shared" si="8"/>
        <v>543</v>
      </c>
      <c r="B544" s="13">
        <f ca="1">RAND()</f>
        <v>0.48612374703709282</v>
      </c>
      <c r="C544" t="str">
        <f ca="1">IF(B544&lt;=$L$3,$I$3,IF(B544&lt;=$L$4,$I$4,IF(B544&lt;=$L$5,$I$5,IF(B544&lt;=$L$6,$I$6,$I$7))))</f>
        <v>Cone</v>
      </c>
      <c r="D544" s="14">
        <f ca="1">LOGINV(RAND(),$M$12,$L$12)</f>
        <v>56.552480683935521</v>
      </c>
      <c r="E544" s="14">
        <f ca="1">LOGINV(RAND(),$M$13,$L$13)</f>
        <v>13.926980085158318</v>
      </c>
      <c r="F544" s="14">
        <f ca="1">LOGINV(RAND(),$M$14,$L$14)</f>
        <v>17.612615686554584</v>
      </c>
      <c r="G544" s="14">
        <f ca="1">D544+E544+F544</f>
        <v>88.092076455648424</v>
      </c>
      <c r="H544">
        <f ca="1">FLOOR(SimTable[[#This Row],[Total_Service_Time_sec]],10)</f>
        <v>80</v>
      </c>
    </row>
    <row r="545" spans="1:8" ht="15" customHeight="1">
      <c r="A545">
        <f t="shared" si="8"/>
        <v>544</v>
      </c>
      <c r="B545" s="13">
        <f ca="1">RAND()</f>
        <v>0.73917573465799202</v>
      </c>
      <c r="C545" t="str">
        <f ca="1">IF(B545&lt;=$L$3,$I$3,IF(B545&lt;=$L$4,$I$4,IF(B545&lt;=$L$5,$I$5,IF(B545&lt;=$L$6,$I$6,$I$7))))</f>
        <v>Cup</v>
      </c>
      <c r="D545" s="14">
        <f ca="1">LOGINV(RAND(),$M$12,$L$12)</f>
        <v>67.307420536814107</v>
      </c>
      <c r="E545" s="14">
        <f ca="1">LOGINV(RAND(),$M$13,$L$13)</f>
        <v>23.17933405437277</v>
      </c>
      <c r="F545" s="14">
        <f ca="1">LOGINV(RAND(),$M$14,$L$14)</f>
        <v>23.226336027785543</v>
      </c>
      <c r="G545" s="14">
        <f ca="1">D545+E545+F545</f>
        <v>113.71309061897242</v>
      </c>
      <c r="H545">
        <f ca="1">FLOOR(SimTable[[#This Row],[Total_Service_Time_sec]],10)</f>
        <v>110</v>
      </c>
    </row>
    <row r="546" spans="1:8" ht="15" customHeight="1">
      <c r="A546">
        <f t="shared" si="8"/>
        <v>545</v>
      </c>
      <c r="B546" s="13">
        <f ca="1">RAND()</f>
        <v>0.81763011522827844</v>
      </c>
      <c r="C546" t="str">
        <f ca="1">IF(B546&lt;=$L$3,$I$3,IF(B546&lt;=$L$4,$I$4,IF(B546&lt;=$L$5,$I$5,IF(B546&lt;=$L$6,$I$6,$I$7))))</f>
        <v>Cup</v>
      </c>
      <c r="D546" s="14">
        <f ca="1">LOGINV(RAND(),$M$12,$L$12)</f>
        <v>30.864558721372685</v>
      </c>
      <c r="E546" s="14">
        <f ca="1">LOGINV(RAND(),$M$13,$L$13)</f>
        <v>85.470578911330037</v>
      </c>
      <c r="F546" s="14">
        <f ca="1">LOGINV(RAND(),$M$14,$L$14)</f>
        <v>23.176551603358948</v>
      </c>
      <c r="G546" s="14">
        <f ca="1">D546+E546+F546</f>
        <v>139.51168923606167</v>
      </c>
      <c r="H546">
        <f ca="1">FLOOR(SimTable[[#This Row],[Total_Service_Time_sec]],10)</f>
        <v>130</v>
      </c>
    </row>
    <row r="547" spans="1:8" ht="15" customHeight="1">
      <c r="A547">
        <f t="shared" si="8"/>
        <v>546</v>
      </c>
      <c r="B547" s="13">
        <f ca="1">RAND()</f>
        <v>0.57100224031846314</v>
      </c>
      <c r="C547" t="str">
        <f ca="1">IF(B547&lt;=$L$3,$I$3,IF(B547&lt;=$L$4,$I$4,IF(B547&lt;=$L$5,$I$5,IF(B547&lt;=$L$6,$I$6,$I$7))))</f>
        <v>Cup</v>
      </c>
      <c r="D547" s="14">
        <f ca="1">LOGINV(RAND(),$M$12,$L$12)</f>
        <v>44.713794763510535</v>
      </c>
      <c r="E547" s="14">
        <f ca="1">LOGINV(RAND(),$M$13,$L$13)</f>
        <v>21.906471764084735</v>
      </c>
      <c r="F547" s="14">
        <f ca="1">LOGINV(RAND(),$M$14,$L$14)</f>
        <v>22.157539421274105</v>
      </c>
      <c r="G547" s="14">
        <f ca="1">D547+E547+F547</f>
        <v>88.777805948869386</v>
      </c>
      <c r="H547">
        <f ca="1">FLOOR(SimTable[[#This Row],[Total_Service_Time_sec]],10)</f>
        <v>80</v>
      </c>
    </row>
    <row r="548" spans="1:8" ht="15" customHeight="1">
      <c r="A548">
        <f t="shared" si="8"/>
        <v>547</v>
      </c>
      <c r="B548" s="13">
        <f ca="1">RAND()</f>
        <v>7.7317267732840755E-2</v>
      </c>
      <c r="C548" t="str">
        <f ca="1">IF(B548&lt;=$L$3,$I$3,IF(B548&lt;=$L$4,$I$4,IF(B548&lt;=$L$5,$I$5,IF(B548&lt;=$L$6,$I$6,$I$7))))</f>
        <v>Cone</v>
      </c>
      <c r="D548" s="14">
        <f ca="1">LOGINV(RAND(),$M$12,$L$12)</f>
        <v>21.883665677766114</v>
      </c>
      <c r="E548" s="14">
        <f ca="1">LOGINV(RAND(),$M$13,$L$13)</f>
        <v>41.827889803896184</v>
      </c>
      <c r="F548" s="14">
        <f ca="1">LOGINV(RAND(),$M$14,$L$14)</f>
        <v>13.076539640037788</v>
      </c>
      <c r="G548" s="14">
        <f ca="1">D548+E548+F548</f>
        <v>76.788095121700096</v>
      </c>
      <c r="H548">
        <f ca="1">FLOOR(SimTable[[#This Row],[Total_Service_Time_sec]],10)</f>
        <v>70</v>
      </c>
    </row>
    <row r="549" spans="1:8" ht="15" customHeight="1">
      <c r="A549">
        <f t="shared" si="8"/>
        <v>548</v>
      </c>
      <c r="B549" s="13">
        <f ca="1">RAND()</f>
        <v>0.11962258339339427</v>
      </c>
      <c r="C549" t="str">
        <f ca="1">IF(B549&lt;=$L$3,$I$3,IF(B549&lt;=$L$4,$I$4,IF(B549&lt;=$L$5,$I$5,IF(B549&lt;=$L$6,$I$6,$I$7))))</f>
        <v>Cone</v>
      </c>
      <c r="D549" s="14">
        <f ca="1">LOGINV(RAND(),$M$12,$L$12)</f>
        <v>11.996821845048546</v>
      </c>
      <c r="E549" s="14">
        <f ca="1">LOGINV(RAND(),$M$13,$L$13)</f>
        <v>17.479127765680531</v>
      </c>
      <c r="F549" s="14">
        <f ca="1">LOGINV(RAND(),$M$14,$L$14)</f>
        <v>21.923805344605878</v>
      </c>
      <c r="G549" s="14">
        <f ca="1">D549+E549+F549</f>
        <v>51.399754955334956</v>
      </c>
      <c r="H549">
        <f ca="1">FLOOR(SimTable[[#This Row],[Total_Service_Time_sec]],10)</f>
        <v>50</v>
      </c>
    </row>
    <row r="550" spans="1:8" ht="15" customHeight="1">
      <c r="A550">
        <f t="shared" si="8"/>
        <v>549</v>
      </c>
      <c r="B550" s="13">
        <f ca="1">RAND()</f>
        <v>0.80249576656769339</v>
      </c>
      <c r="C550" t="str">
        <f ca="1">IF(B550&lt;=$L$3,$I$3,IF(B550&lt;=$L$4,$I$4,IF(B550&lt;=$L$5,$I$5,IF(B550&lt;=$L$6,$I$6,$I$7))))</f>
        <v>Cup</v>
      </c>
      <c r="D550" s="14">
        <f ca="1">LOGINV(RAND(),$M$12,$L$12)</f>
        <v>13.590746467144795</v>
      </c>
      <c r="E550" s="14">
        <f ca="1">LOGINV(RAND(),$M$13,$L$13)</f>
        <v>31.774627027240147</v>
      </c>
      <c r="F550" s="14">
        <f ca="1">LOGINV(RAND(),$M$14,$L$14)</f>
        <v>17.781248602386771</v>
      </c>
      <c r="G550" s="14">
        <f ca="1">D550+E550+F550</f>
        <v>63.146622096771708</v>
      </c>
      <c r="H550">
        <f ca="1">FLOOR(SimTable[[#This Row],[Total_Service_Time_sec]],10)</f>
        <v>60</v>
      </c>
    </row>
    <row r="551" spans="1:8" ht="15" customHeight="1">
      <c r="A551">
        <f t="shared" si="8"/>
        <v>550</v>
      </c>
      <c r="B551" s="13">
        <f ca="1">RAND()</f>
        <v>0.3905011444857327</v>
      </c>
      <c r="C551" t="str">
        <f ca="1">IF(B551&lt;=$L$3,$I$3,IF(B551&lt;=$L$4,$I$4,IF(B551&lt;=$L$5,$I$5,IF(B551&lt;=$L$6,$I$6,$I$7))))</f>
        <v>Cone</v>
      </c>
      <c r="D551" s="14">
        <f ca="1">LOGINV(RAND(),$M$12,$L$12)</f>
        <v>15.098212171938753</v>
      </c>
      <c r="E551" s="14">
        <f ca="1">LOGINV(RAND(),$M$13,$L$13)</f>
        <v>21.256852673090695</v>
      </c>
      <c r="F551" s="14">
        <f ca="1">LOGINV(RAND(),$M$14,$L$14)</f>
        <v>14.876892117839084</v>
      </c>
      <c r="G551" s="14">
        <f ca="1">D551+E551+F551</f>
        <v>51.23195696286853</v>
      </c>
      <c r="H551">
        <f ca="1">FLOOR(SimTable[[#This Row],[Total_Service_Time_sec]],10)</f>
        <v>50</v>
      </c>
    </row>
    <row r="552" spans="1:8" ht="15" customHeight="1">
      <c r="A552">
        <f t="shared" si="8"/>
        <v>551</v>
      </c>
      <c r="B552" s="13">
        <f ca="1">RAND()</f>
        <v>0.79059050033369849</v>
      </c>
      <c r="C552" t="str">
        <f ca="1">IF(B552&lt;=$L$3,$I$3,IF(B552&lt;=$L$4,$I$4,IF(B552&lt;=$L$5,$I$5,IF(B552&lt;=$L$6,$I$6,$I$7))))</f>
        <v>Cup</v>
      </c>
      <c r="D552" s="14">
        <f ca="1">LOGINV(RAND(),$M$12,$L$12)</f>
        <v>48.392417706242171</v>
      </c>
      <c r="E552" s="14">
        <f ca="1">LOGINV(RAND(),$M$13,$L$13)</f>
        <v>41.925052297635581</v>
      </c>
      <c r="F552" s="14">
        <f ca="1">LOGINV(RAND(),$M$14,$L$14)</f>
        <v>15.0074887300391</v>
      </c>
      <c r="G552" s="14">
        <f ca="1">D552+E552+F552</f>
        <v>105.32495873391686</v>
      </c>
      <c r="H552">
        <f ca="1">FLOOR(SimTable[[#This Row],[Total_Service_Time_sec]],10)</f>
        <v>100</v>
      </c>
    </row>
    <row r="553" spans="1:8" ht="15" customHeight="1">
      <c r="A553">
        <f t="shared" si="8"/>
        <v>552</v>
      </c>
      <c r="B553" s="13">
        <f ca="1">RAND()</f>
        <v>4.2655818965469439E-2</v>
      </c>
      <c r="C553" t="str">
        <f ca="1">IF(B553&lt;=$L$3,$I$3,IF(B553&lt;=$L$4,$I$4,IF(B553&lt;=$L$5,$I$5,IF(B553&lt;=$L$6,$I$6,$I$7))))</f>
        <v>Cone</v>
      </c>
      <c r="D553" s="14">
        <f ca="1">LOGINV(RAND(),$M$12,$L$12)</f>
        <v>26.543904092362659</v>
      </c>
      <c r="E553" s="14">
        <f ca="1">LOGINV(RAND(),$M$13,$L$13)</f>
        <v>42.021484846258495</v>
      </c>
      <c r="F553" s="14">
        <f ca="1">LOGINV(RAND(),$M$14,$L$14)</f>
        <v>25.403138786191203</v>
      </c>
      <c r="G553" s="14">
        <f ca="1">D553+E553+F553</f>
        <v>93.968527724812361</v>
      </c>
      <c r="H553">
        <f ca="1">FLOOR(SimTable[[#This Row],[Total_Service_Time_sec]],10)</f>
        <v>90</v>
      </c>
    </row>
    <row r="554" spans="1:8" ht="15" customHeight="1">
      <c r="A554">
        <f t="shared" si="8"/>
        <v>553</v>
      </c>
      <c r="B554" s="13">
        <f ca="1">RAND()</f>
        <v>0.40225451903289933</v>
      </c>
      <c r="C554" t="str">
        <f ca="1">IF(B554&lt;=$L$3,$I$3,IF(B554&lt;=$L$4,$I$4,IF(B554&lt;=$L$5,$I$5,IF(B554&lt;=$L$6,$I$6,$I$7))))</f>
        <v>Cone</v>
      </c>
      <c r="D554" s="14">
        <f ca="1">LOGINV(RAND(),$M$12,$L$12)</f>
        <v>39.367248671477441</v>
      </c>
      <c r="E554" s="14">
        <f ca="1">LOGINV(RAND(),$M$13,$L$13)</f>
        <v>11.180944010723904</v>
      </c>
      <c r="F554" s="14">
        <f ca="1">LOGINV(RAND(),$M$14,$L$14)</f>
        <v>23.473154522313553</v>
      </c>
      <c r="G554" s="14">
        <f ca="1">D554+E554+F554</f>
        <v>74.021347204514896</v>
      </c>
      <c r="H554">
        <f ca="1">FLOOR(SimTable[[#This Row],[Total_Service_Time_sec]],10)</f>
        <v>70</v>
      </c>
    </row>
    <row r="555" spans="1:8" ht="15" customHeight="1">
      <c r="A555">
        <f t="shared" si="8"/>
        <v>554</v>
      </c>
      <c r="B555" s="13">
        <f ca="1">RAND()</f>
        <v>0.93644866540459382</v>
      </c>
      <c r="C555" t="str">
        <f ca="1">IF(B555&lt;=$L$3,$I$3,IF(B555&lt;=$L$4,$I$4,IF(B555&lt;=$L$5,$I$5,IF(B555&lt;=$L$6,$I$6,$I$7))))</f>
        <v>Split</v>
      </c>
      <c r="D555" s="14">
        <f ca="1">LOGINV(RAND(),$M$12,$L$12)</f>
        <v>51.42400152463965</v>
      </c>
      <c r="E555" s="14">
        <f ca="1">LOGINV(RAND(),$M$13,$L$13)</f>
        <v>45.265276173685621</v>
      </c>
      <c r="F555" s="14">
        <f ca="1">LOGINV(RAND(),$M$14,$L$14)</f>
        <v>21.819715590190469</v>
      </c>
      <c r="G555" s="14">
        <f ca="1">D555+E555+F555</f>
        <v>118.50899328851574</v>
      </c>
      <c r="H555">
        <f ca="1">FLOOR(SimTable[[#This Row],[Total_Service_Time_sec]],10)</f>
        <v>110</v>
      </c>
    </row>
    <row r="556" spans="1:8" ht="15" customHeight="1">
      <c r="A556">
        <f t="shared" si="8"/>
        <v>555</v>
      </c>
      <c r="B556" s="13">
        <f ca="1">RAND()</f>
        <v>0.53505626444069165</v>
      </c>
      <c r="C556" t="str">
        <f ca="1">IF(B556&lt;=$L$3,$I$3,IF(B556&lt;=$L$4,$I$4,IF(B556&lt;=$L$5,$I$5,IF(B556&lt;=$L$6,$I$6,$I$7))))</f>
        <v>Cup</v>
      </c>
      <c r="D556" s="14">
        <f ca="1">LOGINV(RAND(),$M$12,$L$12)</f>
        <v>44.791275073247569</v>
      </c>
      <c r="E556" s="14">
        <f ca="1">LOGINV(RAND(),$M$13,$L$13)</f>
        <v>20.805397908635843</v>
      </c>
      <c r="F556" s="14">
        <f ca="1">LOGINV(RAND(),$M$14,$L$14)</f>
        <v>21.644658723112165</v>
      </c>
      <c r="G556" s="14">
        <f ca="1">D556+E556+F556</f>
        <v>87.241331704995588</v>
      </c>
      <c r="H556">
        <f ca="1">FLOOR(SimTable[[#This Row],[Total_Service_Time_sec]],10)</f>
        <v>80</v>
      </c>
    </row>
    <row r="557" spans="1:8" ht="15" customHeight="1">
      <c r="A557">
        <f t="shared" si="8"/>
        <v>556</v>
      </c>
      <c r="B557" s="13">
        <f ca="1">RAND()</f>
        <v>0.8083739090698393</v>
      </c>
      <c r="C557" t="str">
        <f ca="1">IF(B557&lt;=$L$3,$I$3,IF(B557&lt;=$L$4,$I$4,IF(B557&lt;=$L$5,$I$5,IF(B557&lt;=$L$6,$I$6,$I$7))))</f>
        <v>Cup</v>
      </c>
      <c r="D557" s="14">
        <f ca="1">LOGINV(RAND(),$M$12,$L$12)</f>
        <v>50.233763794901783</v>
      </c>
      <c r="E557" s="14">
        <f ca="1">LOGINV(RAND(),$M$13,$L$13)</f>
        <v>66.401053878613425</v>
      </c>
      <c r="F557" s="14">
        <f ca="1">LOGINV(RAND(),$M$14,$L$14)</f>
        <v>22.63630985468621</v>
      </c>
      <c r="G557" s="14">
        <f ca="1">D557+E557+F557</f>
        <v>139.27112752820142</v>
      </c>
      <c r="H557">
        <f ca="1">FLOOR(SimTable[[#This Row],[Total_Service_Time_sec]],10)</f>
        <v>130</v>
      </c>
    </row>
    <row r="558" spans="1:8" ht="15" customHeight="1">
      <c r="A558">
        <f t="shared" si="8"/>
        <v>557</v>
      </c>
      <c r="B558" s="13">
        <f ca="1">RAND()</f>
        <v>0.19168443955189907</v>
      </c>
      <c r="C558" t="str">
        <f ca="1">IF(B558&lt;=$L$3,$I$3,IF(B558&lt;=$L$4,$I$4,IF(B558&lt;=$L$5,$I$5,IF(B558&lt;=$L$6,$I$6,$I$7))))</f>
        <v>Cone</v>
      </c>
      <c r="D558" s="14">
        <f ca="1">LOGINV(RAND(),$M$12,$L$12)</f>
        <v>54.030983619204342</v>
      </c>
      <c r="E558" s="14">
        <f ca="1">LOGINV(RAND(),$M$13,$L$13)</f>
        <v>25.424873071111058</v>
      </c>
      <c r="F558" s="14">
        <f ca="1">LOGINV(RAND(),$M$14,$L$14)</f>
        <v>22.726867382955188</v>
      </c>
      <c r="G558" s="14">
        <f ca="1">D558+E558+F558</f>
        <v>102.18272407327059</v>
      </c>
      <c r="H558">
        <f ca="1">FLOOR(SimTable[[#This Row],[Total_Service_Time_sec]],10)</f>
        <v>100</v>
      </c>
    </row>
    <row r="559" spans="1:8" ht="15" customHeight="1">
      <c r="A559">
        <f t="shared" si="8"/>
        <v>558</v>
      </c>
      <c r="B559" s="13">
        <f ca="1">RAND()</f>
        <v>0.91797476303534487</v>
      </c>
      <c r="C559" t="str">
        <f ca="1">IF(B559&lt;=$L$3,$I$3,IF(B559&lt;=$L$4,$I$4,IF(B559&lt;=$L$5,$I$5,IF(B559&lt;=$L$6,$I$6,$I$7))))</f>
        <v>Split</v>
      </c>
      <c r="D559" s="14">
        <f ca="1">LOGINV(RAND(),$M$12,$L$12)</f>
        <v>71.192011750796922</v>
      </c>
      <c r="E559" s="14">
        <f ca="1">LOGINV(RAND(),$M$13,$L$13)</f>
        <v>68.12851103608017</v>
      </c>
      <c r="F559" s="14">
        <f ca="1">LOGINV(RAND(),$M$14,$L$14)</f>
        <v>18.843282021461167</v>
      </c>
      <c r="G559" s="14">
        <f ca="1">D559+E559+F559</f>
        <v>158.16380480833826</v>
      </c>
      <c r="H559">
        <f ca="1">FLOOR(SimTable[[#This Row],[Total_Service_Time_sec]],10)</f>
        <v>150</v>
      </c>
    </row>
    <row r="560" spans="1:8" ht="15" customHeight="1">
      <c r="A560">
        <f t="shared" si="8"/>
        <v>559</v>
      </c>
      <c r="B560" s="13">
        <f ca="1">RAND()</f>
        <v>0.1700377680581332</v>
      </c>
      <c r="C560" t="str">
        <f ca="1">IF(B560&lt;=$L$3,$I$3,IF(B560&lt;=$L$4,$I$4,IF(B560&lt;=$L$5,$I$5,IF(B560&lt;=$L$6,$I$6,$I$7))))</f>
        <v>Cone</v>
      </c>
      <c r="D560" s="14">
        <f ca="1">LOGINV(RAND(),$M$12,$L$12)</f>
        <v>40.557204837976009</v>
      </c>
      <c r="E560" s="14">
        <f ca="1">LOGINV(RAND(),$M$13,$L$13)</f>
        <v>27.561742334972394</v>
      </c>
      <c r="F560" s="14">
        <f ca="1">LOGINV(RAND(),$M$14,$L$14)</f>
        <v>15.115460194590179</v>
      </c>
      <c r="G560" s="14">
        <f ca="1">D560+E560+F560</f>
        <v>83.23440736753858</v>
      </c>
      <c r="H560">
        <f ca="1">FLOOR(SimTable[[#This Row],[Total_Service_Time_sec]],10)</f>
        <v>80</v>
      </c>
    </row>
    <row r="561" spans="1:8" ht="15" customHeight="1">
      <c r="A561">
        <f t="shared" si="8"/>
        <v>560</v>
      </c>
      <c r="B561" s="13">
        <f ca="1">RAND()</f>
        <v>0.33738387709225304</v>
      </c>
      <c r="C561" t="str">
        <f ca="1">IF(B561&lt;=$L$3,$I$3,IF(B561&lt;=$L$4,$I$4,IF(B561&lt;=$L$5,$I$5,IF(B561&lt;=$L$6,$I$6,$I$7))))</f>
        <v>Cone</v>
      </c>
      <c r="D561" s="14">
        <f ca="1">LOGINV(RAND(),$M$12,$L$12)</f>
        <v>120.18217869812676</v>
      </c>
      <c r="E561" s="14">
        <f ca="1">LOGINV(RAND(),$M$13,$L$13)</f>
        <v>28.651791693120742</v>
      </c>
      <c r="F561" s="14">
        <f ca="1">LOGINV(RAND(),$M$14,$L$14)</f>
        <v>15.467118751614592</v>
      </c>
      <c r="G561" s="14">
        <f ca="1">D561+E561+F561</f>
        <v>164.30108914286211</v>
      </c>
      <c r="H561">
        <f ca="1">FLOOR(SimTable[[#This Row],[Total_Service_Time_sec]],10)</f>
        <v>160</v>
      </c>
    </row>
    <row r="562" spans="1:8" ht="15" customHeight="1">
      <c r="A562">
        <f t="shared" si="8"/>
        <v>561</v>
      </c>
      <c r="B562" s="13">
        <f ca="1">RAND()</f>
        <v>0.39737444388993604</v>
      </c>
      <c r="C562" t="str">
        <f ca="1">IF(B562&lt;=$L$3,$I$3,IF(B562&lt;=$L$4,$I$4,IF(B562&lt;=$L$5,$I$5,IF(B562&lt;=$L$6,$I$6,$I$7))))</f>
        <v>Cone</v>
      </c>
      <c r="D562" s="14">
        <f ca="1">LOGINV(RAND(),$M$12,$L$12)</f>
        <v>30.589304549302113</v>
      </c>
      <c r="E562" s="14">
        <f ca="1">LOGINV(RAND(),$M$13,$L$13)</f>
        <v>23.001047461522351</v>
      </c>
      <c r="F562" s="14">
        <f ca="1">LOGINV(RAND(),$M$14,$L$14)</f>
        <v>17.695867964328521</v>
      </c>
      <c r="G562" s="14">
        <f ca="1">D562+E562+F562</f>
        <v>71.286219975152989</v>
      </c>
      <c r="H562">
        <f ca="1">FLOOR(SimTable[[#This Row],[Total_Service_Time_sec]],10)</f>
        <v>70</v>
      </c>
    </row>
    <row r="563" spans="1:8" ht="15" customHeight="1">
      <c r="A563">
        <f t="shared" si="8"/>
        <v>562</v>
      </c>
      <c r="B563" s="13">
        <f ca="1">RAND()</f>
        <v>0.65257512589625044</v>
      </c>
      <c r="C563" t="str">
        <f ca="1">IF(B563&lt;=$L$3,$I$3,IF(B563&lt;=$L$4,$I$4,IF(B563&lt;=$L$5,$I$5,IF(B563&lt;=$L$6,$I$6,$I$7))))</f>
        <v>Cup</v>
      </c>
      <c r="D563" s="14">
        <f ca="1">LOGINV(RAND(),$M$12,$L$12)</f>
        <v>10.773211333608813</v>
      </c>
      <c r="E563" s="14">
        <f ca="1">LOGINV(RAND(),$M$13,$L$13)</f>
        <v>35.375800119742344</v>
      </c>
      <c r="F563" s="14">
        <f ca="1">LOGINV(RAND(),$M$14,$L$14)</f>
        <v>21.035362900435786</v>
      </c>
      <c r="G563" s="14">
        <f ca="1">D563+E563+F563</f>
        <v>67.18437435378695</v>
      </c>
      <c r="H563">
        <f ca="1">FLOOR(SimTable[[#This Row],[Total_Service_Time_sec]],10)</f>
        <v>60</v>
      </c>
    </row>
    <row r="564" spans="1:8" ht="15" customHeight="1">
      <c r="A564">
        <f t="shared" si="8"/>
        <v>563</v>
      </c>
      <c r="B564" s="13">
        <f ca="1">RAND()</f>
        <v>0.22209547896312765</v>
      </c>
      <c r="C564" t="str">
        <f ca="1">IF(B564&lt;=$L$3,$I$3,IF(B564&lt;=$L$4,$I$4,IF(B564&lt;=$L$5,$I$5,IF(B564&lt;=$L$6,$I$6,$I$7))))</f>
        <v>Cone</v>
      </c>
      <c r="D564" s="14">
        <f ca="1">LOGINV(RAND(),$M$12,$L$12)</f>
        <v>49.375735148941153</v>
      </c>
      <c r="E564" s="14">
        <f ca="1">LOGINV(RAND(),$M$13,$L$13)</f>
        <v>75.081391232625279</v>
      </c>
      <c r="F564" s="14">
        <f ca="1">LOGINV(RAND(),$M$14,$L$14)</f>
        <v>19.359341945793613</v>
      </c>
      <c r="G564" s="14">
        <f ca="1">D564+E564+F564</f>
        <v>143.81646832736004</v>
      </c>
      <c r="H564">
        <f ca="1">FLOOR(SimTable[[#This Row],[Total_Service_Time_sec]],10)</f>
        <v>140</v>
      </c>
    </row>
    <row r="565" spans="1:8" ht="15" customHeight="1">
      <c r="A565">
        <f t="shared" si="8"/>
        <v>564</v>
      </c>
      <c r="B565" s="13">
        <f ca="1">RAND()</f>
        <v>0.7057545802573959</v>
      </c>
      <c r="C565" t="str">
        <f ca="1">IF(B565&lt;=$L$3,$I$3,IF(B565&lt;=$L$4,$I$4,IF(B565&lt;=$L$5,$I$5,IF(B565&lt;=$L$6,$I$6,$I$7))))</f>
        <v>Cup</v>
      </c>
      <c r="D565" s="14">
        <f ca="1">LOGINV(RAND(),$M$12,$L$12)</f>
        <v>25.841325483312044</v>
      </c>
      <c r="E565" s="14">
        <f ca="1">LOGINV(RAND(),$M$13,$L$13)</f>
        <v>49.571477683644794</v>
      </c>
      <c r="F565" s="14">
        <f ca="1">LOGINV(RAND(),$M$14,$L$14)</f>
        <v>21.544083181645412</v>
      </c>
      <c r="G565" s="14">
        <f ca="1">D565+E565+F565</f>
        <v>96.956886348602239</v>
      </c>
      <c r="H565">
        <f ca="1">FLOOR(SimTable[[#This Row],[Total_Service_Time_sec]],10)</f>
        <v>90</v>
      </c>
    </row>
    <row r="566" spans="1:8" ht="15" customHeight="1">
      <c r="A566">
        <f t="shared" si="8"/>
        <v>565</v>
      </c>
      <c r="B566" s="13">
        <f ca="1">RAND()</f>
        <v>0.19614323225521746</v>
      </c>
      <c r="C566" t="str">
        <f ca="1">IF(B566&lt;=$L$3,$I$3,IF(B566&lt;=$L$4,$I$4,IF(B566&lt;=$L$5,$I$5,IF(B566&lt;=$L$6,$I$6,$I$7))))</f>
        <v>Cone</v>
      </c>
      <c r="D566" s="14">
        <f ca="1">LOGINV(RAND(),$M$12,$L$12)</f>
        <v>16.613015298698553</v>
      </c>
      <c r="E566" s="14">
        <f ca="1">LOGINV(RAND(),$M$13,$L$13)</f>
        <v>16.074952446051778</v>
      </c>
      <c r="F566" s="14">
        <f ca="1">LOGINV(RAND(),$M$14,$L$14)</f>
        <v>18.412277934941908</v>
      </c>
      <c r="G566" s="14">
        <f ca="1">D566+E566+F566</f>
        <v>51.100245679692236</v>
      </c>
      <c r="H566">
        <f ca="1">FLOOR(SimTable[[#This Row],[Total_Service_Time_sec]],10)</f>
        <v>50</v>
      </c>
    </row>
    <row r="567" spans="1:8" ht="15" customHeight="1">
      <c r="A567">
        <f t="shared" si="8"/>
        <v>566</v>
      </c>
      <c r="B567" s="13">
        <f ca="1">RAND()</f>
        <v>0.82573081338704102</v>
      </c>
      <c r="C567" t="str">
        <f ca="1">IF(B567&lt;=$L$3,$I$3,IF(B567&lt;=$L$4,$I$4,IF(B567&lt;=$L$5,$I$5,IF(B567&lt;=$L$6,$I$6,$I$7))))</f>
        <v>Cup</v>
      </c>
      <c r="D567" s="14">
        <f ca="1">LOGINV(RAND(),$M$12,$L$12)</f>
        <v>36.287428168498863</v>
      </c>
      <c r="E567" s="14">
        <f ca="1">LOGINV(RAND(),$M$13,$L$13)</f>
        <v>39.139783788331819</v>
      </c>
      <c r="F567" s="14">
        <f ca="1">LOGINV(RAND(),$M$14,$L$14)</f>
        <v>24.225830224593086</v>
      </c>
      <c r="G567" s="14">
        <f ca="1">D567+E567+F567</f>
        <v>99.653042181423771</v>
      </c>
      <c r="H567">
        <f ca="1">FLOOR(SimTable[[#This Row],[Total_Service_Time_sec]],10)</f>
        <v>90</v>
      </c>
    </row>
    <row r="568" spans="1:8" ht="15" customHeight="1">
      <c r="A568">
        <f t="shared" si="8"/>
        <v>567</v>
      </c>
      <c r="B568" s="13">
        <f ca="1">RAND()</f>
        <v>0.97879155297217435</v>
      </c>
      <c r="C568" t="str">
        <f ca="1">IF(B568&lt;=$L$3,$I$3,IF(B568&lt;=$L$4,$I$4,IF(B568&lt;=$L$5,$I$5,IF(B568&lt;=$L$6,$I$6,$I$7))))</f>
        <v>Sundae</v>
      </c>
      <c r="D568" s="14">
        <f ca="1">LOGINV(RAND(),$M$12,$L$12)</f>
        <v>15.182825172212508</v>
      </c>
      <c r="E568" s="14">
        <f ca="1">LOGINV(RAND(),$M$13,$L$13)</f>
        <v>16.5964065809567</v>
      </c>
      <c r="F568" s="14">
        <f ca="1">LOGINV(RAND(),$M$14,$L$14)</f>
        <v>17.275224638348305</v>
      </c>
      <c r="G568" s="14">
        <f ca="1">D568+E568+F568</f>
        <v>49.054456391517512</v>
      </c>
      <c r="H568">
        <f ca="1">FLOOR(SimTable[[#This Row],[Total_Service_Time_sec]],10)</f>
        <v>40</v>
      </c>
    </row>
    <row r="569" spans="1:8" ht="15" customHeight="1">
      <c r="A569">
        <f t="shared" si="8"/>
        <v>568</v>
      </c>
      <c r="B569" s="13">
        <f ca="1">RAND()</f>
        <v>0.67799821792068804</v>
      </c>
      <c r="C569" t="str">
        <f ca="1">IF(B569&lt;=$L$3,$I$3,IF(B569&lt;=$L$4,$I$4,IF(B569&lt;=$L$5,$I$5,IF(B569&lt;=$L$6,$I$6,$I$7))))</f>
        <v>Cup</v>
      </c>
      <c r="D569" s="14">
        <f ca="1">LOGINV(RAND(),$M$12,$L$12)</f>
        <v>38.569895474866392</v>
      </c>
      <c r="E569" s="14">
        <f ca="1">LOGINV(RAND(),$M$13,$L$13)</f>
        <v>20.938017151382954</v>
      </c>
      <c r="F569" s="14">
        <f ca="1">LOGINV(RAND(),$M$14,$L$14)</f>
        <v>19.474219784110961</v>
      </c>
      <c r="G569" s="14">
        <f ca="1">D569+E569+F569</f>
        <v>78.982132410360308</v>
      </c>
      <c r="H569">
        <f ca="1">FLOOR(SimTable[[#This Row],[Total_Service_Time_sec]],10)</f>
        <v>70</v>
      </c>
    </row>
    <row r="570" spans="1:8" ht="15" customHeight="1">
      <c r="A570">
        <f t="shared" si="8"/>
        <v>569</v>
      </c>
      <c r="B570" s="13">
        <f ca="1">RAND()</f>
        <v>0.7066707648904571</v>
      </c>
      <c r="C570" t="str">
        <f ca="1">IF(B570&lt;=$L$3,$I$3,IF(B570&lt;=$L$4,$I$4,IF(B570&lt;=$L$5,$I$5,IF(B570&lt;=$L$6,$I$6,$I$7))))</f>
        <v>Cup</v>
      </c>
      <c r="D570" s="14">
        <f ca="1">LOGINV(RAND(),$M$12,$L$12)</f>
        <v>14.929767708750269</v>
      </c>
      <c r="E570" s="14">
        <f ca="1">LOGINV(RAND(),$M$13,$L$13)</f>
        <v>35.654722517412324</v>
      </c>
      <c r="F570" s="14">
        <f ca="1">LOGINV(RAND(),$M$14,$L$14)</f>
        <v>21.091547220909131</v>
      </c>
      <c r="G570" s="14">
        <f ca="1">D570+E570+F570</f>
        <v>71.676037447071721</v>
      </c>
      <c r="H570">
        <f ca="1">FLOOR(SimTable[[#This Row],[Total_Service_Time_sec]],10)</f>
        <v>70</v>
      </c>
    </row>
    <row r="571" spans="1:8" ht="15" customHeight="1">
      <c r="A571">
        <f t="shared" si="8"/>
        <v>570</v>
      </c>
      <c r="B571" s="13">
        <f ca="1">RAND()</f>
        <v>0.73008950450670074</v>
      </c>
      <c r="C571" t="str">
        <f ca="1">IF(B571&lt;=$L$3,$I$3,IF(B571&lt;=$L$4,$I$4,IF(B571&lt;=$L$5,$I$5,IF(B571&lt;=$L$6,$I$6,$I$7))))</f>
        <v>Cup</v>
      </c>
      <c r="D571" s="14">
        <f ca="1">LOGINV(RAND(),$M$12,$L$12)</f>
        <v>20.575364843338495</v>
      </c>
      <c r="E571" s="14">
        <f ca="1">LOGINV(RAND(),$M$13,$L$13)</f>
        <v>54.170127935746663</v>
      </c>
      <c r="F571" s="14">
        <f ca="1">LOGINV(RAND(),$M$14,$L$14)</f>
        <v>19.969654603815155</v>
      </c>
      <c r="G571" s="14">
        <f ca="1">D571+E571+F571</f>
        <v>94.715147382900312</v>
      </c>
      <c r="H571">
        <f ca="1">FLOOR(SimTable[[#This Row],[Total_Service_Time_sec]],10)</f>
        <v>90</v>
      </c>
    </row>
    <row r="572" spans="1:8" ht="15" customHeight="1">
      <c r="A572">
        <f t="shared" si="8"/>
        <v>571</v>
      </c>
      <c r="B572" s="13">
        <f ca="1">RAND()</f>
        <v>0.12037391978920875</v>
      </c>
      <c r="C572" t="str">
        <f ca="1">IF(B572&lt;=$L$3,$I$3,IF(B572&lt;=$L$4,$I$4,IF(B572&lt;=$L$5,$I$5,IF(B572&lt;=$L$6,$I$6,$I$7))))</f>
        <v>Cone</v>
      </c>
      <c r="D572" s="14">
        <f ca="1">LOGINV(RAND(),$M$12,$L$12)</f>
        <v>26.284586075443066</v>
      </c>
      <c r="E572" s="14">
        <f ca="1">LOGINV(RAND(),$M$13,$L$13)</f>
        <v>76.204357824835682</v>
      </c>
      <c r="F572" s="14">
        <f ca="1">LOGINV(RAND(),$M$14,$L$14)</f>
        <v>17.182627714507287</v>
      </c>
      <c r="G572" s="14">
        <f ca="1">D572+E572+F572</f>
        <v>119.67157161478603</v>
      </c>
      <c r="H572">
        <f ca="1">FLOOR(SimTable[[#This Row],[Total_Service_Time_sec]],10)</f>
        <v>110</v>
      </c>
    </row>
    <row r="573" spans="1:8" ht="15" customHeight="1">
      <c r="A573">
        <f t="shared" si="8"/>
        <v>572</v>
      </c>
      <c r="B573" s="13">
        <f ca="1">RAND()</f>
        <v>0.31685909858948336</v>
      </c>
      <c r="C573" t="str">
        <f ca="1">IF(B573&lt;=$L$3,$I$3,IF(B573&lt;=$L$4,$I$4,IF(B573&lt;=$L$5,$I$5,IF(B573&lt;=$L$6,$I$6,$I$7))))</f>
        <v>Cone</v>
      </c>
      <c r="D573" s="14">
        <f ca="1">LOGINV(RAND(),$M$12,$L$12)</f>
        <v>54.453519934709455</v>
      </c>
      <c r="E573" s="14">
        <f ca="1">LOGINV(RAND(),$M$13,$L$13)</f>
        <v>38.312406946869046</v>
      </c>
      <c r="F573" s="14">
        <f ca="1">LOGINV(RAND(),$M$14,$L$14)</f>
        <v>23.753382174424402</v>
      </c>
      <c r="G573" s="14">
        <f ca="1">D573+E573+F573</f>
        <v>116.51930905600291</v>
      </c>
      <c r="H573">
        <f ca="1">FLOOR(SimTable[[#This Row],[Total_Service_Time_sec]],10)</f>
        <v>110</v>
      </c>
    </row>
    <row r="574" spans="1:8" ht="15" customHeight="1">
      <c r="A574">
        <f t="shared" si="8"/>
        <v>573</v>
      </c>
      <c r="B574" s="13">
        <f ca="1">RAND()</f>
        <v>0.62134310204394849</v>
      </c>
      <c r="C574" t="str">
        <f ca="1">IF(B574&lt;=$L$3,$I$3,IF(B574&lt;=$L$4,$I$4,IF(B574&lt;=$L$5,$I$5,IF(B574&lt;=$L$6,$I$6,$I$7))))</f>
        <v>Cup</v>
      </c>
      <c r="D574" s="14">
        <f ca="1">LOGINV(RAND(),$M$12,$L$12)</f>
        <v>118.22091772903312</v>
      </c>
      <c r="E574" s="14">
        <f ca="1">LOGINV(RAND(),$M$13,$L$13)</f>
        <v>14.53800078562719</v>
      </c>
      <c r="F574" s="14">
        <f ca="1">LOGINV(RAND(),$M$14,$L$14)</f>
        <v>20.827829850562736</v>
      </c>
      <c r="G574" s="14">
        <f ca="1">D574+E574+F574</f>
        <v>153.58674836522306</v>
      </c>
      <c r="H574">
        <f ca="1">FLOOR(SimTable[[#This Row],[Total_Service_Time_sec]],10)</f>
        <v>150</v>
      </c>
    </row>
    <row r="575" spans="1:8" ht="15" customHeight="1">
      <c r="A575">
        <f t="shared" si="8"/>
        <v>574</v>
      </c>
      <c r="B575" s="13">
        <f ca="1">RAND()</f>
        <v>2.2179079163431203E-2</v>
      </c>
      <c r="C575" t="str">
        <f ca="1">IF(B575&lt;=$L$3,$I$3,IF(B575&lt;=$L$4,$I$4,IF(B575&lt;=$L$5,$I$5,IF(B575&lt;=$L$6,$I$6,$I$7))))</f>
        <v>Cone</v>
      </c>
      <c r="D575" s="14">
        <f ca="1">LOGINV(RAND(),$M$12,$L$12)</f>
        <v>17.108043582554902</v>
      </c>
      <c r="E575" s="14">
        <f ca="1">LOGINV(RAND(),$M$13,$L$13)</f>
        <v>26.022624669056302</v>
      </c>
      <c r="F575" s="14">
        <f ca="1">LOGINV(RAND(),$M$14,$L$14)</f>
        <v>13.748268841506372</v>
      </c>
      <c r="G575" s="14">
        <f ca="1">D575+E575+F575</f>
        <v>56.878937093117578</v>
      </c>
      <c r="H575">
        <f ca="1">FLOOR(SimTable[[#This Row],[Total_Service_Time_sec]],10)</f>
        <v>50</v>
      </c>
    </row>
    <row r="576" spans="1:8" ht="15" customHeight="1">
      <c r="A576">
        <f t="shared" si="8"/>
        <v>575</v>
      </c>
      <c r="B576" s="13">
        <f ca="1">RAND()</f>
        <v>0.79027145161538759</v>
      </c>
      <c r="C576" t="str">
        <f ca="1">IF(B576&lt;=$L$3,$I$3,IF(B576&lt;=$L$4,$I$4,IF(B576&lt;=$L$5,$I$5,IF(B576&lt;=$L$6,$I$6,$I$7))))</f>
        <v>Cup</v>
      </c>
      <c r="D576" s="14">
        <f ca="1">LOGINV(RAND(),$M$12,$L$12)</f>
        <v>15.447477667438351</v>
      </c>
      <c r="E576" s="14">
        <f ca="1">LOGINV(RAND(),$M$13,$L$13)</f>
        <v>20.406813557741678</v>
      </c>
      <c r="F576" s="14">
        <f ca="1">LOGINV(RAND(),$M$14,$L$14)</f>
        <v>25.665425417318048</v>
      </c>
      <c r="G576" s="14">
        <f ca="1">D576+E576+F576</f>
        <v>61.519716642498075</v>
      </c>
      <c r="H576">
        <f ca="1">FLOOR(SimTable[[#This Row],[Total_Service_Time_sec]],10)</f>
        <v>60</v>
      </c>
    </row>
    <row r="577" spans="1:8" ht="15" customHeight="1">
      <c r="A577">
        <f t="shared" si="8"/>
        <v>576</v>
      </c>
      <c r="B577" s="13">
        <f ca="1">RAND()</f>
        <v>0.22639116688782224</v>
      </c>
      <c r="C577" t="str">
        <f ca="1">IF(B577&lt;=$L$3,$I$3,IF(B577&lt;=$L$4,$I$4,IF(B577&lt;=$L$5,$I$5,IF(B577&lt;=$L$6,$I$6,$I$7))))</f>
        <v>Cone</v>
      </c>
      <c r="D577" s="14">
        <f ca="1">LOGINV(RAND(),$M$12,$L$12)</f>
        <v>65.764850510838372</v>
      </c>
      <c r="E577" s="14">
        <f ca="1">LOGINV(RAND(),$M$13,$L$13)</f>
        <v>32.615480812755131</v>
      </c>
      <c r="F577" s="14">
        <f ca="1">LOGINV(RAND(),$M$14,$L$14)</f>
        <v>22.832398046381599</v>
      </c>
      <c r="G577" s="14">
        <f ca="1">D577+E577+F577</f>
        <v>121.21272936997511</v>
      </c>
      <c r="H577">
        <f ca="1">FLOOR(SimTable[[#This Row],[Total_Service_Time_sec]],10)</f>
        <v>120</v>
      </c>
    </row>
    <row r="578" spans="1:8" ht="15" customHeight="1">
      <c r="A578">
        <f t="shared" ref="A578:A641" si="9">ROW()-1</f>
        <v>577</v>
      </c>
      <c r="B578" s="13">
        <f ca="1">RAND()</f>
        <v>0.41702115449440225</v>
      </c>
      <c r="C578" t="str">
        <f ca="1">IF(B578&lt;=$L$3,$I$3,IF(B578&lt;=$L$4,$I$4,IF(B578&lt;=$L$5,$I$5,IF(B578&lt;=$L$6,$I$6,$I$7))))</f>
        <v>Cone</v>
      </c>
      <c r="D578" s="14">
        <f ca="1">LOGINV(RAND(),$M$12,$L$12)</f>
        <v>14.509115354615924</v>
      </c>
      <c r="E578" s="14">
        <f ca="1">LOGINV(RAND(),$M$13,$L$13)</f>
        <v>40.16644155115533</v>
      </c>
      <c r="F578" s="14">
        <f ca="1">LOGINV(RAND(),$M$14,$L$14)</f>
        <v>24.984748939242515</v>
      </c>
      <c r="G578" s="14">
        <f ca="1">D578+E578+F578</f>
        <v>79.660305845013767</v>
      </c>
      <c r="H578">
        <f ca="1">FLOOR(SimTable[[#This Row],[Total_Service_Time_sec]],10)</f>
        <v>70</v>
      </c>
    </row>
    <row r="579" spans="1:8" ht="15" customHeight="1">
      <c r="A579">
        <f t="shared" si="9"/>
        <v>578</v>
      </c>
      <c r="B579" s="13">
        <f ca="1">RAND()</f>
        <v>0.16483502143327877</v>
      </c>
      <c r="C579" t="str">
        <f ca="1">IF(B579&lt;=$L$3,$I$3,IF(B579&lt;=$L$4,$I$4,IF(B579&lt;=$L$5,$I$5,IF(B579&lt;=$L$6,$I$6,$I$7))))</f>
        <v>Cone</v>
      </c>
      <c r="D579" s="14">
        <f ca="1">LOGINV(RAND(),$M$12,$L$12)</f>
        <v>108.83257539717434</v>
      </c>
      <c r="E579" s="14">
        <f ca="1">LOGINV(RAND(),$M$13,$L$13)</f>
        <v>34.343248845215264</v>
      </c>
      <c r="F579" s="14">
        <f ca="1">LOGINV(RAND(),$M$14,$L$14)</f>
        <v>23.056461832527429</v>
      </c>
      <c r="G579" s="14">
        <f ca="1">D579+E579+F579</f>
        <v>166.23228607491703</v>
      </c>
      <c r="H579">
        <f ca="1">FLOOR(SimTable[[#This Row],[Total_Service_Time_sec]],10)</f>
        <v>160</v>
      </c>
    </row>
    <row r="580" spans="1:8" ht="15" customHeight="1">
      <c r="A580">
        <f t="shared" si="9"/>
        <v>579</v>
      </c>
      <c r="B580" s="13">
        <f ca="1">RAND()</f>
        <v>0.3506185279331282</v>
      </c>
      <c r="C580" t="str">
        <f ca="1">IF(B580&lt;=$L$3,$I$3,IF(B580&lt;=$L$4,$I$4,IF(B580&lt;=$L$5,$I$5,IF(B580&lt;=$L$6,$I$6,$I$7))))</f>
        <v>Cone</v>
      </c>
      <c r="D580" s="14">
        <f ca="1">LOGINV(RAND(),$M$12,$L$12)</f>
        <v>44.363693063414118</v>
      </c>
      <c r="E580" s="14">
        <f ca="1">LOGINV(RAND(),$M$13,$L$13)</f>
        <v>15.342348735415888</v>
      </c>
      <c r="F580" s="14">
        <f ca="1">LOGINV(RAND(),$M$14,$L$14)</f>
        <v>20.0216282100359</v>
      </c>
      <c r="G580" s="14">
        <f ca="1">D580+E580+F580</f>
        <v>79.727670008865914</v>
      </c>
      <c r="H580">
        <f ca="1">FLOOR(SimTable[[#This Row],[Total_Service_Time_sec]],10)</f>
        <v>70</v>
      </c>
    </row>
    <row r="581" spans="1:8" ht="15" customHeight="1">
      <c r="A581">
        <f t="shared" si="9"/>
        <v>580</v>
      </c>
      <c r="B581" s="13">
        <f ca="1">RAND()</f>
        <v>0.9885178157196064</v>
      </c>
      <c r="C581" t="str">
        <f ca="1">IF(B581&lt;=$L$3,$I$3,IF(B581&lt;=$L$4,$I$4,IF(B581&lt;=$L$5,$I$5,IF(B581&lt;=$L$6,$I$6,$I$7))))</f>
        <v>Sundae</v>
      </c>
      <c r="D581" s="14">
        <f ca="1">LOGINV(RAND(),$M$12,$L$12)</f>
        <v>2.9811711169838913</v>
      </c>
      <c r="E581" s="14">
        <f ca="1">LOGINV(RAND(),$M$13,$L$13)</f>
        <v>36.291059128597027</v>
      </c>
      <c r="F581" s="14">
        <f ca="1">LOGINV(RAND(),$M$14,$L$14)</f>
        <v>14.416165838178767</v>
      </c>
      <c r="G581" s="14">
        <f ca="1">D581+E581+F581</f>
        <v>53.688396083759685</v>
      </c>
      <c r="H581">
        <f ca="1">FLOOR(SimTable[[#This Row],[Total_Service_Time_sec]],10)</f>
        <v>50</v>
      </c>
    </row>
    <row r="582" spans="1:8" ht="15" customHeight="1">
      <c r="A582">
        <f t="shared" si="9"/>
        <v>581</v>
      </c>
      <c r="B582" s="13">
        <f ca="1">RAND()</f>
        <v>0.31127776670319185</v>
      </c>
      <c r="C582" t="str">
        <f ca="1">IF(B582&lt;=$L$3,$I$3,IF(B582&lt;=$L$4,$I$4,IF(B582&lt;=$L$5,$I$5,IF(B582&lt;=$L$6,$I$6,$I$7))))</f>
        <v>Cone</v>
      </c>
      <c r="D582" s="14">
        <f ca="1">LOGINV(RAND(),$M$12,$L$12)</f>
        <v>13.177329456235675</v>
      </c>
      <c r="E582" s="14">
        <f ca="1">LOGINV(RAND(),$M$13,$L$13)</f>
        <v>19.272108623749556</v>
      </c>
      <c r="F582" s="14">
        <f ca="1">LOGINV(RAND(),$M$14,$L$14)</f>
        <v>17.105128448932103</v>
      </c>
      <c r="G582" s="14">
        <f ca="1">D582+E582+F582</f>
        <v>49.554566528917334</v>
      </c>
      <c r="H582">
        <f ca="1">FLOOR(SimTable[[#This Row],[Total_Service_Time_sec]],10)</f>
        <v>40</v>
      </c>
    </row>
    <row r="583" spans="1:8" ht="15" customHeight="1">
      <c r="A583">
        <f t="shared" si="9"/>
        <v>582</v>
      </c>
      <c r="B583" s="13">
        <f ca="1">RAND()</f>
        <v>0.14487266116912856</v>
      </c>
      <c r="C583" t="str">
        <f ca="1">IF(B583&lt;=$L$3,$I$3,IF(B583&lt;=$L$4,$I$4,IF(B583&lt;=$L$5,$I$5,IF(B583&lt;=$L$6,$I$6,$I$7))))</f>
        <v>Cone</v>
      </c>
      <c r="D583" s="14">
        <f ca="1">LOGINV(RAND(),$M$12,$L$12)</f>
        <v>34.656350405111972</v>
      </c>
      <c r="E583" s="14">
        <f ca="1">LOGINV(RAND(),$M$13,$L$13)</f>
        <v>51.410863824347835</v>
      </c>
      <c r="F583" s="14">
        <f ca="1">LOGINV(RAND(),$M$14,$L$14)</f>
        <v>18.955921301084402</v>
      </c>
      <c r="G583" s="14">
        <f ca="1">D583+E583+F583</f>
        <v>105.02313553054421</v>
      </c>
      <c r="H583">
        <f ca="1">FLOOR(SimTable[[#This Row],[Total_Service_Time_sec]],10)</f>
        <v>100</v>
      </c>
    </row>
    <row r="584" spans="1:8" ht="15" customHeight="1">
      <c r="A584">
        <f t="shared" si="9"/>
        <v>583</v>
      </c>
      <c r="B584" s="13">
        <f ca="1">RAND()</f>
        <v>0.11284010591006377</v>
      </c>
      <c r="C584" t="str">
        <f ca="1">IF(B584&lt;=$L$3,$I$3,IF(B584&lt;=$L$4,$I$4,IF(B584&lt;=$L$5,$I$5,IF(B584&lt;=$L$6,$I$6,$I$7))))</f>
        <v>Cone</v>
      </c>
      <c r="D584" s="14">
        <f ca="1">LOGINV(RAND(),$M$12,$L$12)</f>
        <v>35.684303227635453</v>
      </c>
      <c r="E584" s="14">
        <f ca="1">LOGINV(RAND(),$M$13,$L$13)</f>
        <v>5.6612675461863766</v>
      </c>
      <c r="F584" s="14">
        <f ca="1">LOGINV(RAND(),$M$14,$L$14)</f>
        <v>24.738926539769732</v>
      </c>
      <c r="G584" s="14">
        <f ca="1">D584+E584+F584</f>
        <v>66.084497313591569</v>
      </c>
      <c r="H584">
        <f ca="1">FLOOR(SimTable[[#This Row],[Total_Service_Time_sec]],10)</f>
        <v>60</v>
      </c>
    </row>
    <row r="585" spans="1:8" ht="15" customHeight="1">
      <c r="A585">
        <f t="shared" si="9"/>
        <v>584</v>
      </c>
      <c r="B585" s="13">
        <f ca="1">RAND()</f>
        <v>0.300729721346356</v>
      </c>
      <c r="C585" t="str">
        <f ca="1">IF(B585&lt;=$L$3,$I$3,IF(B585&lt;=$L$4,$I$4,IF(B585&lt;=$L$5,$I$5,IF(B585&lt;=$L$6,$I$6,$I$7))))</f>
        <v>Cone</v>
      </c>
      <c r="D585" s="14">
        <f ca="1">LOGINV(RAND(),$M$12,$L$12)</f>
        <v>8.4943706966060954</v>
      </c>
      <c r="E585" s="14">
        <f ca="1">LOGINV(RAND(),$M$13,$L$13)</f>
        <v>16.731042785591818</v>
      </c>
      <c r="F585" s="14">
        <f ca="1">LOGINV(RAND(),$M$14,$L$14)</f>
        <v>17.146756259015781</v>
      </c>
      <c r="G585" s="14">
        <f ca="1">D585+E585+F585</f>
        <v>42.372169741213696</v>
      </c>
      <c r="H585">
        <f ca="1">FLOOR(SimTable[[#This Row],[Total_Service_Time_sec]],10)</f>
        <v>40</v>
      </c>
    </row>
    <row r="586" spans="1:8" ht="15" customHeight="1">
      <c r="A586">
        <f t="shared" si="9"/>
        <v>585</v>
      </c>
      <c r="B586" s="13">
        <f ca="1">RAND()</f>
        <v>4.0519849229684879E-2</v>
      </c>
      <c r="C586" t="str">
        <f ca="1">IF(B586&lt;=$L$3,$I$3,IF(B586&lt;=$L$4,$I$4,IF(B586&lt;=$L$5,$I$5,IF(B586&lt;=$L$6,$I$6,$I$7))))</f>
        <v>Cone</v>
      </c>
      <c r="D586" s="14">
        <f ca="1">LOGINV(RAND(),$M$12,$L$12)</f>
        <v>42.134920225129726</v>
      </c>
      <c r="E586" s="14">
        <f ca="1">LOGINV(RAND(),$M$13,$L$13)</f>
        <v>15.967458811379734</v>
      </c>
      <c r="F586" s="14">
        <f ca="1">LOGINV(RAND(),$M$14,$L$14)</f>
        <v>20.439947221334947</v>
      </c>
      <c r="G586" s="14">
        <f ca="1">D586+E586+F586</f>
        <v>78.542326257844408</v>
      </c>
      <c r="H586">
        <f ca="1">FLOOR(SimTable[[#This Row],[Total_Service_Time_sec]],10)</f>
        <v>70</v>
      </c>
    </row>
    <row r="587" spans="1:8" ht="15" customHeight="1">
      <c r="A587">
        <f t="shared" si="9"/>
        <v>586</v>
      </c>
      <c r="B587" s="13">
        <f ca="1">RAND()</f>
        <v>0.28183379514334073</v>
      </c>
      <c r="C587" t="str">
        <f ca="1">IF(B587&lt;=$L$3,$I$3,IF(B587&lt;=$L$4,$I$4,IF(B587&lt;=$L$5,$I$5,IF(B587&lt;=$L$6,$I$6,$I$7))))</f>
        <v>Cone</v>
      </c>
      <c r="D587" s="14">
        <f ca="1">LOGINV(RAND(),$M$12,$L$12)</f>
        <v>54.864111615932472</v>
      </c>
      <c r="E587" s="14">
        <f ca="1">LOGINV(RAND(),$M$13,$L$13)</f>
        <v>28.549461649049871</v>
      </c>
      <c r="F587" s="14">
        <f ca="1">LOGINV(RAND(),$M$14,$L$14)</f>
        <v>21.635317610726588</v>
      </c>
      <c r="G587" s="14">
        <f ca="1">D587+E587+F587</f>
        <v>105.04889087570893</v>
      </c>
      <c r="H587">
        <f ca="1">FLOOR(SimTable[[#This Row],[Total_Service_Time_sec]],10)</f>
        <v>100</v>
      </c>
    </row>
    <row r="588" spans="1:8" ht="15" customHeight="1">
      <c r="A588">
        <f t="shared" si="9"/>
        <v>587</v>
      </c>
      <c r="B588" s="13">
        <f ca="1">RAND()</f>
        <v>0.55419591556645176</v>
      </c>
      <c r="C588" t="str">
        <f ca="1">IF(B588&lt;=$L$3,$I$3,IF(B588&lt;=$L$4,$I$4,IF(B588&lt;=$L$5,$I$5,IF(B588&lt;=$L$6,$I$6,$I$7))))</f>
        <v>Cup</v>
      </c>
      <c r="D588" s="14">
        <f ca="1">LOGINV(RAND(),$M$12,$L$12)</f>
        <v>30.135260732131336</v>
      </c>
      <c r="E588" s="14">
        <f ca="1">LOGINV(RAND(),$M$13,$L$13)</f>
        <v>78.366967957000696</v>
      </c>
      <c r="F588" s="14">
        <f ca="1">LOGINV(RAND(),$M$14,$L$14)</f>
        <v>21.797265114478915</v>
      </c>
      <c r="G588" s="14">
        <f ca="1">D588+E588+F588</f>
        <v>130.29949380361094</v>
      </c>
      <c r="H588">
        <f ca="1">FLOOR(SimTable[[#This Row],[Total_Service_Time_sec]],10)</f>
        <v>130</v>
      </c>
    </row>
    <row r="589" spans="1:8" ht="15" customHeight="1">
      <c r="A589">
        <f t="shared" si="9"/>
        <v>588</v>
      </c>
      <c r="B589" s="13">
        <f ca="1">RAND()</f>
        <v>0.94414886480742533</v>
      </c>
      <c r="C589" t="str">
        <f ca="1">IF(B589&lt;=$L$3,$I$3,IF(B589&lt;=$L$4,$I$4,IF(B589&lt;=$L$5,$I$5,IF(B589&lt;=$L$6,$I$6,$I$7))))</f>
        <v>Split</v>
      </c>
      <c r="D589" s="14">
        <f ca="1">LOGINV(RAND(),$M$12,$L$12)</f>
        <v>20.251259752622413</v>
      </c>
      <c r="E589" s="14">
        <f ca="1">LOGINV(RAND(),$M$13,$L$13)</f>
        <v>29.9189310103175</v>
      </c>
      <c r="F589" s="14">
        <f ca="1">LOGINV(RAND(),$M$14,$L$14)</f>
        <v>29.245195799344121</v>
      </c>
      <c r="G589" s="14">
        <f ca="1">D589+E589+F589</f>
        <v>79.415386562284027</v>
      </c>
      <c r="H589">
        <f ca="1">FLOOR(SimTable[[#This Row],[Total_Service_Time_sec]],10)</f>
        <v>70</v>
      </c>
    </row>
    <row r="590" spans="1:8" ht="15" customHeight="1">
      <c r="A590">
        <f t="shared" si="9"/>
        <v>589</v>
      </c>
      <c r="B590" s="13">
        <f ca="1">RAND()</f>
        <v>0.77313574727924017</v>
      </c>
      <c r="C590" t="str">
        <f ca="1">IF(B590&lt;=$L$3,$I$3,IF(B590&lt;=$L$4,$I$4,IF(B590&lt;=$L$5,$I$5,IF(B590&lt;=$L$6,$I$6,$I$7))))</f>
        <v>Cup</v>
      </c>
      <c r="D590" s="14">
        <f ca="1">LOGINV(RAND(),$M$12,$L$12)</f>
        <v>13.162560849822661</v>
      </c>
      <c r="E590" s="14">
        <f ca="1">LOGINV(RAND(),$M$13,$L$13)</f>
        <v>11.932426683498921</v>
      </c>
      <c r="F590" s="14">
        <f ca="1">LOGINV(RAND(),$M$14,$L$14)</f>
        <v>20.938048233262275</v>
      </c>
      <c r="G590" s="14">
        <f ca="1">D590+E590+F590</f>
        <v>46.033035766583858</v>
      </c>
      <c r="H590">
        <f ca="1">FLOOR(SimTable[[#This Row],[Total_Service_Time_sec]],10)</f>
        <v>40</v>
      </c>
    </row>
    <row r="591" spans="1:8" ht="15" customHeight="1">
      <c r="A591">
        <f t="shared" si="9"/>
        <v>590</v>
      </c>
      <c r="B591" s="13">
        <f ca="1">RAND()</f>
        <v>0.57444273178319205</v>
      </c>
      <c r="C591" t="str">
        <f ca="1">IF(B591&lt;=$L$3,$I$3,IF(B591&lt;=$L$4,$I$4,IF(B591&lt;=$L$5,$I$5,IF(B591&lt;=$L$6,$I$6,$I$7))))</f>
        <v>Cup</v>
      </c>
      <c r="D591" s="14">
        <f ca="1">LOGINV(RAND(),$M$12,$L$12)</f>
        <v>28.805877508638609</v>
      </c>
      <c r="E591" s="14">
        <f ca="1">LOGINV(RAND(),$M$13,$L$13)</f>
        <v>47.529498673371165</v>
      </c>
      <c r="F591" s="14">
        <f ca="1">LOGINV(RAND(),$M$14,$L$14)</f>
        <v>20.154945410920551</v>
      </c>
      <c r="G591" s="14">
        <f ca="1">D591+E591+F591</f>
        <v>96.490321592930329</v>
      </c>
      <c r="H591">
        <f ca="1">FLOOR(SimTable[[#This Row],[Total_Service_Time_sec]],10)</f>
        <v>90</v>
      </c>
    </row>
    <row r="592" spans="1:8" ht="15" customHeight="1">
      <c r="A592">
        <f t="shared" si="9"/>
        <v>591</v>
      </c>
      <c r="B592" s="13">
        <f ca="1">RAND()</f>
        <v>0.97475598599356017</v>
      </c>
      <c r="C592" t="str">
        <f ca="1">IF(B592&lt;=$L$3,$I$3,IF(B592&lt;=$L$4,$I$4,IF(B592&lt;=$L$5,$I$5,IF(B592&lt;=$L$6,$I$6,$I$7))))</f>
        <v>Sundae</v>
      </c>
      <c r="D592" s="14">
        <f ca="1">LOGINV(RAND(),$M$12,$L$12)</f>
        <v>70.962151035280087</v>
      </c>
      <c r="E592" s="14">
        <f ca="1">LOGINV(RAND(),$M$13,$L$13)</f>
        <v>11.238307659604146</v>
      </c>
      <c r="F592" s="14">
        <f ca="1">LOGINV(RAND(),$M$14,$L$14)</f>
        <v>20.858735471604447</v>
      </c>
      <c r="G592" s="14">
        <f ca="1">D592+E592+F592</f>
        <v>103.05919416648868</v>
      </c>
      <c r="H592">
        <f ca="1">FLOOR(SimTable[[#This Row],[Total_Service_Time_sec]],10)</f>
        <v>100</v>
      </c>
    </row>
    <row r="593" spans="1:8" ht="15" customHeight="1">
      <c r="A593">
        <f t="shared" si="9"/>
        <v>592</v>
      </c>
      <c r="B593" s="13">
        <f ca="1">RAND()</f>
        <v>0.4686523362321573</v>
      </c>
      <c r="C593" t="str">
        <f ca="1">IF(B593&lt;=$L$3,$I$3,IF(B593&lt;=$L$4,$I$4,IF(B593&lt;=$L$5,$I$5,IF(B593&lt;=$L$6,$I$6,$I$7))))</f>
        <v>Cone</v>
      </c>
      <c r="D593" s="14">
        <f ca="1">LOGINV(RAND(),$M$12,$L$12)</f>
        <v>31.302631861391198</v>
      </c>
      <c r="E593" s="14">
        <f ca="1">LOGINV(RAND(),$M$13,$L$13)</f>
        <v>32.076111728908948</v>
      </c>
      <c r="F593" s="14">
        <f ca="1">LOGINV(RAND(),$M$14,$L$14)</f>
        <v>18.223390495386592</v>
      </c>
      <c r="G593" s="14">
        <f ca="1">D593+E593+F593</f>
        <v>81.602134085686743</v>
      </c>
      <c r="H593">
        <f ca="1">FLOOR(SimTable[[#This Row],[Total_Service_Time_sec]],10)</f>
        <v>80</v>
      </c>
    </row>
    <row r="594" spans="1:8" ht="15" customHeight="1">
      <c r="A594">
        <f t="shared" si="9"/>
        <v>593</v>
      </c>
      <c r="B594" s="13">
        <f ca="1">RAND()</f>
        <v>0.31416376004654867</v>
      </c>
      <c r="C594" t="str">
        <f ca="1">IF(B594&lt;=$L$3,$I$3,IF(B594&lt;=$L$4,$I$4,IF(B594&lt;=$L$5,$I$5,IF(B594&lt;=$L$6,$I$6,$I$7))))</f>
        <v>Cone</v>
      </c>
      <c r="D594" s="14">
        <f ca="1">LOGINV(RAND(),$M$12,$L$12)</f>
        <v>33.793646997835573</v>
      </c>
      <c r="E594" s="14">
        <f ca="1">LOGINV(RAND(),$M$13,$L$13)</f>
        <v>32.623012971849775</v>
      </c>
      <c r="F594" s="14">
        <f ca="1">LOGINV(RAND(),$M$14,$L$14)</f>
        <v>17.396610519961733</v>
      </c>
      <c r="G594" s="14">
        <f ca="1">D594+E594+F594</f>
        <v>83.813270489647095</v>
      </c>
      <c r="H594">
        <f ca="1">FLOOR(SimTable[[#This Row],[Total_Service_Time_sec]],10)</f>
        <v>80</v>
      </c>
    </row>
    <row r="595" spans="1:8" ht="15" customHeight="1">
      <c r="A595">
        <f t="shared" si="9"/>
        <v>594</v>
      </c>
      <c r="B595" s="13">
        <f ca="1">RAND()</f>
        <v>0.86940369830891162</v>
      </c>
      <c r="C595" t="str">
        <f ca="1">IF(B595&lt;=$L$3,$I$3,IF(B595&lt;=$L$4,$I$4,IF(B595&lt;=$L$5,$I$5,IF(B595&lt;=$L$6,$I$6,$I$7))))</f>
        <v>Shake</v>
      </c>
      <c r="D595" s="14">
        <f ca="1">LOGINV(RAND(),$M$12,$L$12)</f>
        <v>20.378409021931809</v>
      </c>
      <c r="E595" s="14">
        <f ca="1">LOGINV(RAND(),$M$13,$L$13)</f>
        <v>16.796179203389684</v>
      </c>
      <c r="F595" s="14">
        <f ca="1">LOGINV(RAND(),$M$14,$L$14)</f>
        <v>26.49272200103508</v>
      </c>
      <c r="G595" s="14">
        <f ca="1">D595+E595+F595</f>
        <v>63.667310226356577</v>
      </c>
      <c r="H595">
        <f ca="1">FLOOR(SimTable[[#This Row],[Total_Service_Time_sec]],10)</f>
        <v>60</v>
      </c>
    </row>
    <row r="596" spans="1:8" ht="15" customHeight="1">
      <c r="A596">
        <f t="shared" si="9"/>
        <v>595</v>
      </c>
      <c r="B596" s="13">
        <f ca="1">RAND()</f>
        <v>0.40625206925501278</v>
      </c>
      <c r="C596" t="str">
        <f ca="1">IF(B596&lt;=$L$3,$I$3,IF(B596&lt;=$L$4,$I$4,IF(B596&lt;=$L$5,$I$5,IF(B596&lt;=$L$6,$I$6,$I$7))))</f>
        <v>Cone</v>
      </c>
      <c r="D596" s="14">
        <f ca="1">LOGINV(RAND(),$M$12,$L$12)</f>
        <v>39.945116011588034</v>
      </c>
      <c r="E596" s="14">
        <f ca="1">LOGINV(RAND(),$M$13,$L$13)</f>
        <v>40.402034210939391</v>
      </c>
      <c r="F596" s="14">
        <f ca="1">LOGINV(RAND(),$M$14,$L$14)</f>
        <v>15.314570022870628</v>
      </c>
      <c r="G596" s="14">
        <f ca="1">D596+E596+F596</f>
        <v>95.661720245398058</v>
      </c>
      <c r="H596">
        <f ca="1">FLOOR(SimTable[[#This Row],[Total_Service_Time_sec]],10)</f>
        <v>90</v>
      </c>
    </row>
    <row r="597" spans="1:8" ht="15" customHeight="1">
      <c r="A597">
        <f t="shared" si="9"/>
        <v>596</v>
      </c>
      <c r="B597" s="13">
        <f ca="1">RAND()</f>
        <v>0.58999057391381826</v>
      </c>
      <c r="C597" t="str">
        <f ca="1">IF(B597&lt;=$L$3,$I$3,IF(B597&lt;=$L$4,$I$4,IF(B597&lt;=$L$5,$I$5,IF(B597&lt;=$L$6,$I$6,$I$7))))</f>
        <v>Cup</v>
      </c>
      <c r="D597" s="14">
        <f ca="1">LOGINV(RAND(),$M$12,$L$12)</f>
        <v>17.539346726661321</v>
      </c>
      <c r="E597" s="14">
        <f ca="1">LOGINV(RAND(),$M$13,$L$13)</f>
        <v>11.742303836648601</v>
      </c>
      <c r="F597" s="14">
        <f ca="1">LOGINV(RAND(),$M$14,$L$14)</f>
        <v>20.717338421373171</v>
      </c>
      <c r="G597" s="14">
        <f ca="1">D597+E597+F597</f>
        <v>49.998988984683095</v>
      </c>
      <c r="H597">
        <f ca="1">FLOOR(SimTable[[#This Row],[Total_Service_Time_sec]],10)</f>
        <v>40</v>
      </c>
    </row>
    <row r="598" spans="1:8" ht="15" customHeight="1">
      <c r="A598">
        <f t="shared" si="9"/>
        <v>597</v>
      </c>
      <c r="B598" s="13">
        <f ca="1">RAND()</f>
        <v>0.12158864242421574</v>
      </c>
      <c r="C598" t="str">
        <f ca="1">IF(B598&lt;=$L$3,$I$3,IF(B598&lt;=$L$4,$I$4,IF(B598&lt;=$L$5,$I$5,IF(B598&lt;=$L$6,$I$6,$I$7))))</f>
        <v>Cone</v>
      </c>
      <c r="D598" s="14">
        <f ca="1">LOGINV(RAND(),$M$12,$L$12)</f>
        <v>22.454747884080252</v>
      </c>
      <c r="E598" s="14">
        <f ca="1">LOGINV(RAND(),$M$13,$L$13)</f>
        <v>46.849962384670043</v>
      </c>
      <c r="F598" s="14">
        <f ca="1">LOGINV(RAND(),$M$14,$L$14)</f>
        <v>24.872654287521701</v>
      </c>
      <c r="G598" s="14">
        <f ca="1">D598+E598+F598</f>
        <v>94.177364556271996</v>
      </c>
      <c r="H598">
        <f ca="1">FLOOR(SimTable[[#This Row],[Total_Service_Time_sec]],10)</f>
        <v>90</v>
      </c>
    </row>
    <row r="599" spans="1:8" ht="15" customHeight="1">
      <c r="A599">
        <f t="shared" si="9"/>
        <v>598</v>
      </c>
      <c r="B599" s="13">
        <f ca="1">RAND()</f>
        <v>0.47515569211820929</v>
      </c>
      <c r="C599" t="str">
        <f ca="1">IF(B599&lt;=$L$3,$I$3,IF(B599&lt;=$L$4,$I$4,IF(B599&lt;=$L$5,$I$5,IF(B599&lt;=$L$6,$I$6,$I$7))))</f>
        <v>Cone</v>
      </c>
      <c r="D599" s="14">
        <f ca="1">LOGINV(RAND(),$M$12,$L$12)</f>
        <v>50.377262255275561</v>
      </c>
      <c r="E599" s="14">
        <f ca="1">LOGINV(RAND(),$M$13,$L$13)</f>
        <v>23.215654451376707</v>
      </c>
      <c r="F599" s="14">
        <f ca="1">LOGINV(RAND(),$M$14,$L$14)</f>
        <v>19.165682004672924</v>
      </c>
      <c r="G599" s="14">
        <f ca="1">D599+E599+F599</f>
        <v>92.758598711325192</v>
      </c>
      <c r="H599">
        <f ca="1">FLOOR(SimTable[[#This Row],[Total_Service_Time_sec]],10)</f>
        <v>90</v>
      </c>
    </row>
    <row r="600" spans="1:8" ht="15" customHeight="1">
      <c r="A600">
        <f t="shared" si="9"/>
        <v>599</v>
      </c>
      <c r="B600" s="13">
        <f ca="1">RAND()</f>
        <v>0.18882603073577886</v>
      </c>
      <c r="C600" t="str">
        <f ca="1">IF(B600&lt;=$L$3,$I$3,IF(B600&lt;=$L$4,$I$4,IF(B600&lt;=$L$5,$I$5,IF(B600&lt;=$L$6,$I$6,$I$7))))</f>
        <v>Cone</v>
      </c>
      <c r="D600" s="14">
        <f ca="1">LOGINV(RAND(),$M$12,$L$12)</f>
        <v>6.9022642394052163</v>
      </c>
      <c r="E600" s="14">
        <f ca="1">LOGINV(RAND(),$M$13,$L$13)</f>
        <v>25.514820703837202</v>
      </c>
      <c r="F600" s="14">
        <f ca="1">LOGINV(RAND(),$M$14,$L$14)</f>
        <v>16.199840687807008</v>
      </c>
      <c r="G600" s="14">
        <f ca="1">D600+E600+F600</f>
        <v>48.616925631049426</v>
      </c>
      <c r="H600">
        <f ca="1">FLOOR(SimTable[[#This Row],[Total_Service_Time_sec]],10)</f>
        <v>40</v>
      </c>
    </row>
    <row r="601" spans="1:8" ht="15" customHeight="1">
      <c r="A601">
        <f t="shared" si="9"/>
        <v>600</v>
      </c>
      <c r="B601" s="13">
        <f ca="1">RAND()</f>
        <v>0.98355174658745936</v>
      </c>
      <c r="C601" t="str">
        <f ca="1">IF(B601&lt;=$L$3,$I$3,IF(B601&lt;=$L$4,$I$4,IF(B601&lt;=$L$5,$I$5,IF(B601&lt;=$L$6,$I$6,$I$7))))</f>
        <v>Sundae</v>
      </c>
      <c r="D601" s="14">
        <f ca="1">LOGINV(RAND(),$M$12,$L$12)</f>
        <v>132.95256990866991</v>
      </c>
      <c r="E601" s="14">
        <f ca="1">LOGINV(RAND(),$M$13,$L$13)</f>
        <v>20.559094473283967</v>
      </c>
      <c r="F601" s="14">
        <f ca="1">LOGINV(RAND(),$M$14,$L$14)</f>
        <v>15.798592702883516</v>
      </c>
      <c r="G601" s="14">
        <f ca="1">D601+E601+F601</f>
        <v>169.31025708483742</v>
      </c>
      <c r="H601">
        <f ca="1">FLOOR(SimTable[[#This Row],[Total_Service_Time_sec]],10)</f>
        <v>160</v>
      </c>
    </row>
    <row r="602" spans="1:8" ht="15" customHeight="1">
      <c r="A602">
        <f t="shared" si="9"/>
        <v>601</v>
      </c>
      <c r="B602" s="13">
        <f ca="1">RAND()</f>
        <v>0.51175979160010465</v>
      </c>
      <c r="C602" t="str">
        <f ca="1">IF(B602&lt;=$L$3,$I$3,IF(B602&lt;=$L$4,$I$4,IF(B602&lt;=$L$5,$I$5,IF(B602&lt;=$L$6,$I$6,$I$7))))</f>
        <v>Cup</v>
      </c>
      <c r="D602" s="14">
        <f ca="1">LOGINV(RAND(),$M$12,$L$12)</f>
        <v>50.282037353883091</v>
      </c>
      <c r="E602" s="14">
        <f ca="1">LOGINV(RAND(),$M$13,$L$13)</f>
        <v>41.17792757269887</v>
      </c>
      <c r="F602" s="14">
        <f ca="1">LOGINV(RAND(),$M$14,$L$14)</f>
        <v>30.361674631511789</v>
      </c>
      <c r="G602" s="14">
        <f ca="1">D602+E602+F602</f>
        <v>121.82163955809375</v>
      </c>
      <c r="H602">
        <f ca="1">FLOOR(SimTable[[#This Row],[Total_Service_Time_sec]],10)</f>
        <v>120</v>
      </c>
    </row>
    <row r="603" spans="1:8" ht="15" customHeight="1">
      <c r="A603">
        <f t="shared" si="9"/>
        <v>602</v>
      </c>
      <c r="B603" s="13">
        <f ca="1">RAND()</f>
        <v>0.72620991697665793</v>
      </c>
      <c r="C603" t="str">
        <f ca="1">IF(B603&lt;=$L$3,$I$3,IF(B603&lt;=$L$4,$I$4,IF(B603&lt;=$L$5,$I$5,IF(B603&lt;=$L$6,$I$6,$I$7))))</f>
        <v>Cup</v>
      </c>
      <c r="D603" s="14">
        <f ca="1">LOGINV(RAND(),$M$12,$L$12)</f>
        <v>31.766607601288918</v>
      </c>
      <c r="E603" s="14">
        <f ca="1">LOGINV(RAND(),$M$13,$L$13)</f>
        <v>40.970282763416407</v>
      </c>
      <c r="F603" s="14">
        <f ca="1">LOGINV(RAND(),$M$14,$L$14)</f>
        <v>18.119770995008732</v>
      </c>
      <c r="G603" s="14">
        <f ca="1">D603+E603+F603</f>
        <v>90.856661359714053</v>
      </c>
      <c r="H603">
        <f ca="1">FLOOR(SimTable[[#This Row],[Total_Service_Time_sec]],10)</f>
        <v>90</v>
      </c>
    </row>
    <row r="604" spans="1:8" ht="15" customHeight="1">
      <c r="A604">
        <f t="shared" si="9"/>
        <v>603</v>
      </c>
      <c r="B604" s="13">
        <f ca="1">RAND()</f>
        <v>0.72580591622191104</v>
      </c>
      <c r="C604" t="str">
        <f ca="1">IF(B604&lt;=$L$3,$I$3,IF(B604&lt;=$L$4,$I$4,IF(B604&lt;=$L$5,$I$5,IF(B604&lt;=$L$6,$I$6,$I$7))))</f>
        <v>Cup</v>
      </c>
      <c r="D604" s="14">
        <f ca="1">LOGINV(RAND(),$M$12,$L$12)</f>
        <v>18.404039205835765</v>
      </c>
      <c r="E604" s="14">
        <f ca="1">LOGINV(RAND(),$M$13,$L$13)</f>
        <v>20.472323920703062</v>
      </c>
      <c r="F604" s="14">
        <f ca="1">LOGINV(RAND(),$M$14,$L$14)</f>
        <v>23.457086234784185</v>
      </c>
      <c r="G604" s="14">
        <f ca="1">D604+E604+F604</f>
        <v>62.333449361323012</v>
      </c>
      <c r="H604">
        <f ca="1">FLOOR(SimTable[[#This Row],[Total_Service_Time_sec]],10)</f>
        <v>60</v>
      </c>
    </row>
    <row r="605" spans="1:8" ht="15" customHeight="1">
      <c r="A605">
        <f t="shared" si="9"/>
        <v>604</v>
      </c>
      <c r="B605" s="13">
        <f ca="1">RAND()</f>
        <v>0.98824203215790196</v>
      </c>
      <c r="C605" t="str">
        <f ca="1">IF(B605&lt;=$L$3,$I$3,IF(B605&lt;=$L$4,$I$4,IF(B605&lt;=$L$5,$I$5,IF(B605&lt;=$L$6,$I$6,$I$7))))</f>
        <v>Sundae</v>
      </c>
      <c r="D605" s="14">
        <f ca="1">LOGINV(RAND(),$M$12,$L$12)</f>
        <v>69.206039590358074</v>
      </c>
      <c r="E605" s="14">
        <f ca="1">LOGINV(RAND(),$M$13,$L$13)</f>
        <v>19.361398752071192</v>
      </c>
      <c r="F605" s="14">
        <f ca="1">LOGINV(RAND(),$M$14,$L$14)</f>
        <v>17.839621137401597</v>
      </c>
      <c r="G605" s="14">
        <f ca="1">D605+E605+F605</f>
        <v>106.40705947983086</v>
      </c>
      <c r="H605">
        <f ca="1">FLOOR(SimTable[[#This Row],[Total_Service_Time_sec]],10)</f>
        <v>100</v>
      </c>
    </row>
    <row r="606" spans="1:8" ht="15" customHeight="1">
      <c r="A606">
        <f t="shared" si="9"/>
        <v>605</v>
      </c>
      <c r="B606" s="13">
        <f ca="1">RAND()</f>
        <v>0.83696796671462981</v>
      </c>
      <c r="C606" t="str">
        <f ca="1">IF(B606&lt;=$L$3,$I$3,IF(B606&lt;=$L$4,$I$4,IF(B606&lt;=$L$5,$I$5,IF(B606&lt;=$L$6,$I$6,$I$7))))</f>
        <v>Cup</v>
      </c>
      <c r="D606" s="14">
        <f ca="1">LOGINV(RAND(),$M$12,$L$12)</f>
        <v>50.594507258228319</v>
      </c>
      <c r="E606" s="14">
        <f ca="1">LOGINV(RAND(),$M$13,$L$13)</f>
        <v>16.678475273381238</v>
      </c>
      <c r="F606" s="14">
        <f ca="1">LOGINV(RAND(),$M$14,$L$14)</f>
        <v>16.485977650309831</v>
      </c>
      <c r="G606" s="14">
        <f ca="1">D606+E606+F606</f>
        <v>83.758960181919392</v>
      </c>
      <c r="H606">
        <f ca="1">FLOOR(SimTable[[#This Row],[Total_Service_Time_sec]],10)</f>
        <v>80</v>
      </c>
    </row>
    <row r="607" spans="1:8" ht="15" customHeight="1">
      <c r="A607">
        <f t="shared" si="9"/>
        <v>606</v>
      </c>
      <c r="B607" s="13">
        <f ca="1">RAND()</f>
        <v>0.44202307712087574</v>
      </c>
      <c r="C607" t="str">
        <f ca="1">IF(B607&lt;=$L$3,$I$3,IF(B607&lt;=$L$4,$I$4,IF(B607&lt;=$L$5,$I$5,IF(B607&lt;=$L$6,$I$6,$I$7))))</f>
        <v>Cone</v>
      </c>
      <c r="D607" s="14">
        <f ca="1">LOGINV(RAND(),$M$12,$L$12)</f>
        <v>28.82623885889473</v>
      </c>
      <c r="E607" s="14">
        <f ca="1">LOGINV(RAND(),$M$13,$L$13)</f>
        <v>62.267839201198775</v>
      </c>
      <c r="F607" s="14">
        <f ca="1">LOGINV(RAND(),$M$14,$L$14)</f>
        <v>22.094969114771086</v>
      </c>
      <c r="G607" s="14">
        <f ca="1">D607+E607+F607</f>
        <v>113.1890471748646</v>
      </c>
      <c r="H607">
        <f ca="1">FLOOR(SimTable[[#This Row],[Total_Service_Time_sec]],10)</f>
        <v>110</v>
      </c>
    </row>
    <row r="608" spans="1:8" ht="15" customHeight="1">
      <c r="A608">
        <f t="shared" si="9"/>
        <v>607</v>
      </c>
      <c r="B608" s="13">
        <f ca="1">RAND()</f>
        <v>2.905964196685451E-2</v>
      </c>
      <c r="C608" t="str">
        <f ca="1">IF(B608&lt;=$L$3,$I$3,IF(B608&lt;=$L$4,$I$4,IF(B608&lt;=$L$5,$I$5,IF(B608&lt;=$L$6,$I$6,$I$7))))</f>
        <v>Cone</v>
      </c>
      <c r="D608" s="14">
        <f ca="1">LOGINV(RAND(),$M$12,$L$12)</f>
        <v>21.793780624095898</v>
      </c>
      <c r="E608" s="14">
        <f ca="1">LOGINV(RAND(),$M$13,$L$13)</f>
        <v>24.152273192924291</v>
      </c>
      <c r="F608" s="14">
        <f ca="1">LOGINV(RAND(),$M$14,$L$14)</f>
        <v>20.150888135811208</v>
      </c>
      <c r="G608" s="14">
        <f ca="1">D608+E608+F608</f>
        <v>66.096941952831401</v>
      </c>
      <c r="H608">
        <f ca="1">FLOOR(SimTable[[#This Row],[Total_Service_Time_sec]],10)</f>
        <v>60</v>
      </c>
    </row>
    <row r="609" spans="1:8" ht="15" customHeight="1">
      <c r="A609">
        <f t="shared" si="9"/>
        <v>608</v>
      </c>
      <c r="B609" s="13">
        <f ca="1">RAND()</f>
        <v>0.91653625024106788</v>
      </c>
      <c r="C609" t="str">
        <f ca="1">IF(B609&lt;=$L$3,$I$3,IF(B609&lt;=$L$4,$I$4,IF(B609&lt;=$L$5,$I$5,IF(B609&lt;=$L$6,$I$6,$I$7))))</f>
        <v>Split</v>
      </c>
      <c r="D609" s="14">
        <f ca="1">LOGINV(RAND(),$M$12,$L$12)</f>
        <v>72.080466300032214</v>
      </c>
      <c r="E609" s="14">
        <f ca="1">LOGINV(RAND(),$M$13,$L$13)</f>
        <v>16.01407043722163</v>
      </c>
      <c r="F609" s="14">
        <f ca="1">LOGINV(RAND(),$M$14,$L$14)</f>
        <v>20.764581660553773</v>
      </c>
      <c r="G609" s="14">
        <f ca="1">D609+E609+F609</f>
        <v>108.85911839780762</v>
      </c>
      <c r="H609">
        <f ca="1">FLOOR(SimTable[[#This Row],[Total_Service_Time_sec]],10)</f>
        <v>100</v>
      </c>
    </row>
    <row r="610" spans="1:8" ht="15" customHeight="1">
      <c r="A610">
        <f t="shared" si="9"/>
        <v>609</v>
      </c>
      <c r="B610" s="13">
        <f ca="1">RAND()</f>
        <v>0.52929132424569614</v>
      </c>
      <c r="C610" t="str">
        <f ca="1">IF(B610&lt;=$L$3,$I$3,IF(B610&lt;=$L$4,$I$4,IF(B610&lt;=$L$5,$I$5,IF(B610&lt;=$L$6,$I$6,$I$7))))</f>
        <v>Cup</v>
      </c>
      <c r="D610" s="14">
        <f ca="1">LOGINV(RAND(),$M$12,$L$12)</f>
        <v>17.902665546736017</v>
      </c>
      <c r="E610" s="14">
        <f ca="1">LOGINV(RAND(),$M$13,$L$13)</f>
        <v>18.058215907578713</v>
      </c>
      <c r="F610" s="14">
        <f ca="1">LOGINV(RAND(),$M$14,$L$14)</f>
        <v>21.52766297480656</v>
      </c>
      <c r="G610" s="14">
        <f ca="1">D610+E610+F610</f>
        <v>57.488544429121291</v>
      </c>
      <c r="H610">
        <f ca="1">FLOOR(SimTable[[#This Row],[Total_Service_Time_sec]],10)</f>
        <v>50</v>
      </c>
    </row>
    <row r="611" spans="1:8" ht="15" customHeight="1">
      <c r="A611">
        <f t="shared" si="9"/>
        <v>610</v>
      </c>
      <c r="B611" s="13">
        <f ca="1">RAND()</f>
        <v>0.96324200704284701</v>
      </c>
      <c r="C611" t="str">
        <f ca="1">IF(B611&lt;=$L$3,$I$3,IF(B611&lt;=$L$4,$I$4,IF(B611&lt;=$L$5,$I$5,IF(B611&lt;=$L$6,$I$6,$I$7))))</f>
        <v>Sundae</v>
      </c>
      <c r="D611" s="14">
        <f ca="1">LOGINV(RAND(),$M$12,$L$12)</f>
        <v>32.246617182638445</v>
      </c>
      <c r="E611" s="14">
        <f ca="1">LOGINV(RAND(),$M$13,$L$13)</f>
        <v>25.688434562274765</v>
      </c>
      <c r="F611" s="14">
        <f ca="1">LOGINV(RAND(),$M$14,$L$14)</f>
        <v>20.01986227361893</v>
      </c>
      <c r="G611" s="14">
        <f ca="1">D611+E611+F611</f>
        <v>77.954914018532136</v>
      </c>
      <c r="H611">
        <f ca="1">FLOOR(SimTable[[#This Row],[Total_Service_Time_sec]],10)</f>
        <v>70</v>
      </c>
    </row>
    <row r="612" spans="1:8" ht="15" customHeight="1">
      <c r="A612">
        <f t="shared" si="9"/>
        <v>611</v>
      </c>
      <c r="B612" s="13">
        <f ca="1">RAND()</f>
        <v>0.53688481849423275</v>
      </c>
      <c r="C612" t="str">
        <f ca="1">IF(B612&lt;=$L$3,$I$3,IF(B612&lt;=$L$4,$I$4,IF(B612&lt;=$L$5,$I$5,IF(B612&lt;=$L$6,$I$6,$I$7))))</f>
        <v>Cup</v>
      </c>
      <c r="D612" s="14">
        <f ca="1">LOGINV(RAND(),$M$12,$L$12)</f>
        <v>57.777318030958213</v>
      </c>
      <c r="E612" s="14">
        <f ca="1">LOGINV(RAND(),$M$13,$L$13)</f>
        <v>28.857849629528381</v>
      </c>
      <c r="F612" s="14">
        <f ca="1">LOGINV(RAND(),$M$14,$L$14)</f>
        <v>23.529713462657842</v>
      </c>
      <c r="G612" s="14">
        <f ca="1">D612+E612+F612</f>
        <v>110.16488112314443</v>
      </c>
      <c r="H612">
        <f ca="1">FLOOR(SimTable[[#This Row],[Total_Service_Time_sec]],10)</f>
        <v>110</v>
      </c>
    </row>
    <row r="613" spans="1:8" ht="15" customHeight="1">
      <c r="A613">
        <f t="shared" si="9"/>
        <v>612</v>
      </c>
      <c r="B613" s="13">
        <f ca="1">RAND()</f>
        <v>0.18920751496000343</v>
      </c>
      <c r="C613" t="str">
        <f ca="1">IF(B613&lt;=$L$3,$I$3,IF(B613&lt;=$L$4,$I$4,IF(B613&lt;=$L$5,$I$5,IF(B613&lt;=$L$6,$I$6,$I$7))))</f>
        <v>Cone</v>
      </c>
      <c r="D613" s="14">
        <f ca="1">LOGINV(RAND(),$M$12,$L$12)</f>
        <v>22.664675385562038</v>
      </c>
      <c r="E613" s="14">
        <f ca="1">LOGINV(RAND(),$M$13,$L$13)</f>
        <v>19.767541228575343</v>
      </c>
      <c r="F613" s="14">
        <f ca="1">LOGINV(RAND(),$M$14,$L$14)</f>
        <v>22.727737185255933</v>
      </c>
      <c r="G613" s="14">
        <f ca="1">D613+E613+F613</f>
        <v>65.159953799393321</v>
      </c>
      <c r="H613">
        <f ca="1">FLOOR(SimTable[[#This Row],[Total_Service_Time_sec]],10)</f>
        <v>60</v>
      </c>
    </row>
    <row r="614" spans="1:8" ht="15" customHeight="1">
      <c r="A614">
        <f t="shared" si="9"/>
        <v>613</v>
      </c>
      <c r="B614" s="13">
        <f ca="1">RAND()</f>
        <v>0.13383252760878583</v>
      </c>
      <c r="C614" t="str">
        <f ca="1">IF(B614&lt;=$L$3,$I$3,IF(B614&lt;=$L$4,$I$4,IF(B614&lt;=$L$5,$I$5,IF(B614&lt;=$L$6,$I$6,$I$7))))</f>
        <v>Cone</v>
      </c>
      <c r="D614" s="14">
        <f ca="1">LOGINV(RAND(),$M$12,$L$12)</f>
        <v>34.753175171181127</v>
      </c>
      <c r="E614" s="14">
        <f ca="1">LOGINV(RAND(),$M$13,$L$13)</f>
        <v>33.012528272320246</v>
      </c>
      <c r="F614" s="14">
        <f ca="1">LOGINV(RAND(),$M$14,$L$14)</f>
        <v>21.487135927655981</v>
      </c>
      <c r="G614" s="14">
        <f ca="1">D614+E614+F614</f>
        <v>89.25283937115735</v>
      </c>
      <c r="H614">
        <f ca="1">FLOOR(SimTable[[#This Row],[Total_Service_Time_sec]],10)</f>
        <v>80</v>
      </c>
    </row>
    <row r="615" spans="1:8" ht="15" customHeight="1">
      <c r="A615">
        <f t="shared" si="9"/>
        <v>614</v>
      </c>
      <c r="B615" s="13">
        <f ca="1">RAND()</f>
        <v>0.26799653779327504</v>
      </c>
      <c r="C615" t="str">
        <f ca="1">IF(B615&lt;=$L$3,$I$3,IF(B615&lt;=$L$4,$I$4,IF(B615&lt;=$L$5,$I$5,IF(B615&lt;=$L$6,$I$6,$I$7))))</f>
        <v>Cone</v>
      </c>
      <c r="D615" s="14">
        <f ca="1">LOGINV(RAND(),$M$12,$L$12)</f>
        <v>3.4587803252637737</v>
      </c>
      <c r="E615" s="14">
        <f ca="1">LOGINV(RAND(),$M$13,$L$13)</f>
        <v>9.5062737177493482</v>
      </c>
      <c r="F615" s="14">
        <f ca="1">LOGINV(RAND(),$M$14,$L$14)</f>
        <v>22.053618719517573</v>
      </c>
      <c r="G615" s="14">
        <f ca="1">D615+E615+F615</f>
        <v>35.018672762530699</v>
      </c>
      <c r="H615">
        <f ca="1">FLOOR(SimTable[[#This Row],[Total_Service_Time_sec]],10)</f>
        <v>30</v>
      </c>
    </row>
    <row r="616" spans="1:8" ht="15" customHeight="1">
      <c r="A616">
        <f t="shared" si="9"/>
        <v>615</v>
      </c>
      <c r="B616" s="13">
        <f ca="1">RAND()</f>
        <v>0.15842844888514873</v>
      </c>
      <c r="C616" t="str">
        <f ca="1">IF(B616&lt;=$L$3,$I$3,IF(B616&lt;=$L$4,$I$4,IF(B616&lt;=$L$5,$I$5,IF(B616&lt;=$L$6,$I$6,$I$7))))</f>
        <v>Cone</v>
      </c>
      <c r="D616" s="14">
        <f ca="1">LOGINV(RAND(),$M$12,$L$12)</f>
        <v>76.43294047160191</v>
      </c>
      <c r="E616" s="14">
        <f ca="1">LOGINV(RAND(),$M$13,$L$13)</f>
        <v>13.464613854023504</v>
      </c>
      <c r="F616" s="14">
        <f ca="1">LOGINV(RAND(),$M$14,$L$14)</f>
        <v>18.483897961781736</v>
      </c>
      <c r="G616" s="14">
        <f ca="1">D616+E616+F616</f>
        <v>108.38145228740714</v>
      </c>
      <c r="H616">
        <f ca="1">FLOOR(SimTable[[#This Row],[Total_Service_Time_sec]],10)</f>
        <v>100</v>
      </c>
    </row>
    <row r="617" spans="1:8" ht="15" customHeight="1">
      <c r="A617">
        <f t="shared" si="9"/>
        <v>616</v>
      </c>
      <c r="B617" s="13">
        <f ca="1">RAND()</f>
        <v>0.46840509549923126</v>
      </c>
      <c r="C617" t="str">
        <f ca="1">IF(B617&lt;=$L$3,$I$3,IF(B617&lt;=$L$4,$I$4,IF(B617&lt;=$L$5,$I$5,IF(B617&lt;=$L$6,$I$6,$I$7))))</f>
        <v>Cone</v>
      </c>
      <c r="D617" s="14">
        <f ca="1">LOGINV(RAND(),$M$12,$L$12)</f>
        <v>149.68540129176327</v>
      </c>
      <c r="E617" s="14">
        <f ca="1">LOGINV(RAND(),$M$13,$L$13)</f>
        <v>38.116576217668865</v>
      </c>
      <c r="F617" s="14">
        <f ca="1">LOGINV(RAND(),$M$14,$L$14)</f>
        <v>13.34592122447096</v>
      </c>
      <c r="G617" s="14">
        <f ca="1">D617+E617+F617</f>
        <v>201.14789873390311</v>
      </c>
      <c r="H617">
        <f ca="1">FLOOR(SimTable[[#This Row],[Total_Service_Time_sec]],10)</f>
        <v>200</v>
      </c>
    </row>
    <row r="618" spans="1:8" ht="15" customHeight="1">
      <c r="A618">
        <f t="shared" si="9"/>
        <v>617</v>
      </c>
      <c r="B618" s="13">
        <f ca="1">RAND()</f>
        <v>0.88283486443639614</v>
      </c>
      <c r="C618" t="str">
        <f ca="1">IF(B618&lt;=$L$3,$I$3,IF(B618&lt;=$L$4,$I$4,IF(B618&lt;=$L$5,$I$5,IF(B618&lt;=$L$6,$I$6,$I$7))))</f>
        <v>Shake</v>
      </c>
      <c r="D618" s="14">
        <f ca="1">LOGINV(RAND(),$M$12,$L$12)</f>
        <v>8.2886897861025908</v>
      </c>
      <c r="E618" s="14">
        <f ca="1">LOGINV(RAND(),$M$13,$L$13)</f>
        <v>31.275666465000405</v>
      </c>
      <c r="F618" s="14">
        <f ca="1">LOGINV(RAND(),$M$14,$L$14)</f>
        <v>22.170939241498658</v>
      </c>
      <c r="G618" s="14">
        <f ca="1">D618+E618+F618</f>
        <v>61.735295492601651</v>
      </c>
      <c r="H618">
        <f ca="1">FLOOR(SimTable[[#This Row],[Total_Service_Time_sec]],10)</f>
        <v>60</v>
      </c>
    </row>
    <row r="619" spans="1:8" ht="15" customHeight="1">
      <c r="A619">
        <f t="shared" si="9"/>
        <v>618</v>
      </c>
      <c r="B619" s="13">
        <f ca="1">RAND()</f>
        <v>0.60845803452354974</v>
      </c>
      <c r="C619" t="str">
        <f ca="1">IF(B619&lt;=$L$3,$I$3,IF(B619&lt;=$L$4,$I$4,IF(B619&lt;=$L$5,$I$5,IF(B619&lt;=$L$6,$I$6,$I$7))))</f>
        <v>Cup</v>
      </c>
      <c r="D619" s="14">
        <f ca="1">LOGINV(RAND(),$M$12,$L$12)</f>
        <v>29.146661714464607</v>
      </c>
      <c r="E619" s="14">
        <f ca="1">LOGINV(RAND(),$M$13,$L$13)</f>
        <v>52.1978170264182</v>
      </c>
      <c r="F619" s="14">
        <f ca="1">LOGINV(RAND(),$M$14,$L$14)</f>
        <v>23.999816954992458</v>
      </c>
      <c r="G619" s="14">
        <f ca="1">D619+E619+F619</f>
        <v>105.34429569587526</v>
      </c>
      <c r="H619">
        <f ca="1">FLOOR(SimTable[[#This Row],[Total_Service_Time_sec]],10)</f>
        <v>100</v>
      </c>
    </row>
    <row r="620" spans="1:8" ht="15" customHeight="1">
      <c r="A620">
        <f t="shared" si="9"/>
        <v>619</v>
      </c>
      <c r="B620" s="13">
        <f ca="1">RAND()</f>
        <v>0.82534136783514989</v>
      </c>
      <c r="C620" t="str">
        <f ca="1">IF(B620&lt;=$L$3,$I$3,IF(B620&lt;=$L$4,$I$4,IF(B620&lt;=$L$5,$I$5,IF(B620&lt;=$L$6,$I$6,$I$7))))</f>
        <v>Cup</v>
      </c>
      <c r="D620" s="14">
        <f ca="1">LOGINV(RAND(),$M$12,$L$12)</f>
        <v>41.547072621015623</v>
      </c>
      <c r="E620" s="14">
        <f ca="1">LOGINV(RAND(),$M$13,$L$13)</f>
        <v>44.46286029350906</v>
      </c>
      <c r="F620" s="14">
        <f ca="1">LOGINV(RAND(),$M$14,$L$14)</f>
        <v>22.495023694508017</v>
      </c>
      <c r="G620" s="14">
        <f ca="1">D620+E620+F620</f>
        <v>108.5049566090327</v>
      </c>
      <c r="H620">
        <f ca="1">FLOOR(SimTable[[#This Row],[Total_Service_Time_sec]],10)</f>
        <v>100</v>
      </c>
    </row>
    <row r="621" spans="1:8" ht="15" customHeight="1">
      <c r="A621">
        <f t="shared" si="9"/>
        <v>620</v>
      </c>
      <c r="B621" s="13">
        <f ca="1">RAND()</f>
        <v>0.84262173451736844</v>
      </c>
      <c r="C621" t="str">
        <f ca="1">IF(B621&lt;=$L$3,$I$3,IF(B621&lt;=$L$4,$I$4,IF(B621&lt;=$L$5,$I$5,IF(B621&lt;=$L$6,$I$6,$I$7))))</f>
        <v>Cup</v>
      </c>
      <c r="D621" s="14">
        <f ca="1">LOGINV(RAND(),$M$12,$L$12)</f>
        <v>25.961641235728827</v>
      </c>
      <c r="E621" s="14">
        <f ca="1">LOGINV(RAND(),$M$13,$L$13)</f>
        <v>21.320146338702141</v>
      </c>
      <c r="F621" s="14">
        <f ca="1">LOGINV(RAND(),$M$14,$L$14)</f>
        <v>19.810617772736492</v>
      </c>
      <c r="G621" s="14">
        <f ca="1">D621+E621+F621</f>
        <v>67.092405347167457</v>
      </c>
      <c r="H621">
        <f ca="1">FLOOR(SimTable[[#This Row],[Total_Service_Time_sec]],10)</f>
        <v>60</v>
      </c>
    </row>
    <row r="622" spans="1:8" ht="15" customHeight="1">
      <c r="A622">
        <f t="shared" si="9"/>
        <v>621</v>
      </c>
      <c r="B622" s="13">
        <f ca="1">RAND()</f>
        <v>0.26548012761307527</v>
      </c>
      <c r="C622" t="str">
        <f ca="1">IF(B622&lt;=$L$3,$I$3,IF(B622&lt;=$L$4,$I$4,IF(B622&lt;=$L$5,$I$5,IF(B622&lt;=$L$6,$I$6,$I$7))))</f>
        <v>Cone</v>
      </c>
      <c r="D622" s="14">
        <f ca="1">LOGINV(RAND(),$M$12,$L$12)</f>
        <v>26.030576026818132</v>
      </c>
      <c r="E622" s="14">
        <f ca="1">LOGINV(RAND(),$M$13,$L$13)</f>
        <v>31.095658663480506</v>
      </c>
      <c r="F622" s="14">
        <f ca="1">LOGINV(RAND(),$M$14,$L$14)</f>
        <v>20.497249859559947</v>
      </c>
      <c r="G622" s="14">
        <f ca="1">D622+E622+F622</f>
        <v>77.623484549858588</v>
      </c>
      <c r="H622">
        <f ca="1">FLOOR(SimTable[[#This Row],[Total_Service_Time_sec]],10)</f>
        <v>70</v>
      </c>
    </row>
    <row r="623" spans="1:8" ht="15" customHeight="1">
      <c r="A623">
        <f t="shared" si="9"/>
        <v>622</v>
      </c>
      <c r="B623" s="13">
        <f ca="1">RAND()</f>
        <v>0.47055350631285298</v>
      </c>
      <c r="C623" t="str">
        <f ca="1">IF(B623&lt;=$L$3,$I$3,IF(B623&lt;=$L$4,$I$4,IF(B623&lt;=$L$5,$I$5,IF(B623&lt;=$L$6,$I$6,$I$7))))</f>
        <v>Cone</v>
      </c>
      <c r="D623" s="14">
        <f ca="1">LOGINV(RAND(),$M$12,$L$12)</f>
        <v>21.834146197406163</v>
      </c>
      <c r="E623" s="14">
        <f ca="1">LOGINV(RAND(),$M$13,$L$13)</f>
        <v>16.765890892844258</v>
      </c>
      <c r="F623" s="14">
        <f ca="1">LOGINV(RAND(),$M$14,$L$14)</f>
        <v>21.485161891339942</v>
      </c>
      <c r="G623" s="14">
        <f ca="1">D623+E623+F623</f>
        <v>60.085198981590366</v>
      </c>
      <c r="H623">
        <f ca="1">FLOOR(SimTable[[#This Row],[Total_Service_Time_sec]],10)</f>
        <v>60</v>
      </c>
    </row>
    <row r="624" spans="1:8" ht="15" customHeight="1">
      <c r="A624">
        <f t="shared" si="9"/>
        <v>623</v>
      </c>
      <c r="B624" s="13">
        <f ca="1">RAND()</f>
        <v>0.13896249327590515</v>
      </c>
      <c r="C624" t="str">
        <f ca="1">IF(B624&lt;=$L$3,$I$3,IF(B624&lt;=$L$4,$I$4,IF(B624&lt;=$L$5,$I$5,IF(B624&lt;=$L$6,$I$6,$I$7))))</f>
        <v>Cone</v>
      </c>
      <c r="D624" s="14">
        <f ca="1">LOGINV(RAND(),$M$12,$L$12)</f>
        <v>53.447043919585383</v>
      </c>
      <c r="E624" s="14">
        <f ca="1">LOGINV(RAND(),$M$13,$L$13)</f>
        <v>36.534073058603461</v>
      </c>
      <c r="F624" s="14">
        <f ca="1">LOGINV(RAND(),$M$14,$L$14)</f>
        <v>18.286053112502771</v>
      </c>
      <c r="G624" s="14">
        <f ca="1">D624+E624+F624</f>
        <v>108.26717009069162</v>
      </c>
      <c r="H624">
        <f ca="1">FLOOR(SimTable[[#This Row],[Total_Service_Time_sec]],10)</f>
        <v>100</v>
      </c>
    </row>
    <row r="625" spans="1:8" ht="15" customHeight="1">
      <c r="A625">
        <f t="shared" si="9"/>
        <v>624</v>
      </c>
      <c r="B625" s="13">
        <f ca="1">RAND()</f>
        <v>0.6635803158729463</v>
      </c>
      <c r="C625" t="str">
        <f ca="1">IF(B625&lt;=$L$3,$I$3,IF(B625&lt;=$L$4,$I$4,IF(B625&lt;=$L$5,$I$5,IF(B625&lt;=$L$6,$I$6,$I$7))))</f>
        <v>Cup</v>
      </c>
      <c r="D625" s="14">
        <f ca="1">LOGINV(RAND(),$M$12,$L$12)</f>
        <v>33.34016550092344</v>
      </c>
      <c r="E625" s="14">
        <f ca="1">LOGINV(RAND(),$M$13,$L$13)</f>
        <v>50.017230120153414</v>
      </c>
      <c r="F625" s="14">
        <f ca="1">LOGINV(RAND(),$M$14,$L$14)</f>
        <v>20.016593839131218</v>
      </c>
      <c r="G625" s="14">
        <f ca="1">D625+E625+F625</f>
        <v>103.37398946020807</v>
      </c>
      <c r="H625">
        <f ca="1">FLOOR(SimTable[[#This Row],[Total_Service_Time_sec]],10)</f>
        <v>100</v>
      </c>
    </row>
    <row r="626" spans="1:8" ht="15" customHeight="1">
      <c r="A626">
        <f t="shared" si="9"/>
        <v>625</v>
      </c>
      <c r="B626" s="13">
        <f ca="1">RAND()</f>
        <v>0.77670818376463324</v>
      </c>
      <c r="C626" t="str">
        <f ca="1">IF(B626&lt;=$L$3,$I$3,IF(B626&lt;=$L$4,$I$4,IF(B626&lt;=$L$5,$I$5,IF(B626&lt;=$L$6,$I$6,$I$7))))</f>
        <v>Cup</v>
      </c>
      <c r="D626" s="14">
        <f ca="1">LOGINV(RAND(),$M$12,$L$12)</f>
        <v>19.791394405052881</v>
      </c>
      <c r="E626" s="14">
        <f ca="1">LOGINV(RAND(),$M$13,$L$13)</f>
        <v>56.931200389974855</v>
      </c>
      <c r="F626" s="14">
        <f ca="1">LOGINV(RAND(),$M$14,$L$14)</f>
        <v>22.329547254290471</v>
      </c>
      <c r="G626" s="14">
        <f ca="1">D626+E626+F626</f>
        <v>99.052142049318206</v>
      </c>
      <c r="H626">
        <f ca="1">FLOOR(SimTable[[#This Row],[Total_Service_Time_sec]],10)</f>
        <v>90</v>
      </c>
    </row>
    <row r="627" spans="1:8" ht="15" customHeight="1">
      <c r="A627">
        <f t="shared" si="9"/>
        <v>626</v>
      </c>
      <c r="B627" s="13">
        <f ca="1">RAND()</f>
        <v>0.32034051908721728</v>
      </c>
      <c r="C627" t="str">
        <f ca="1">IF(B627&lt;=$L$3,$I$3,IF(B627&lt;=$L$4,$I$4,IF(B627&lt;=$L$5,$I$5,IF(B627&lt;=$L$6,$I$6,$I$7))))</f>
        <v>Cone</v>
      </c>
      <c r="D627" s="14">
        <f ca="1">LOGINV(RAND(),$M$12,$L$12)</f>
        <v>28.636043033306617</v>
      </c>
      <c r="E627" s="14">
        <f ca="1">LOGINV(RAND(),$M$13,$L$13)</f>
        <v>11.900002823554166</v>
      </c>
      <c r="F627" s="14">
        <f ca="1">LOGINV(RAND(),$M$14,$L$14)</f>
        <v>20.10246764367928</v>
      </c>
      <c r="G627" s="14">
        <f ca="1">D627+E627+F627</f>
        <v>60.638513500540057</v>
      </c>
      <c r="H627">
        <f ca="1">FLOOR(SimTable[[#This Row],[Total_Service_Time_sec]],10)</f>
        <v>60</v>
      </c>
    </row>
    <row r="628" spans="1:8" ht="15" customHeight="1">
      <c r="A628">
        <f t="shared" si="9"/>
        <v>627</v>
      </c>
      <c r="B628" s="13">
        <f ca="1">RAND()</f>
        <v>0.66346697221174566</v>
      </c>
      <c r="C628" t="str">
        <f ca="1">IF(B628&lt;=$L$3,$I$3,IF(B628&lt;=$L$4,$I$4,IF(B628&lt;=$L$5,$I$5,IF(B628&lt;=$L$6,$I$6,$I$7))))</f>
        <v>Cup</v>
      </c>
      <c r="D628" s="14">
        <f ca="1">LOGINV(RAND(),$M$12,$L$12)</f>
        <v>32.903811494158425</v>
      </c>
      <c r="E628" s="14">
        <f ca="1">LOGINV(RAND(),$M$13,$L$13)</f>
        <v>24.366738888818798</v>
      </c>
      <c r="F628" s="14">
        <f ca="1">LOGINV(RAND(),$M$14,$L$14)</f>
        <v>20.643597616595112</v>
      </c>
      <c r="G628" s="14">
        <f ca="1">D628+E628+F628</f>
        <v>77.914147999572336</v>
      </c>
      <c r="H628">
        <f ca="1">FLOOR(SimTable[[#This Row],[Total_Service_Time_sec]],10)</f>
        <v>70</v>
      </c>
    </row>
    <row r="629" spans="1:8" ht="15" customHeight="1">
      <c r="A629">
        <f t="shared" si="9"/>
        <v>628</v>
      </c>
      <c r="B629" s="13">
        <f ca="1">RAND()</f>
        <v>8.8313762644034899E-2</v>
      </c>
      <c r="C629" t="str">
        <f ca="1">IF(B629&lt;=$L$3,$I$3,IF(B629&lt;=$L$4,$I$4,IF(B629&lt;=$L$5,$I$5,IF(B629&lt;=$L$6,$I$6,$I$7))))</f>
        <v>Cone</v>
      </c>
      <c r="D629" s="14">
        <f ca="1">LOGINV(RAND(),$M$12,$L$12)</f>
        <v>27.170891335495977</v>
      </c>
      <c r="E629" s="14">
        <f ca="1">LOGINV(RAND(),$M$13,$L$13)</f>
        <v>21.771717942226608</v>
      </c>
      <c r="F629" s="14">
        <f ca="1">LOGINV(RAND(),$M$14,$L$14)</f>
        <v>18.940370566208124</v>
      </c>
      <c r="G629" s="14">
        <f ca="1">D629+E629+F629</f>
        <v>67.882979843930713</v>
      </c>
      <c r="H629">
        <f ca="1">FLOOR(SimTable[[#This Row],[Total_Service_Time_sec]],10)</f>
        <v>60</v>
      </c>
    </row>
    <row r="630" spans="1:8" ht="15" customHeight="1">
      <c r="A630">
        <f t="shared" si="9"/>
        <v>629</v>
      </c>
      <c r="B630" s="13">
        <f ca="1">RAND()</f>
        <v>0.21538974729137439</v>
      </c>
      <c r="C630" t="str">
        <f ca="1">IF(B630&lt;=$L$3,$I$3,IF(B630&lt;=$L$4,$I$4,IF(B630&lt;=$L$5,$I$5,IF(B630&lt;=$L$6,$I$6,$I$7))))</f>
        <v>Cone</v>
      </c>
      <c r="D630" s="14">
        <f ca="1">LOGINV(RAND(),$M$12,$L$12)</f>
        <v>18.036115383668804</v>
      </c>
      <c r="E630" s="14">
        <f ca="1">LOGINV(RAND(),$M$13,$L$13)</f>
        <v>36.794261025980362</v>
      </c>
      <c r="F630" s="14">
        <f ca="1">LOGINV(RAND(),$M$14,$L$14)</f>
        <v>20.689479056900879</v>
      </c>
      <c r="G630" s="14">
        <f ca="1">D630+E630+F630</f>
        <v>75.519855466550041</v>
      </c>
      <c r="H630">
        <f ca="1">FLOOR(SimTable[[#This Row],[Total_Service_Time_sec]],10)</f>
        <v>70</v>
      </c>
    </row>
    <row r="631" spans="1:8" ht="15" customHeight="1">
      <c r="A631">
        <f t="shared" si="9"/>
        <v>630</v>
      </c>
      <c r="B631" s="13">
        <f ca="1">RAND()</f>
        <v>0.45412975864515492</v>
      </c>
      <c r="C631" t="str">
        <f ca="1">IF(B631&lt;=$L$3,$I$3,IF(B631&lt;=$L$4,$I$4,IF(B631&lt;=$L$5,$I$5,IF(B631&lt;=$L$6,$I$6,$I$7))))</f>
        <v>Cone</v>
      </c>
      <c r="D631" s="14">
        <f ca="1">LOGINV(RAND(),$M$12,$L$12)</f>
        <v>9.3496878301033046</v>
      </c>
      <c r="E631" s="14">
        <f ca="1">LOGINV(RAND(),$M$13,$L$13)</f>
        <v>17.492600962315894</v>
      </c>
      <c r="F631" s="14">
        <f ca="1">LOGINV(RAND(),$M$14,$L$14)</f>
        <v>15.614258796425336</v>
      </c>
      <c r="G631" s="14">
        <f ca="1">D631+E631+F631</f>
        <v>42.456547588844529</v>
      </c>
      <c r="H631">
        <f ca="1">FLOOR(SimTable[[#This Row],[Total_Service_Time_sec]],10)</f>
        <v>40</v>
      </c>
    </row>
    <row r="632" spans="1:8" ht="15" customHeight="1">
      <c r="A632">
        <f t="shared" si="9"/>
        <v>631</v>
      </c>
      <c r="B632" s="13">
        <f ca="1">RAND()</f>
        <v>0.88462926589132562</v>
      </c>
      <c r="C632" t="str">
        <f ca="1">IF(B632&lt;=$L$3,$I$3,IF(B632&lt;=$L$4,$I$4,IF(B632&lt;=$L$5,$I$5,IF(B632&lt;=$L$6,$I$6,$I$7))))</f>
        <v>Shake</v>
      </c>
      <c r="D632" s="14">
        <f ca="1">LOGINV(RAND(),$M$12,$L$12)</f>
        <v>11.570191127669021</v>
      </c>
      <c r="E632" s="14">
        <f ca="1">LOGINV(RAND(),$M$13,$L$13)</f>
        <v>78.473241046419318</v>
      </c>
      <c r="F632" s="14">
        <f ca="1">LOGINV(RAND(),$M$14,$L$14)</f>
        <v>20.900698745901373</v>
      </c>
      <c r="G632" s="14">
        <f ca="1">D632+E632+F632</f>
        <v>110.9441309199897</v>
      </c>
      <c r="H632">
        <f ca="1">FLOOR(SimTable[[#This Row],[Total_Service_Time_sec]],10)</f>
        <v>110</v>
      </c>
    </row>
    <row r="633" spans="1:8" ht="15" customHeight="1">
      <c r="A633">
        <f t="shared" si="9"/>
        <v>632</v>
      </c>
      <c r="B633" s="13">
        <f ca="1">RAND()</f>
        <v>0.72676703075019111</v>
      </c>
      <c r="C633" t="str">
        <f ca="1">IF(B633&lt;=$L$3,$I$3,IF(B633&lt;=$L$4,$I$4,IF(B633&lt;=$L$5,$I$5,IF(B633&lt;=$L$6,$I$6,$I$7))))</f>
        <v>Cup</v>
      </c>
      <c r="D633" s="14">
        <f ca="1">LOGINV(RAND(),$M$12,$L$12)</f>
        <v>91.197646104533135</v>
      </c>
      <c r="E633" s="14">
        <f ca="1">LOGINV(RAND(),$M$13,$L$13)</f>
        <v>26.19720111066313</v>
      </c>
      <c r="F633" s="14">
        <f ca="1">LOGINV(RAND(),$M$14,$L$14)</f>
        <v>21.330224350401785</v>
      </c>
      <c r="G633" s="14">
        <f ca="1">D633+E633+F633</f>
        <v>138.72507156559806</v>
      </c>
      <c r="H633">
        <f ca="1">FLOOR(SimTable[[#This Row],[Total_Service_Time_sec]],10)</f>
        <v>130</v>
      </c>
    </row>
    <row r="634" spans="1:8" ht="15" customHeight="1">
      <c r="A634">
        <f t="shared" si="9"/>
        <v>633</v>
      </c>
      <c r="B634" s="13">
        <f ca="1">RAND()</f>
        <v>0.23452480063431957</v>
      </c>
      <c r="C634" t="str">
        <f ca="1">IF(B634&lt;=$L$3,$I$3,IF(B634&lt;=$L$4,$I$4,IF(B634&lt;=$L$5,$I$5,IF(B634&lt;=$L$6,$I$6,$I$7))))</f>
        <v>Cone</v>
      </c>
      <c r="D634" s="14">
        <f ca="1">LOGINV(RAND(),$M$12,$L$12)</f>
        <v>43.210261129330441</v>
      </c>
      <c r="E634" s="14">
        <f ca="1">LOGINV(RAND(),$M$13,$L$13)</f>
        <v>12.616551947425124</v>
      </c>
      <c r="F634" s="14">
        <f ca="1">LOGINV(RAND(),$M$14,$L$14)</f>
        <v>21.679993941315104</v>
      </c>
      <c r="G634" s="14">
        <f ca="1">D634+E634+F634</f>
        <v>77.506807018070674</v>
      </c>
      <c r="H634">
        <f ca="1">FLOOR(SimTable[[#This Row],[Total_Service_Time_sec]],10)</f>
        <v>70</v>
      </c>
    </row>
    <row r="635" spans="1:8" ht="15" customHeight="1">
      <c r="A635">
        <f t="shared" si="9"/>
        <v>634</v>
      </c>
      <c r="B635" s="13">
        <f ca="1">RAND()</f>
        <v>0.77443910864072829</v>
      </c>
      <c r="C635" t="str">
        <f ca="1">IF(B635&lt;=$L$3,$I$3,IF(B635&lt;=$L$4,$I$4,IF(B635&lt;=$L$5,$I$5,IF(B635&lt;=$L$6,$I$6,$I$7))))</f>
        <v>Cup</v>
      </c>
      <c r="D635" s="14">
        <f ca="1">LOGINV(RAND(),$M$12,$L$12)</f>
        <v>62.448779330056681</v>
      </c>
      <c r="E635" s="14">
        <f ca="1">LOGINV(RAND(),$M$13,$L$13)</f>
        <v>18.575535697818538</v>
      </c>
      <c r="F635" s="14">
        <f ca="1">LOGINV(RAND(),$M$14,$L$14)</f>
        <v>24.584395848479577</v>
      </c>
      <c r="G635" s="14">
        <f ca="1">D635+E635+F635</f>
        <v>105.60871087635479</v>
      </c>
      <c r="H635">
        <f ca="1">FLOOR(SimTable[[#This Row],[Total_Service_Time_sec]],10)</f>
        <v>100</v>
      </c>
    </row>
    <row r="636" spans="1:8" ht="15" customHeight="1">
      <c r="A636">
        <f t="shared" si="9"/>
        <v>635</v>
      </c>
      <c r="B636" s="13">
        <f ca="1">RAND()</f>
        <v>0.17756880039692391</v>
      </c>
      <c r="C636" t="str">
        <f ca="1">IF(B636&lt;=$L$3,$I$3,IF(B636&lt;=$L$4,$I$4,IF(B636&lt;=$L$5,$I$5,IF(B636&lt;=$L$6,$I$6,$I$7))))</f>
        <v>Cone</v>
      </c>
      <c r="D636" s="14">
        <f ca="1">LOGINV(RAND(),$M$12,$L$12)</f>
        <v>28.349052359460863</v>
      </c>
      <c r="E636" s="14">
        <f ca="1">LOGINV(RAND(),$M$13,$L$13)</f>
        <v>44.276332469322625</v>
      </c>
      <c r="F636" s="14">
        <f ca="1">LOGINV(RAND(),$M$14,$L$14)</f>
        <v>21.040928124780706</v>
      </c>
      <c r="G636" s="14">
        <f ca="1">D636+E636+F636</f>
        <v>93.666312953564201</v>
      </c>
      <c r="H636">
        <f ca="1">FLOOR(SimTable[[#This Row],[Total_Service_Time_sec]],10)</f>
        <v>90</v>
      </c>
    </row>
    <row r="637" spans="1:8" ht="15" customHeight="1">
      <c r="A637">
        <f t="shared" si="9"/>
        <v>636</v>
      </c>
      <c r="B637" s="13">
        <f ca="1">RAND()</f>
        <v>0.46411092005835874</v>
      </c>
      <c r="C637" t="str">
        <f ca="1">IF(B637&lt;=$L$3,$I$3,IF(B637&lt;=$L$4,$I$4,IF(B637&lt;=$L$5,$I$5,IF(B637&lt;=$L$6,$I$6,$I$7))))</f>
        <v>Cone</v>
      </c>
      <c r="D637" s="14">
        <f ca="1">LOGINV(RAND(),$M$12,$L$12)</f>
        <v>20.026157242987875</v>
      </c>
      <c r="E637" s="14">
        <f ca="1">LOGINV(RAND(),$M$13,$L$13)</f>
        <v>22.197088465674771</v>
      </c>
      <c r="F637" s="14">
        <f ca="1">LOGINV(RAND(),$M$14,$L$14)</f>
        <v>18.449784409274869</v>
      </c>
      <c r="G637" s="14">
        <f ca="1">D637+E637+F637</f>
        <v>60.673030117937515</v>
      </c>
      <c r="H637">
        <f ca="1">FLOOR(SimTable[[#This Row],[Total_Service_Time_sec]],10)</f>
        <v>60</v>
      </c>
    </row>
    <row r="638" spans="1:8" ht="15" customHeight="1">
      <c r="A638">
        <f t="shared" si="9"/>
        <v>637</v>
      </c>
      <c r="B638" s="13">
        <f ca="1">RAND()</f>
        <v>0.15684847994137441</v>
      </c>
      <c r="C638" t="str">
        <f ca="1">IF(B638&lt;=$L$3,$I$3,IF(B638&lt;=$L$4,$I$4,IF(B638&lt;=$L$5,$I$5,IF(B638&lt;=$L$6,$I$6,$I$7))))</f>
        <v>Cone</v>
      </c>
      <c r="D638" s="14">
        <f ca="1">LOGINV(RAND(),$M$12,$L$12)</f>
        <v>30.624154918559295</v>
      </c>
      <c r="E638" s="14">
        <f ca="1">LOGINV(RAND(),$M$13,$L$13)</f>
        <v>32.55277477649566</v>
      </c>
      <c r="F638" s="14">
        <f ca="1">LOGINV(RAND(),$M$14,$L$14)</f>
        <v>26.66732268081557</v>
      </c>
      <c r="G638" s="14">
        <f ca="1">D638+E638+F638</f>
        <v>89.844252375870525</v>
      </c>
      <c r="H638">
        <f ca="1">FLOOR(SimTable[[#This Row],[Total_Service_Time_sec]],10)</f>
        <v>80</v>
      </c>
    </row>
    <row r="639" spans="1:8" ht="15" customHeight="1">
      <c r="A639">
        <f t="shared" si="9"/>
        <v>638</v>
      </c>
      <c r="B639" s="13">
        <f ca="1">RAND()</f>
        <v>0.24433818154854126</v>
      </c>
      <c r="C639" t="str">
        <f ca="1">IF(B639&lt;=$L$3,$I$3,IF(B639&lt;=$L$4,$I$4,IF(B639&lt;=$L$5,$I$5,IF(B639&lt;=$L$6,$I$6,$I$7))))</f>
        <v>Cone</v>
      </c>
      <c r="D639" s="14">
        <f ca="1">LOGINV(RAND(),$M$12,$L$12)</f>
        <v>14.880175382443534</v>
      </c>
      <c r="E639" s="14">
        <f ca="1">LOGINV(RAND(),$M$13,$L$13)</f>
        <v>30.265688573015499</v>
      </c>
      <c r="F639" s="14">
        <f ca="1">LOGINV(RAND(),$M$14,$L$14)</f>
        <v>17.988548211733004</v>
      </c>
      <c r="G639" s="14">
        <f ca="1">D639+E639+F639</f>
        <v>63.134412167192039</v>
      </c>
      <c r="H639">
        <f ca="1">FLOOR(SimTable[[#This Row],[Total_Service_Time_sec]],10)</f>
        <v>60</v>
      </c>
    </row>
    <row r="640" spans="1:8" ht="15" customHeight="1">
      <c r="A640">
        <f t="shared" si="9"/>
        <v>639</v>
      </c>
      <c r="B640" s="13">
        <f ca="1">RAND()</f>
        <v>0.51101023570832971</v>
      </c>
      <c r="C640" t="str">
        <f ca="1">IF(B640&lt;=$L$3,$I$3,IF(B640&lt;=$L$4,$I$4,IF(B640&lt;=$L$5,$I$5,IF(B640&lt;=$L$6,$I$6,$I$7))))</f>
        <v>Cup</v>
      </c>
      <c r="D640" s="14">
        <f ca="1">LOGINV(RAND(),$M$12,$L$12)</f>
        <v>11.971675436055849</v>
      </c>
      <c r="E640" s="14">
        <f ca="1">LOGINV(RAND(),$M$13,$L$13)</f>
        <v>15.617974648562354</v>
      </c>
      <c r="F640" s="14">
        <f ca="1">LOGINV(RAND(),$M$14,$L$14)</f>
        <v>22.529161424516889</v>
      </c>
      <c r="G640" s="14">
        <f ca="1">D640+E640+F640</f>
        <v>50.118811509135092</v>
      </c>
      <c r="H640">
        <f ca="1">FLOOR(SimTable[[#This Row],[Total_Service_Time_sec]],10)</f>
        <v>50</v>
      </c>
    </row>
    <row r="641" spans="1:8" ht="15" customHeight="1">
      <c r="A641">
        <f t="shared" si="9"/>
        <v>640</v>
      </c>
      <c r="B641" s="13">
        <f ca="1">RAND()</f>
        <v>0.14233770497610709</v>
      </c>
      <c r="C641" t="str">
        <f ca="1">IF(B641&lt;=$L$3,$I$3,IF(B641&lt;=$L$4,$I$4,IF(B641&lt;=$L$5,$I$5,IF(B641&lt;=$L$6,$I$6,$I$7))))</f>
        <v>Cone</v>
      </c>
      <c r="D641" s="14">
        <f ca="1">LOGINV(RAND(),$M$12,$L$12)</f>
        <v>43.668550792403565</v>
      </c>
      <c r="E641" s="14">
        <f ca="1">LOGINV(RAND(),$M$13,$L$13)</f>
        <v>48.986316849217332</v>
      </c>
      <c r="F641" s="14">
        <f ca="1">LOGINV(RAND(),$M$14,$L$14)</f>
        <v>29.723067705343723</v>
      </c>
      <c r="G641" s="14">
        <f ca="1">D641+E641+F641</f>
        <v>122.37793534696462</v>
      </c>
      <c r="H641">
        <f ca="1">FLOOR(SimTable[[#This Row],[Total_Service_Time_sec]],10)</f>
        <v>120</v>
      </c>
    </row>
    <row r="642" spans="1:8" ht="15" customHeight="1">
      <c r="A642">
        <f t="shared" ref="A642:A705" si="10">ROW()-1</f>
        <v>641</v>
      </c>
      <c r="B642" s="13">
        <f ca="1">RAND()</f>
        <v>0.11864143348493439</v>
      </c>
      <c r="C642" t="str">
        <f ca="1">IF(B642&lt;=$L$3,$I$3,IF(B642&lt;=$L$4,$I$4,IF(B642&lt;=$L$5,$I$5,IF(B642&lt;=$L$6,$I$6,$I$7))))</f>
        <v>Cone</v>
      </c>
      <c r="D642" s="14">
        <f ca="1">LOGINV(RAND(),$M$12,$L$12)</f>
        <v>47.277489295791817</v>
      </c>
      <c r="E642" s="14">
        <f ca="1">LOGINV(RAND(),$M$13,$L$13)</f>
        <v>42.268842088954869</v>
      </c>
      <c r="F642" s="14">
        <f ca="1">LOGINV(RAND(),$M$14,$L$14)</f>
        <v>18.900385211058349</v>
      </c>
      <c r="G642" s="14">
        <f ca="1">D642+E642+F642</f>
        <v>108.44671659580503</v>
      </c>
      <c r="H642">
        <f ca="1">FLOOR(SimTable[[#This Row],[Total_Service_Time_sec]],10)</f>
        <v>100</v>
      </c>
    </row>
    <row r="643" spans="1:8" ht="15" customHeight="1">
      <c r="A643">
        <f t="shared" si="10"/>
        <v>642</v>
      </c>
      <c r="B643" s="13">
        <f ca="1">RAND()</f>
        <v>0.15907643592741449</v>
      </c>
      <c r="C643" t="str">
        <f ca="1">IF(B643&lt;=$L$3,$I$3,IF(B643&lt;=$L$4,$I$4,IF(B643&lt;=$L$5,$I$5,IF(B643&lt;=$L$6,$I$6,$I$7))))</f>
        <v>Cone</v>
      </c>
      <c r="D643" s="14">
        <f ca="1">LOGINV(RAND(),$M$12,$L$12)</f>
        <v>66.257707171843791</v>
      </c>
      <c r="E643" s="14">
        <f ca="1">LOGINV(RAND(),$M$13,$L$13)</f>
        <v>19.329414966975886</v>
      </c>
      <c r="F643" s="14">
        <f ca="1">LOGINV(RAND(),$M$14,$L$14)</f>
        <v>17.632784662114283</v>
      </c>
      <c r="G643" s="14">
        <f ca="1">D643+E643+F643</f>
        <v>103.21990680093396</v>
      </c>
      <c r="H643">
        <f ca="1">FLOOR(SimTable[[#This Row],[Total_Service_Time_sec]],10)</f>
        <v>100</v>
      </c>
    </row>
    <row r="644" spans="1:8" ht="15" customHeight="1">
      <c r="A644">
        <f t="shared" si="10"/>
        <v>643</v>
      </c>
      <c r="B644" s="13">
        <f ca="1">RAND()</f>
        <v>0.13412811393365653</v>
      </c>
      <c r="C644" t="str">
        <f ca="1">IF(B644&lt;=$L$3,$I$3,IF(B644&lt;=$L$4,$I$4,IF(B644&lt;=$L$5,$I$5,IF(B644&lt;=$L$6,$I$6,$I$7))))</f>
        <v>Cone</v>
      </c>
      <c r="D644" s="14">
        <f ca="1">LOGINV(RAND(),$M$12,$L$12)</f>
        <v>55.509841622171393</v>
      </c>
      <c r="E644" s="14">
        <f ca="1">LOGINV(RAND(),$M$13,$L$13)</f>
        <v>24.375624018992401</v>
      </c>
      <c r="F644" s="14">
        <f ca="1">LOGINV(RAND(),$M$14,$L$14)</f>
        <v>15.763038515231971</v>
      </c>
      <c r="G644" s="14">
        <f ca="1">D644+E644+F644</f>
        <v>95.648504156395759</v>
      </c>
      <c r="H644">
        <f ca="1">FLOOR(SimTable[[#This Row],[Total_Service_Time_sec]],10)</f>
        <v>90</v>
      </c>
    </row>
    <row r="645" spans="1:8" ht="15" customHeight="1">
      <c r="A645">
        <f t="shared" si="10"/>
        <v>644</v>
      </c>
      <c r="B645" s="13">
        <f ca="1">RAND()</f>
        <v>0.23964551611166685</v>
      </c>
      <c r="C645" t="str">
        <f ca="1">IF(B645&lt;=$L$3,$I$3,IF(B645&lt;=$L$4,$I$4,IF(B645&lt;=$L$5,$I$5,IF(B645&lt;=$L$6,$I$6,$I$7))))</f>
        <v>Cone</v>
      </c>
      <c r="D645" s="14">
        <f ca="1">LOGINV(RAND(),$M$12,$L$12)</f>
        <v>27.297946943640337</v>
      </c>
      <c r="E645" s="14">
        <f ca="1">LOGINV(RAND(),$M$13,$L$13)</f>
        <v>61.801285964245835</v>
      </c>
      <c r="F645" s="14">
        <f ca="1">LOGINV(RAND(),$M$14,$L$14)</f>
        <v>21.906831481945595</v>
      </c>
      <c r="G645" s="14">
        <f ca="1">D645+E645+F645</f>
        <v>111.00606438983178</v>
      </c>
      <c r="H645">
        <f ca="1">FLOOR(SimTable[[#This Row],[Total_Service_Time_sec]],10)</f>
        <v>110</v>
      </c>
    </row>
    <row r="646" spans="1:8" ht="15" customHeight="1">
      <c r="A646">
        <f t="shared" si="10"/>
        <v>645</v>
      </c>
      <c r="B646" s="13">
        <f ca="1">RAND()</f>
        <v>0.84641780066569972</v>
      </c>
      <c r="C646" t="str">
        <f ca="1">IF(B646&lt;=$L$3,$I$3,IF(B646&lt;=$L$4,$I$4,IF(B646&lt;=$L$5,$I$5,IF(B646&lt;=$L$6,$I$6,$I$7))))</f>
        <v>Cup</v>
      </c>
      <c r="D646" s="14">
        <f ca="1">LOGINV(RAND(),$M$12,$L$12)</f>
        <v>22.95349979006426</v>
      </c>
      <c r="E646" s="14">
        <f ca="1">LOGINV(RAND(),$M$13,$L$13)</f>
        <v>6.391107059836961</v>
      </c>
      <c r="F646" s="14">
        <f ca="1">LOGINV(RAND(),$M$14,$L$14)</f>
        <v>15.707907257951854</v>
      </c>
      <c r="G646" s="14">
        <f ca="1">D646+E646+F646</f>
        <v>45.052514107853078</v>
      </c>
      <c r="H646">
        <f ca="1">FLOOR(SimTable[[#This Row],[Total_Service_Time_sec]],10)</f>
        <v>40</v>
      </c>
    </row>
    <row r="647" spans="1:8" ht="15" customHeight="1">
      <c r="A647">
        <f t="shared" si="10"/>
        <v>646</v>
      </c>
      <c r="B647" s="13">
        <f ca="1">RAND()</f>
        <v>0.72280227187411317</v>
      </c>
      <c r="C647" t="str">
        <f ca="1">IF(B647&lt;=$L$3,$I$3,IF(B647&lt;=$L$4,$I$4,IF(B647&lt;=$L$5,$I$5,IF(B647&lt;=$L$6,$I$6,$I$7))))</f>
        <v>Cup</v>
      </c>
      <c r="D647" s="14">
        <f ca="1">LOGINV(RAND(),$M$12,$L$12)</f>
        <v>50.569566190460179</v>
      </c>
      <c r="E647" s="14">
        <f ca="1">LOGINV(RAND(),$M$13,$L$13)</f>
        <v>66.250080464652086</v>
      </c>
      <c r="F647" s="14">
        <f ca="1">LOGINV(RAND(),$M$14,$L$14)</f>
        <v>25.807280983075849</v>
      </c>
      <c r="G647" s="14">
        <f ca="1">D647+E647+F647</f>
        <v>142.62692763818811</v>
      </c>
      <c r="H647">
        <f ca="1">FLOOR(SimTable[[#This Row],[Total_Service_Time_sec]],10)</f>
        <v>140</v>
      </c>
    </row>
    <row r="648" spans="1:8" ht="15" customHeight="1">
      <c r="A648">
        <f t="shared" si="10"/>
        <v>647</v>
      </c>
      <c r="B648" s="13">
        <f ca="1">RAND()</f>
        <v>0.30670627118353455</v>
      </c>
      <c r="C648" t="str">
        <f ca="1">IF(B648&lt;=$L$3,$I$3,IF(B648&lt;=$L$4,$I$4,IF(B648&lt;=$L$5,$I$5,IF(B648&lt;=$L$6,$I$6,$I$7))))</f>
        <v>Cone</v>
      </c>
      <c r="D648" s="14">
        <f ca="1">LOGINV(RAND(),$M$12,$L$12)</f>
        <v>17.404795553034994</v>
      </c>
      <c r="E648" s="14">
        <f ca="1">LOGINV(RAND(),$M$13,$L$13)</f>
        <v>7.1165899752299797</v>
      </c>
      <c r="F648" s="14">
        <f ca="1">LOGINV(RAND(),$M$14,$L$14)</f>
        <v>17.904223425551756</v>
      </c>
      <c r="G648" s="14">
        <f ca="1">D648+E648+F648</f>
        <v>42.425608953816727</v>
      </c>
      <c r="H648">
        <f ca="1">FLOOR(SimTable[[#This Row],[Total_Service_Time_sec]],10)</f>
        <v>40</v>
      </c>
    </row>
    <row r="649" spans="1:8" ht="15" customHeight="1">
      <c r="A649">
        <f t="shared" si="10"/>
        <v>648</v>
      </c>
      <c r="B649" s="13">
        <f ca="1">RAND()</f>
        <v>0.39276171257928327</v>
      </c>
      <c r="C649" t="str">
        <f ca="1">IF(B649&lt;=$L$3,$I$3,IF(B649&lt;=$L$4,$I$4,IF(B649&lt;=$L$5,$I$5,IF(B649&lt;=$L$6,$I$6,$I$7))))</f>
        <v>Cone</v>
      </c>
      <c r="D649" s="14">
        <f ca="1">LOGINV(RAND(),$M$12,$L$12)</f>
        <v>18.689131217167773</v>
      </c>
      <c r="E649" s="14">
        <f ca="1">LOGINV(RAND(),$M$13,$L$13)</f>
        <v>22.151499601364613</v>
      </c>
      <c r="F649" s="14">
        <f ca="1">LOGINV(RAND(),$M$14,$L$14)</f>
        <v>12.723496677544539</v>
      </c>
      <c r="G649" s="14">
        <f ca="1">D649+E649+F649</f>
        <v>53.564127496076928</v>
      </c>
      <c r="H649">
        <f ca="1">FLOOR(SimTable[[#This Row],[Total_Service_Time_sec]],10)</f>
        <v>50</v>
      </c>
    </row>
    <row r="650" spans="1:8" ht="15" customHeight="1">
      <c r="A650">
        <f t="shared" si="10"/>
        <v>649</v>
      </c>
      <c r="B650" s="13">
        <f ca="1">RAND()</f>
        <v>0.35338267865886119</v>
      </c>
      <c r="C650" t="str">
        <f ca="1">IF(B650&lt;=$L$3,$I$3,IF(B650&lt;=$L$4,$I$4,IF(B650&lt;=$L$5,$I$5,IF(B650&lt;=$L$6,$I$6,$I$7))))</f>
        <v>Cone</v>
      </c>
      <c r="D650" s="14">
        <f ca="1">LOGINV(RAND(),$M$12,$L$12)</f>
        <v>216.03772242331263</v>
      </c>
      <c r="E650" s="14">
        <f ca="1">LOGINV(RAND(),$M$13,$L$13)</f>
        <v>21.395679291782898</v>
      </c>
      <c r="F650" s="14">
        <f ca="1">LOGINV(RAND(),$M$14,$L$14)</f>
        <v>18.624325567262005</v>
      </c>
      <c r="G650" s="14">
        <f ca="1">D650+E650+F650</f>
        <v>256.05772728235752</v>
      </c>
      <c r="H650">
        <f ca="1">FLOOR(SimTable[[#This Row],[Total_Service_Time_sec]],10)</f>
        <v>250</v>
      </c>
    </row>
    <row r="651" spans="1:8" ht="15" customHeight="1">
      <c r="A651">
        <f t="shared" si="10"/>
        <v>650</v>
      </c>
      <c r="B651" s="13">
        <f ca="1">RAND()</f>
        <v>0.28919734281715181</v>
      </c>
      <c r="C651" t="str">
        <f ca="1">IF(B651&lt;=$L$3,$I$3,IF(B651&lt;=$L$4,$I$4,IF(B651&lt;=$L$5,$I$5,IF(B651&lt;=$L$6,$I$6,$I$7))))</f>
        <v>Cone</v>
      </c>
      <c r="D651" s="14">
        <f ca="1">LOGINV(RAND(),$M$12,$L$12)</f>
        <v>12.705776611056034</v>
      </c>
      <c r="E651" s="14">
        <f ca="1">LOGINV(RAND(),$M$13,$L$13)</f>
        <v>10.820970771620921</v>
      </c>
      <c r="F651" s="14">
        <f ca="1">LOGINV(RAND(),$M$14,$L$14)</f>
        <v>18.148264297756171</v>
      </c>
      <c r="G651" s="14">
        <f ca="1">D651+E651+F651</f>
        <v>41.67501168043313</v>
      </c>
      <c r="H651">
        <f ca="1">FLOOR(SimTable[[#This Row],[Total_Service_Time_sec]],10)</f>
        <v>40</v>
      </c>
    </row>
    <row r="652" spans="1:8" ht="15" customHeight="1">
      <c r="A652">
        <f t="shared" si="10"/>
        <v>651</v>
      </c>
      <c r="B652" s="13">
        <f ca="1">RAND()</f>
        <v>0.77029633608320958</v>
      </c>
      <c r="C652" t="str">
        <f ca="1">IF(B652&lt;=$L$3,$I$3,IF(B652&lt;=$L$4,$I$4,IF(B652&lt;=$L$5,$I$5,IF(B652&lt;=$L$6,$I$6,$I$7))))</f>
        <v>Cup</v>
      </c>
      <c r="D652" s="14">
        <f ca="1">LOGINV(RAND(),$M$12,$L$12)</f>
        <v>48.491011168765596</v>
      </c>
      <c r="E652" s="14">
        <f ca="1">LOGINV(RAND(),$M$13,$L$13)</f>
        <v>12.655335477379928</v>
      </c>
      <c r="F652" s="14">
        <f ca="1">LOGINV(RAND(),$M$14,$L$14)</f>
        <v>14.493085014989754</v>
      </c>
      <c r="G652" s="14">
        <f ca="1">D652+E652+F652</f>
        <v>75.639431661135276</v>
      </c>
      <c r="H652">
        <f ca="1">FLOOR(SimTable[[#This Row],[Total_Service_Time_sec]],10)</f>
        <v>70</v>
      </c>
    </row>
    <row r="653" spans="1:8" ht="15" customHeight="1">
      <c r="A653">
        <f t="shared" si="10"/>
        <v>652</v>
      </c>
      <c r="B653" s="13">
        <f ca="1">RAND()</f>
        <v>0.49071507045523743</v>
      </c>
      <c r="C653" t="str">
        <f ca="1">IF(B653&lt;=$L$3,$I$3,IF(B653&lt;=$L$4,$I$4,IF(B653&lt;=$L$5,$I$5,IF(B653&lt;=$L$6,$I$6,$I$7))))</f>
        <v>Cone</v>
      </c>
      <c r="D653" s="14">
        <f ca="1">LOGINV(RAND(),$M$12,$L$12)</f>
        <v>53.570657079160419</v>
      </c>
      <c r="E653" s="14">
        <f ca="1">LOGINV(RAND(),$M$13,$L$13)</f>
        <v>29.662960910134636</v>
      </c>
      <c r="F653" s="14">
        <f ca="1">LOGINV(RAND(),$M$14,$L$14)</f>
        <v>14.37682050356619</v>
      </c>
      <c r="G653" s="14">
        <f ca="1">D653+E653+F653</f>
        <v>97.610438492861249</v>
      </c>
      <c r="H653">
        <f ca="1">FLOOR(SimTable[[#This Row],[Total_Service_Time_sec]],10)</f>
        <v>90</v>
      </c>
    </row>
    <row r="654" spans="1:8" ht="15" customHeight="1">
      <c r="A654">
        <f t="shared" si="10"/>
        <v>653</v>
      </c>
      <c r="B654" s="13">
        <f ca="1">RAND()</f>
        <v>0.16275269499044753</v>
      </c>
      <c r="C654" t="str">
        <f ca="1">IF(B654&lt;=$L$3,$I$3,IF(B654&lt;=$L$4,$I$4,IF(B654&lt;=$L$5,$I$5,IF(B654&lt;=$L$6,$I$6,$I$7))))</f>
        <v>Cone</v>
      </c>
      <c r="D654" s="14">
        <f ca="1">LOGINV(RAND(),$M$12,$L$12)</f>
        <v>30.314269767561466</v>
      </c>
      <c r="E654" s="14">
        <f ca="1">LOGINV(RAND(),$M$13,$L$13)</f>
        <v>12.230646362361011</v>
      </c>
      <c r="F654" s="14">
        <f ca="1">LOGINV(RAND(),$M$14,$L$14)</f>
        <v>23.669822807705376</v>
      </c>
      <c r="G654" s="14">
        <f ca="1">D654+E654+F654</f>
        <v>66.214738937627857</v>
      </c>
      <c r="H654">
        <f ca="1">FLOOR(SimTable[[#This Row],[Total_Service_Time_sec]],10)</f>
        <v>60</v>
      </c>
    </row>
    <row r="655" spans="1:8" ht="15" customHeight="1">
      <c r="A655">
        <f t="shared" si="10"/>
        <v>654</v>
      </c>
      <c r="B655" s="13">
        <f ca="1">RAND()</f>
        <v>0.85860687924456947</v>
      </c>
      <c r="C655" t="str">
        <f ca="1">IF(B655&lt;=$L$3,$I$3,IF(B655&lt;=$L$4,$I$4,IF(B655&lt;=$L$5,$I$5,IF(B655&lt;=$L$6,$I$6,$I$7))))</f>
        <v>Cup</v>
      </c>
      <c r="D655" s="14">
        <f ca="1">LOGINV(RAND(),$M$12,$L$12)</f>
        <v>12.724003644662973</v>
      </c>
      <c r="E655" s="14">
        <f ca="1">LOGINV(RAND(),$M$13,$L$13)</f>
        <v>36.275252956879974</v>
      </c>
      <c r="F655" s="14">
        <f ca="1">LOGINV(RAND(),$M$14,$L$14)</f>
        <v>22.425536359242187</v>
      </c>
      <c r="G655" s="14">
        <f ca="1">D655+E655+F655</f>
        <v>71.42479296078514</v>
      </c>
      <c r="H655">
        <f ca="1">FLOOR(SimTable[[#This Row],[Total_Service_Time_sec]],10)</f>
        <v>70</v>
      </c>
    </row>
    <row r="656" spans="1:8" ht="15" customHeight="1">
      <c r="A656">
        <f t="shared" si="10"/>
        <v>655</v>
      </c>
      <c r="B656" s="13">
        <f ca="1">RAND()</f>
        <v>0.72415196558344896</v>
      </c>
      <c r="C656" t="str">
        <f ca="1">IF(B656&lt;=$L$3,$I$3,IF(B656&lt;=$L$4,$I$4,IF(B656&lt;=$L$5,$I$5,IF(B656&lt;=$L$6,$I$6,$I$7))))</f>
        <v>Cup</v>
      </c>
      <c r="D656" s="14">
        <f ca="1">LOGINV(RAND(),$M$12,$L$12)</f>
        <v>60.829434060348369</v>
      </c>
      <c r="E656" s="14">
        <f ca="1">LOGINV(RAND(),$M$13,$L$13)</f>
        <v>29.537179480341184</v>
      </c>
      <c r="F656" s="14">
        <f ca="1">LOGINV(RAND(),$M$14,$L$14)</f>
        <v>18.690393220357358</v>
      </c>
      <c r="G656" s="14">
        <f ca="1">D656+E656+F656</f>
        <v>109.05700676104692</v>
      </c>
      <c r="H656">
        <f ca="1">FLOOR(SimTable[[#This Row],[Total_Service_Time_sec]],10)</f>
        <v>100</v>
      </c>
    </row>
    <row r="657" spans="1:8" ht="15" customHeight="1">
      <c r="A657">
        <f t="shared" si="10"/>
        <v>656</v>
      </c>
      <c r="B657" s="13">
        <f ca="1">RAND()</f>
        <v>0.56032645563370664</v>
      </c>
      <c r="C657" t="str">
        <f ca="1">IF(B657&lt;=$L$3,$I$3,IF(B657&lt;=$L$4,$I$4,IF(B657&lt;=$L$5,$I$5,IF(B657&lt;=$L$6,$I$6,$I$7))))</f>
        <v>Cup</v>
      </c>
      <c r="D657" s="14">
        <f ca="1">LOGINV(RAND(),$M$12,$L$12)</f>
        <v>61.274513397046562</v>
      </c>
      <c r="E657" s="14">
        <f ca="1">LOGINV(RAND(),$M$13,$L$13)</f>
        <v>20.044389684605171</v>
      </c>
      <c r="F657" s="14">
        <f ca="1">LOGINV(RAND(),$M$14,$L$14)</f>
        <v>18.904627975305761</v>
      </c>
      <c r="G657" s="14">
        <f ca="1">D657+E657+F657</f>
        <v>100.2235310569575</v>
      </c>
      <c r="H657">
        <f ca="1">FLOOR(SimTable[[#This Row],[Total_Service_Time_sec]],10)</f>
        <v>100</v>
      </c>
    </row>
    <row r="658" spans="1:8" ht="15" customHeight="1">
      <c r="A658">
        <f t="shared" si="10"/>
        <v>657</v>
      </c>
      <c r="B658" s="13">
        <f ca="1">RAND()</f>
        <v>0.38886721834451743</v>
      </c>
      <c r="C658" t="str">
        <f ca="1">IF(B658&lt;=$L$3,$I$3,IF(B658&lt;=$L$4,$I$4,IF(B658&lt;=$L$5,$I$5,IF(B658&lt;=$L$6,$I$6,$I$7))))</f>
        <v>Cone</v>
      </c>
      <c r="D658" s="14">
        <f ca="1">LOGINV(RAND(),$M$12,$L$12)</f>
        <v>18.96429382747003</v>
      </c>
      <c r="E658" s="14">
        <f ca="1">LOGINV(RAND(),$M$13,$L$13)</f>
        <v>28.986052512623921</v>
      </c>
      <c r="F658" s="14">
        <f ca="1">LOGINV(RAND(),$M$14,$L$14)</f>
        <v>18.358270982814599</v>
      </c>
      <c r="G658" s="14">
        <f ca="1">D658+E658+F658</f>
        <v>66.308617322908546</v>
      </c>
      <c r="H658">
        <f ca="1">FLOOR(SimTable[[#This Row],[Total_Service_Time_sec]],10)</f>
        <v>60</v>
      </c>
    </row>
    <row r="659" spans="1:8" ht="15" customHeight="1">
      <c r="A659">
        <f t="shared" si="10"/>
        <v>658</v>
      </c>
      <c r="B659" s="13">
        <f ca="1">RAND()</f>
        <v>0.17373219741617241</v>
      </c>
      <c r="C659" t="str">
        <f ca="1">IF(B659&lt;=$L$3,$I$3,IF(B659&lt;=$L$4,$I$4,IF(B659&lt;=$L$5,$I$5,IF(B659&lt;=$L$6,$I$6,$I$7))))</f>
        <v>Cone</v>
      </c>
      <c r="D659" s="14">
        <f ca="1">LOGINV(RAND(),$M$12,$L$12)</f>
        <v>85.38915275596068</v>
      </c>
      <c r="E659" s="14">
        <f ca="1">LOGINV(RAND(),$M$13,$L$13)</f>
        <v>29.15121919882397</v>
      </c>
      <c r="F659" s="14">
        <f ca="1">LOGINV(RAND(),$M$14,$L$14)</f>
        <v>13.897343577363023</v>
      </c>
      <c r="G659" s="14">
        <f ca="1">D659+E659+F659</f>
        <v>128.43771553214768</v>
      </c>
      <c r="H659">
        <f ca="1">FLOOR(SimTable[[#This Row],[Total_Service_Time_sec]],10)</f>
        <v>120</v>
      </c>
    </row>
    <row r="660" spans="1:8" ht="15" customHeight="1">
      <c r="A660">
        <f t="shared" si="10"/>
        <v>659</v>
      </c>
      <c r="B660" s="13">
        <f ca="1">RAND()</f>
        <v>1.4873107776744443E-2</v>
      </c>
      <c r="C660" t="str">
        <f ca="1">IF(B660&lt;=$L$3,$I$3,IF(B660&lt;=$L$4,$I$4,IF(B660&lt;=$L$5,$I$5,IF(B660&lt;=$L$6,$I$6,$I$7))))</f>
        <v>Cone</v>
      </c>
      <c r="D660" s="14">
        <f ca="1">LOGINV(RAND(),$M$12,$L$12)</f>
        <v>36.88254529092994</v>
      </c>
      <c r="E660" s="14">
        <f ca="1">LOGINV(RAND(),$M$13,$L$13)</f>
        <v>47.84873113210741</v>
      </c>
      <c r="F660" s="14">
        <f ca="1">LOGINV(RAND(),$M$14,$L$14)</f>
        <v>17.958258833905301</v>
      </c>
      <c r="G660" s="14">
        <f ca="1">D660+E660+F660</f>
        <v>102.68953525694265</v>
      </c>
      <c r="H660">
        <f ca="1">FLOOR(SimTable[[#This Row],[Total_Service_Time_sec]],10)</f>
        <v>100</v>
      </c>
    </row>
    <row r="661" spans="1:8" ht="15" customHeight="1">
      <c r="A661">
        <f t="shared" si="10"/>
        <v>660</v>
      </c>
      <c r="B661" s="13">
        <f ca="1">RAND()</f>
        <v>0.32421961068054139</v>
      </c>
      <c r="C661" t="str">
        <f ca="1">IF(B661&lt;=$L$3,$I$3,IF(B661&lt;=$L$4,$I$4,IF(B661&lt;=$L$5,$I$5,IF(B661&lt;=$L$6,$I$6,$I$7))))</f>
        <v>Cone</v>
      </c>
      <c r="D661" s="14">
        <f ca="1">LOGINV(RAND(),$M$12,$L$12)</f>
        <v>22.323641500622525</v>
      </c>
      <c r="E661" s="14">
        <f ca="1">LOGINV(RAND(),$M$13,$L$13)</f>
        <v>8.4481268338991899</v>
      </c>
      <c r="F661" s="14">
        <f ca="1">LOGINV(RAND(),$M$14,$L$14)</f>
        <v>16.356794008566322</v>
      </c>
      <c r="G661" s="14">
        <f ca="1">D661+E661+F661</f>
        <v>47.128562343088035</v>
      </c>
      <c r="H661">
        <f ca="1">FLOOR(SimTable[[#This Row],[Total_Service_Time_sec]],10)</f>
        <v>40</v>
      </c>
    </row>
    <row r="662" spans="1:8" ht="15" customHeight="1">
      <c r="A662">
        <f t="shared" si="10"/>
        <v>661</v>
      </c>
      <c r="B662" s="13">
        <f ca="1">RAND()</f>
        <v>0.91111600820397753</v>
      </c>
      <c r="C662" t="str">
        <f ca="1">IF(B662&lt;=$L$3,$I$3,IF(B662&lt;=$L$4,$I$4,IF(B662&lt;=$L$5,$I$5,IF(B662&lt;=$L$6,$I$6,$I$7))))</f>
        <v>Split</v>
      </c>
      <c r="D662" s="14">
        <f ca="1">LOGINV(RAND(),$M$12,$L$12)</f>
        <v>12.608374823101371</v>
      </c>
      <c r="E662" s="14">
        <f ca="1">LOGINV(RAND(),$M$13,$L$13)</f>
        <v>11.060712254846575</v>
      </c>
      <c r="F662" s="14">
        <f ca="1">LOGINV(RAND(),$M$14,$L$14)</f>
        <v>16.365456589112497</v>
      </c>
      <c r="G662" s="14">
        <f ca="1">D662+E662+F662</f>
        <v>40.034543667060447</v>
      </c>
      <c r="H662">
        <f ca="1">FLOOR(SimTable[[#This Row],[Total_Service_Time_sec]],10)</f>
        <v>40</v>
      </c>
    </row>
    <row r="663" spans="1:8" ht="15" customHeight="1">
      <c r="A663">
        <f t="shared" si="10"/>
        <v>662</v>
      </c>
      <c r="B663" s="13">
        <f ca="1">RAND()</f>
        <v>0.45230343699955888</v>
      </c>
      <c r="C663" t="str">
        <f ca="1">IF(B663&lt;=$L$3,$I$3,IF(B663&lt;=$L$4,$I$4,IF(B663&lt;=$L$5,$I$5,IF(B663&lt;=$L$6,$I$6,$I$7))))</f>
        <v>Cone</v>
      </c>
      <c r="D663" s="14">
        <f ca="1">LOGINV(RAND(),$M$12,$L$12)</f>
        <v>25.121774690833501</v>
      </c>
      <c r="E663" s="14">
        <f ca="1">LOGINV(RAND(),$M$13,$L$13)</f>
        <v>36.716796811694664</v>
      </c>
      <c r="F663" s="14">
        <f ca="1">LOGINV(RAND(),$M$14,$L$14)</f>
        <v>16.629945878926009</v>
      </c>
      <c r="G663" s="14">
        <f ca="1">D663+E663+F663</f>
        <v>78.468517381454177</v>
      </c>
      <c r="H663">
        <f ca="1">FLOOR(SimTable[[#This Row],[Total_Service_Time_sec]],10)</f>
        <v>70</v>
      </c>
    </row>
    <row r="664" spans="1:8" ht="15" customHeight="1">
      <c r="A664">
        <f t="shared" si="10"/>
        <v>663</v>
      </c>
      <c r="B664" s="13">
        <f ca="1">RAND()</f>
        <v>0.15918076296385297</v>
      </c>
      <c r="C664" t="str">
        <f ca="1">IF(B664&lt;=$L$3,$I$3,IF(B664&lt;=$L$4,$I$4,IF(B664&lt;=$L$5,$I$5,IF(B664&lt;=$L$6,$I$6,$I$7))))</f>
        <v>Cone</v>
      </c>
      <c r="D664" s="14">
        <f ca="1">LOGINV(RAND(),$M$12,$L$12)</f>
        <v>40.577628611996147</v>
      </c>
      <c r="E664" s="14">
        <f ca="1">LOGINV(RAND(),$M$13,$L$13)</f>
        <v>59.287252751516704</v>
      </c>
      <c r="F664" s="14">
        <f ca="1">LOGINV(RAND(),$M$14,$L$14)</f>
        <v>15.818364867652265</v>
      </c>
      <c r="G664" s="14">
        <f ca="1">D664+E664+F664</f>
        <v>115.68324623116511</v>
      </c>
      <c r="H664">
        <f ca="1">FLOOR(SimTable[[#This Row],[Total_Service_Time_sec]],10)</f>
        <v>110</v>
      </c>
    </row>
    <row r="665" spans="1:8" ht="15" customHeight="1">
      <c r="A665">
        <f t="shared" si="10"/>
        <v>664</v>
      </c>
      <c r="B665" s="13">
        <f ca="1">RAND()</f>
        <v>0.87970924362843428</v>
      </c>
      <c r="C665" t="str">
        <f ca="1">IF(B665&lt;=$L$3,$I$3,IF(B665&lt;=$L$4,$I$4,IF(B665&lt;=$L$5,$I$5,IF(B665&lt;=$L$6,$I$6,$I$7))))</f>
        <v>Shake</v>
      </c>
      <c r="D665" s="14">
        <f ca="1">LOGINV(RAND(),$M$12,$L$12)</f>
        <v>42.93895465200368</v>
      </c>
      <c r="E665" s="14">
        <f ca="1">LOGINV(RAND(),$M$13,$L$13)</f>
        <v>100.47559382715353</v>
      </c>
      <c r="F665" s="14">
        <f ca="1">LOGINV(RAND(),$M$14,$L$14)</f>
        <v>16.491333738930134</v>
      </c>
      <c r="G665" s="14">
        <f ca="1">D665+E665+F665</f>
        <v>159.90588221808736</v>
      </c>
      <c r="H665">
        <f ca="1">FLOOR(SimTable[[#This Row],[Total_Service_Time_sec]],10)</f>
        <v>150</v>
      </c>
    </row>
    <row r="666" spans="1:8" ht="15" customHeight="1">
      <c r="A666">
        <f t="shared" si="10"/>
        <v>665</v>
      </c>
      <c r="B666" s="13">
        <f ca="1">RAND()</f>
        <v>0.11193359146338033</v>
      </c>
      <c r="C666" t="str">
        <f ca="1">IF(B666&lt;=$L$3,$I$3,IF(B666&lt;=$L$4,$I$4,IF(B666&lt;=$L$5,$I$5,IF(B666&lt;=$L$6,$I$6,$I$7))))</f>
        <v>Cone</v>
      </c>
      <c r="D666" s="14">
        <f ca="1">LOGINV(RAND(),$M$12,$L$12)</f>
        <v>32.669668019116294</v>
      </c>
      <c r="E666" s="14">
        <f ca="1">LOGINV(RAND(),$M$13,$L$13)</f>
        <v>34.067059052219811</v>
      </c>
      <c r="F666" s="14">
        <f ca="1">LOGINV(RAND(),$M$14,$L$14)</f>
        <v>20.158173589705928</v>
      </c>
      <c r="G666" s="14">
        <f ca="1">D666+E666+F666</f>
        <v>86.89490066104203</v>
      </c>
      <c r="H666">
        <f ca="1">FLOOR(SimTable[[#This Row],[Total_Service_Time_sec]],10)</f>
        <v>80</v>
      </c>
    </row>
    <row r="667" spans="1:8" ht="15" customHeight="1">
      <c r="A667">
        <f t="shared" si="10"/>
        <v>666</v>
      </c>
      <c r="B667" s="13">
        <f ca="1">RAND()</f>
        <v>0.44234975491833317</v>
      </c>
      <c r="C667" t="str">
        <f ca="1">IF(B667&lt;=$L$3,$I$3,IF(B667&lt;=$L$4,$I$4,IF(B667&lt;=$L$5,$I$5,IF(B667&lt;=$L$6,$I$6,$I$7))))</f>
        <v>Cone</v>
      </c>
      <c r="D667" s="14">
        <f ca="1">LOGINV(RAND(),$M$12,$L$12)</f>
        <v>27.692869784914098</v>
      </c>
      <c r="E667" s="14">
        <f ca="1">LOGINV(RAND(),$M$13,$L$13)</f>
        <v>30.425704146061861</v>
      </c>
      <c r="F667" s="14">
        <f ca="1">LOGINV(RAND(),$M$14,$L$14)</f>
        <v>18.266230658441149</v>
      </c>
      <c r="G667" s="14">
        <f ca="1">D667+E667+F667</f>
        <v>76.384804589417101</v>
      </c>
      <c r="H667">
        <f ca="1">FLOOR(SimTable[[#This Row],[Total_Service_Time_sec]],10)</f>
        <v>70</v>
      </c>
    </row>
    <row r="668" spans="1:8" ht="15" customHeight="1">
      <c r="A668">
        <f t="shared" si="10"/>
        <v>667</v>
      </c>
      <c r="B668" s="13">
        <f ca="1">RAND()</f>
        <v>0.13184701277597166</v>
      </c>
      <c r="C668" t="str">
        <f ca="1">IF(B668&lt;=$L$3,$I$3,IF(B668&lt;=$L$4,$I$4,IF(B668&lt;=$L$5,$I$5,IF(B668&lt;=$L$6,$I$6,$I$7))))</f>
        <v>Cone</v>
      </c>
      <c r="D668" s="14">
        <f ca="1">LOGINV(RAND(),$M$12,$L$12)</f>
        <v>10.007571219581427</v>
      </c>
      <c r="E668" s="14">
        <f ca="1">LOGINV(RAND(),$M$13,$L$13)</f>
        <v>40.751328786909433</v>
      </c>
      <c r="F668" s="14">
        <f ca="1">LOGINV(RAND(),$M$14,$L$14)</f>
        <v>17.80030690089874</v>
      </c>
      <c r="G668" s="14">
        <f ca="1">D668+E668+F668</f>
        <v>68.559206907389608</v>
      </c>
      <c r="H668">
        <f ca="1">FLOOR(SimTable[[#This Row],[Total_Service_Time_sec]],10)</f>
        <v>60</v>
      </c>
    </row>
    <row r="669" spans="1:8" ht="15" customHeight="1">
      <c r="A669">
        <f t="shared" si="10"/>
        <v>668</v>
      </c>
      <c r="B669" s="13">
        <f ca="1">RAND()</f>
        <v>0.23106037534487811</v>
      </c>
      <c r="C669" t="str">
        <f ca="1">IF(B669&lt;=$L$3,$I$3,IF(B669&lt;=$L$4,$I$4,IF(B669&lt;=$L$5,$I$5,IF(B669&lt;=$L$6,$I$6,$I$7))))</f>
        <v>Cone</v>
      </c>
      <c r="D669" s="14">
        <f ca="1">LOGINV(RAND(),$M$12,$L$12)</f>
        <v>35.004990431716237</v>
      </c>
      <c r="E669" s="14">
        <f ca="1">LOGINV(RAND(),$M$13,$L$13)</f>
        <v>22.438799259326355</v>
      </c>
      <c r="F669" s="14">
        <f ca="1">LOGINV(RAND(),$M$14,$L$14)</f>
        <v>20.007459171666071</v>
      </c>
      <c r="G669" s="14">
        <f ca="1">D669+E669+F669</f>
        <v>77.451248862708667</v>
      </c>
      <c r="H669">
        <f ca="1">FLOOR(SimTable[[#This Row],[Total_Service_Time_sec]],10)</f>
        <v>70</v>
      </c>
    </row>
    <row r="670" spans="1:8" ht="15" customHeight="1">
      <c r="A670">
        <f t="shared" si="10"/>
        <v>669</v>
      </c>
      <c r="B670" s="13">
        <f ca="1">RAND()</f>
        <v>0.87335837613732314</v>
      </c>
      <c r="C670" t="str">
        <f ca="1">IF(B670&lt;=$L$3,$I$3,IF(B670&lt;=$L$4,$I$4,IF(B670&lt;=$L$5,$I$5,IF(B670&lt;=$L$6,$I$6,$I$7))))</f>
        <v>Shake</v>
      </c>
      <c r="D670" s="14">
        <f ca="1">LOGINV(RAND(),$M$12,$L$12)</f>
        <v>39.815354480245325</v>
      </c>
      <c r="E670" s="14">
        <f ca="1">LOGINV(RAND(),$M$13,$L$13)</f>
        <v>34.527632875206862</v>
      </c>
      <c r="F670" s="14">
        <f ca="1">LOGINV(RAND(),$M$14,$L$14)</f>
        <v>14.173717710903819</v>
      </c>
      <c r="G670" s="14">
        <f ca="1">D670+E670+F670</f>
        <v>88.516705066355996</v>
      </c>
      <c r="H670">
        <f ca="1">FLOOR(SimTable[[#This Row],[Total_Service_Time_sec]],10)</f>
        <v>80</v>
      </c>
    </row>
    <row r="671" spans="1:8" ht="15" customHeight="1">
      <c r="A671">
        <f t="shared" si="10"/>
        <v>670</v>
      </c>
      <c r="B671" s="13">
        <f ca="1">RAND()</f>
        <v>0.31581640315411297</v>
      </c>
      <c r="C671" t="str">
        <f ca="1">IF(B671&lt;=$L$3,$I$3,IF(B671&lt;=$L$4,$I$4,IF(B671&lt;=$L$5,$I$5,IF(B671&lt;=$L$6,$I$6,$I$7))))</f>
        <v>Cone</v>
      </c>
      <c r="D671" s="14">
        <f ca="1">LOGINV(RAND(),$M$12,$L$12)</f>
        <v>28.138997048074913</v>
      </c>
      <c r="E671" s="14">
        <f ca="1">LOGINV(RAND(),$M$13,$L$13)</f>
        <v>67.7402803833088</v>
      </c>
      <c r="F671" s="14">
        <f ca="1">LOGINV(RAND(),$M$14,$L$14)</f>
        <v>24.700530579202891</v>
      </c>
      <c r="G671" s="14">
        <f ca="1">D671+E671+F671</f>
        <v>120.5798080105866</v>
      </c>
      <c r="H671">
        <f ca="1">FLOOR(SimTable[[#This Row],[Total_Service_Time_sec]],10)</f>
        <v>120</v>
      </c>
    </row>
    <row r="672" spans="1:8" ht="15" customHeight="1">
      <c r="A672">
        <f t="shared" si="10"/>
        <v>671</v>
      </c>
      <c r="B672" s="13">
        <f ca="1">RAND()</f>
        <v>0.64773532319312854</v>
      </c>
      <c r="C672" t="str">
        <f ca="1">IF(B672&lt;=$L$3,$I$3,IF(B672&lt;=$L$4,$I$4,IF(B672&lt;=$L$5,$I$5,IF(B672&lt;=$L$6,$I$6,$I$7))))</f>
        <v>Cup</v>
      </c>
      <c r="D672" s="14">
        <f ca="1">LOGINV(RAND(),$M$12,$L$12)</f>
        <v>21.563950013578449</v>
      </c>
      <c r="E672" s="14">
        <f ca="1">LOGINV(RAND(),$M$13,$L$13)</f>
        <v>26.069728007690156</v>
      </c>
      <c r="F672" s="14">
        <f ca="1">LOGINV(RAND(),$M$14,$L$14)</f>
        <v>21.964652960936466</v>
      </c>
      <c r="G672" s="14">
        <f ca="1">D672+E672+F672</f>
        <v>69.59833098220507</v>
      </c>
      <c r="H672">
        <f ca="1">FLOOR(SimTable[[#This Row],[Total_Service_Time_sec]],10)</f>
        <v>60</v>
      </c>
    </row>
    <row r="673" spans="1:8" ht="15" customHeight="1">
      <c r="A673">
        <f t="shared" si="10"/>
        <v>672</v>
      </c>
      <c r="B673" s="13">
        <f ca="1">RAND()</f>
        <v>0.2481046160837671</v>
      </c>
      <c r="C673" t="str">
        <f ca="1">IF(B673&lt;=$L$3,$I$3,IF(B673&lt;=$L$4,$I$4,IF(B673&lt;=$L$5,$I$5,IF(B673&lt;=$L$6,$I$6,$I$7))))</f>
        <v>Cone</v>
      </c>
      <c r="D673" s="14">
        <f ca="1">LOGINV(RAND(),$M$12,$L$12)</f>
        <v>35.106802495077261</v>
      </c>
      <c r="E673" s="14">
        <f ca="1">LOGINV(RAND(),$M$13,$L$13)</f>
        <v>24.310495524210523</v>
      </c>
      <c r="F673" s="14">
        <f ca="1">LOGINV(RAND(),$M$14,$L$14)</f>
        <v>25.601189416813636</v>
      </c>
      <c r="G673" s="14">
        <f ca="1">D673+E673+F673</f>
        <v>85.018487436101424</v>
      </c>
      <c r="H673">
        <f ca="1">FLOOR(SimTable[[#This Row],[Total_Service_Time_sec]],10)</f>
        <v>80</v>
      </c>
    </row>
    <row r="674" spans="1:8" ht="15" customHeight="1">
      <c r="A674">
        <f t="shared" si="10"/>
        <v>673</v>
      </c>
      <c r="B674" s="13">
        <f ca="1">RAND()</f>
        <v>0.63842478009364989</v>
      </c>
      <c r="C674" t="str">
        <f ca="1">IF(B674&lt;=$L$3,$I$3,IF(B674&lt;=$L$4,$I$4,IF(B674&lt;=$L$5,$I$5,IF(B674&lt;=$L$6,$I$6,$I$7))))</f>
        <v>Cup</v>
      </c>
      <c r="D674" s="14">
        <f ca="1">LOGINV(RAND(),$M$12,$L$12)</f>
        <v>22.469961989416426</v>
      </c>
      <c r="E674" s="14">
        <f ca="1">LOGINV(RAND(),$M$13,$L$13)</f>
        <v>59.445569001975727</v>
      </c>
      <c r="F674" s="14">
        <f ca="1">LOGINV(RAND(),$M$14,$L$14)</f>
        <v>19.089695107493935</v>
      </c>
      <c r="G674" s="14">
        <f ca="1">D674+E674+F674</f>
        <v>101.0052260988861</v>
      </c>
      <c r="H674">
        <f ca="1">FLOOR(SimTable[[#This Row],[Total_Service_Time_sec]],10)</f>
        <v>100</v>
      </c>
    </row>
    <row r="675" spans="1:8" ht="15" customHeight="1">
      <c r="A675">
        <f t="shared" si="10"/>
        <v>674</v>
      </c>
      <c r="B675" s="13">
        <f ca="1">RAND()</f>
        <v>0.59166416186035875</v>
      </c>
      <c r="C675" t="str">
        <f ca="1">IF(B675&lt;=$L$3,$I$3,IF(B675&lt;=$L$4,$I$4,IF(B675&lt;=$L$5,$I$5,IF(B675&lt;=$L$6,$I$6,$I$7))))</f>
        <v>Cup</v>
      </c>
      <c r="D675" s="14">
        <f ca="1">LOGINV(RAND(),$M$12,$L$12)</f>
        <v>73.365872718969698</v>
      </c>
      <c r="E675" s="14">
        <f ca="1">LOGINV(RAND(),$M$13,$L$13)</f>
        <v>25.52858201903469</v>
      </c>
      <c r="F675" s="14">
        <f ca="1">LOGINV(RAND(),$M$14,$L$14)</f>
        <v>20.966886426425972</v>
      </c>
      <c r="G675" s="14">
        <f ca="1">D675+E675+F675</f>
        <v>119.86134116443036</v>
      </c>
      <c r="H675">
        <f ca="1">FLOOR(SimTable[[#This Row],[Total_Service_Time_sec]],10)</f>
        <v>110</v>
      </c>
    </row>
    <row r="676" spans="1:8" ht="15" customHeight="1">
      <c r="A676">
        <f t="shared" si="10"/>
        <v>675</v>
      </c>
      <c r="B676" s="13">
        <f ca="1">RAND()</f>
        <v>0.98408023723805982</v>
      </c>
      <c r="C676" t="str">
        <f ca="1">IF(B676&lt;=$L$3,$I$3,IF(B676&lt;=$L$4,$I$4,IF(B676&lt;=$L$5,$I$5,IF(B676&lt;=$L$6,$I$6,$I$7))))</f>
        <v>Sundae</v>
      </c>
      <c r="D676" s="14">
        <f ca="1">LOGINV(RAND(),$M$12,$L$12)</f>
        <v>223.05684931608081</v>
      </c>
      <c r="E676" s="14">
        <f ca="1">LOGINV(RAND(),$M$13,$L$13)</f>
        <v>39.335187043624956</v>
      </c>
      <c r="F676" s="14">
        <f ca="1">LOGINV(RAND(),$M$14,$L$14)</f>
        <v>21.889910601570616</v>
      </c>
      <c r="G676" s="14">
        <f ca="1">D676+E676+F676</f>
        <v>284.28194696127639</v>
      </c>
      <c r="H676">
        <f ca="1">FLOOR(SimTable[[#This Row],[Total_Service_Time_sec]],10)</f>
        <v>280</v>
      </c>
    </row>
    <row r="677" spans="1:8" ht="15" customHeight="1">
      <c r="A677">
        <f t="shared" si="10"/>
        <v>676</v>
      </c>
      <c r="B677" s="13">
        <f ca="1">RAND()</f>
        <v>0.51872043913490984</v>
      </c>
      <c r="C677" t="str">
        <f ca="1">IF(B677&lt;=$L$3,$I$3,IF(B677&lt;=$L$4,$I$4,IF(B677&lt;=$L$5,$I$5,IF(B677&lt;=$L$6,$I$6,$I$7))))</f>
        <v>Cup</v>
      </c>
      <c r="D677" s="14">
        <f ca="1">LOGINV(RAND(),$M$12,$L$12)</f>
        <v>35.688805780030961</v>
      </c>
      <c r="E677" s="14">
        <f ca="1">LOGINV(RAND(),$M$13,$L$13)</f>
        <v>44.513128399730306</v>
      </c>
      <c r="F677" s="14">
        <f ca="1">LOGINV(RAND(),$M$14,$L$14)</f>
        <v>19.402625810051621</v>
      </c>
      <c r="G677" s="14">
        <f ca="1">D677+E677+F677</f>
        <v>99.604559989812884</v>
      </c>
      <c r="H677">
        <f ca="1">FLOOR(SimTable[[#This Row],[Total_Service_Time_sec]],10)</f>
        <v>90</v>
      </c>
    </row>
    <row r="678" spans="1:8" ht="15" customHeight="1">
      <c r="A678">
        <f t="shared" si="10"/>
        <v>677</v>
      </c>
      <c r="B678" s="13">
        <f ca="1">RAND()</f>
        <v>0.80319558593540419</v>
      </c>
      <c r="C678" t="str">
        <f ca="1">IF(B678&lt;=$L$3,$I$3,IF(B678&lt;=$L$4,$I$4,IF(B678&lt;=$L$5,$I$5,IF(B678&lt;=$L$6,$I$6,$I$7))))</f>
        <v>Cup</v>
      </c>
      <c r="D678" s="14">
        <f ca="1">LOGINV(RAND(),$M$12,$L$12)</f>
        <v>86.409051763224483</v>
      </c>
      <c r="E678" s="14">
        <f ca="1">LOGINV(RAND(),$M$13,$L$13)</f>
        <v>24.388027456233889</v>
      </c>
      <c r="F678" s="14">
        <f ca="1">LOGINV(RAND(),$M$14,$L$14)</f>
        <v>24.121112026525154</v>
      </c>
      <c r="G678" s="14">
        <f ca="1">D678+E678+F678</f>
        <v>134.91819124598351</v>
      </c>
      <c r="H678">
        <f ca="1">FLOOR(SimTable[[#This Row],[Total_Service_Time_sec]],10)</f>
        <v>130</v>
      </c>
    </row>
    <row r="679" spans="1:8" ht="15" customHeight="1">
      <c r="A679">
        <f t="shared" si="10"/>
        <v>678</v>
      </c>
      <c r="B679" s="13">
        <f ca="1">RAND()</f>
        <v>0.60480056996929488</v>
      </c>
      <c r="C679" t="str">
        <f ca="1">IF(B679&lt;=$L$3,$I$3,IF(B679&lt;=$L$4,$I$4,IF(B679&lt;=$L$5,$I$5,IF(B679&lt;=$L$6,$I$6,$I$7))))</f>
        <v>Cup</v>
      </c>
      <c r="D679" s="14">
        <f ca="1">LOGINV(RAND(),$M$12,$L$12)</f>
        <v>153.29909581346294</v>
      </c>
      <c r="E679" s="14">
        <f ca="1">LOGINV(RAND(),$M$13,$L$13)</f>
        <v>13.399189606483969</v>
      </c>
      <c r="F679" s="14">
        <f ca="1">LOGINV(RAND(),$M$14,$L$14)</f>
        <v>12.690380686167488</v>
      </c>
      <c r="G679" s="14">
        <f ca="1">D679+E679+F679</f>
        <v>179.38866610611439</v>
      </c>
      <c r="H679">
        <f ca="1">FLOOR(SimTable[[#This Row],[Total_Service_Time_sec]],10)</f>
        <v>170</v>
      </c>
    </row>
    <row r="680" spans="1:8" ht="15" customHeight="1">
      <c r="A680">
        <f t="shared" si="10"/>
        <v>679</v>
      </c>
      <c r="B680" s="13">
        <f ca="1">RAND()</f>
        <v>0.34759938928673761</v>
      </c>
      <c r="C680" t="str">
        <f ca="1">IF(B680&lt;=$L$3,$I$3,IF(B680&lt;=$L$4,$I$4,IF(B680&lt;=$L$5,$I$5,IF(B680&lt;=$L$6,$I$6,$I$7))))</f>
        <v>Cone</v>
      </c>
      <c r="D680" s="14">
        <f ca="1">LOGINV(RAND(),$M$12,$L$12)</f>
        <v>61.482406371454339</v>
      </c>
      <c r="E680" s="14">
        <f ca="1">LOGINV(RAND(),$M$13,$L$13)</f>
        <v>48.440267154325284</v>
      </c>
      <c r="F680" s="14">
        <f ca="1">LOGINV(RAND(),$M$14,$L$14)</f>
        <v>20.425097766865736</v>
      </c>
      <c r="G680" s="14">
        <f ca="1">D680+E680+F680</f>
        <v>130.34777129264538</v>
      </c>
      <c r="H680">
        <f ca="1">FLOOR(SimTable[[#This Row],[Total_Service_Time_sec]],10)</f>
        <v>130</v>
      </c>
    </row>
    <row r="681" spans="1:8" ht="15" customHeight="1">
      <c r="A681">
        <f t="shared" si="10"/>
        <v>680</v>
      </c>
      <c r="B681" s="13">
        <f ca="1">RAND()</f>
        <v>0.80459490815447821</v>
      </c>
      <c r="C681" t="str">
        <f ca="1">IF(B681&lt;=$L$3,$I$3,IF(B681&lt;=$L$4,$I$4,IF(B681&lt;=$L$5,$I$5,IF(B681&lt;=$L$6,$I$6,$I$7))))</f>
        <v>Cup</v>
      </c>
      <c r="D681" s="14">
        <f ca="1">LOGINV(RAND(),$M$12,$L$12)</f>
        <v>39.125848646206187</v>
      </c>
      <c r="E681" s="14">
        <f ca="1">LOGINV(RAND(),$M$13,$L$13)</f>
        <v>26.814082672379012</v>
      </c>
      <c r="F681" s="14">
        <f ca="1">LOGINV(RAND(),$M$14,$L$14)</f>
        <v>18.168566078723174</v>
      </c>
      <c r="G681" s="14">
        <f ca="1">D681+E681+F681</f>
        <v>84.108497397308369</v>
      </c>
      <c r="H681">
        <f ca="1">FLOOR(SimTable[[#This Row],[Total_Service_Time_sec]],10)</f>
        <v>80</v>
      </c>
    </row>
    <row r="682" spans="1:8" ht="15" customHeight="1">
      <c r="A682">
        <f t="shared" si="10"/>
        <v>681</v>
      </c>
      <c r="B682" s="13">
        <f ca="1">RAND()</f>
        <v>0.17545679909595391</v>
      </c>
      <c r="C682" t="str">
        <f ca="1">IF(B682&lt;=$L$3,$I$3,IF(B682&lt;=$L$4,$I$4,IF(B682&lt;=$L$5,$I$5,IF(B682&lt;=$L$6,$I$6,$I$7))))</f>
        <v>Cone</v>
      </c>
      <c r="D682" s="14">
        <f ca="1">LOGINV(RAND(),$M$12,$L$12)</f>
        <v>42.723392541005033</v>
      </c>
      <c r="E682" s="14">
        <f ca="1">LOGINV(RAND(),$M$13,$L$13)</f>
        <v>19.655846773637403</v>
      </c>
      <c r="F682" s="14">
        <f ca="1">LOGINV(RAND(),$M$14,$L$14)</f>
        <v>21.253173768117954</v>
      </c>
      <c r="G682" s="14">
        <f ca="1">D682+E682+F682</f>
        <v>83.632413082760394</v>
      </c>
      <c r="H682">
        <f ca="1">FLOOR(SimTable[[#This Row],[Total_Service_Time_sec]],10)</f>
        <v>80</v>
      </c>
    </row>
    <row r="683" spans="1:8" ht="15" customHeight="1">
      <c r="A683">
        <f t="shared" si="10"/>
        <v>682</v>
      </c>
      <c r="B683" s="13">
        <f ca="1">RAND()</f>
        <v>0.31778991094054787</v>
      </c>
      <c r="C683" t="str">
        <f ca="1">IF(B683&lt;=$L$3,$I$3,IF(B683&lt;=$L$4,$I$4,IF(B683&lt;=$L$5,$I$5,IF(B683&lt;=$L$6,$I$6,$I$7))))</f>
        <v>Cone</v>
      </c>
      <c r="D683" s="14">
        <f ca="1">LOGINV(RAND(),$M$12,$L$12)</f>
        <v>38.319154210454293</v>
      </c>
      <c r="E683" s="14">
        <f ca="1">LOGINV(RAND(),$M$13,$L$13)</f>
        <v>19.54842044814724</v>
      </c>
      <c r="F683" s="14">
        <f ca="1">LOGINV(RAND(),$M$14,$L$14)</f>
        <v>14.647145306112998</v>
      </c>
      <c r="G683" s="14">
        <f ca="1">D683+E683+F683</f>
        <v>72.51471996471453</v>
      </c>
      <c r="H683">
        <f ca="1">FLOOR(SimTable[[#This Row],[Total_Service_Time_sec]],10)</f>
        <v>70</v>
      </c>
    </row>
    <row r="684" spans="1:8" ht="15" customHeight="1">
      <c r="A684">
        <f t="shared" si="10"/>
        <v>683</v>
      </c>
      <c r="B684" s="13">
        <f ca="1">RAND()</f>
        <v>0.55304354692412994</v>
      </c>
      <c r="C684" t="str">
        <f ca="1">IF(B684&lt;=$L$3,$I$3,IF(B684&lt;=$L$4,$I$4,IF(B684&lt;=$L$5,$I$5,IF(B684&lt;=$L$6,$I$6,$I$7))))</f>
        <v>Cup</v>
      </c>
      <c r="D684" s="14">
        <f ca="1">LOGINV(RAND(),$M$12,$L$12)</f>
        <v>25.504974483867571</v>
      </c>
      <c r="E684" s="14">
        <f ca="1">LOGINV(RAND(),$M$13,$L$13)</f>
        <v>19.758201901152372</v>
      </c>
      <c r="F684" s="14">
        <f ca="1">LOGINV(RAND(),$M$14,$L$14)</f>
        <v>23.488887693905124</v>
      </c>
      <c r="G684" s="14">
        <f ca="1">D684+E684+F684</f>
        <v>68.752064078925073</v>
      </c>
      <c r="H684">
        <f ca="1">FLOOR(SimTable[[#This Row],[Total_Service_Time_sec]],10)</f>
        <v>60</v>
      </c>
    </row>
    <row r="685" spans="1:8" ht="15" customHeight="1">
      <c r="A685">
        <f t="shared" si="10"/>
        <v>684</v>
      </c>
      <c r="B685" s="13">
        <f ca="1">RAND()</f>
        <v>2.315964622591471E-2</v>
      </c>
      <c r="C685" t="str">
        <f ca="1">IF(B685&lt;=$L$3,$I$3,IF(B685&lt;=$L$4,$I$4,IF(B685&lt;=$L$5,$I$5,IF(B685&lt;=$L$6,$I$6,$I$7))))</f>
        <v>Cone</v>
      </c>
      <c r="D685" s="14">
        <f ca="1">LOGINV(RAND(),$M$12,$L$12)</f>
        <v>31.001767506163766</v>
      </c>
      <c r="E685" s="14">
        <f ca="1">LOGINV(RAND(),$M$13,$L$13)</f>
        <v>60.396620055487531</v>
      </c>
      <c r="F685" s="14">
        <f ca="1">LOGINV(RAND(),$M$14,$L$14)</f>
        <v>22.685012816206171</v>
      </c>
      <c r="G685" s="14">
        <f ca="1">D685+E685+F685</f>
        <v>114.08340037785747</v>
      </c>
      <c r="H685">
        <f ca="1">FLOOR(SimTable[[#This Row],[Total_Service_Time_sec]],10)</f>
        <v>110</v>
      </c>
    </row>
    <row r="686" spans="1:8" ht="15" customHeight="1">
      <c r="A686">
        <f t="shared" si="10"/>
        <v>685</v>
      </c>
      <c r="B686" s="13">
        <f ca="1">RAND()</f>
        <v>0.56168912569219687</v>
      </c>
      <c r="C686" t="str">
        <f ca="1">IF(B686&lt;=$L$3,$I$3,IF(B686&lt;=$L$4,$I$4,IF(B686&lt;=$L$5,$I$5,IF(B686&lt;=$L$6,$I$6,$I$7))))</f>
        <v>Cup</v>
      </c>
      <c r="D686" s="14">
        <f ca="1">LOGINV(RAND(),$M$12,$L$12)</f>
        <v>77.36180943188802</v>
      </c>
      <c r="E686" s="14">
        <f ca="1">LOGINV(RAND(),$M$13,$L$13)</f>
        <v>25.561677039882547</v>
      </c>
      <c r="F686" s="14">
        <f ca="1">LOGINV(RAND(),$M$14,$L$14)</f>
        <v>23.538973681176753</v>
      </c>
      <c r="G686" s="14">
        <f ca="1">D686+E686+F686</f>
        <v>126.46246015294732</v>
      </c>
      <c r="H686">
        <f ca="1">FLOOR(SimTable[[#This Row],[Total_Service_Time_sec]],10)</f>
        <v>120</v>
      </c>
    </row>
    <row r="687" spans="1:8" ht="15" customHeight="1">
      <c r="A687">
        <f t="shared" si="10"/>
        <v>686</v>
      </c>
      <c r="B687" s="13">
        <f ca="1">RAND()</f>
        <v>0.12584630866790392</v>
      </c>
      <c r="C687" t="str">
        <f ca="1">IF(B687&lt;=$L$3,$I$3,IF(B687&lt;=$L$4,$I$4,IF(B687&lt;=$L$5,$I$5,IF(B687&lt;=$L$6,$I$6,$I$7))))</f>
        <v>Cone</v>
      </c>
      <c r="D687" s="14">
        <f ca="1">LOGINV(RAND(),$M$12,$L$12)</f>
        <v>18.760931350837925</v>
      </c>
      <c r="E687" s="14">
        <f ca="1">LOGINV(RAND(),$M$13,$L$13)</f>
        <v>35.861891016750349</v>
      </c>
      <c r="F687" s="14">
        <f ca="1">LOGINV(RAND(),$M$14,$L$14)</f>
        <v>16.387694040970768</v>
      </c>
      <c r="G687" s="14">
        <f ca="1">D687+E687+F687</f>
        <v>71.010516408559042</v>
      </c>
      <c r="H687">
        <f ca="1">FLOOR(SimTable[[#This Row],[Total_Service_Time_sec]],10)</f>
        <v>70</v>
      </c>
    </row>
    <row r="688" spans="1:8" ht="15" customHeight="1">
      <c r="A688">
        <f t="shared" si="10"/>
        <v>687</v>
      </c>
      <c r="B688" s="13">
        <f ca="1">RAND()</f>
        <v>0.23676746933357617</v>
      </c>
      <c r="C688" t="str">
        <f ca="1">IF(B688&lt;=$L$3,$I$3,IF(B688&lt;=$L$4,$I$4,IF(B688&lt;=$L$5,$I$5,IF(B688&lt;=$L$6,$I$6,$I$7))))</f>
        <v>Cone</v>
      </c>
      <c r="D688" s="14">
        <f ca="1">LOGINV(RAND(),$M$12,$L$12)</f>
        <v>74.461720457327232</v>
      </c>
      <c r="E688" s="14">
        <f ca="1">LOGINV(RAND(),$M$13,$L$13)</f>
        <v>9.0303328959032481</v>
      </c>
      <c r="F688" s="14">
        <f ca="1">LOGINV(RAND(),$M$14,$L$14)</f>
        <v>16.044051611196121</v>
      </c>
      <c r="G688" s="14">
        <f ca="1">D688+E688+F688</f>
        <v>99.536104964426599</v>
      </c>
      <c r="H688">
        <f ca="1">FLOOR(SimTable[[#This Row],[Total_Service_Time_sec]],10)</f>
        <v>90</v>
      </c>
    </row>
    <row r="689" spans="1:8" ht="15" customHeight="1">
      <c r="A689">
        <f t="shared" si="10"/>
        <v>688</v>
      </c>
      <c r="B689" s="13">
        <f ca="1">RAND()</f>
        <v>0.77619095932304927</v>
      </c>
      <c r="C689" t="str">
        <f ca="1">IF(B689&lt;=$L$3,$I$3,IF(B689&lt;=$L$4,$I$4,IF(B689&lt;=$L$5,$I$5,IF(B689&lt;=$L$6,$I$6,$I$7))))</f>
        <v>Cup</v>
      </c>
      <c r="D689" s="14">
        <f ca="1">LOGINV(RAND(),$M$12,$L$12)</f>
        <v>21.546239691791907</v>
      </c>
      <c r="E689" s="14">
        <f ca="1">LOGINV(RAND(),$M$13,$L$13)</f>
        <v>23.069052288816874</v>
      </c>
      <c r="F689" s="14">
        <f ca="1">LOGINV(RAND(),$M$14,$L$14)</f>
        <v>15.691803344257918</v>
      </c>
      <c r="G689" s="14">
        <f ca="1">D689+E689+F689</f>
        <v>60.307095324866701</v>
      </c>
      <c r="H689">
        <f ca="1">FLOOR(SimTable[[#This Row],[Total_Service_Time_sec]],10)</f>
        <v>60</v>
      </c>
    </row>
    <row r="690" spans="1:8" ht="15" customHeight="1">
      <c r="A690">
        <f t="shared" si="10"/>
        <v>689</v>
      </c>
      <c r="B690" s="13">
        <f ca="1">RAND()</f>
        <v>0.28867542307583427</v>
      </c>
      <c r="C690" t="str">
        <f ca="1">IF(B690&lt;=$L$3,$I$3,IF(B690&lt;=$L$4,$I$4,IF(B690&lt;=$L$5,$I$5,IF(B690&lt;=$L$6,$I$6,$I$7))))</f>
        <v>Cone</v>
      </c>
      <c r="D690" s="14">
        <f ca="1">LOGINV(RAND(),$M$12,$L$12)</f>
        <v>10.189322973747066</v>
      </c>
      <c r="E690" s="14">
        <f ca="1">LOGINV(RAND(),$M$13,$L$13)</f>
        <v>28.074946345882296</v>
      </c>
      <c r="F690" s="14">
        <f ca="1">LOGINV(RAND(),$M$14,$L$14)</f>
        <v>19.282787119023013</v>
      </c>
      <c r="G690" s="14">
        <f ca="1">D690+E690+F690</f>
        <v>57.547056438652376</v>
      </c>
      <c r="H690">
        <f ca="1">FLOOR(SimTable[[#This Row],[Total_Service_Time_sec]],10)</f>
        <v>50</v>
      </c>
    </row>
    <row r="691" spans="1:8" ht="15" customHeight="1">
      <c r="A691">
        <f t="shared" si="10"/>
        <v>690</v>
      </c>
      <c r="B691" s="13">
        <f ca="1">RAND()</f>
        <v>0.25079691648904401</v>
      </c>
      <c r="C691" t="str">
        <f ca="1">IF(B691&lt;=$L$3,$I$3,IF(B691&lt;=$L$4,$I$4,IF(B691&lt;=$L$5,$I$5,IF(B691&lt;=$L$6,$I$6,$I$7))))</f>
        <v>Cone</v>
      </c>
      <c r="D691" s="14">
        <f ca="1">LOGINV(RAND(),$M$12,$L$12)</f>
        <v>61.848942029418417</v>
      </c>
      <c r="E691" s="14">
        <f ca="1">LOGINV(RAND(),$M$13,$L$13)</f>
        <v>48.779619970472957</v>
      </c>
      <c r="F691" s="14">
        <f ca="1">LOGINV(RAND(),$M$14,$L$14)</f>
        <v>16.670148486805974</v>
      </c>
      <c r="G691" s="14">
        <f ca="1">D691+E691+F691</f>
        <v>127.29871048669735</v>
      </c>
      <c r="H691">
        <f ca="1">FLOOR(SimTable[[#This Row],[Total_Service_Time_sec]],10)</f>
        <v>120</v>
      </c>
    </row>
    <row r="692" spans="1:8" ht="15" customHeight="1">
      <c r="A692">
        <f t="shared" si="10"/>
        <v>691</v>
      </c>
      <c r="B692" s="13">
        <f ca="1">RAND()</f>
        <v>0.82017854417402358</v>
      </c>
      <c r="C692" t="str">
        <f ca="1">IF(B692&lt;=$L$3,$I$3,IF(B692&lt;=$L$4,$I$4,IF(B692&lt;=$L$5,$I$5,IF(B692&lt;=$L$6,$I$6,$I$7))))</f>
        <v>Cup</v>
      </c>
      <c r="D692" s="14">
        <f ca="1">LOGINV(RAND(),$M$12,$L$12)</f>
        <v>11.685259719912523</v>
      </c>
      <c r="E692" s="14">
        <f ca="1">LOGINV(RAND(),$M$13,$L$13)</f>
        <v>20.363965352189382</v>
      </c>
      <c r="F692" s="14">
        <f ca="1">LOGINV(RAND(),$M$14,$L$14)</f>
        <v>22.030698016085051</v>
      </c>
      <c r="G692" s="14">
        <f ca="1">D692+E692+F692</f>
        <v>54.079923088186959</v>
      </c>
      <c r="H692">
        <f ca="1">FLOOR(SimTable[[#This Row],[Total_Service_Time_sec]],10)</f>
        <v>50</v>
      </c>
    </row>
    <row r="693" spans="1:8" ht="15" customHeight="1">
      <c r="A693">
        <f t="shared" si="10"/>
        <v>692</v>
      </c>
      <c r="B693" s="13">
        <f ca="1">RAND()</f>
        <v>0.39563443089286643</v>
      </c>
      <c r="C693" t="str">
        <f ca="1">IF(B693&lt;=$L$3,$I$3,IF(B693&lt;=$L$4,$I$4,IF(B693&lt;=$L$5,$I$5,IF(B693&lt;=$L$6,$I$6,$I$7))))</f>
        <v>Cone</v>
      </c>
      <c r="D693" s="14">
        <f ca="1">LOGINV(RAND(),$M$12,$L$12)</f>
        <v>71.303677949559798</v>
      </c>
      <c r="E693" s="14">
        <f ca="1">LOGINV(RAND(),$M$13,$L$13)</f>
        <v>55.808751656022551</v>
      </c>
      <c r="F693" s="14">
        <f ca="1">LOGINV(RAND(),$M$14,$L$14)</f>
        <v>27.415553265397083</v>
      </c>
      <c r="G693" s="14">
        <f ca="1">D693+E693+F693</f>
        <v>154.52798287097943</v>
      </c>
      <c r="H693">
        <f ca="1">FLOOR(SimTable[[#This Row],[Total_Service_Time_sec]],10)</f>
        <v>150</v>
      </c>
    </row>
    <row r="694" spans="1:8" ht="15" customHeight="1">
      <c r="A694">
        <f t="shared" si="10"/>
        <v>693</v>
      </c>
      <c r="B694" s="13">
        <f ca="1">RAND()</f>
        <v>0.2726656838753635</v>
      </c>
      <c r="C694" t="str">
        <f ca="1">IF(B694&lt;=$L$3,$I$3,IF(B694&lt;=$L$4,$I$4,IF(B694&lt;=$L$5,$I$5,IF(B694&lt;=$L$6,$I$6,$I$7))))</f>
        <v>Cone</v>
      </c>
      <c r="D694" s="14">
        <f ca="1">LOGINV(RAND(),$M$12,$L$12)</f>
        <v>95.009620019904986</v>
      </c>
      <c r="E694" s="14">
        <f ca="1">LOGINV(RAND(),$M$13,$L$13)</f>
        <v>26.564855048092937</v>
      </c>
      <c r="F694" s="14">
        <f ca="1">LOGINV(RAND(),$M$14,$L$14)</f>
        <v>21.648015859999731</v>
      </c>
      <c r="G694" s="14">
        <f ca="1">D694+E694+F694</f>
        <v>143.22249092799765</v>
      </c>
      <c r="H694">
        <f ca="1">FLOOR(SimTable[[#This Row],[Total_Service_Time_sec]],10)</f>
        <v>140</v>
      </c>
    </row>
    <row r="695" spans="1:8" ht="15" customHeight="1">
      <c r="A695">
        <f t="shared" si="10"/>
        <v>694</v>
      </c>
      <c r="B695" s="13">
        <f ca="1">RAND()</f>
        <v>0.49197350034740095</v>
      </c>
      <c r="C695" t="str">
        <f ca="1">IF(B695&lt;=$L$3,$I$3,IF(B695&lt;=$L$4,$I$4,IF(B695&lt;=$L$5,$I$5,IF(B695&lt;=$L$6,$I$6,$I$7))))</f>
        <v>Cone</v>
      </c>
      <c r="D695" s="14">
        <f ca="1">LOGINV(RAND(),$M$12,$L$12)</f>
        <v>11.350717806886967</v>
      </c>
      <c r="E695" s="14">
        <f ca="1">LOGINV(RAND(),$M$13,$L$13)</f>
        <v>27.413475753350383</v>
      </c>
      <c r="F695" s="14">
        <f ca="1">LOGINV(RAND(),$M$14,$L$14)</f>
        <v>11.957655398385198</v>
      </c>
      <c r="G695" s="14">
        <f ca="1">D695+E695+F695</f>
        <v>50.721848958622552</v>
      </c>
      <c r="H695">
        <f ca="1">FLOOR(SimTable[[#This Row],[Total_Service_Time_sec]],10)</f>
        <v>50</v>
      </c>
    </row>
    <row r="696" spans="1:8" ht="15" customHeight="1">
      <c r="A696">
        <f t="shared" si="10"/>
        <v>695</v>
      </c>
      <c r="B696" s="13">
        <f ca="1">RAND()</f>
        <v>0.55558963970165287</v>
      </c>
      <c r="C696" t="str">
        <f ca="1">IF(B696&lt;=$L$3,$I$3,IF(B696&lt;=$L$4,$I$4,IF(B696&lt;=$L$5,$I$5,IF(B696&lt;=$L$6,$I$6,$I$7))))</f>
        <v>Cup</v>
      </c>
      <c r="D696" s="14">
        <f ca="1">LOGINV(RAND(),$M$12,$L$12)</f>
        <v>20.628171426789041</v>
      </c>
      <c r="E696" s="14">
        <f ca="1">LOGINV(RAND(),$M$13,$L$13)</f>
        <v>46.069058292607899</v>
      </c>
      <c r="F696" s="14">
        <f ca="1">LOGINV(RAND(),$M$14,$L$14)</f>
        <v>25.085610164056817</v>
      </c>
      <c r="G696" s="14">
        <f ca="1">D696+E696+F696</f>
        <v>91.782839883453761</v>
      </c>
      <c r="H696">
        <f ca="1">FLOOR(SimTable[[#This Row],[Total_Service_Time_sec]],10)</f>
        <v>90</v>
      </c>
    </row>
    <row r="697" spans="1:8" ht="15" customHeight="1">
      <c r="A697">
        <f t="shared" si="10"/>
        <v>696</v>
      </c>
      <c r="B697" s="13">
        <f ca="1">RAND()</f>
        <v>0.90778017754442564</v>
      </c>
      <c r="C697" t="str">
        <f ca="1">IF(B697&lt;=$L$3,$I$3,IF(B697&lt;=$L$4,$I$4,IF(B697&lt;=$L$5,$I$5,IF(B697&lt;=$L$6,$I$6,$I$7))))</f>
        <v>Split</v>
      </c>
      <c r="D697" s="14">
        <f ca="1">LOGINV(RAND(),$M$12,$L$12)</f>
        <v>57.571947258091811</v>
      </c>
      <c r="E697" s="14">
        <f ca="1">LOGINV(RAND(),$M$13,$L$13)</f>
        <v>43.692212807473041</v>
      </c>
      <c r="F697" s="14">
        <f ca="1">LOGINV(RAND(),$M$14,$L$14)</f>
        <v>32.501050630401906</v>
      </c>
      <c r="G697" s="14">
        <f ca="1">D697+E697+F697</f>
        <v>133.76521069596674</v>
      </c>
      <c r="H697">
        <f ca="1">FLOOR(SimTable[[#This Row],[Total_Service_Time_sec]],10)</f>
        <v>130</v>
      </c>
    </row>
    <row r="698" spans="1:8" ht="15" customHeight="1">
      <c r="A698">
        <f t="shared" si="10"/>
        <v>697</v>
      </c>
      <c r="B698" s="13">
        <f ca="1">RAND()</f>
        <v>0.21202822426964341</v>
      </c>
      <c r="C698" t="str">
        <f ca="1">IF(B698&lt;=$L$3,$I$3,IF(B698&lt;=$L$4,$I$4,IF(B698&lt;=$L$5,$I$5,IF(B698&lt;=$L$6,$I$6,$I$7))))</f>
        <v>Cone</v>
      </c>
      <c r="D698" s="14">
        <f ca="1">LOGINV(RAND(),$M$12,$L$12)</f>
        <v>7.3318776342414234</v>
      </c>
      <c r="E698" s="14">
        <f ca="1">LOGINV(RAND(),$M$13,$L$13)</f>
        <v>57.985515352561876</v>
      </c>
      <c r="F698" s="14">
        <f ca="1">LOGINV(RAND(),$M$14,$L$14)</f>
        <v>25.085483505711487</v>
      </c>
      <c r="G698" s="14">
        <f ca="1">D698+E698+F698</f>
        <v>90.402876492514793</v>
      </c>
      <c r="H698">
        <f ca="1">FLOOR(SimTable[[#This Row],[Total_Service_Time_sec]],10)</f>
        <v>90</v>
      </c>
    </row>
    <row r="699" spans="1:8" ht="15" customHeight="1">
      <c r="A699">
        <f t="shared" si="10"/>
        <v>698</v>
      </c>
      <c r="B699" s="13">
        <f ca="1">RAND()</f>
        <v>0.68625905224831707</v>
      </c>
      <c r="C699" t="str">
        <f ca="1">IF(B699&lt;=$L$3,$I$3,IF(B699&lt;=$L$4,$I$4,IF(B699&lt;=$L$5,$I$5,IF(B699&lt;=$L$6,$I$6,$I$7))))</f>
        <v>Cup</v>
      </c>
      <c r="D699" s="14">
        <f ca="1">LOGINV(RAND(),$M$12,$L$12)</f>
        <v>53.468401381142421</v>
      </c>
      <c r="E699" s="14">
        <f ca="1">LOGINV(RAND(),$M$13,$L$13)</f>
        <v>19.986603657683894</v>
      </c>
      <c r="F699" s="14">
        <f ca="1">LOGINV(RAND(),$M$14,$L$14)</f>
        <v>16.308601041747824</v>
      </c>
      <c r="G699" s="14">
        <f ca="1">D699+E699+F699</f>
        <v>89.763606080574135</v>
      </c>
      <c r="H699">
        <f ca="1">FLOOR(SimTable[[#This Row],[Total_Service_Time_sec]],10)</f>
        <v>80</v>
      </c>
    </row>
    <row r="700" spans="1:8" ht="15" customHeight="1">
      <c r="A700">
        <f t="shared" si="10"/>
        <v>699</v>
      </c>
      <c r="B700" s="13">
        <f ca="1">RAND()</f>
        <v>6.9716628797098501E-2</v>
      </c>
      <c r="C700" t="str">
        <f ca="1">IF(B700&lt;=$L$3,$I$3,IF(B700&lt;=$L$4,$I$4,IF(B700&lt;=$L$5,$I$5,IF(B700&lt;=$L$6,$I$6,$I$7))))</f>
        <v>Cone</v>
      </c>
      <c r="D700" s="14">
        <f ca="1">LOGINV(RAND(),$M$12,$L$12)</f>
        <v>18.330597780442396</v>
      </c>
      <c r="E700" s="14">
        <f ca="1">LOGINV(RAND(),$M$13,$L$13)</f>
        <v>20.495536857192239</v>
      </c>
      <c r="F700" s="14">
        <f ca="1">LOGINV(RAND(),$M$14,$L$14)</f>
        <v>21.709311585952818</v>
      </c>
      <c r="G700" s="14">
        <f ca="1">D700+E700+F700</f>
        <v>60.535446223587456</v>
      </c>
      <c r="H700">
        <f ca="1">FLOOR(SimTable[[#This Row],[Total_Service_Time_sec]],10)</f>
        <v>60</v>
      </c>
    </row>
    <row r="701" spans="1:8" ht="15" customHeight="1">
      <c r="A701">
        <f t="shared" si="10"/>
        <v>700</v>
      </c>
      <c r="B701" s="13">
        <f ca="1">RAND()</f>
        <v>0.85900866590534242</v>
      </c>
      <c r="C701" t="str">
        <f ca="1">IF(B701&lt;=$L$3,$I$3,IF(B701&lt;=$L$4,$I$4,IF(B701&lt;=$L$5,$I$5,IF(B701&lt;=$L$6,$I$6,$I$7))))</f>
        <v>Cup</v>
      </c>
      <c r="D701" s="14">
        <f ca="1">LOGINV(RAND(),$M$12,$L$12)</f>
        <v>37.656056731635083</v>
      </c>
      <c r="E701" s="14">
        <f ca="1">LOGINV(RAND(),$M$13,$L$13)</f>
        <v>18.484009760373556</v>
      </c>
      <c r="F701" s="14">
        <f ca="1">LOGINV(RAND(),$M$14,$L$14)</f>
        <v>20.915845983170211</v>
      </c>
      <c r="G701" s="14">
        <f ca="1">D701+E701+F701</f>
        <v>77.055912475178857</v>
      </c>
      <c r="H701">
        <f ca="1">FLOOR(SimTable[[#This Row],[Total_Service_Time_sec]],10)</f>
        <v>70</v>
      </c>
    </row>
    <row r="702" spans="1:8" ht="15" customHeight="1">
      <c r="A702">
        <f t="shared" si="10"/>
        <v>701</v>
      </c>
      <c r="B702" s="13">
        <f ca="1">RAND()</f>
        <v>6.627330787544683E-2</v>
      </c>
      <c r="C702" t="str">
        <f ca="1">IF(B702&lt;=$L$3,$I$3,IF(B702&lt;=$L$4,$I$4,IF(B702&lt;=$L$5,$I$5,IF(B702&lt;=$L$6,$I$6,$I$7))))</f>
        <v>Cone</v>
      </c>
      <c r="D702" s="14">
        <f ca="1">LOGINV(RAND(),$M$12,$L$12)</f>
        <v>82.60328651747416</v>
      </c>
      <c r="E702" s="14">
        <f ca="1">LOGINV(RAND(),$M$13,$L$13)</f>
        <v>14.872391235316851</v>
      </c>
      <c r="F702" s="14">
        <f ca="1">LOGINV(RAND(),$M$14,$L$14)</f>
        <v>17.858668950200549</v>
      </c>
      <c r="G702" s="14">
        <f ca="1">D702+E702+F702</f>
        <v>115.33434670299157</v>
      </c>
      <c r="H702">
        <f ca="1">FLOOR(SimTable[[#This Row],[Total_Service_Time_sec]],10)</f>
        <v>110</v>
      </c>
    </row>
    <row r="703" spans="1:8" ht="15" customHeight="1">
      <c r="A703">
        <f t="shared" si="10"/>
        <v>702</v>
      </c>
      <c r="B703" s="13">
        <f ca="1">RAND()</f>
        <v>0.30780314391032015</v>
      </c>
      <c r="C703" t="str">
        <f ca="1">IF(B703&lt;=$L$3,$I$3,IF(B703&lt;=$L$4,$I$4,IF(B703&lt;=$L$5,$I$5,IF(B703&lt;=$L$6,$I$6,$I$7))))</f>
        <v>Cone</v>
      </c>
      <c r="D703" s="14">
        <f ca="1">LOGINV(RAND(),$M$12,$L$12)</f>
        <v>19.080093866266598</v>
      </c>
      <c r="E703" s="14">
        <f ca="1">LOGINV(RAND(),$M$13,$L$13)</f>
        <v>22.731343357803709</v>
      </c>
      <c r="F703" s="14">
        <f ca="1">LOGINV(RAND(),$M$14,$L$14)</f>
        <v>16.310218954793395</v>
      </c>
      <c r="G703" s="14">
        <f ca="1">D703+E703+F703</f>
        <v>58.121656178863702</v>
      </c>
      <c r="H703">
        <f ca="1">FLOOR(SimTable[[#This Row],[Total_Service_Time_sec]],10)</f>
        <v>50</v>
      </c>
    </row>
    <row r="704" spans="1:8" ht="15" customHeight="1">
      <c r="A704">
        <f t="shared" si="10"/>
        <v>703</v>
      </c>
      <c r="B704" s="13">
        <f ca="1">RAND()</f>
        <v>0.65892751416920359</v>
      </c>
      <c r="C704" t="str">
        <f ca="1">IF(B704&lt;=$L$3,$I$3,IF(B704&lt;=$L$4,$I$4,IF(B704&lt;=$L$5,$I$5,IF(B704&lt;=$L$6,$I$6,$I$7))))</f>
        <v>Cup</v>
      </c>
      <c r="D704" s="14">
        <f ca="1">LOGINV(RAND(),$M$12,$L$12)</f>
        <v>20.574459962926923</v>
      </c>
      <c r="E704" s="14">
        <f ca="1">LOGINV(RAND(),$M$13,$L$13)</f>
        <v>44.369522308409948</v>
      </c>
      <c r="F704" s="14">
        <f ca="1">LOGINV(RAND(),$M$14,$L$14)</f>
        <v>19.203376387297887</v>
      </c>
      <c r="G704" s="14">
        <f ca="1">D704+E704+F704</f>
        <v>84.147358658634744</v>
      </c>
      <c r="H704">
        <f ca="1">FLOOR(SimTable[[#This Row],[Total_Service_Time_sec]],10)</f>
        <v>80</v>
      </c>
    </row>
    <row r="705" spans="1:8" ht="15" customHeight="1">
      <c r="A705">
        <f t="shared" si="10"/>
        <v>704</v>
      </c>
      <c r="B705" s="13">
        <f ca="1">RAND()</f>
        <v>0.26707035096637177</v>
      </c>
      <c r="C705" t="str">
        <f ca="1">IF(B705&lt;=$L$3,$I$3,IF(B705&lt;=$L$4,$I$4,IF(B705&lt;=$L$5,$I$5,IF(B705&lt;=$L$6,$I$6,$I$7))))</f>
        <v>Cone</v>
      </c>
      <c r="D705" s="14">
        <f ca="1">LOGINV(RAND(),$M$12,$L$12)</f>
        <v>21.649464242805308</v>
      </c>
      <c r="E705" s="14">
        <f ca="1">LOGINV(RAND(),$M$13,$L$13)</f>
        <v>26.612321933246761</v>
      </c>
      <c r="F705" s="14">
        <f ca="1">LOGINV(RAND(),$M$14,$L$14)</f>
        <v>19.266695793412389</v>
      </c>
      <c r="G705" s="14">
        <f ca="1">D705+E705+F705</f>
        <v>67.528481969464451</v>
      </c>
      <c r="H705">
        <f ca="1">FLOOR(SimTable[[#This Row],[Total_Service_Time_sec]],10)</f>
        <v>60</v>
      </c>
    </row>
    <row r="706" spans="1:8" ht="15" customHeight="1">
      <c r="A706">
        <f t="shared" ref="A706:A769" si="11">ROW()-1</f>
        <v>705</v>
      </c>
      <c r="B706" s="13">
        <f ca="1">RAND()</f>
        <v>0.62825081437022401</v>
      </c>
      <c r="C706" t="str">
        <f ca="1">IF(B706&lt;=$L$3,$I$3,IF(B706&lt;=$L$4,$I$4,IF(B706&lt;=$L$5,$I$5,IF(B706&lt;=$L$6,$I$6,$I$7))))</f>
        <v>Cup</v>
      </c>
      <c r="D706" s="14">
        <f ca="1">LOGINV(RAND(),$M$12,$L$12)</f>
        <v>19.483462377724052</v>
      </c>
      <c r="E706" s="14">
        <f ca="1">LOGINV(RAND(),$M$13,$L$13)</f>
        <v>51.359420571054443</v>
      </c>
      <c r="F706" s="14">
        <f ca="1">LOGINV(RAND(),$M$14,$L$14)</f>
        <v>21.909306285442025</v>
      </c>
      <c r="G706" s="14">
        <f ca="1">D706+E706+F706</f>
        <v>92.752189234220523</v>
      </c>
      <c r="H706">
        <f ca="1">FLOOR(SimTable[[#This Row],[Total_Service_Time_sec]],10)</f>
        <v>90</v>
      </c>
    </row>
    <row r="707" spans="1:8" ht="15" customHeight="1">
      <c r="A707">
        <f t="shared" si="11"/>
        <v>706</v>
      </c>
      <c r="B707" s="13">
        <f ca="1">RAND()</f>
        <v>3.1537329641945222E-2</v>
      </c>
      <c r="C707" t="str">
        <f ca="1">IF(B707&lt;=$L$3,$I$3,IF(B707&lt;=$L$4,$I$4,IF(B707&lt;=$L$5,$I$5,IF(B707&lt;=$L$6,$I$6,$I$7))))</f>
        <v>Cone</v>
      </c>
      <c r="D707" s="14">
        <f ca="1">LOGINV(RAND(),$M$12,$L$12)</f>
        <v>41.332124173395485</v>
      </c>
      <c r="E707" s="14">
        <f ca="1">LOGINV(RAND(),$M$13,$L$13)</f>
        <v>14.582831330441973</v>
      </c>
      <c r="F707" s="14">
        <f ca="1">LOGINV(RAND(),$M$14,$L$14)</f>
        <v>20.576001491770111</v>
      </c>
      <c r="G707" s="14">
        <f ca="1">D707+E707+F707</f>
        <v>76.490956995607576</v>
      </c>
      <c r="H707">
        <f ca="1">FLOOR(SimTable[[#This Row],[Total_Service_Time_sec]],10)</f>
        <v>70</v>
      </c>
    </row>
    <row r="708" spans="1:8" ht="15" customHeight="1">
      <c r="A708">
        <f t="shared" si="11"/>
        <v>707</v>
      </c>
      <c r="B708" s="13">
        <f ca="1">RAND()</f>
        <v>0.37696535350965477</v>
      </c>
      <c r="C708" t="str">
        <f ca="1">IF(B708&lt;=$L$3,$I$3,IF(B708&lt;=$L$4,$I$4,IF(B708&lt;=$L$5,$I$5,IF(B708&lt;=$L$6,$I$6,$I$7))))</f>
        <v>Cone</v>
      </c>
      <c r="D708" s="14">
        <f ca="1">LOGINV(RAND(),$M$12,$L$12)</f>
        <v>22.458912353098913</v>
      </c>
      <c r="E708" s="14">
        <f ca="1">LOGINV(RAND(),$M$13,$L$13)</f>
        <v>42.387353981276263</v>
      </c>
      <c r="F708" s="14">
        <f ca="1">LOGINV(RAND(),$M$14,$L$14)</f>
        <v>15.620407669197052</v>
      </c>
      <c r="G708" s="14">
        <f ca="1">D708+E708+F708</f>
        <v>80.466674003572223</v>
      </c>
      <c r="H708">
        <f ca="1">FLOOR(SimTable[[#This Row],[Total_Service_Time_sec]],10)</f>
        <v>80</v>
      </c>
    </row>
    <row r="709" spans="1:8" ht="15" customHeight="1">
      <c r="A709">
        <f t="shared" si="11"/>
        <v>708</v>
      </c>
      <c r="B709" s="13">
        <f ca="1">RAND()</f>
        <v>0.77534673829281087</v>
      </c>
      <c r="C709" t="str">
        <f ca="1">IF(B709&lt;=$L$3,$I$3,IF(B709&lt;=$L$4,$I$4,IF(B709&lt;=$L$5,$I$5,IF(B709&lt;=$L$6,$I$6,$I$7))))</f>
        <v>Cup</v>
      </c>
      <c r="D709" s="14">
        <f ca="1">LOGINV(RAND(),$M$12,$L$12)</f>
        <v>53.14323471694707</v>
      </c>
      <c r="E709" s="14">
        <f ca="1">LOGINV(RAND(),$M$13,$L$13)</f>
        <v>28.4187566336348</v>
      </c>
      <c r="F709" s="14">
        <f ca="1">LOGINV(RAND(),$M$14,$L$14)</f>
        <v>15.562982879155561</v>
      </c>
      <c r="G709" s="14">
        <f ca="1">D709+E709+F709</f>
        <v>97.124974229737433</v>
      </c>
      <c r="H709">
        <f ca="1">FLOOR(SimTable[[#This Row],[Total_Service_Time_sec]],10)</f>
        <v>90</v>
      </c>
    </row>
    <row r="710" spans="1:8" ht="15" customHeight="1">
      <c r="A710">
        <f t="shared" si="11"/>
        <v>709</v>
      </c>
      <c r="B710" s="13">
        <f ca="1">RAND()</f>
        <v>0.30339108997684183</v>
      </c>
      <c r="C710" t="str">
        <f ca="1">IF(B710&lt;=$L$3,$I$3,IF(B710&lt;=$L$4,$I$4,IF(B710&lt;=$L$5,$I$5,IF(B710&lt;=$L$6,$I$6,$I$7))))</f>
        <v>Cone</v>
      </c>
      <c r="D710" s="14">
        <f ca="1">LOGINV(RAND(),$M$12,$L$12)</f>
        <v>10.951503234776279</v>
      </c>
      <c r="E710" s="14">
        <f ca="1">LOGINV(RAND(),$M$13,$L$13)</f>
        <v>45.946573664787827</v>
      </c>
      <c r="F710" s="14">
        <f ca="1">LOGINV(RAND(),$M$14,$L$14)</f>
        <v>22.513839334485485</v>
      </c>
      <c r="G710" s="14">
        <f ca="1">D710+E710+F710</f>
        <v>79.411916234049585</v>
      </c>
      <c r="H710">
        <f ca="1">FLOOR(SimTable[[#This Row],[Total_Service_Time_sec]],10)</f>
        <v>70</v>
      </c>
    </row>
    <row r="711" spans="1:8" ht="15" customHeight="1">
      <c r="A711">
        <f t="shared" si="11"/>
        <v>710</v>
      </c>
      <c r="B711" s="13">
        <f ca="1">RAND()</f>
        <v>0.46554735763785504</v>
      </c>
      <c r="C711" t="str">
        <f ca="1">IF(B711&lt;=$L$3,$I$3,IF(B711&lt;=$L$4,$I$4,IF(B711&lt;=$L$5,$I$5,IF(B711&lt;=$L$6,$I$6,$I$7))))</f>
        <v>Cone</v>
      </c>
      <c r="D711" s="14">
        <f ca="1">LOGINV(RAND(),$M$12,$L$12)</f>
        <v>17.500321270198171</v>
      </c>
      <c r="E711" s="14">
        <f ca="1">LOGINV(RAND(),$M$13,$L$13)</f>
        <v>19.509336394365974</v>
      </c>
      <c r="F711" s="14">
        <f ca="1">LOGINV(RAND(),$M$14,$L$14)</f>
        <v>19.770766031104547</v>
      </c>
      <c r="G711" s="14">
        <f ca="1">D711+E711+F711</f>
        <v>56.780423695668688</v>
      </c>
      <c r="H711">
        <f ca="1">FLOOR(SimTable[[#This Row],[Total_Service_Time_sec]],10)</f>
        <v>50</v>
      </c>
    </row>
    <row r="712" spans="1:8" ht="15" customHeight="1">
      <c r="A712">
        <f t="shared" si="11"/>
        <v>711</v>
      </c>
      <c r="B712" s="13">
        <f ca="1">RAND()</f>
        <v>0.83508368889868689</v>
      </c>
      <c r="C712" t="str">
        <f ca="1">IF(B712&lt;=$L$3,$I$3,IF(B712&lt;=$L$4,$I$4,IF(B712&lt;=$L$5,$I$5,IF(B712&lt;=$L$6,$I$6,$I$7))))</f>
        <v>Cup</v>
      </c>
      <c r="D712" s="14">
        <f ca="1">LOGINV(RAND(),$M$12,$L$12)</f>
        <v>29.278644828446783</v>
      </c>
      <c r="E712" s="14">
        <f ca="1">LOGINV(RAND(),$M$13,$L$13)</f>
        <v>28.633769352418934</v>
      </c>
      <c r="F712" s="14">
        <f ca="1">LOGINV(RAND(),$M$14,$L$14)</f>
        <v>20.82595584226668</v>
      </c>
      <c r="G712" s="14">
        <f ca="1">D712+E712+F712</f>
        <v>78.738370023132404</v>
      </c>
      <c r="H712">
        <f ca="1">FLOOR(SimTable[[#This Row],[Total_Service_Time_sec]],10)</f>
        <v>70</v>
      </c>
    </row>
    <row r="713" spans="1:8" ht="15" customHeight="1">
      <c r="A713">
        <f t="shared" si="11"/>
        <v>712</v>
      </c>
      <c r="B713" s="13">
        <f ca="1">RAND()</f>
        <v>0.2127938593195069</v>
      </c>
      <c r="C713" t="str">
        <f ca="1">IF(B713&lt;=$L$3,$I$3,IF(B713&lt;=$L$4,$I$4,IF(B713&lt;=$L$5,$I$5,IF(B713&lt;=$L$6,$I$6,$I$7))))</f>
        <v>Cone</v>
      </c>
      <c r="D713" s="14">
        <f ca="1">LOGINV(RAND(),$M$12,$L$12)</f>
        <v>64.874881573066091</v>
      </c>
      <c r="E713" s="14">
        <f ca="1">LOGINV(RAND(),$M$13,$L$13)</f>
        <v>23.670898799756579</v>
      </c>
      <c r="F713" s="14">
        <f ca="1">LOGINV(RAND(),$M$14,$L$14)</f>
        <v>20.52827728783803</v>
      </c>
      <c r="G713" s="14">
        <f ca="1">D713+E713+F713</f>
        <v>109.07405766066069</v>
      </c>
      <c r="H713">
        <f ca="1">FLOOR(SimTable[[#This Row],[Total_Service_Time_sec]],10)</f>
        <v>100</v>
      </c>
    </row>
    <row r="714" spans="1:8" ht="15" customHeight="1">
      <c r="A714">
        <f t="shared" si="11"/>
        <v>713</v>
      </c>
      <c r="B714" s="13">
        <f ca="1">RAND()</f>
        <v>0.50423845961622327</v>
      </c>
      <c r="C714" t="str">
        <f ca="1">IF(B714&lt;=$L$3,$I$3,IF(B714&lt;=$L$4,$I$4,IF(B714&lt;=$L$5,$I$5,IF(B714&lt;=$L$6,$I$6,$I$7))))</f>
        <v>Cup</v>
      </c>
      <c r="D714" s="14">
        <f ca="1">LOGINV(RAND(),$M$12,$L$12)</f>
        <v>7.4346554687438449</v>
      </c>
      <c r="E714" s="14">
        <f ca="1">LOGINV(RAND(),$M$13,$L$13)</f>
        <v>16.452869229093491</v>
      </c>
      <c r="F714" s="14">
        <f ca="1">LOGINV(RAND(),$M$14,$L$14)</f>
        <v>14.341796754896858</v>
      </c>
      <c r="G714" s="14">
        <f ca="1">D714+E714+F714</f>
        <v>38.229321452734197</v>
      </c>
      <c r="H714">
        <f ca="1">FLOOR(SimTable[[#This Row],[Total_Service_Time_sec]],10)</f>
        <v>30</v>
      </c>
    </row>
    <row r="715" spans="1:8" ht="15" customHeight="1">
      <c r="A715">
        <f t="shared" si="11"/>
        <v>714</v>
      </c>
      <c r="B715" s="13">
        <f ca="1">RAND()</f>
        <v>0.62456129492167456</v>
      </c>
      <c r="C715" t="str">
        <f ca="1">IF(B715&lt;=$L$3,$I$3,IF(B715&lt;=$L$4,$I$4,IF(B715&lt;=$L$5,$I$5,IF(B715&lt;=$L$6,$I$6,$I$7))))</f>
        <v>Cup</v>
      </c>
      <c r="D715" s="14">
        <f ca="1">LOGINV(RAND(),$M$12,$L$12)</f>
        <v>56.972329148773404</v>
      </c>
      <c r="E715" s="14">
        <f ca="1">LOGINV(RAND(),$M$13,$L$13)</f>
        <v>32.15855873155575</v>
      </c>
      <c r="F715" s="14">
        <f ca="1">LOGINV(RAND(),$M$14,$L$14)</f>
        <v>20.200115042721013</v>
      </c>
      <c r="G715" s="14">
        <f ca="1">D715+E715+F715</f>
        <v>109.33100292305016</v>
      </c>
      <c r="H715">
        <f ca="1">FLOOR(SimTable[[#This Row],[Total_Service_Time_sec]],10)</f>
        <v>100</v>
      </c>
    </row>
    <row r="716" spans="1:8" ht="15" customHeight="1">
      <c r="A716">
        <f t="shared" si="11"/>
        <v>715</v>
      </c>
      <c r="B716" s="13">
        <f ca="1">RAND()</f>
        <v>0.62643212954917904</v>
      </c>
      <c r="C716" t="str">
        <f ca="1">IF(B716&lt;=$L$3,$I$3,IF(B716&lt;=$L$4,$I$4,IF(B716&lt;=$L$5,$I$5,IF(B716&lt;=$L$6,$I$6,$I$7))))</f>
        <v>Cup</v>
      </c>
      <c r="D716" s="14">
        <f ca="1">LOGINV(RAND(),$M$12,$L$12)</f>
        <v>53.915395642121432</v>
      </c>
      <c r="E716" s="14">
        <f ca="1">LOGINV(RAND(),$M$13,$L$13)</f>
        <v>14.629540464281311</v>
      </c>
      <c r="F716" s="14">
        <f ca="1">LOGINV(RAND(),$M$14,$L$14)</f>
        <v>17.470771199082147</v>
      </c>
      <c r="G716" s="14">
        <f ca="1">D716+E716+F716</f>
        <v>86.015707305484895</v>
      </c>
      <c r="H716">
        <f ca="1">FLOOR(SimTable[[#This Row],[Total_Service_Time_sec]],10)</f>
        <v>80</v>
      </c>
    </row>
    <row r="717" spans="1:8" ht="15" customHeight="1">
      <c r="A717">
        <f t="shared" si="11"/>
        <v>716</v>
      </c>
      <c r="B717" s="13">
        <f ca="1">RAND()</f>
        <v>0.1902162683219053</v>
      </c>
      <c r="C717" t="str">
        <f ca="1">IF(B717&lt;=$L$3,$I$3,IF(B717&lt;=$L$4,$I$4,IF(B717&lt;=$L$5,$I$5,IF(B717&lt;=$L$6,$I$6,$I$7))))</f>
        <v>Cone</v>
      </c>
      <c r="D717" s="14">
        <f ca="1">LOGINV(RAND(),$M$12,$L$12)</f>
        <v>10.540047245822985</v>
      </c>
      <c r="E717" s="14">
        <f ca="1">LOGINV(RAND(),$M$13,$L$13)</f>
        <v>58.509616842185764</v>
      </c>
      <c r="F717" s="14">
        <f ca="1">LOGINV(RAND(),$M$14,$L$14)</f>
        <v>17.920504334967688</v>
      </c>
      <c r="G717" s="14">
        <f ca="1">D717+E717+F717</f>
        <v>86.970168422976442</v>
      </c>
      <c r="H717">
        <f ca="1">FLOOR(SimTable[[#This Row],[Total_Service_Time_sec]],10)</f>
        <v>80</v>
      </c>
    </row>
    <row r="718" spans="1:8" ht="15" customHeight="1">
      <c r="A718">
        <f t="shared" si="11"/>
        <v>717</v>
      </c>
      <c r="B718" s="13">
        <f ca="1">RAND()</f>
        <v>0.63011952955820827</v>
      </c>
      <c r="C718" t="str">
        <f ca="1">IF(B718&lt;=$L$3,$I$3,IF(B718&lt;=$L$4,$I$4,IF(B718&lt;=$L$5,$I$5,IF(B718&lt;=$L$6,$I$6,$I$7))))</f>
        <v>Cup</v>
      </c>
      <c r="D718" s="14">
        <f ca="1">LOGINV(RAND(),$M$12,$L$12)</f>
        <v>21.456902530080086</v>
      </c>
      <c r="E718" s="14">
        <f ca="1">LOGINV(RAND(),$M$13,$L$13)</f>
        <v>15.746648778598415</v>
      </c>
      <c r="F718" s="14">
        <f ca="1">LOGINV(RAND(),$M$14,$L$14)</f>
        <v>17.935072720423719</v>
      </c>
      <c r="G718" s="14">
        <f ca="1">D718+E718+F718</f>
        <v>55.138624029102218</v>
      </c>
      <c r="H718">
        <f ca="1">FLOOR(SimTable[[#This Row],[Total_Service_Time_sec]],10)</f>
        <v>50</v>
      </c>
    </row>
    <row r="719" spans="1:8" ht="15" customHeight="1">
      <c r="A719">
        <f t="shared" si="11"/>
        <v>718</v>
      </c>
      <c r="B719" s="13">
        <f ca="1">RAND()</f>
        <v>0.72910452153239313</v>
      </c>
      <c r="C719" t="str">
        <f ca="1">IF(B719&lt;=$L$3,$I$3,IF(B719&lt;=$L$4,$I$4,IF(B719&lt;=$L$5,$I$5,IF(B719&lt;=$L$6,$I$6,$I$7))))</f>
        <v>Cup</v>
      </c>
      <c r="D719" s="14">
        <f ca="1">LOGINV(RAND(),$M$12,$L$12)</f>
        <v>25.811909144359984</v>
      </c>
      <c r="E719" s="14">
        <f ca="1">LOGINV(RAND(),$M$13,$L$13)</f>
        <v>18.942947121437449</v>
      </c>
      <c r="F719" s="14">
        <f ca="1">LOGINV(RAND(),$M$14,$L$14)</f>
        <v>18.976498414064434</v>
      </c>
      <c r="G719" s="14">
        <f ca="1">D719+E719+F719</f>
        <v>63.731354679861866</v>
      </c>
      <c r="H719">
        <f ca="1">FLOOR(SimTable[[#This Row],[Total_Service_Time_sec]],10)</f>
        <v>60</v>
      </c>
    </row>
    <row r="720" spans="1:8" ht="15" customHeight="1">
      <c r="A720">
        <f t="shared" si="11"/>
        <v>719</v>
      </c>
      <c r="B720" s="13">
        <f ca="1">RAND()</f>
        <v>0.67503398532946679</v>
      </c>
      <c r="C720" t="str">
        <f ca="1">IF(B720&lt;=$L$3,$I$3,IF(B720&lt;=$L$4,$I$4,IF(B720&lt;=$L$5,$I$5,IF(B720&lt;=$L$6,$I$6,$I$7))))</f>
        <v>Cup</v>
      </c>
      <c r="D720" s="14">
        <f ca="1">LOGINV(RAND(),$M$12,$L$12)</f>
        <v>45.220700684878324</v>
      </c>
      <c r="E720" s="14">
        <f ca="1">LOGINV(RAND(),$M$13,$L$13)</f>
        <v>13.407740143962208</v>
      </c>
      <c r="F720" s="14">
        <f ca="1">LOGINV(RAND(),$M$14,$L$14)</f>
        <v>23.679053144343253</v>
      </c>
      <c r="G720" s="14">
        <f ca="1">D720+E720+F720</f>
        <v>82.307493973183782</v>
      </c>
      <c r="H720">
        <f ca="1">FLOOR(SimTable[[#This Row],[Total_Service_Time_sec]],10)</f>
        <v>80</v>
      </c>
    </row>
    <row r="721" spans="1:8" ht="15" customHeight="1">
      <c r="A721">
        <f t="shared" si="11"/>
        <v>720</v>
      </c>
      <c r="B721" s="13">
        <f ca="1">RAND()</f>
        <v>0.7383823350643568</v>
      </c>
      <c r="C721" t="str">
        <f ca="1">IF(B721&lt;=$L$3,$I$3,IF(B721&lt;=$L$4,$I$4,IF(B721&lt;=$L$5,$I$5,IF(B721&lt;=$L$6,$I$6,$I$7))))</f>
        <v>Cup</v>
      </c>
      <c r="D721" s="14">
        <f ca="1">LOGINV(RAND(),$M$12,$L$12)</f>
        <v>19.924279052360291</v>
      </c>
      <c r="E721" s="14">
        <f ca="1">LOGINV(RAND(),$M$13,$L$13)</f>
        <v>10.862224291100338</v>
      </c>
      <c r="F721" s="14">
        <f ca="1">LOGINV(RAND(),$M$14,$L$14)</f>
        <v>20.405029035234548</v>
      </c>
      <c r="G721" s="14">
        <f ca="1">D721+E721+F721</f>
        <v>51.191532378695179</v>
      </c>
      <c r="H721">
        <f ca="1">FLOOR(SimTable[[#This Row],[Total_Service_Time_sec]],10)</f>
        <v>50</v>
      </c>
    </row>
    <row r="722" spans="1:8" ht="15" customHeight="1">
      <c r="A722">
        <f t="shared" si="11"/>
        <v>721</v>
      </c>
      <c r="B722" s="13">
        <f ca="1">RAND()</f>
        <v>0.67387773964831987</v>
      </c>
      <c r="C722" t="str">
        <f ca="1">IF(B722&lt;=$L$3,$I$3,IF(B722&lt;=$L$4,$I$4,IF(B722&lt;=$L$5,$I$5,IF(B722&lt;=$L$6,$I$6,$I$7))))</f>
        <v>Cup</v>
      </c>
      <c r="D722" s="14">
        <f ca="1">LOGINV(RAND(),$M$12,$L$12)</f>
        <v>26.806228970918301</v>
      </c>
      <c r="E722" s="14">
        <f ca="1">LOGINV(RAND(),$M$13,$L$13)</f>
        <v>48.712334329253409</v>
      </c>
      <c r="F722" s="14">
        <f ca="1">LOGINV(RAND(),$M$14,$L$14)</f>
        <v>21.762026542904469</v>
      </c>
      <c r="G722" s="14">
        <f ca="1">D722+E722+F722</f>
        <v>97.280589843076172</v>
      </c>
      <c r="H722">
        <f ca="1">FLOOR(SimTable[[#This Row],[Total_Service_Time_sec]],10)</f>
        <v>90</v>
      </c>
    </row>
    <row r="723" spans="1:8" ht="15" customHeight="1">
      <c r="A723">
        <f t="shared" si="11"/>
        <v>722</v>
      </c>
      <c r="B723" s="13">
        <f ca="1">RAND()</f>
        <v>0.65770524019476717</v>
      </c>
      <c r="C723" t="str">
        <f ca="1">IF(B723&lt;=$L$3,$I$3,IF(B723&lt;=$L$4,$I$4,IF(B723&lt;=$L$5,$I$5,IF(B723&lt;=$L$6,$I$6,$I$7))))</f>
        <v>Cup</v>
      </c>
      <c r="D723" s="14">
        <f ca="1">LOGINV(RAND(),$M$12,$L$12)</f>
        <v>14.828603700682619</v>
      </c>
      <c r="E723" s="14">
        <f ca="1">LOGINV(RAND(),$M$13,$L$13)</f>
        <v>18.825256794648869</v>
      </c>
      <c r="F723" s="14">
        <f ca="1">LOGINV(RAND(),$M$14,$L$14)</f>
        <v>21.438641597373199</v>
      </c>
      <c r="G723" s="14">
        <f ca="1">D723+E723+F723</f>
        <v>55.092502092704684</v>
      </c>
      <c r="H723">
        <f ca="1">FLOOR(SimTable[[#This Row],[Total_Service_Time_sec]],10)</f>
        <v>50</v>
      </c>
    </row>
    <row r="724" spans="1:8" ht="15" customHeight="1">
      <c r="A724">
        <f t="shared" si="11"/>
        <v>723</v>
      </c>
      <c r="B724" s="13">
        <f ca="1">RAND()</f>
        <v>0.89269122290472303</v>
      </c>
      <c r="C724" t="str">
        <f ca="1">IF(B724&lt;=$L$3,$I$3,IF(B724&lt;=$L$4,$I$4,IF(B724&lt;=$L$5,$I$5,IF(B724&lt;=$L$6,$I$6,$I$7))))</f>
        <v>Shake</v>
      </c>
      <c r="D724" s="14">
        <f ca="1">LOGINV(RAND(),$M$12,$L$12)</f>
        <v>29.641825279125808</v>
      </c>
      <c r="E724" s="14">
        <f ca="1">LOGINV(RAND(),$M$13,$L$13)</f>
        <v>10.04703599987506</v>
      </c>
      <c r="F724" s="14">
        <f ca="1">LOGINV(RAND(),$M$14,$L$14)</f>
        <v>20.251622918756755</v>
      </c>
      <c r="G724" s="14">
        <f ca="1">D724+E724+F724</f>
        <v>59.940484197757627</v>
      </c>
      <c r="H724">
        <f ca="1">FLOOR(SimTable[[#This Row],[Total_Service_Time_sec]],10)</f>
        <v>50</v>
      </c>
    </row>
    <row r="725" spans="1:8" ht="15" customHeight="1">
      <c r="A725">
        <f t="shared" si="11"/>
        <v>724</v>
      </c>
      <c r="B725" s="13">
        <f ca="1">RAND()</f>
        <v>0.5624556657931703</v>
      </c>
      <c r="C725" t="str">
        <f ca="1">IF(B725&lt;=$L$3,$I$3,IF(B725&lt;=$L$4,$I$4,IF(B725&lt;=$L$5,$I$5,IF(B725&lt;=$L$6,$I$6,$I$7))))</f>
        <v>Cup</v>
      </c>
      <c r="D725" s="14">
        <f ca="1">LOGINV(RAND(),$M$12,$L$12)</f>
        <v>46.16450095069689</v>
      </c>
      <c r="E725" s="14">
        <f ca="1">LOGINV(RAND(),$M$13,$L$13)</f>
        <v>46.89619476888096</v>
      </c>
      <c r="F725" s="14">
        <f ca="1">LOGINV(RAND(),$M$14,$L$14)</f>
        <v>16.651903845535674</v>
      </c>
      <c r="G725" s="14">
        <f ca="1">D725+E725+F725</f>
        <v>109.71259956511352</v>
      </c>
      <c r="H725">
        <f ca="1">FLOOR(SimTable[[#This Row],[Total_Service_Time_sec]],10)</f>
        <v>100</v>
      </c>
    </row>
    <row r="726" spans="1:8" ht="15" customHeight="1">
      <c r="A726">
        <f t="shared" si="11"/>
        <v>725</v>
      </c>
      <c r="B726" s="13">
        <f ca="1">RAND()</f>
        <v>0.75973961329354733</v>
      </c>
      <c r="C726" t="str">
        <f ca="1">IF(B726&lt;=$L$3,$I$3,IF(B726&lt;=$L$4,$I$4,IF(B726&lt;=$L$5,$I$5,IF(B726&lt;=$L$6,$I$6,$I$7))))</f>
        <v>Cup</v>
      </c>
      <c r="D726" s="14">
        <f ca="1">LOGINV(RAND(),$M$12,$L$12)</f>
        <v>19.289429332023591</v>
      </c>
      <c r="E726" s="14">
        <f ca="1">LOGINV(RAND(),$M$13,$L$13)</f>
        <v>26.896270419116568</v>
      </c>
      <c r="F726" s="14">
        <f ca="1">LOGINV(RAND(),$M$14,$L$14)</f>
        <v>16.119551535416932</v>
      </c>
      <c r="G726" s="14">
        <f ca="1">D726+E726+F726</f>
        <v>62.305251286557095</v>
      </c>
      <c r="H726">
        <f ca="1">FLOOR(SimTable[[#This Row],[Total_Service_Time_sec]],10)</f>
        <v>60</v>
      </c>
    </row>
    <row r="727" spans="1:8" ht="15" customHeight="1">
      <c r="A727">
        <f t="shared" si="11"/>
        <v>726</v>
      </c>
      <c r="B727" s="13">
        <f ca="1">RAND()</f>
        <v>0.86273948536927669</v>
      </c>
      <c r="C727" t="str">
        <f ca="1">IF(B727&lt;=$L$3,$I$3,IF(B727&lt;=$L$4,$I$4,IF(B727&lt;=$L$5,$I$5,IF(B727&lt;=$L$6,$I$6,$I$7))))</f>
        <v>Shake</v>
      </c>
      <c r="D727" s="14">
        <f ca="1">LOGINV(RAND(),$M$12,$L$12)</f>
        <v>32.134617089154254</v>
      </c>
      <c r="E727" s="14">
        <f ca="1">LOGINV(RAND(),$M$13,$L$13)</f>
        <v>22.855321184569622</v>
      </c>
      <c r="F727" s="14">
        <f ca="1">LOGINV(RAND(),$M$14,$L$14)</f>
        <v>22.21159771708804</v>
      </c>
      <c r="G727" s="14">
        <f ca="1">D727+E727+F727</f>
        <v>77.201535990811919</v>
      </c>
      <c r="H727">
        <f ca="1">FLOOR(SimTable[[#This Row],[Total_Service_Time_sec]],10)</f>
        <v>70</v>
      </c>
    </row>
    <row r="728" spans="1:8" ht="15" customHeight="1">
      <c r="A728">
        <f t="shared" si="11"/>
        <v>727</v>
      </c>
      <c r="B728" s="13">
        <f ca="1">RAND()</f>
        <v>3.4093738242490401E-2</v>
      </c>
      <c r="C728" t="str">
        <f ca="1">IF(B728&lt;=$L$3,$I$3,IF(B728&lt;=$L$4,$I$4,IF(B728&lt;=$L$5,$I$5,IF(B728&lt;=$L$6,$I$6,$I$7))))</f>
        <v>Cone</v>
      </c>
      <c r="D728" s="14">
        <f ca="1">LOGINV(RAND(),$M$12,$L$12)</f>
        <v>131.18442717624617</v>
      </c>
      <c r="E728" s="14">
        <f ca="1">LOGINV(RAND(),$M$13,$L$13)</f>
        <v>63.609738545636702</v>
      </c>
      <c r="F728" s="14">
        <f ca="1">LOGINV(RAND(),$M$14,$L$14)</f>
        <v>20.547754478764311</v>
      </c>
      <c r="G728" s="14">
        <f ca="1">D728+E728+F728</f>
        <v>215.34192020064719</v>
      </c>
      <c r="H728">
        <f ca="1">FLOOR(SimTable[[#This Row],[Total_Service_Time_sec]],10)</f>
        <v>210</v>
      </c>
    </row>
    <row r="729" spans="1:8" ht="15" customHeight="1">
      <c r="A729">
        <f t="shared" si="11"/>
        <v>728</v>
      </c>
      <c r="B729" s="13">
        <f ca="1">RAND()</f>
        <v>0.53559326336685309</v>
      </c>
      <c r="C729" t="str">
        <f ca="1">IF(B729&lt;=$L$3,$I$3,IF(B729&lt;=$L$4,$I$4,IF(B729&lt;=$L$5,$I$5,IF(B729&lt;=$L$6,$I$6,$I$7))))</f>
        <v>Cup</v>
      </c>
      <c r="D729" s="14">
        <f ca="1">LOGINV(RAND(),$M$12,$L$12)</f>
        <v>6.8472965570038102</v>
      </c>
      <c r="E729" s="14">
        <f ca="1">LOGINV(RAND(),$M$13,$L$13)</f>
        <v>41.320645799268867</v>
      </c>
      <c r="F729" s="14">
        <f ca="1">LOGINV(RAND(),$M$14,$L$14)</f>
        <v>20.600014672093135</v>
      </c>
      <c r="G729" s="14">
        <f ca="1">D729+E729+F729</f>
        <v>68.767957028365814</v>
      </c>
      <c r="H729">
        <f ca="1">FLOOR(SimTable[[#This Row],[Total_Service_Time_sec]],10)</f>
        <v>60</v>
      </c>
    </row>
    <row r="730" spans="1:8" ht="15" customHeight="1">
      <c r="A730">
        <f t="shared" si="11"/>
        <v>729</v>
      </c>
      <c r="B730" s="13">
        <f ca="1">RAND()</f>
        <v>0.82940539116506851</v>
      </c>
      <c r="C730" t="str">
        <f ca="1">IF(B730&lt;=$L$3,$I$3,IF(B730&lt;=$L$4,$I$4,IF(B730&lt;=$L$5,$I$5,IF(B730&lt;=$L$6,$I$6,$I$7))))</f>
        <v>Cup</v>
      </c>
      <c r="D730" s="14">
        <f ca="1">LOGINV(RAND(),$M$12,$L$12)</f>
        <v>20.663448886458504</v>
      </c>
      <c r="E730" s="14">
        <f ca="1">LOGINV(RAND(),$M$13,$L$13)</f>
        <v>44.679342527431935</v>
      </c>
      <c r="F730" s="14">
        <f ca="1">LOGINV(RAND(),$M$14,$L$14)</f>
        <v>17.81332944411157</v>
      </c>
      <c r="G730" s="14">
        <f ca="1">D730+E730+F730</f>
        <v>83.156120858002012</v>
      </c>
      <c r="H730">
        <f ca="1">FLOOR(SimTable[[#This Row],[Total_Service_Time_sec]],10)</f>
        <v>80</v>
      </c>
    </row>
    <row r="731" spans="1:8" ht="15" customHeight="1">
      <c r="A731">
        <f t="shared" si="11"/>
        <v>730</v>
      </c>
      <c r="B731" s="13">
        <f ca="1">RAND()</f>
        <v>0.47270935111800993</v>
      </c>
      <c r="C731" t="str">
        <f ca="1">IF(B731&lt;=$L$3,$I$3,IF(B731&lt;=$L$4,$I$4,IF(B731&lt;=$L$5,$I$5,IF(B731&lt;=$L$6,$I$6,$I$7))))</f>
        <v>Cone</v>
      </c>
      <c r="D731" s="14">
        <f ca="1">LOGINV(RAND(),$M$12,$L$12)</f>
        <v>60.003319419371209</v>
      </c>
      <c r="E731" s="14">
        <f ca="1">LOGINV(RAND(),$M$13,$L$13)</f>
        <v>29.801508583681088</v>
      </c>
      <c r="F731" s="14">
        <f ca="1">LOGINV(RAND(),$M$14,$L$14)</f>
        <v>21.106308649593494</v>
      </c>
      <c r="G731" s="14">
        <f ca="1">D731+E731+F731</f>
        <v>110.91113665264578</v>
      </c>
      <c r="H731">
        <f ca="1">FLOOR(SimTable[[#This Row],[Total_Service_Time_sec]],10)</f>
        <v>110</v>
      </c>
    </row>
    <row r="732" spans="1:8" ht="15" customHeight="1">
      <c r="A732">
        <f t="shared" si="11"/>
        <v>731</v>
      </c>
      <c r="B732" s="13">
        <f ca="1">RAND()</f>
        <v>0.54487897265496776</v>
      </c>
      <c r="C732" t="str">
        <f ca="1">IF(B732&lt;=$L$3,$I$3,IF(B732&lt;=$L$4,$I$4,IF(B732&lt;=$L$5,$I$5,IF(B732&lt;=$L$6,$I$6,$I$7))))</f>
        <v>Cup</v>
      </c>
      <c r="D732" s="14">
        <f ca="1">LOGINV(RAND(),$M$12,$L$12)</f>
        <v>45.08648094297677</v>
      </c>
      <c r="E732" s="14">
        <f ca="1">LOGINV(RAND(),$M$13,$L$13)</f>
        <v>21.299901127899229</v>
      </c>
      <c r="F732" s="14">
        <f ca="1">LOGINV(RAND(),$M$14,$L$14)</f>
        <v>25.791697683114354</v>
      </c>
      <c r="G732" s="14">
        <f ca="1">D732+E732+F732</f>
        <v>92.178079753990346</v>
      </c>
      <c r="H732">
        <f ca="1">FLOOR(SimTable[[#This Row],[Total_Service_Time_sec]],10)</f>
        <v>90</v>
      </c>
    </row>
    <row r="733" spans="1:8" ht="15" customHeight="1">
      <c r="A733">
        <f t="shared" si="11"/>
        <v>732</v>
      </c>
      <c r="B733" s="13">
        <f ca="1">RAND()</f>
        <v>0.11138598760705554</v>
      </c>
      <c r="C733" t="str">
        <f ca="1">IF(B733&lt;=$L$3,$I$3,IF(B733&lt;=$L$4,$I$4,IF(B733&lt;=$L$5,$I$5,IF(B733&lt;=$L$6,$I$6,$I$7))))</f>
        <v>Cone</v>
      </c>
      <c r="D733" s="14">
        <f ca="1">LOGINV(RAND(),$M$12,$L$12)</f>
        <v>23.460429950426427</v>
      </c>
      <c r="E733" s="14">
        <f ca="1">LOGINV(RAND(),$M$13,$L$13)</f>
        <v>23.366292671658446</v>
      </c>
      <c r="F733" s="14">
        <f ca="1">LOGINV(RAND(),$M$14,$L$14)</f>
        <v>12.467146826373961</v>
      </c>
      <c r="G733" s="14">
        <f ca="1">D733+E733+F733</f>
        <v>59.293869448458835</v>
      </c>
      <c r="H733">
        <f ca="1">FLOOR(SimTable[[#This Row],[Total_Service_Time_sec]],10)</f>
        <v>50</v>
      </c>
    </row>
    <row r="734" spans="1:8" ht="15" customHeight="1">
      <c r="A734">
        <f t="shared" si="11"/>
        <v>733</v>
      </c>
      <c r="B734" s="13">
        <f ca="1">RAND()</f>
        <v>0.8861773573950027</v>
      </c>
      <c r="C734" t="str">
        <f ca="1">IF(B734&lt;=$L$3,$I$3,IF(B734&lt;=$L$4,$I$4,IF(B734&lt;=$L$5,$I$5,IF(B734&lt;=$L$6,$I$6,$I$7))))</f>
        <v>Shake</v>
      </c>
      <c r="D734" s="14">
        <f ca="1">LOGINV(RAND(),$M$12,$L$12)</f>
        <v>22.719270608906498</v>
      </c>
      <c r="E734" s="14">
        <f ca="1">LOGINV(RAND(),$M$13,$L$13)</f>
        <v>22.017099977614464</v>
      </c>
      <c r="F734" s="14">
        <f ca="1">LOGINV(RAND(),$M$14,$L$14)</f>
        <v>20.541694362033098</v>
      </c>
      <c r="G734" s="14">
        <f ca="1">D734+E734+F734</f>
        <v>65.278064948554061</v>
      </c>
      <c r="H734">
        <f ca="1">FLOOR(SimTable[[#This Row],[Total_Service_Time_sec]],10)</f>
        <v>60</v>
      </c>
    </row>
    <row r="735" spans="1:8" ht="15" customHeight="1">
      <c r="A735">
        <f t="shared" si="11"/>
        <v>734</v>
      </c>
      <c r="B735" s="13">
        <f ca="1">RAND()</f>
        <v>0.24827518258844616</v>
      </c>
      <c r="C735" t="str">
        <f ca="1">IF(B735&lt;=$L$3,$I$3,IF(B735&lt;=$L$4,$I$4,IF(B735&lt;=$L$5,$I$5,IF(B735&lt;=$L$6,$I$6,$I$7))))</f>
        <v>Cone</v>
      </c>
      <c r="D735" s="14">
        <f ca="1">LOGINV(RAND(),$M$12,$L$12)</f>
        <v>51.252097363004829</v>
      </c>
      <c r="E735" s="14">
        <f ca="1">LOGINV(RAND(),$M$13,$L$13)</f>
        <v>41.621276596283415</v>
      </c>
      <c r="F735" s="14">
        <f ca="1">LOGINV(RAND(),$M$14,$L$14)</f>
        <v>23.559116607057387</v>
      </c>
      <c r="G735" s="14">
        <f ca="1">D735+E735+F735</f>
        <v>116.43249056634563</v>
      </c>
      <c r="H735">
        <f ca="1">FLOOR(SimTable[[#This Row],[Total_Service_Time_sec]],10)</f>
        <v>110</v>
      </c>
    </row>
    <row r="736" spans="1:8" ht="15" customHeight="1">
      <c r="A736">
        <f t="shared" si="11"/>
        <v>735</v>
      </c>
      <c r="B736" s="13">
        <f ca="1">RAND()</f>
        <v>0.96796025258654328</v>
      </c>
      <c r="C736" t="str">
        <f ca="1">IF(B736&lt;=$L$3,$I$3,IF(B736&lt;=$L$4,$I$4,IF(B736&lt;=$L$5,$I$5,IF(B736&lt;=$L$6,$I$6,$I$7))))</f>
        <v>Sundae</v>
      </c>
      <c r="D736" s="14">
        <f ca="1">LOGINV(RAND(),$M$12,$L$12)</f>
        <v>117.17651241694166</v>
      </c>
      <c r="E736" s="14">
        <f ca="1">LOGINV(RAND(),$M$13,$L$13)</f>
        <v>39.978887459938029</v>
      </c>
      <c r="F736" s="14">
        <f ca="1">LOGINV(RAND(),$M$14,$L$14)</f>
        <v>14.990342348771245</v>
      </c>
      <c r="G736" s="14">
        <f ca="1">D736+E736+F736</f>
        <v>172.14574222565093</v>
      </c>
      <c r="H736">
        <f ca="1">FLOOR(SimTable[[#This Row],[Total_Service_Time_sec]],10)</f>
        <v>170</v>
      </c>
    </row>
    <row r="737" spans="1:8" ht="15" customHeight="1">
      <c r="A737">
        <f t="shared" si="11"/>
        <v>736</v>
      </c>
      <c r="B737" s="13">
        <f ca="1">RAND()</f>
        <v>9.1095165327216843E-2</v>
      </c>
      <c r="C737" t="str">
        <f ca="1">IF(B737&lt;=$L$3,$I$3,IF(B737&lt;=$L$4,$I$4,IF(B737&lt;=$L$5,$I$5,IF(B737&lt;=$L$6,$I$6,$I$7))))</f>
        <v>Cone</v>
      </c>
      <c r="D737" s="14">
        <f ca="1">LOGINV(RAND(),$M$12,$L$12)</f>
        <v>27.848411326345214</v>
      </c>
      <c r="E737" s="14">
        <f ca="1">LOGINV(RAND(),$M$13,$L$13)</f>
        <v>28.495051848184218</v>
      </c>
      <c r="F737" s="14">
        <f ca="1">LOGINV(RAND(),$M$14,$L$14)</f>
        <v>18.012024062141016</v>
      </c>
      <c r="G737" s="14">
        <f ca="1">D737+E737+F737</f>
        <v>74.355487236670456</v>
      </c>
      <c r="H737">
        <f ca="1">FLOOR(SimTable[[#This Row],[Total_Service_Time_sec]],10)</f>
        <v>70</v>
      </c>
    </row>
    <row r="738" spans="1:8" ht="15" customHeight="1">
      <c r="A738">
        <f t="shared" si="11"/>
        <v>737</v>
      </c>
      <c r="B738" s="13">
        <f ca="1">RAND()</f>
        <v>0.56536696176125179</v>
      </c>
      <c r="C738" t="str">
        <f ca="1">IF(B738&lt;=$L$3,$I$3,IF(B738&lt;=$L$4,$I$4,IF(B738&lt;=$L$5,$I$5,IF(B738&lt;=$L$6,$I$6,$I$7))))</f>
        <v>Cup</v>
      </c>
      <c r="D738" s="14">
        <f ca="1">LOGINV(RAND(),$M$12,$L$12)</f>
        <v>9.1576393834505119</v>
      </c>
      <c r="E738" s="14">
        <f ca="1">LOGINV(RAND(),$M$13,$L$13)</f>
        <v>16.727688073858609</v>
      </c>
      <c r="F738" s="14">
        <f ca="1">LOGINV(RAND(),$M$14,$L$14)</f>
        <v>15.014765399017012</v>
      </c>
      <c r="G738" s="14">
        <f ca="1">D738+E738+F738</f>
        <v>40.900092856326133</v>
      </c>
      <c r="H738">
        <f ca="1">FLOOR(SimTable[[#This Row],[Total_Service_Time_sec]],10)</f>
        <v>40</v>
      </c>
    </row>
    <row r="739" spans="1:8" ht="15" customHeight="1">
      <c r="A739">
        <f t="shared" si="11"/>
        <v>738</v>
      </c>
      <c r="B739" s="13">
        <f ca="1">RAND()</f>
        <v>0.22237019172321237</v>
      </c>
      <c r="C739" t="str">
        <f ca="1">IF(B739&lt;=$L$3,$I$3,IF(B739&lt;=$L$4,$I$4,IF(B739&lt;=$L$5,$I$5,IF(B739&lt;=$L$6,$I$6,$I$7))))</f>
        <v>Cone</v>
      </c>
      <c r="D739" s="14">
        <f ca="1">LOGINV(RAND(),$M$12,$L$12)</f>
        <v>34.572198064210184</v>
      </c>
      <c r="E739" s="14">
        <f ca="1">LOGINV(RAND(),$M$13,$L$13)</f>
        <v>12.862264337668181</v>
      </c>
      <c r="F739" s="14">
        <f ca="1">LOGINV(RAND(),$M$14,$L$14)</f>
        <v>21.6969823497326</v>
      </c>
      <c r="G739" s="14">
        <f ca="1">D739+E739+F739</f>
        <v>69.131444751610957</v>
      </c>
      <c r="H739">
        <f ca="1">FLOOR(SimTable[[#This Row],[Total_Service_Time_sec]],10)</f>
        <v>60</v>
      </c>
    </row>
    <row r="740" spans="1:8" ht="15" customHeight="1">
      <c r="A740">
        <f t="shared" si="11"/>
        <v>739</v>
      </c>
      <c r="B740" s="13">
        <f ca="1">RAND()</f>
        <v>0.34603137415526097</v>
      </c>
      <c r="C740" t="str">
        <f ca="1">IF(B740&lt;=$L$3,$I$3,IF(B740&lt;=$L$4,$I$4,IF(B740&lt;=$L$5,$I$5,IF(B740&lt;=$L$6,$I$6,$I$7))))</f>
        <v>Cone</v>
      </c>
      <c r="D740" s="14">
        <f ca="1">LOGINV(RAND(),$M$12,$L$12)</f>
        <v>100.93442741528003</v>
      </c>
      <c r="E740" s="14">
        <f ca="1">LOGINV(RAND(),$M$13,$L$13)</f>
        <v>23.489812278882205</v>
      </c>
      <c r="F740" s="14">
        <f ca="1">LOGINV(RAND(),$M$14,$L$14)</f>
        <v>22.7299247052628</v>
      </c>
      <c r="G740" s="14">
        <f ca="1">D740+E740+F740</f>
        <v>147.15416439942501</v>
      </c>
      <c r="H740">
        <f ca="1">FLOOR(SimTable[[#This Row],[Total_Service_Time_sec]],10)</f>
        <v>140</v>
      </c>
    </row>
    <row r="741" spans="1:8" ht="15" customHeight="1">
      <c r="A741">
        <f t="shared" si="11"/>
        <v>740</v>
      </c>
      <c r="B741" s="13">
        <f ca="1">RAND()</f>
        <v>0.84137939749412016</v>
      </c>
      <c r="C741" t="str">
        <f ca="1">IF(B741&lt;=$L$3,$I$3,IF(B741&lt;=$L$4,$I$4,IF(B741&lt;=$L$5,$I$5,IF(B741&lt;=$L$6,$I$6,$I$7))))</f>
        <v>Cup</v>
      </c>
      <c r="D741" s="14">
        <f ca="1">LOGINV(RAND(),$M$12,$L$12)</f>
        <v>14.331710230637805</v>
      </c>
      <c r="E741" s="14">
        <f ca="1">LOGINV(RAND(),$M$13,$L$13)</f>
        <v>24.529714034466529</v>
      </c>
      <c r="F741" s="14">
        <f ca="1">LOGINV(RAND(),$M$14,$L$14)</f>
        <v>24.100312633054987</v>
      </c>
      <c r="G741" s="14">
        <f ca="1">D741+E741+F741</f>
        <v>62.961736898159316</v>
      </c>
      <c r="H741">
        <f ca="1">FLOOR(SimTable[[#This Row],[Total_Service_Time_sec]],10)</f>
        <v>60</v>
      </c>
    </row>
    <row r="742" spans="1:8" ht="15" customHeight="1">
      <c r="A742">
        <f t="shared" si="11"/>
        <v>741</v>
      </c>
      <c r="B742" s="13">
        <f ca="1">RAND()</f>
        <v>0.97542222184362071</v>
      </c>
      <c r="C742" t="str">
        <f ca="1">IF(B742&lt;=$L$3,$I$3,IF(B742&lt;=$L$4,$I$4,IF(B742&lt;=$L$5,$I$5,IF(B742&lt;=$L$6,$I$6,$I$7))))</f>
        <v>Sundae</v>
      </c>
      <c r="D742" s="14">
        <f ca="1">LOGINV(RAND(),$M$12,$L$12)</f>
        <v>42.890375570565304</v>
      </c>
      <c r="E742" s="14">
        <f ca="1">LOGINV(RAND(),$M$13,$L$13)</f>
        <v>44.622158529312181</v>
      </c>
      <c r="F742" s="14">
        <f ca="1">LOGINV(RAND(),$M$14,$L$14)</f>
        <v>16.348090553154258</v>
      </c>
      <c r="G742" s="14">
        <f ca="1">D742+E742+F742</f>
        <v>103.86062465303175</v>
      </c>
      <c r="H742">
        <f ca="1">FLOOR(SimTable[[#This Row],[Total_Service_Time_sec]],10)</f>
        <v>100</v>
      </c>
    </row>
    <row r="743" spans="1:8" ht="15" customHeight="1">
      <c r="A743">
        <f t="shared" si="11"/>
        <v>742</v>
      </c>
      <c r="B743" s="13">
        <f ca="1">RAND()</f>
        <v>0.89686306820741035</v>
      </c>
      <c r="C743" t="str">
        <f ca="1">IF(B743&lt;=$L$3,$I$3,IF(B743&lt;=$L$4,$I$4,IF(B743&lt;=$L$5,$I$5,IF(B743&lt;=$L$6,$I$6,$I$7))))</f>
        <v>Shake</v>
      </c>
      <c r="D743" s="14">
        <f ca="1">LOGINV(RAND(),$M$12,$L$12)</f>
        <v>40.513895955045164</v>
      </c>
      <c r="E743" s="14">
        <f ca="1">LOGINV(RAND(),$M$13,$L$13)</f>
        <v>42.950203129231099</v>
      </c>
      <c r="F743" s="14">
        <f ca="1">LOGINV(RAND(),$M$14,$L$14)</f>
        <v>21.43682844550197</v>
      </c>
      <c r="G743" s="14">
        <f ca="1">D743+E743+F743</f>
        <v>104.90092752977823</v>
      </c>
      <c r="H743">
        <f ca="1">FLOOR(SimTable[[#This Row],[Total_Service_Time_sec]],10)</f>
        <v>100</v>
      </c>
    </row>
    <row r="744" spans="1:8" ht="15" customHeight="1">
      <c r="A744">
        <f t="shared" si="11"/>
        <v>743</v>
      </c>
      <c r="B744" s="13">
        <f ca="1">RAND()</f>
        <v>0.71636727291771352</v>
      </c>
      <c r="C744" t="str">
        <f ca="1">IF(B744&lt;=$L$3,$I$3,IF(B744&lt;=$L$4,$I$4,IF(B744&lt;=$L$5,$I$5,IF(B744&lt;=$L$6,$I$6,$I$7))))</f>
        <v>Cup</v>
      </c>
      <c r="D744" s="14">
        <f ca="1">LOGINV(RAND(),$M$12,$L$12)</f>
        <v>34.431135031242405</v>
      </c>
      <c r="E744" s="14">
        <f ca="1">LOGINV(RAND(),$M$13,$L$13)</f>
        <v>22.562066866961572</v>
      </c>
      <c r="F744" s="14">
        <f ca="1">LOGINV(RAND(),$M$14,$L$14)</f>
        <v>26.791767427966032</v>
      </c>
      <c r="G744" s="14">
        <f ca="1">D744+E744+F744</f>
        <v>83.784969326170014</v>
      </c>
      <c r="H744">
        <f ca="1">FLOOR(SimTable[[#This Row],[Total_Service_Time_sec]],10)</f>
        <v>80</v>
      </c>
    </row>
    <row r="745" spans="1:8" ht="15" customHeight="1">
      <c r="A745">
        <f t="shared" si="11"/>
        <v>744</v>
      </c>
      <c r="B745" s="13">
        <f ca="1">RAND()</f>
        <v>0.71758778297171966</v>
      </c>
      <c r="C745" t="str">
        <f ca="1">IF(B745&lt;=$L$3,$I$3,IF(B745&lt;=$L$4,$I$4,IF(B745&lt;=$L$5,$I$5,IF(B745&lt;=$L$6,$I$6,$I$7))))</f>
        <v>Cup</v>
      </c>
      <c r="D745" s="14">
        <f ca="1">LOGINV(RAND(),$M$12,$L$12)</f>
        <v>20.65914069186276</v>
      </c>
      <c r="E745" s="14">
        <f ca="1">LOGINV(RAND(),$M$13,$L$13)</f>
        <v>21.806540105133269</v>
      </c>
      <c r="F745" s="14">
        <f ca="1">LOGINV(RAND(),$M$14,$L$14)</f>
        <v>23.365858648693173</v>
      </c>
      <c r="G745" s="14">
        <f ca="1">D745+E745+F745</f>
        <v>65.831539445689202</v>
      </c>
      <c r="H745">
        <f ca="1">FLOOR(SimTable[[#This Row],[Total_Service_Time_sec]],10)</f>
        <v>60</v>
      </c>
    </row>
    <row r="746" spans="1:8" ht="15" customHeight="1">
      <c r="A746">
        <f t="shared" si="11"/>
        <v>745</v>
      </c>
      <c r="B746" s="13">
        <f ca="1">RAND()</f>
        <v>0.26025114988850473</v>
      </c>
      <c r="C746" t="str">
        <f ca="1">IF(B746&lt;=$L$3,$I$3,IF(B746&lt;=$L$4,$I$4,IF(B746&lt;=$L$5,$I$5,IF(B746&lt;=$L$6,$I$6,$I$7))))</f>
        <v>Cone</v>
      </c>
      <c r="D746" s="14">
        <f ca="1">LOGINV(RAND(),$M$12,$L$12)</f>
        <v>35.48114603358561</v>
      </c>
      <c r="E746" s="14">
        <f ca="1">LOGINV(RAND(),$M$13,$L$13)</f>
        <v>26.918366054313321</v>
      </c>
      <c r="F746" s="14">
        <f ca="1">LOGINV(RAND(),$M$14,$L$14)</f>
        <v>19.18531217947055</v>
      </c>
      <c r="G746" s="14">
        <f ca="1">D746+E746+F746</f>
        <v>81.58482426736947</v>
      </c>
      <c r="H746">
        <f ca="1">FLOOR(SimTable[[#This Row],[Total_Service_Time_sec]],10)</f>
        <v>80</v>
      </c>
    </row>
    <row r="747" spans="1:8" ht="15" customHeight="1">
      <c r="A747">
        <f t="shared" si="11"/>
        <v>746</v>
      </c>
      <c r="B747" s="13">
        <f ca="1">RAND()</f>
        <v>0.55404023130369418</v>
      </c>
      <c r="C747" t="str">
        <f ca="1">IF(B747&lt;=$L$3,$I$3,IF(B747&lt;=$L$4,$I$4,IF(B747&lt;=$L$5,$I$5,IF(B747&lt;=$L$6,$I$6,$I$7))))</f>
        <v>Cup</v>
      </c>
      <c r="D747" s="14">
        <f ca="1">LOGINV(RAND(),$M$12,$L$12)</f>
        <v>25.670790698740561</v>
      </c>
      <c r="E747" s="14">
        <f ca="1">LOGINV(RAND(),$M$13,$L$13)</f>
        <v>73.961973581011804</v>
      </c>
      <c r="F747" s="14">
        <f ca="1">LOGINV(RAND(),$M$14,$L$14)</f>
        <v>18.288064465016927</v>
      </c>
      <c r="G747" s="14">
        <f ca="1">D747+E747+F747</f>
        <v>117.9208287447693</v>
      </c>
      <c r="H747">
        <f ca="1">FLOOR(SimTable[[#This Row],[Total_Service_Time_sec]],10)</f>
        <v>110</v>
      </c>
    </row>
    <row r="748" spans="1:8" ht="15" customHeight="1">
      <c r="A748">
        <f t="shared" si="11"/>
        <v>747</v>
      </c>
      <c r="B748" s="13">
        <f ca="1">RAND()</f>
        <v>0.88441737903594653</v>
      </c>
      <c r="C748" t="str">
        <f ca="1">IF(B748&lt;=$L$3,$I$3,IF(B748&lt;=$L$4,$I$4,IF(B748&lt;=$L$5,$I$5,IF(B748&lt;=$L$6,$I$6,$I$7))))</f>
        <v>Shake</v>
      </c>
      <c r="D748" s="14">
        <f ca="1">LOGINV(RAND(),$M$12,$L$12)</f>
        <v>104.91727397829058</v>
      </c>
      <c r="E748" s="14">
        <f ca="1">LOGINV(RAND(),$M$13,$L$13)</f>
        <v>67.316175523705965</v>
      </c>
      <c r="F748" s="14">
        <f ca="1">LOGINV(RAND(),$M$14,$L$14)</f>
        <v>18.103873101449771</v>
      </c>
      <c r="G748" s="14">
        <f ca="1">D748+E748+F748</f>
        <v>190.33732260344632</v>
      </c>
      <c r="H748">
        <f ca="1">FLOOR(SimTable[[#This Row],[Total_Service_Time_sec]],10)</f>
        <v>190</v>
      </c>
    </row>
    <row r="749" spans="1:8" ht="15" customHeight="1">
      <c r="A749">
        <f t="shared" si="11"/>
        <v>748</v>
      </c>
      <c r="B749" s="13">
        <f ca="1">RAND()</f>
        <v>0.59972528957315852</v>
      </c>
      <c r="C749" t="str">
        <f ca="1">IF(B749&lt;=$L$3,$I$3,IF(B749&lt;=$L$4,$I$4,IF(B749&lt;=$L$5,$I$5,IF(B749&lt;=$L$6,$I$6,$I$7))))</f>
        <v>Cup</v>
      </c>
      <c r="D749" s="14">
        <f ca="1">LOGINV(RAND(),$M$12,$L$12)</f>
        <v>37.217616586261734</v>
      </c>
      <c r="E749" s="14">
        <f ca="1">LOGINV(RAND(),$M$13,$L$13)</f>
        <v>29.415500443876844</v>
      </c>
      <c r="F749" s="14">
        <f ca="1">LOGINV(RAND(),$M$14,$L$14)</f>
        <v>17.826213767361036</v>
      </c>
      <c r="G749" s="14">
        <f ca="1">D749+E749+F749</f>
        <v>84.459330797499618</v>
      </c>
      <c r="H749">
        <f ca="1">FLOOR(SimTable[[#This Row],[Total_Service_Time_sec]],10)</f>
        <v>80</v>
      </c>
    </row>
    <row r="750" spans="1:8" ht="15" customHeight="1">
      <c r="A750">
        <f t="shared" si="11"/>
        <v>749</v>
      </c>
      <c r="B750" s="13">
        <f ca="1">RAND()</f>
        <v>0.6332059250254618</v>
      </c>
      <c r="C750" t="str">
        <f ca="1">IF(B750&lt;=$L$3,$I$3,IF(B750&lt;=$L$4,$I$4,IF(B750&lt;=$L$5,$I$5,IF(B750&lt;=$L$6,$I$6,$I$7))))</f>
        <v>Cup</v>
      </c>
      <c r="D750" s="14">
        <f ca="1">LOGINV(RAND(),$M$12,$L$12)</f>
        <v>23.850534923393578</v>
      </c>
      <c r="E750" s="14">
        <f ca="1">LOGINV(RAND(),$M$13,$L$13)</f>
        <v>8.258578589782033</v>
      </c>
      <c r="F750" s="14">
        <f ca="1">LOGINV(RAND(),$M$14,$L$14)</f>
        <v>16.064615400120744</v>
      </c>
      <c r="G750" s="14">
        <f ca="1">D750+E750+F750</f>
        <v>48.173728913296358</v>
      </c>
      <c r="H750">
        <f ca="1">FLOOR(SimTable[[#This Row],[Total_Service_Time_sec]],10)</f>
        <v>40</v>
      </c>
    </row>
    <row r="751" spans="1:8" ht="15" customHeight="1">
      <c r="A751">
        <f t="shared" si="11"/>
        <v>750</v>
      </c>
      <c r="B751" s="13">
        <f ca="1">RAND()</f>
        <v>0.70832668535953258</v>
      </c>
      <c r="C751" t="str">
        <f ca="1">IF(B751&lt;=$L$3,$I$3,IF(B751&lt;=$L$4,$I$4,IF(B751&lt;=$L$5,$I$5,IF(B751&lt;=$L$6,$I$6,$I$7))))</f>
        <v>Cup</v>
      </c>
      <c r="D751" s="14">
        <f ca="1">LOGINV(RAND(),$M$12,$L$12)</f>
        <v>9.6718523828931264</v>
      </c>
      <c r="E751" s="14">
        <f ca="1">LOGINV(RAND(),$M$13,$L$13)</f>
        <v>68.269654782387462</v>
      </c>
      <c r="F751" s="14">
        <f ca="1">LOGINV(RAND(),$M$14,$L$14)</f>
        <v>18.470016301153034</v>
      </c>
      <c r="G751" s="14">
        <f ca="1">D751+E751+F751</f>
        <v>96.411523466433621</v>
      </c>
      <c r="H751">
        <f ca="1">FLOOR(SimTable[[#This Row],[Total_Service_Time_sec]],10)</f>
        <v>90</v>
      </c>
    </row>
    <row r="752" spans="1:8" ht="15" customHeight="1">
      <c r="A752">
        <f t="shared" si="11"/>
        <v>751</v>
      </c>
      <c r="B752" s="13">
        <f ca="1">RAND()</f>
        <v>0.64733087743721907</v>
      </c>
      <c r="C752" t="str">
        <f ca="1">IF(B752&lt;=$L$3,$I$3,IF(B752&lt;=$L$4,$I$4,IF(B752&lt;=$L$5,$I$5,IF(B752&lt;=$L$6,$I$6,$I$7))))</f>
        <v>Cup</v>
      </c>
      <c r="D752" s="14">
        <f ca="1">LOGINV(RAND(),$M$12,$L$12)</f>
        <v>81.410489204701321</v>
      </c>
      <c r="E752" s="14">
        <f ca="1">LOGINV(RAND(),$M$13,$L$13)</f>
        <v>20.778078002159628</v>
      </c>
      <c r="F752" s="14">
        <f ca="1">LOGINV(RAND(),$M$14,$L$14)</f>
        <v>14.283345196274206</v>
      </c>
      <c r="G752" s="14">
        <f ca="1">D752+E752+F752</f>
        <v>116.47191240313516</v>
      </c>
      <c r="H752">
        <f ca="1">FLOOR(SimTable[[#This Row],[Total_Service_Time_sec]],10)</f>
        <v>110</v>
      </c>
    </row>
    <row r="753" spans="1:8" ht="15" customHeight="1">
      <c r="A753">
        <f t="shared" si="11"/>
        <v>752</v>
      </c>
      <c r="B753" s="13">
        <f ca="1">RAND()</f>
        <v>0.24007591386343718</v>
      </c>
      <c r="C753" t="str">
        <f ca="1">IF(B753&lt;=$L$3,$I$3,IF(B753&lt;=$L$4,$I$4,IF(B753&lt;=$L$5,$I$5,IF(B753&lt;=$L$6,$I$6,$I$7))))</f>
        <v>Cone</v>
      </c>
      <c r="D753" s="14">
        <f ca="1">LOGINV(RAND(),$M$12,$L$12)</f>
        <v>39.739161363887142</v>
      </c>
      <c r="E753" s="14">
        <f ca="1">LOGINV(RAND(),$M$13,$L$13)</f>
        <v>10.349819880724546</v>
      </c>
      <c r="F753" s="14">
        <f ca="1">LOGINV(RAND(),$M$14,$L$14)</f>
        <v>22.541510037632861</v>
      </c>
      <c r="G753" s="14">
        <f ca="1">D753+E753+F753</f>
        <v>72.630491282244549</v>
      </c>
      <c r="H753">
        <f ca="1">FLOOR(SimTable[[#This Row],[Total_Service_Time_sec]],10)</f>
        <v>70</v>
      </c>
    </row>
    <row r="754" spans="1:8" ht="15" customHeight="1">
      <c r="A754">
        <f t="shared" si="11"/>
        <v>753</v>
      </c>
      <c r="B754" s="13">
        <f ca="1">RAND()</f>
        <v>0.71057360159793326</v>
      </c>
      <c r="C754" t="str">
        <f ca="1">IF(B754&lt;=$L$3,$I$3,IF(B754&lt;=$L$4,$I$4,IF(B754&lt;=$L$5,$I$5,IF(B754&lt;=$L$6,$I$6,$I$7))))</f>
        <v>Cup</v>
      </c>
      <c r="D754" s="14">
        <f ca="1">LOGINV(RAND(),$M$12,$L$12)</f>
        <v>43.377947156329157</v>
      </c>
      <c r="E754" s="14">
        <f ca="1">LOGINV(RAND(),$M$13,$L$13)</f>
        <v>22.691209685027872</v>
      </c>
      <c r="F754" s="14">
        <f ca="1">LOGINV(RAND(),$M$14,$L$14)</f>
        <v>19.884957632119647</v>
      </c>
      <c r="G754" s="14">
        <f ca="1">D754+E754+F754</f>
        <v>85.954114473476679</v>
      </c>
      <c r="H754">
        <f ca="1">FLOOR(SimTable[[#This Row],[Total_Service_Time_sec]],10)</f>
        <v>80</v>
      </c>
    </row>
    <row r="755" spans="1:8" ht="15" customHeight="1">
      <c r="A755">
        <f t="shared" si="11"/>
        <v>754</v>
      </c>
      <c r="B755" s="13">
        <f ca="1">RAND()</f>
        <v>0.57069679110168048</v>
      </c>
      <c r="C755" t="str">
        <f ca="1">IF(B755&lt;=$L$3,$I$3,IF(B755&lt;=$L$4,$I$4,IF(B755&lt;=$L$5,$I$5,IF(B755&lt;=$L$6,$I$6,$I$7))))</f>
        <v>Cup</v>
      </c>
      <c r="D755" s="14">
        <f ca="1">LOGINV(RAND(),$M$12,$L$12)</f>
        <v>26.538299032267563</v>
      </c>
      <c r="E755" s="14">
        <f ca="1">LOGINV(RAND(),$M$13,$L$13)</f>
        <v>39.07701881814392</v>
      </c>
      <c r="F755" s="14">
        <f ca="1">LOGINV(RAND(),$M$14,$L$14)</f>
        <v>15.986843685693227</v>
      </c>
      <c r="G755" s="14">
        <f ca="1">D755+E755+F755</f>
        <v>81.602161536104717</v>
      </c>
      <c r="H755">
        <f ca="1">FLOOR(SimTable[[#This Row],[Total_Service_Time_sec]],10)</f>
        <v>80</v>
      </c>
    </row>
    <row r="756" spans="1:8" ht="15" customHeight="1">
      <c r="A756">
        <f t="shared" si="11"/>
        <v>755</v>
      </c>
      <c r="B756" s="13">
        <f ca="1">RAND()</f>
        <v>0.47418363448842593</v>
      </c>
      <c r="C756" t="str">
        <f ca="1">IF(B756&lt;=$L$3,$I$3,IF(B756&lt;=$L$4,$I$4,IF(B756&lt;=$L$5,$I$5,IF(B756&lt;=$L$6,$I$6,$I$7))))</f>
        <v>Cone</v>
      </c>
      <c r="D756" s="14">
        <f ca="1">LOGINV(RAND(),$M$12,$L$12)</f>
        <v>22.799404669677145</v>
      </c>
      <c r="E756" s="14">
        <f ca="1">LOGINV(RAND(),$M$13,$L$13)</f>
        <v>7.634261663077945</v>
      </c>
      <c r="F756" s="14">
        <f ca="1">LOGINV(RAND(),$M$14,$L$14)</f>
        <v>16.545979268910287</v>
      </c>
      <c r="G756" s="14">
        <f ca="1">D756+E756+F756</f>
        <v>46.979645601665375</v>
      </c>
      <c r="H756">
        <f ca="1">FLOOR(SimTable[[#This Row],[Total_Service_Time_sec]],10)</f>
        <v>40</v>
      </c>
    </row>
    <row r="757" spans="1:8" ht="15" customHeight="1">
      <c r="A757">
        <f t="shared" si="11"/>
        <v>756</v>
      </c>
      <c r="B757" s="13">
        <f ca="1">RAND()</f>
        <v>7.3518568782298566E-2</v>
      </c>
      <c r="C757" t="str">
        <f ca="1">IF(B757&lt;=$L$3,$I$3,IF(B757&lt;=$L$4,$I$4,IF(B757&lt;=$L$5,$I$5,IF(B757&lt;=$L$6,$I$6,$I$7))))</f>
        <v>Cone</v>
      </c>
      <c r="D757" s="14">
        <f ca="1">LOGINV(RAND(),$M$12,$L$12)</f>
        <v>43.877653110688577</v>
      </c>
      <c r="E757" s="14">
        <f ca="1">LOGINV(RAND(),$M$13,$L$13)</f>
        <v>12.493037807709399</v>
      </c>
      <c r="F757" s="14">
        <f ca="1">LOGINV(RAND(),$M$14,$L$14)</f>
        <v>18.67701394069822</v>
      </c>
      <c r="G757" s="14">
        <f ca="1">D757+E757+F757</f>
        <v>75.0477048590962</v>
      </c>
      <c r="H757">
        <f ca="1">FLOOR(SimTable[[#This Row],[Total_Service_Time_sec]],10)</f>
        <v>70</v>
      </c>
    </row>
    <row r="758" spans="1:8" ht="15" customHeight="1">
      <c r="A758">
        <f t="shared" si="11"/>
        <v>757</v>
      </c>
      <c r="B758" s="13">
        <f ca="1">RAND()</f>
        <v>0.48405200153195538</v>
      </c>
      <c r="C758" t="str">
        <f ca="1">IF(B758&lt;=$L$3,$I$3,IF(B758&lt;=$L$4,$I$4,IF(B758&lt;=$L$5,$I$5,IF(B758&lt;=$L$6,$I$6,$I$7))))</f>
        <v>Cone</v>
      </c>
      <c r="D758" s="14">
        <f ca="1">LOGINV(RAND(),$M$12,$L$12)</f>
        <v>48.121481784375824</v>
      </c>
      <c r="E758" s="14">
        <f ca="1">LOGINV(RAND(),$M$13,$L$13)</f>
        <v>27.766002523842481</v>
      </c>
      <c r="F758" s="14">
        <f ca="1">LOGINV(RAND(),$M$14,$L$14)</f>
        <v>22.955662011728133</v>
      </c>
      <c r="G758" s="14">
        <f ca="1">D758+E758+F758</f>
        <v>98.843146319946442</v>
      </c>
      <c r="H758">
        <f ca="1">FLOOR(SimTable[[#This Row],[Total_Service_Time_sec]],10)</f>
        <v>90</v>
      </c>
    </row>
    <row r="759" spans="1:8" ht="15" customHeight="1">
      <c r="A759">
        <f t="shared" si="11"/>
        <v>758</v>
      </c>
      <c r="B759" s="13">
        <f ca="1">RAND()</f>
        <v>0.14568469458177358</v>
      </c>
      <c r="C759" t="str">
        <f ca="1">IF(B759&lt;=$L$3,$I$3,IF(B759&lt;=$L$4,$I$4,IF(B759&lt;=$L$5,$I$5,IF(B759&lt;=$L$6,$I$6,$I$7))))</f>
        <v>Cone</v>
      </c>
      <c r="D759" s="14">
        <f ca="1">LOGINV(RAND(),$M$12,$L$12)</f>
        <v>21.645101786338863</v>
      </c>
      <c r="E759" s="14">
        <f ca="1">LOGINV(RAND(),$M$13,$L$13)</f>
        <v>27.283589110683998</v>
      </c>
      <c r="F759" s="14">
        <f ca="1">LOGINV(RAND(),$M$14,$L$14)</f>
        <v>14.650637371772147</v>
      </c>
      <c r="G759" s="14">
        <f ca="1">D759+E759+F759</f>
        <v>63.57932826879501</v>
      </c>
      <c r="H759">
        <f ca="1">FLOOR(SimTable[[#This Row],[Total_Service_Time_sec]],10)</f>
        <v>60</v>
      </c>
    </row>
    <row r="760" spans="1:8" ht="15" customHeight="1">
      <c r="A760">
        <f t="shared" si="11"/>
        <v>759</v>
      </c>
      <c r="B760" s="13">
        <f ca="1">RAND()</f>
        <v>0.11862719467485661</v>
      </c>
      <c r="C760" t="str">
        <f ca="1">IF(B760&lt;=$L$3,$I$3,IF(B760&lt;=$L$4,$I$4,IF(B760&lt;=$L$5,$I$5,IF(B760&lt;=$L$6,$I$6,$I$7))))</f>
        <v>Cone</v>
      </c>
      <c r="D760" s="14">
        <f ca="1">LOGINV(RAND(),$M$12,$L$12)</f>
        <v>12.351765844982667</v>
      </c>
      <c r="E760" s="14">
        <f ca="1">LOGINV(RAND(),$M$13,$L$13)</f>
        <v>98.608484094566506</v>
      </c>
      <c r="F760" s="14">
        <f ca="1">LOGINV(RAND(),$M$14,$L$14)</f>
        <v>20.542619868042745</v>
      </c>
      <c r="G760" s="14">
        <f ca="1">D760+E760+F760</f>
        <v>131.50286980759191</v>
      </c>
      <c r="H760">
        <f ca="1">FLOOR(SimTable[[#This Row],[Total_Service_Time_sec]],10)</f>
        <v>130</v>
      </c>
    </row>
    <row r="761" spans="1:8" ht="15" customHeight="1">
      <c r="A761">
        <f t="shared" si="11"/>
        <v>760</v>
      </c>
      <c r="B761" s="13">
        <f ca="1">RAND()</f>
        <v>0.61331241766799749</v>
      </c>
      <c r="C761" t="str">
        <f ca="1">IF(B761&lt;=$L$3,$I$3,IF(B761&lt;=$L$4,$I$4,IF(B761&lt;=$L$5,$I$5,IF(B761&lt;=$L$6,$I$6,$I$7))))</f>
        <v>Cup</v>
      </c>
      <c r="D761" s="14">
        <f ca="1">LOGINV(RAND(),$M$12,$L$12)</f>
        <v>34.988389957697954</v>
      </c>
      <c r="E761" s="14">
        <f ca="1">LOGINV(RAND(),$M$13,$L$13)</f>
        <v>25.739398702842113</v>
      </c>
      <c r="F761" s="14">
        <f ca="1">LOGINV(RAND(),$M$14,$L$14)</f>
        <v>20.144706883362687</v>
      </c>
      <c r="G761" s="14">
        <f ca="1">D761+E761+F761</f>
        <v>80.872495543902758</v>
      </c>
      <c r="H761">
        <f ca="1">FLOOR(SimTable[[#This Row],[Total_Service_Time_sec]],10)</f>
        <v>80</v>
      </c>
    </row>
    <row r="762" spans="1:8" ht="15" customHeight="1">
      <c r="A762">
        <f t="shared" si="11"/>
        <v>761</v>
      </c>
      <c r="B762" s="13">
        <f ca="1">RAND()</f>
        <v>0.41167577409217393</v>
      </c>
      <c r="C762" t="str">
        <f ca="1">IF(B762&lt;=$L$3,$I$3,IF(B762&lt;=$L$4,$I$4,IF(B762&lt;=$L$5,$I$5,IF(B762&lt;=$L$6,$I$6,$I$7))))</f>
        <v>Cone</v>
      </c>
      <c r="D762" s="14">
        <f ca="1">LOGINV(RAND(),$M$12,$L$12)</f>
        <v>21.016456382648599</v>
      </c>
      <c r="E762" s="14">
        <f ca="1">LOGINV(RAND(),$M$13,$L$13)</f>
        <v>10.683362861533798</v>
      </c>
      <c r="F762" s="14">
        <f ca="1">LOGINV(RAND(),$M$14,$L$14)</f>
        <v>28.738855013592925</v>
      </c>
      <c r="G762" s="14">
        <f ca="1">D762+E762+F762</f>
        <v>60.438674257775318</v>
      </c>
      <c r="H762">
        <f ca="1">FLOOR(SimTable[[#This Row],[Total_Service_Time_sec]],10)</f>
        <v>60</v>
      </c>
    </row>
    <row r="763" spans="1:8" ht="15" customHeight="1">
      <c r="A763">
        <f t="shared" si="11"/>
        <v>762</v>
      </c>
      <c r="B763" s="13">
        <f ca="1">RAND()</f>
        <v>0.30144380396678472</v>
      </c>
      <c r="C763" t="str">
        <f ca="1">IF(B763&lt;=$L$3,$I$3,IF(B763&lt;=$L$4,$I$4,IF(B763&lt;=$L$5,$I$5,IF(B763&lt;=$L$6,$I$6,$I$7))))</f>
        <v>Cone</v>
      </c>
      <c r="D763" s="14">
        <f ca="1">LOGINV(RAND(),$M$12,$L$12)</f>
        <v>48.903399758475587</v>
      </c>
      <c r="E763" s="14">
        <f ca="1">LOGINV(RAND(),$M$13,$L$13)</f>
        <v>75.994967556675789</v>
      </c>
      <c r="F763" s="14">
        <f ca="1">LOGINV(RAND(),$M$14,$L$14)</f>
        <v>19.616443551025647</v>
      </c>
      <c r="G763" s="14">
        <f ca="1">D763+E763+F763</f>
        <v>144.51481086617702</v>
      </c>
      <c r="H763">
        <f ca="1">FLOOR(SimTable[[#This Row],[Total_Service_Time_sec]],10)</f>
        <v>140</v>
      </c>
    </row>
    <row r="764" spans="1:8" ht="15" customHeight="1">
      <c r="A764">
        <f t="shared" si="11"/>
        <v>763</v>
      </c>
      <c r="B764" s="13">
        <f ca="1">RAND()</f>
        <v>0.43902360340433599</v>
      </c>
      <c r="C764" t="str">
        <f ca="1">IF(B764&lt;=$L$3,$I$3,IF(B764&lt;=$L$4,$I$4,IF(B764&lt;=$L$5,$I$5,IF(B764&lt;=$L$6,$I$6,$I$7))))</f>
        <v>Cone</v>
      </c>
      <c r="D764" s="14">
        <f ca="1">LOGINV(RAND(),$M$12,$L$12)</f>
        <v>45.043083995029384</v>
      </c>
      <c r="E764" s="14">
        <f ca="1">LOGINV(RAND(),$M$13,$L$13)</f>
        <v>17.096055121727137</v>
      </c>
      <c r="F764" s="14">
        <f ca="1">LOGINV(RAND(),$M$14,$L$14)</f>
        <v>19.152701768242434</v>
      </c>
      <c r="G764" s="14">
        <f ca="1">D764+E764+F764</f>
        <v>81.291840884998962</v>
      </c>
      <c r="H764">
        <f ca="1">FLOOR(SimTable[[#This Row],[Total_Service_Time_sec]],10)</f>
        <v>80</v>
      </c>
    </row>
    <row r="765" spans="1:8" ht="15" customHeight="1">
      <c r="A765">
        <f t="shared" si="11"/>
        <v>764</v>
      </c>
      <c r="B765" s="13">
        <f ca="1">RAND()</f>
        <v>0.39018969078530596</v>
      </c>
      <c r="C765" t="str">
        <f ca="1">IF(B765&lt;=$L$3,$I$3,IF(B765&lt;=$L$4,$I$4,IF(B765&lt;=$L$5,$I$5,IF(B765&lt;=$L$6,$I$6,$I$7))))</f>
        <v>Cone</v>
      </c>
      <c r="D765" s="14">
        <f ca="1">LOGINV(RAND(),$M$12,$L$12)</f>
        <v>11.438947215042393</v>
      </c>
      <c r="E765" s="14">
        <f ca="1">LOGINV(RAND(),$M$13,$L$13)</f>
        <v>58.508620640301444</v>
      </c>
      <c r="F765" s="14">
        <f ca="1">LOGINV(RAND(),$M$14,$L$14)</f>
        <v>19.892299806183303</v>
      </c>
      <c r="G765" s="14">
        <f ca="1">D765+E765+F765</f>
        <v>89.839867661527137</v>
      </c>
      <c r="H765">
        <f ca="1">FLOOR(SimTable[[#This Row],[Total_Service_Time_sec]],10)</f>
        <v>80</v>
      </c>
    </row>
    <row r="766" spans="1:8" ht="15" customHeight="1">
      <c r="A766">
        <f t="shared" si="11"/>
        <v>765</v>
      </c>
      <c r="B766" s="13">
        <f ca="1">RAND()</f>
        <v>0.72539857177910905</v>
      </c>
      <c r="C766" t="str">
        <f ca="1">IF(B766&lt;=$L$3,$I$3,IF(B766&lt;=$L$4,$I$4,IF(B766&lt;=$L$5,$I$5,IF(B766&lt;=$L$6,$I$6,$I$7))))</f>
        <v>Cup</v>
      </c>
      <c r="D766" s="14">
        <f ca="1">LOGINV(RAND(),$M$12,$L$12)</f>
        <v>12.096755200667808</v>
      </c>
      <c r="E766" s="14">
        <f ca="1">LOGINV(RAND(),$M$13,$L$13)</f>
        <v>18.600578863189373</v>
      </c>
      <c r="F766" s="14">
        <f ca="1">LOGINV(RAND(),$M$14,$L$14)</f>
        <v>15.102747483053083</v>
      </c>
      <c r="G766" s="14">
        <f ca="1">D766+E766+F766</f>
        <v>45.800081546910263</v>
      </c>
      <c r="H766">
        <f ca="1">FLOOR(SimTable[[#This Row],[Total_Service_Time_sec]],10)</f>
        <v>40</v>
      </c>
    </row>
    <row r="767" spans="1:8" ht="15" customHeight="1">
      <c r="A767">
        <f t="shared" si="11"/>
        <v>766</v>
      </c>
      <c r="B767" s="13">
        <f ca="1">RAND()</f>
        <v>0.38466342778664087</v>
      </c>
      <c r="C767" t="str">
        <f ca="1">IF(B767&lt;=$L$3,$I$3,IF(B767&lt;=$L$4,$I$4,IF(B767&lt;=$L$5,$I$5,IF(B767&lt;=$L$6,$I$6,$I$7))))</f>
        <v>Cone</v>
      </c>
      <c r="D767" s="14">
        <f ca="1">LOGINV(RAND(),$M$12,$L$12)</f>
        <v>31.79078327733896</v>
      </c>
      <c r="E767" s="14">
        <f ca="1">LOGINV(RAND(),$M$13,$L$13)</f>
        <v>14.012360417306738</v>
      </c>
      <c r="F767" s="14">
        <f ca="1">LOGINV(RAND(),$M$14,$L$14)</f>
        <v>17.430711973394889</v>
      </c>
      <c r="G767" s="14">
        <f ca="1">D767+E767+F767</f>
        <v>63.23385566804059</v>
      </c>
      <c r="H767">
        <f ca="1">FLOOR(SimTable[[#This Row],[Total_Service_Time_sec]],10)</f>
        <v>60</v>
      </c>
    </row>
    <row r="768" spans="1:8" ht="15" customHeight="1">
      <c r="A768">
        <f t="shared" si="11"/>
        <v>767</v>
      </c>
      <c r="B768" s="13">
        <f ca="1">RAND()</f>
        <v>0.37897929078682335</v>
      </c>
      <c r="C768" t="str">
        <f ca="1">IF(B768&lt;=$L$3,$I$3,IF(B768&lt;=$L$4,$I$4,IF(B768&lt;=$L$5,$I$5,IF(B768&lt;=$L$6,$I$6,$I$7))))</f>
        <v>Cone</v>
      </c>
      <c r="D768" s="14">
        <f ca="1">LOGINV(RAND(),$M$12,$L$12)</f>
        <v>9.4081016896970162</v>
      </c>
      <c r="E768" s="14">
        <f ca="1">LOGINV(RAND(),$M$13,$L$13)</f>
        <v>22.048441238733815</v>
      </c>
      <c r="F768" s="14">
        <f ca="1">LOGINV(RAND(),$M$14,$L$14)</f>
        <v>20.358031502795214</v>
      </c>
      <c r="G768" s="14">
        <f ca="1">D768+E768+F768</f>
        <v>51.814574431226049</v>
      </c>
      <c r="H768">
        <f ca="1">FLOOR(SimTable[[#This Row],[Total_Service_Time_sec]],10)</f>
        <v>50</v>
      </c>
    </row>
    <row r="769" spans="1:8" ht="15" customHeight="1">
      <c r="A769">
        <f t="shared" si="11"/>
        <v>768</v>
      </c>
      <c r="B769" s="13">
        <f ca="1">RAND()</f>
        <v>0.3829143369992154</v>
      </c>
      <c r="C769" t="str">
        <f ca="1">IF(B769&lt;=$L$3,$I$3,IF(B769&lt;=$L$4,$I$4,IF(B769&lt;=$L$5,$I$5,IF(B769&lt;=$L$6,$I$6,$I$7))))</f>
        <v>Cone</v>
      </c>
      <c r="D769" s="14">
        <f ca="1">LOGINV(RAND(),$M$12,$L$12)</f>
        <v>33.02990678053478</v>
      </c>
      <c r="E769" s="14">
        <f ca="1">LOGINV(RAND(),$M$13,$L$13)</f>
        <v>13.812244834984014</v>
      </c>
      <c r="F769" s="14">
        <f ca="1">LOGINV(RAND(),$M$14,$L$14)</f>
        <v>15.228134211386601</v>
      </c>
      <c r="G769" s="14">
        <f ca="1">D769+E769+F769</f>
        <v>62.070285826905398</v>
      </c>
      <c r="H769">
        <f ca="1">FLOOR(SimTable[[#This Row],[Total_Service_Time_sec]],10)</f>
        <v>60</v>
      </c>
    </row>
    <row r="770" spans="1:8" ht="15" customHeight="1">
      <c r="A770">
        <f t="shared" ref="A770:A833" si="12">ROW()-1</f>
        <v>769</v>
      </c>
      <c r="B770" s="13">
        <f ca="1">RAND()</f>
        <v>1.8323281192047181E-2</v>
      </c>
      <c r="C770" t="str">
        <f ca="1">IF(B770&lt;=$L$3,$I$3,IF(B770&lt;=$L$4,$I$4,IF(B770&lt;=$L$5,$I$5,IF(B770&lt;=$L$6,$I$6,$I$7))))</f>
        <v>Cone</v>
      </c>
      <c r="D770" s="14">
        <f ca="1">LOGINV(RAND(),$M$12,$L$12)</f>
        <v>12.481851015120553</v>
      </c>
      <c r="E770" s="14">
        <f ca="1">LOGINV(RAND(),$M$13,$L$13)</f>
        <v>9.5141538047057246</v>
      </c>
      <c r="F770" s="14">
        <f ca="1">LOGINV(RAND(),$M$14,$L$14)</f>
        <v>23.828188743177371</v>
      </c>
      <c r="G770" s="14">
        <f ca="1">D770+E770+F770</f>
        <v>45.824193563003647</v>
      </c>
      <c r="H770">
        <f ca="1">FLOOR(SimTable[[#This Row],[Total_Service_Time_sec]],10)</f>
        <v>40</v>
      </c>
    </row>
    <row r="771" spans="1:8" ht="15" customHeight="1">
      <c r="A771">
        <f t="shared" si="12"/>
        <v>770</v>
      </c>
      <c r="B771" s="13">
        <f ca="1">RAND()</f>
        <v>0.92047567742495373</v>
      </c>
      <c r="C771" t="str">
        <f ca="1">IF(B771&lt;=$L$3,$I$3,IF(B771&lt;=$L$4,$I$4,IF(B771&lt;=$L$5,$I$5,IF(B771&lt;=$L$6,$I$6,$I$7))))</f>
        <v>Split</v>
      </c>
      <c r="D771" s="14">
        <f ca="1">LOGINV(RAND(),$M$12,$L$12)</f>
        <v>24.929976705777793</v>
      </c>
      <c r="E771" s="14">
        <f ca="1">LOGINV(RAND(),$M$13,$L$13)</f>
        <v>13.740080584570936</v>
      </c>
      <c r="F771" s="14">
        <f ca="1">LOGINV(RAND(),$M$14,$L$14)</f>
        <v>22.822414779709462</v>
      </c>
      <c r="G771" s="14">
        <f ca="1">D771+E771+F771</f>
        <v>61.492472070058191</v>
      </c>
      <c r="H771">
        <f ca="1">FLOOR(SimTable[[#This Row],[Total_Service_Time_sec]],10)</f>
        <v>60</v>
      </c>
    </row>
    <row r="772" spans="1:8" ht="15" customHeight="1">
      <c r="A772">
        <f t="shared" si="12"/>
        <v>771</v>
      </c>
      <c r="B772" s="13">
        <f ca="1">RAND()</f>
        <v>0.60412659139134972</v>
      </c>
      <c r="C772" t="str">
        <f ca="1">IF(B772&lt;=$L$3,$I$3,IF(B772&lt;=$L$4,$I$4,IF(B772&lt;=$L$5,$I$5,IF(B772&lt;=$L$6,$I$6,$I$7))))</f>
        <v>Cup</v>
      </c>
      <c r="D772" s="14">
        <f ca="1">LOGINV(RAND(),$M$12,$L$12)</f>
        <v>43.950199927234188</v>
      </c>
      <c r="E772" s="14">
        <f ca="1">LOGINV(RAND(),$M$13,$L$13)</f>
        <v>26.029287084476486</v>
      </c>
      <c r="F772" s="14">
        <f ca="1">LOGINV(RAND(),$M$14,$L$14)</f>
        <v>18.698322710781454</v>
      </c>
      <c r="G772" s="14">
        <f ca="1">D772+E772+F772</f>
        <v>88.677809722492128</v>
      </c>
      <c r="H772">
        <f ca="1">FLOOR(SimTable[[#This Row],[Total_Service_Time_sec]],10)</f>
        <v>80</v>
      </c>
    </row>
    <row r="773" spans="1:8" ht="15" customHeight="1">
      <c r="A773">
        <f t="shared" si="12"/>
        <v>772</v>
      </c>
      <c r="B773" s="13">
        <f ca="1">RAND()</f>
        <v>0.19075844396498964</v>
      </c>
      <c r="C773" t="str">
        <f ca="1">IF(B773&lt;=$L$3,$I$3,IF(B773&lt;=$L$4,$I$4,IF(B773&lt;=$L$5,$I$5,IF(B773&lt;=$L$6,$I$6,$I$7))))</f>
        <v>Cone</v>
      </c>
      <c r="D773" s="14">
        <f ca="1">LOGINV(RAND(),$M$12,$L$12)</f>
        <v>98.831398118971507</v>
      </c>
      <c r="E773" s="14">
        <f ca="1">LOGINV(RAND(),$M$13,$L$13)</f>
        <v>16.719525745263351</v>
      </c>
      <c r="F773" s="14">
        <f ca="1">LOGINV(RAND(),$M$14,$L$14)</f>
        <v>25.628636317673212</v>
      </c>
      <c r="G773" s="14">
        <f ca="1">D773+E773+F773</f>
        <v>141.17956018190807</v>
      </c>
      <c r="H773">
        <f ca="1">FLOOR(SimTable[[#This Row],[Total_Service_Time_sec]],10)</f>
        <v>140</v>
      </c>
    </row>
    <row r="774" spans="1:8" ht="15" customHeight="1">
      <c r="A774">
        <f t="shared" si="12"/>
        <v>773</v>
      </c>
      <c r="B774" s="13">
        <f ca="1">RAND()</f>
        <v>0.78088845830603004</v>
      </c>
      <c r="C774" t="str">
        <f ca="1">IF(B774&lt;=$L$3,$I$3,IF(B774&lt;=$L$4,$I$4,IF(B774&lt;=$L$5,$I$5,IF(B774&lt;=$L$6,$I$6,$I$7))))</f>
        <v>Cup</v>
      </c>
      <c r="D774" s="14">
        <f ca="1">LOGINV(RAND(),$M$12,$L$12)</f>
        <v>11.974668863985299</v>
      </c>
      <c r="E774" s="14">
        <f ca="1">LOGINV(RAND(),$M$13,$L$13)</f>
        <v>34.644634115491463</v>
      </c>
      <c r="F774" s="14">
        <f ca="1">LOGINV(RAND(),$M$14,$L$14)</f>
        <v>29.520631171644904</v>
      </c>
      <c r="G774" s="14">
        <f ca="1">D774+E774+F774</f>
        <v>76.139934151121665</v>
      </c>
      <c r="H774">
        <f ca="1">FLOOR(SimTable[[#This Row],[Total_Service_Time_sec]],10)</f>
        <v>70</v>
      </c>
    </row>
    <row r="775" spans="1:8" ht="15" customHeight="1">
      <c r="A775">
        <f t="shared" si="12"/>
        <v>774</v>
      </c>
      <c r="B775" s="13">
        <f ca="1">RAND()</f>
        <v>0.60145291365165676</v>
      </c>
      <c r="C775" t="str">
        <f ca="1">IF(B775&lt;=$L$3,$I$3,IF(B775&lt;=$L$4,$I$4,IF(B775&lt;=$L$5,$I$5,IF(B775&lt;=$L$6,$I$6,$I$7))))</f>
        <v>Cup</v>
      </c>
      <c r="D775" s="14">
        <f ca="1">LOGINV(RAND(),$M$12,$L$12)</f>
        <v>14.642185240242819</v>
      </c>
      <c r="E775" s="14">
        <f ca="1">LOGINV(RAND(),$M$13,$L$13)</f>
        <v>38.672221911601412</v>
      </c>
      <c r="F775" s="14">
        <f ca="1">LOGINV(RAND(),$M$14,$L$14)</f>
        <v>15.657165589938637</v>
      </c>
      <c r="G775" s="14">
        <f ca="1">D775+E775+F775</f>
        <v>68.971572741782865</v>
      </c>
      <c r="H775">
        <f ca="1">FLOOR(SimTable[[#This Row],[Total_Service_Time_sec]],10)</f>
        <v>60</v>
      </c>
    </row>
    <row r="776" spans="1:8" ht="15" customHeight="1">
      <c r="A776">
        <f t="shared" si="12"/>
        <v>775</v>
      </c>
      <c r="B776" s="13">
        <f ca="1">RAND()</f>
        <v>0.63296722939808647</v>
      </c>
      <c r="C776" t="str">
        <f ca="1">IF(B776&lt;=$L$3,$I$3,IF(B776&lt;=$L$4,$I$4,IF(B776&lt;=$L$5,$I$5,IF(B776&lt;=$L$6,$I$6,$I$7))))</f>
        <v>Cup</v>
      </c>
      <c r="D776" s="14">
        <f ca="1">LOGINV(RAND(),$M$12,$L$12)</f>
        <v>17.692794758372226</v>
      </c>
      <c r="E776" s="14">
        <f ca="1">LOGINV(RAND(),$M$13,$L$13)</f>
        <v>52.996232150417093</v>
      </c>
      <c r="F776" s="14">
        <f ca="1">LOGINV(RAND(),$M$14,$L$14)</f>
        <v>17.936531509654575</v>
      </c>
      <c r="G776" s="14">
        <f ca="1">D776+E776+F776</f>
        <v>88.625558418443887</v>
      </c>
      <c r="H776">
        <f ca="1">FLOOR(SimTable[[#This Row],[Total_Service_Time_sec]],10)</f>
        <v>80</v>
      </c>
    </row>
    <row r="777" spans="1:8" ht="15" customHeight="1">
      <c r="A777">
        <f t="shared" si="12"/>
        <v>776</v>
      </c>
      <c r="B777" s="13">
        <f ca="1">RAND()</f>
        <v>2.5376572300800038E-2</v>
      </c>
      <c r="C777" t="str">
        <f ca="1">IF(B777&lt;=$L$3,$I$3,IF(B777&lt;=$L$4,$I$4,IF(B777&lt;=$L$5,$I$5,IF(B777&lt;=$L$6,$I$6,$I$7))))</f>
        <v>Cone</v>
      </c>
      <c r="D777" s="14">
        <f ca="1">LOGINV(RAND(),$M$12,$L$12)</f>
        <v>11.781208796803087</v>
      </c>
      <c r="E777" s="14">
        <f ca="1">LOGINV(RAND(),$M$13,$L$13)</f>
        <v>23.111604931763438</v>
      </c>
      <c r="F777" s="14">
        <f ca="1">LOGINV(RAND(),$M$14,$L$14)</f>
        <v>16.9448209122537</v>
      </c>
      <c r="G777" s="14">
        <f ca="1">D777+E777+F777</f>
        <v>51.837634640820227</v>
      </c>
      <c r="H777">
        <f ca="1">FLOOR(SimTable[[#This Row],[Total_Service_Time_sec]],10)</f>
        <v>50</v>
      </c>
    </row>
    <row r="778" spans="1:8" ht="15" customHeight="1">
      <c r="A778">
        <f t="shared" si="12"/>
        <v>777</v>
      </c>
      <c r="B778" s="13">
        <f ca="1">RAND()</f>
        <v>0.77451270104090986</v>
      </c>
      <c r="C778" t="str">
        <f ca="1">IF(B778&lt;=$L$3,$I$3,IF(B778&lt;=$L$4,$I$4,IF(B778&lt;=$L$5,$I$5,IF(B778&lt;=$L$6,$I$6,$I$7))))</f>
        <v>Cup</v>
      </c>
      <c r="D778" s="14">
        <f ca="1">LOGINV(RAND(),$M$12,$L$12)</f>
        <v>29.499782726504002</v>
      </c>
      <c r="E778" s="14">
        <f ca="1">LOGINV(RAND(),$M$13,$L$13)</f>
        <v>11.303447809039746</v>
      </c>
      <c r="F778" s="14">
        <f ca="1">LOGINV(RAND(),$M$14,$L$14)</f>
        <v>19.444665695001937</v>
      </c>
      <c r="G778" s="14">
        <f ca="1">D778+E778+F778</f>
        <v>60.247896230545685</v>
      </c>
      <c r="H778">
        <f ca="1">FLOOR(SimTable[[#This Row],[Total_Service_Time_sec]],10)</f>
        <v>60</v>
      </c>
    </row>
    <row r="779" spans="1:8" ht="15" customHeight="1">
      <c r="A779">
        <f t="shared" si="12"/>
        <v>778</v>
      </c>
      <c r="B779" s="13">
        <f ca="1">RAND()</f>
        <v>0.24383119671458786</v>
      </c>
      <c r="C779" t="str">
        <f ca="1">IF(B779&lt;=$L$3,$I$3,IF(B779&lt;=$L$4,$I$4,IF(B779&lt;=$L$5,$I$5,IF(B779&lt;=$L$6,$I$6,$I$7))))</f>
        <v>Cone</v>
      </c>
      <c r="D779" s="14">
        <f ca="1">LOGINV(RAND(),$M$12,$L$12)</f>
        <v>31.589157864051408</v>
      </c>
      <c r="E779" s="14">
        <f ca="1">LOGINV(RAND(),$M$13,$L$13)</f>
        <v>15.385516533159265</v>
      </c>
      <c r="F779" s="14">
        <f ca="1">LOGINV(RAND(),$M$14,$L$14)</f>
        <v>26.384779927968474</v>
      </c>
      <c r="G779" s="14">
        <f ca="1">D779+E779+F779</f>
        <v>73.359454325179144</v>
      </c>
      <c r="H779">
        <f ca="1">FLOOR(SimTable[[#This Row],[Total_Service_Time_sec]],10)</f>
        <v>70</v>
      </c>
    </row>
    <row r="780" spans="1:8" ht="15" customHeight="1">
      <c r="A780">
        <f t="shared" si="12"/>
        <v>779</v>
      </c>
      <c r="B780" s="13">
        <f ca="1">RAND()</f>
        <v>0.8790089166990116</v>
      </c>
      <c r="C780" t="str">
        <f ca="1">IF(B780&lt;=$L$3,$I$3,IF(B780&lt;=$L$4,$I$4,IF(B780&lt;=$L$5,$I$5,IF(B780&lt;=$L$6,$I$6,$I$7))))</f>
        <v>Shake</v>
      </c>
      <c r="D780" s="14">
        <f ca="1">LOGINV(RAND(),$M$12,$L$12)</f>
        <v>6.9793615041093719</v>
      </c>
      <c r="E780" s="14">
        <f ca="1">LOGINV(RAND(),$M$13,$L$13)</f>
        <v>29.740794344820745</v>
      </c>
      <c r="F780" s="14">
        <f ca="1">LOGINV(RAND(),$M$14,$L$14)</f>
        <v>19.970678230327799</v>
      </c>
      <c r="G780" s="14">
        <f ca="1">D780+E780+F780</f>
        <v>56.690834079257918</v>
      </c>
      <c r="H780">
        <f ca="1">FLOOR(SimTable[[#This Row],[Total_Service_Time_sec]],10)</f>
        <v>50</v>
      </c>
    </row>
    <row r="781" spans="1:8" ht="15" customHeight="1">
      <c r="A781">
        <f t="shared" si="12"/>
        <v>780</v>
      </c>
      <c r="B781" s="13">
        <f ca="1">RAND()</f>
        <v>0.61879896646808508</v>
      </c>
      <c r="C781" t="str">
        <f ca="1">IF(B781&lt;=$L$3,$I$3,IF(B781&lt;=$L$4,$I$4,IF(B781&lt;=$L$5,$I$5,IF(B781&lt;=$L$6,$I$6,$I$7))))</f>
        <v>Cup</v>
      </c>
      <c r="D781" s="14">
        <f ca="1">LOGINV(RAND(),$M$12,$L$12)</f>
        <v>66.761085737733197</v>
      </c>
      <c r="E781" s="14">
        <f ca="1">LOGINV(RAND(),$M$13,$L$13)</f>
        <v>15.782251599864564</v>
      </c>
      <c r="F781" s="14">
        <f ca="1">LOGINV(RAND(),$M$14,$L$14)</f>
        <v>23.597044059217851</v>
      </c>
      <c r="G781" s="14">
        <f ca="1">D781+E781+F781</f>
        <v>106.14038139681561</v>
      </c>
      <c r="H781">
        <f ca="1">FLOOR(SimTable[[#This Row],[Total_Service_Time_sec]],10)</f>
        <v>100</v>
      </c>
    </row>
    <row r="782" spans="1:8" ht="15" customHeight="1">
      <c r="A782">
        <f t="shared" si="12"/>
        <v>781</v>
      </c>
      <c r="B782" s="13">
        <f ca="1">RAND()</f>
        <v>0.77026342034531126</v>
      </c>
      <c r="C782" t="str">
        <f ca="1">IF(B782&lt;=$L$3,$I$3,IF(B782&lt;=$L$4,$I$4,IF(B782&lt;=$L$5,$I$5,IF(B782&lt;=$L$6,$I$6,$I$7))))</f>
        <v>Cup</v>
      </c>
      <c r="D782" s="14">
        <f ca="1">LOGINV(RAND(),$M$12,$L$12)</f>
        <v>62.943669488895345</v>
      </c>
      <c r="E782" s="14">
        <f ca="1">LOGINV(RAND(),$M$13,$L$13)</f>
        <v>38.668282569069397</v>
      </c>
      <c r="F782" s="14">
        <f ca="1">LOGINV(RAND(),$M$14,$L$14)</f>
        <v>20.724337846494858</v>
      </c>
      <c r="G782" s="14">
        <f ca="1">D782+E782+F782</f>
        <v>122.3362899044596</v>
      </c>
      <c r="H782">
        <f ca="1">FLOOR(SimTable[[#This Row],[Total_Service_Time_sec]],10)</f>
        <v>120</v>
      </c>
    </row>
    <row r="783" spans="1:8" ht="15" customHeight="1">
      <c r="A783">
        <f t="shared" si="12"/>
        <v>782</v>
      </c>
      <c r="B783" s="13">
        <f ca="1">RAND()</f>
        <v>9.9133641252443172E-2</v>
      </c>
      <c r="C783" t="str">
        <f ca="1">IF(B783&lt;=$L$3,$I$3,IF(B783&lt;=$L$4,$I$4,IF(B783&lt;=$L$5,$I$5,IF(B783&lt;=$L$6,$I$6,$I$7))))</f>
        <v>Cone</v>
      </c>
      <c r="D783" s="14">
        <f ca="1">LOGINV(RAND(),$M$12,$L$12)</f>
        <v>88.689542469435807</v>
      </c>
      <c r="E783" s="14">
        <f ca="1">LOGINV(RAND(),$M$13,$L$13)</f>
        <v>24.839878098567066</v>
      </c>
      <c r="F783" s="14">
        <f ca="1">LOGINV(RAND(),$M$14,$L$14)</f>
        <v>16.361662184303992</v>
      </c>
      <c r="G783" s="14">
        <f ca="1">D783+E783+F783</f>
        <v>129.89108275230686</v>
      </c>
      <c r="H783">
        <f ca="1">FLOOR(SimTable[[#This Row],[Total_Service_Time_sec]],10)</f>
        <v>120</v>
      </c>
    </row>
    <row r="784" spans="1:8" ht="15" customHeight="1">
      <c r="A784">
        <f t="shared" si="12"/>
        <v>783</v>
      </c>
      <c r="B784" s="13">
        <f ca="1">RAND()</f>
        <v>8.4999369524124235E-2</v>
      </c>
      <c r="C784" t="str">
        <f ca="1">IF(B784&lt;=$L$3,$I$3,IF(B784&lt;=$L$4,$I$4,IF(B784&lt;=$L$5,$I$5,IF(B784&lt;=$L$6,$I$6,$I$7))))</f>
        <v>Cone</v>
      </c>
      <c r="D784" s="14">
        <f ca="1">LOGINV(RAND(),$M$12,$L$12)</f>
        <v>8.9631609289322611</v>
      </c>
      <c r="E784" s="14">
        <f ca="1">LOGINV(RAND(),$M$13,$L$13)</f>
        <v>47.470625373310142</v>
      </c>
      <c r="F784" s="14">
        <f ca="1">LOGINV(RAND(),$M$14,$L$14)</f>
        <v>17.888392610752835</v>
      </c>
      <c r="G784" s="14">
        <f ca="1">D784+E784+F784</f>
        <v>74.322178912995241</v>
      </c>
      <c r="H784">
        <f ca="1">FLOOR(SimTable[[#This Row],[Total_Service_Time_sec]],10)</f>
        <v>70</v>
      </c>
    </row>
    <row r="785" spans="1:8" ht="15" customHeight="1">
      <c r="A785">
        <f t="shared" si="12"/>
        <v>784</v>
      </c>
      <c r="B785" s="13">
        <f ca="1">RAND()</f>
        <v>1.9597670693943026E-2</v>
      </c>
      <c r="C785" t="str">
        <f ca="1">IF(B785&lt;=$L$3,$I$3,IF(B785&lt;=$L$4,$I$4,IF(B785&lt;=$L$5,$I$5,IF(B785&lt;=$L$6,$I$6,$I$7))))</f>
        <v>Cone</v>
      </c>
      <c r="D785" s="14">
        <f ca="1">LOGINV(RAND(),$M$12,$L$12)</f>
        <v>17.937483183201</v>
      </c>
      <c r="E785" s="14">
        <f ca="1">LOGINV(RAND(),$M$13,$L$13)</f>
        <v>37.417997458495897</v>
      </c>
      <c r="F785" s="14">
        <f ca="1">LOGINV(RAND(),$M$14,$L$14)</f>
        <v>20.689305499107526</v>
      </c>
      <c r="G785" s="14">
        <f ca="1">D785+E785+F785</f>
        <v>76.044786140804433</v>
      </c>
      <c r="H785">
        <f ca="1">FLOOR(SimTable[[#This Row],[Total_Service_Time_sec]],10)</f>
        <v>70</v>
      </c>
    </row>
    <row r="786" spans="1:8" ht="15" customHeight="1">
      <c r="A786">
        <f t="shared" si="12"/>
        <v>785</v>
      </c>
      <c r="B786" s="13">
        <f ca="1">RAND()</f>
        <v>0.32100347267992524</v>
      </c>
      <c r="C786" t="str">
        <f ca="1">IF(B786&lt;=$L$3,$I$3,IF(B786&lt;=$L$4,$I$4,IF(B786&lt;=$L$5,$I$5,IF(B786&lt;=$L$6,$I$6,$I$7))))</f>
        <v>Cone</v>
      </c>
      <c r="D786" s="14">
        <f ca="1">LOGINV(RAND(),$M$12,$L$12)</f>
        <v>7.0480015804944092</v>
      </c>
      <c r="E786" s="14">
        <f ca="1">LOGINV(RAND(),$M$13,$L$13)</f>
        <v>54.880215495359487</v>
      </c>
      <c r="F786" s="14">
        <f ca="1">LOGINV(RAND(),$M$14,$L$14)</f>
        <v>26.620046730583308</v>
      </c>
      <c r="G786" s="14">
        <f ca="1">D786+E786+F786</f>
        <v>88.548263806437205</v>
      </c>
      <c r="H786">
        <f ca="1">FLOOR(SimTable[[#This Row],[Total_Service_Time_sec]],10)</f>
        <v>80</v>
      </c>
    </row>
    <row r="787" spans="1:8" ht="15" customHeight="1">
      <c r="A787">
        <f t="shared" si="12"/>
        <v>786</v>
      </c>
      <c r="B787" s="13">
        <f ca="1">RAND()</f>
        <v>0.88812796377691261</v>
      </c>
      <c r="C787" t="str">
        <f ca="1">IF(B787&lt;=$L$3,$I$3,IF(B787&lt;=$L$4,$I$4,IF(B787&lt;=$L$5,$I$5,IF(B787&lt;=$L$6,$I$6,$I$7))))</f>
        <v>Shake</v>
      </c>
      <c r="D787" s="14">
        <f ca="1">LOGINV(RAND(),$M$12,$L$12)</f>
        <v>27.866535983789479</v>
      </c>
      <c r="E787" s="14">
        <f ca="1">LOGINV(RAND(),$M$13,$L$13)</f>
        <v>88.290188019242137</v>
      </c>
      <c r="F787" s="14">
        <f ca="1">LOGINV(RAND(),$M$14,$L$14)</f>
        <v>17.163505701092109</v>
      </c>
      <c r="G787" s="14">
        <f ca="1">D787+E787+F787</f>
        <v>133.32022970412373</v>
      </c>
      <c r="H787">
        <f ca="1">FLOOR(SimTable[[#This Row],[Total_Service_Time_sec]],10)</f>
        <v>130</v>
      </c>
    </row>
    <row r="788" spans="1:8" ht="15" customHeight="1">
      <c r="A788">
        <f t="shared" si="12"/>
        <v>787</v>
      </c>
      <c r="B788" s="13">
        <f ca="1">RAND()</f>
        <v>0.66349118898879489</v>
      </c>
      <c r="C788" t="str">
        <f ca="1">IF(B788&lt;=$L$3,$I$3,IF(B788&lt;=$L$4,$I$4,IF(B788&lt;=$L$5,$I$5,IF(B788&lt;=$L$6,$I$6,$I$7))))</f>
        <v>Cup</v>
      </c>
      <c r="D788" s="14">
        <f ca="1">LOGINV(RAND(),$M$12,$L$12)</f>
        <v>23.745942504618622</v>
      </c>
      <c r="E788" s="14">
        <f ca="1">LOGINV(RAND(),$M$13,$L$13)</f>
        <v>64.734362345625797</v>
      </c>
      <c r="F788" s="14">
        <f ca="1">LOGINV(RAND(),$M$14,$L$14)</f>
        <v>15.852605644483138</v>
      </c>
      <c r="G788" s="14">
        <f ca="1">D788+E788+F788</f>
        <v>104.33291049472756</v>
      </c>
      <c r="H788">
        <f ca="1">FLOOR(SimTable[[#This Row],[Total_Service_Time_sec]],10)</f>
        <v>100</v>
      </c>
    </row>
    <row r="789" spans="1:8" ht="15" customHeight="1">
      <c r="A789">
        <f t="shared" si="12"/>
        <v>788</v>
      </c>
      <c r="B789" s="13">
        <f ca="1">RAND()</f>
        <v>0.12368721985473718</v>
      </c>
      <c r="C789" t="str">
        <f ca="1">IF(B789&lt;=$L$3,$I$3,IF(B789&lt;=$L$4,$I$4,IF(B789&lt;=$L$5,$I$5,IF(B789&lt;=$L$6,$I$6,$I$7))))</f>
        <v>Cone</v>
      </c>
      <c r="D789" s="14">
        <f ca="1">LOGINV(RAND(),$M$12,$L$12)</f>
        <v>18.769217228324951</v>
      </c>
      <c r="E789" s="14">
        <f ca="1">LOGINV(RAND(),$M$13,$L$13)</f>
        <v>13.767812058722457</v>
      </c>
      <c r="F789" s="14">
        <f ca="1">LOGINV(RAND(),$M$14,$L$14)</f>
        <v>20.08395419298715</v>
      </c>
      <c r="G789" s="14">
        <f ca="1">D789+E789+F789</f>
        <v>52.62098348003456</v>
      </c>
      <c r="H789">
        <f ca="1">FLOOR(SimTable[[#This Row],[Total_Service_Time_sec]],10)</f>
        <v>50</v>
      </c>
    </row>
    <row r="790" spans="1:8" ht="15" customHeight="1">
      <c r="A790">
        <f t="shared" si="12"/>
        <v>789</v>
      </c>
      <c r="B790" s="13">
        <f ca="1">RAND()</f>
        <v>0.55727972782458457</v>
      </c>
      <c r="C790" t="str">
        <f ca="1">IF(B790&lt;=$L$3,$I$3,IF(B790&lt;=$L$4,$I$4,IF(B790&lt;=$L$5,$I$5,IF(B790&lt;=$L$6,$I$6,$I$7))))</f>
        <v>Cup</v>
      </c>
      <c r="D790" s="14">
        <f ca="1">LOGINV(RAND(),$M$12,$L$12)</f>
        <v>26.966378775083491</v>
      </c>
      <c r="E790" s="14">
        <f ca="1">LOGINV(RAND(),$M$13,$L$13)</f>
        <v>29.4925250318724</v>
      </c>
      <c r="F790" s="14">
        <f ca="1">LOGINV(RAND(),$M$14,$L$14)</f>
        <v>22.919261863778772</v>
      </c>
      <c r="G790" s="14">
        <f ca="1">D790+E790+F790</f>
        <v>79.37816567073466</v>
      </c>
      <c r="H790">
        <f ca="1">FLOOR(SimTable[[#This Row],[Total_Service_Time_sec]],10)</f>
        <v>70</v>
      </c>
    </row>
    <row r="791" spans="1:8" ht="15" customHeight="1">
      <c r="A791">
        <f t="shared" si="12"/>
        <v>790</v>
      </c>
      <c r="B791" s="13">
        <f ca="1">RAND()</f>
        <v>1.7169568824967674E-2</v>
      </c>
      <c r="C791" t="str">
        <f ca="1">IF(B791&lt;=$L$3,$I$3,IF(B791&lt;=$L$4,$I$4,IF(B791&lt;=$L$5,$I$5,IF(B791&lt;=$L$6,$I$6,$I$7))))</f>
        <v>Cone</v>
      </c>
      <c r="D791" s="14">
        <f ca="1">LOGINV(RAND(),$M$12,$L$12)</f>
        <v>27.401283777112212</v>
      </c>
      <c r="E791" s="14">
        <f ca="1">LOGINV(RAND(),$M$13,$L$13)</f>
        <v>26.247876806433304</v>
      </c>
      <c r="F791" s="14">
        <f ca="1">LOGINV(RAND(),$M$14,$L$14)</f>
        <v>17.967750168993302</v>
      </c>
      <c r="G791" s="14">
        <f ca="1">D791+E791+F791</f>
        <v>71.616910752538814</v>
      </c>
      <c r="H791">
        <f ca="1">FLOOR(SimTable[[#This Row],[Total_Service_Time_sec]],10)</f>
        <v>70</v>
      </c>
    </row>
    <row r="792" spans="1:8" ht="15" customHeight="1">
      <c r="A792">
        <f t="shared" si="12"/>
        <v>791</v>
      </c>
      <c r="B792" s="13">
        <f ca="1">RAND()</f>
        <v>0.18375659080130458</v>
      </c>
      <c r="C792" t="str">
        <f ca="1">IF(B792&lt;=$L$3,$I$3,IF(B792&lt;=$L$4,$I$4,IF(B792&lt;=$L$5,$I$5,IF(B792&lt;=$L$6,$I$6,$I$7))))</f>
        <v>Cone</v>
      </c>
      <c r="D792" s="14">
        <f ca="1">LOGINV(RAND(),$M$12,$L$12)</f>
        <v>16.686161176739173</v>
      </c>
      <c r="E792" s="14">
        <f ca="1">LOGINV(RAND(),$M$13,$L$13)</f>
        <v>59.810480842515659</v>
      </c>
      <c r="F792" s="14">
        <f ca="1">LOGINV(RAND(),$M$14,$L$14)</f>
        <v>21.797794472453404</v>
      </c>
      <c r="G792" s="14">
        <f ca="1">D792+E792+F792</f>
        <v>98.29443649170824</v>
      </c>
      <c r="H792">
        <f ca="1">FLOOR(SimTable[[#This Row],[Total_Service_Time_sec]],10)</f>
        <v>90</v>
      </c>
    </row>
    <row r="793" spans="1:8" ht="15" customHeight="1">
      <c r="A793">
        <f t="shared" si="12"/>
        <v>792</v>
      </c>
      <c r="B793" s="13">
        <f ca="1">RAND()</f>
        <v>0.14851585573241644</v>
      </c>
      <c r="C793" t="str">
        <f ca="1">IF(B793&lt;=$L$3,$I$3,IF(B793&lt;=$L$4,$I$4,IF(B793&lt;=$L$5,$I$5,IF(B793&lt;=$L$6,$I$6,$I$7))))</f>
        <v>Cone</v>
      </c>
      <c r="D793" s="14">
        <f ca="1">LOGINV(RAND(),$M$12,$L$12)</f>
        <v>44.257433534611742</v>
      </c>
      <c r="E793" s="14">
        <f ca="1">LOGINV(RAND(),$M$13,$L$13)</f>
        <v>14.065233519283339</v>
      </c>
      <c r="F793" s="14">
        <f ca="1">LOGINV(RAND(),$M$14,$L$14)</f>
        <v>16.488605101461207</v>
      </c>
      <c r="G793" s="14">
        <f ca="1">D793+E793+F793</f>
        <v>74.811272155356292</v>
      </c>
      <c r="H793">
        <f ca="1">FLOOR(SimTable[[#This Row],[Total_Service_Time_sec]],10)</f>
        <v>70</v>
      </c>
    </row>
    <row r="794" spans="1:8" ht="15" customHeight="1">
      <c r="A794">
        <f t="shared" si="12"/>
        <v>793</v>
      </c>
      <c r="B794" s="13">
        <f ca="1">RAND()</f>
        <v>2.2510064365125815E-2</v>
      </c>
      <c r="C794" t="str">
        <f ca="1">IF(B794&lt;=$L$3,$I$3,IF(B794&lt;=$L$4,$I$4,IF(B794&lt;=$L$5,$I$5,IF(B794&lt;=$L$6,$I$6,$I$7))))</f>
        <v>Cone</v>
      </c>
      <c r="D794" s="14">
        <f ca="1">LOGINV(RAND(),$M$12,$L$12)</f>
        <v>39.764043418076362</v>
      </c>
      <c r="E794" s="14">
        <f ca="1">LOGINV(RAND(),$M$13,$L$13)</f>
        <v>36.8013088115001</v>
      </c>
      <c r="F794" s="14">
        <f ca="1">LOGINV(RAND(),$M$14,$L$14)</f>
        <v>17.377275155209293</v>
      </c>
      <c r="G794" s="14">
        <f ca="1">D794+E794+F794</f>
        <v>93.942627384785752</v>
      </c>
      <c r="H794">
        <f ca="1">FLOOR(SimTable[[#This Row],[Total_Service_Time_sec]],10)</f>
        <v>90</v>
      </c>
    </row>
    <row r="795" spans="1:8" ht="15" customHeight="1">
      <c r="A795">
        <f t="shared" si="12"/>
        <v>794</v>
      </c>
      <c r="B795" s="13">
        <f ca="1">RAND()</f>
        <v>0.40062847664802625</v>
      </c>
      <c r="C795" t="str">
        <f ca="1">IF(B795&lt;=$L$3,$I$3,IF(B795&lt;=$L$4,$I$4,IF(B795&lt;=$L$5,$I$5,IF(B795&lt;=$L$6,$I$6,$I$7))))</f>
        <v>Cone</v>
      </c>
      <c r="D795" s="14">
        <f ca="1">LOGINV(RAND(),$M$12,$L$12)</f>
        <v>32.463350398840227</v>
      </c>
      <c r="E795" s="14">
        <f ca="1">LOGINV(RAND(),$M$13,$L$13)</f>
        <v>5.1494812737876412</v>
      </c>
      <c r="F795" s="14">
        <f ca="1">LOGINV(RAND(),$M$14,$L$14)</f>
        <v>30.563855233712903</v>
      </c>
      <c r="G795" s="14">
        <f ca="1">D795+E795+F795</f>
        <v>68.176686906340777</v>
      </c>
      <c r="H795">
        <f ca="1">FLOOR(SimTable[[#This Row],[Total_Service_Time_sec]],10)</f>
        <v>60</v>
      </c>
    </row>
    <row r="796" spans="1:8" ht="15" customHeight="1">
      <c r="A796">
        <f t="shared" si="12"/>
        <v>795</v>
      </c>
      <c r="B796" s="13">
        <f ca="1">RAND()</f>
        <v>0.82175751660160179</v>
      </c>
      <c r="C796" t="str">
        <f ca="1">IF(B796&lt;=$L$3,$I$3,IF(B796&lt;=$L$4,$I$4,IF(B796&lt;=$L$5,$I$5,IF(B796&lt;=$L$6,$I$6,$I$7))))</f>
        <v>Cup</v>
      </c>
      <c r="D796" s="14">
        <f ca="1">LOGINV(RAND(),$M$12,$L$12)</f>
        <v>27.60141295953018</v>
      </c>
      <c r="E796" s="14">
        <f ca="1">LOGINV(RAND(),$M$13,$L$13)</f>
        <v>29.168290578879038</v>
      </c>
      <c r="F796" s="14">
        <f ca="1">LOGINV(RAND(),$M$14,$L$14)</f>
        <v>18.036033803536565</v>
      </c>
      <c r="G796" s="14">
        <f ca="1">D796+E796+F796</f>
        <v>74.805737341945786</v>
      </c>
      <c r="H796">
        <f ca="1">FLOOR(SimTable[[#This Row],[Total_Service_Time_sec]],10)</f>
        <v>70</v>
      </c>
    </row>
    <row r="797" spans="1:8" ht="15" customHeight="1">
      <c r="A797">
        <f t="shared" si="12"/>
        <v>796</v>
      </c>
      <c r="B797" s="13">
        <f ca="1">RAND()</f>
        <v>0.70374358487533428</v>
      </c>
      <c r="C797" t="str">
        <f ca="1">IF(B797&lt;=$L$3,$I$3,IF(B797&lt;=$L$4,$I$4,IF(B797&lt;=$L$5,$I$5,IF(B797&lt;=$L$6,$I$6,$I$7))))</f>
        <v>Cup</v>
      </c>
      <c r="D797" s="14">
        <f ca="1">LOGINV(RAND(),$M$12,$L$12)</f>
        <v>12.753181452432072</v>
      </c>
      <c r="E797" s="14">
        <f ca="1">LOGINV(RAND(),$M$13,$L$13)</f>
        <v>23.229976801584314</v>
      </c>
      <c r="F797" s="14">
        <f ca="1">LOGINV(RAND(),$M$14,$L$14)</f>
        <v>16.447179012256974</v>
      </c>
      <c r="G797" s="14">
        <f ca="1">D797+E797+F797</f>
        <v>52.430337266273362</v>
      </c>
      <c r="H797">
        <f ca="1">FLOOR(SimTable[[#This Row],[Total_Service_Time_sec]],10)</f>
        <v>50</v>
      </c>
    </row>
    <row r="798" spans="1:8" ht="15" customHeight="1">
      <c r="A798">
        <f t="shared" si="12"/>
        <v>797</v>
      </c>
      <c r="B798" s="13">
        <f ca="1">RAND()</f>
        <v>6.7222944481793556E-2</v>
      </c>
      <c r="C798" t="str">
        <f ca="1">IF(B798&lt;=$L$3,$I$3,IF(B798&lt;=$L$4,$I$4,IF(B798&lt;=$L$5,$I$5,IF(B798&lt;=$L$6,$I$6,$I$7))))</f>
        <v>Cone</v>
      </c>
      <c r="D798" s="14">
        <f ca="1">LOGINV(RAND(),$M$12,$L$12)</f>
        <v>49.742009380574423</v>
      </c>
      <c r="E798" s="14">
        <f ca="1">LOGINV(RAND(),$M$13,$L$13)</f>
        <v>24.022898285618563</v>
      </c>
      <c r="F798" s="14">
        <f ca="1">LOGINV(RAND(),$M$14,$L$14)</f>
        <v>20.38611701985619</v>
      </c>
      <c r="G798" s="14">
        <f ca="1">D798+E798+F798</f>
        <v>94.151024686049169</v>
      </c>
      <c r="H798">
        <f ca="1">FLOOR(SimTable[[#This Row],[Total_Service_Time_sec]],10)</f>
        <v>90</v>
      </c>
    </row>
    <row r="799" spans="1:8" ht="15" customHeight="1">
      <c r="A799">
        <f t="shared" si="12"/>
        <v>798</v>
      </c>
      <c r="B799" s="13">
        <f ca="1">RAND()</f>
        <v>0.15622365729716992</v>
      </c>
      <c r="C799" t="str">
        <f ca="1">IF(B799&lt;=$L$3,$I$3,IF(B799&lt;=$L$4,$I$4,IF(B799&lt;=$L$5,$I$5,IF(B799&lt;=$L$6,$I$6,$I$7))))</f>
        <v>Cone</v>
      </c>
      <c r="D799" s="14">
        <f ca="1">LOGINV(RAND(),$M$12,$L$12)</f>
        <v>32.821484571278774</v>
      </c>
      <c r="E799" s="14">
        <f ca="1">LOGINV(RAND(),$M$13,$L$13)</f>
        <v>19.559235656331843</v>
      </c>
      <c r="F799" s="14">
        <f ca="1">LOGINV(RAND(),$M$14,$L$14)</f>
        <v>23.952137800285676</v>
      </c>
      <c r="G799" s="14">
        <f ca="1">D799+E799+F799</f>
        <v>76.332858027896293</v>
      </c>
      <c r="H799">
        <f ca="1">FLOOR(SimTable[[#This Row],[Total_Service_Time_sec]],10)</f>
        <v>70</v>
      </c>
    </row>
    <row r="800" spans="1:8" ht="15" customHeight="1">
      <c r="A800">
        <f t="shared" si="12"/>
        <v>799</v>
      </c>
      <c r="B800" s="13">
        <f ca="1">RAND()</f>
        <v>0.96391113601283163</v>
      </c>
      <c r="C800" t="str">
        <f ca="1">IF(B800&lt;=$L$3,$I$3,IF(B800&lt;=$L$4,$I$4,IF(B800&lt;=$L$5,$I$5,IF(B800&lt;=$L$6,$I$6,$I$7))))</f>
        <v>Sundae</v>
      </c>
      <c r="D800" s="14">
        <f ca="1">LOGINV(RAND(),$M$12,$L$12)</f>
        <v>17.973642553762385</v>
      </c>
      <c r="E800" s="14">
        <f ca="1">LOGINV(RAND(),$M$13,$L$13)</f>
        <v>85.616668800828833</v>
      </c>
      <c r="F800" s="14">
        <f ca="1">LOGINV(RAND(),$M$14,$L$14)</f>
        <v>22.11860687096009</v>
      </c>
      <c r="G800" s="14">
        <f ca="1">D800+E800+F800</f>
        <v>125.70891822555132</v>
      </c>
      <c r="H800">
        <f ca="1">FLOOR(SimTable[[#This Row],[Total_Service_Time_sec]],10)</f>
        <v>120</v>
      </c>
    </row>
    <row r="801" spans="1:8" ht="15" customHeight="1">
      <c r="A801">
        <f t="shared" si="12"/>
        <v>800</v>
      </c>
      <c r="B801" s="13">
        <f ca="1">RAND()</f>
        <v>0.74129845649748094</v>
      </c>
      <c r="C801" t="str">
        <f ca="1">IF(B801&lt;=$L$3,$I$3,IF(B801&lt;=$L$4,$I$4,IF(B801&lt;=$L$5,$I$5,IF(B801&lt;=$L$6,$I$6,$I$7))))</f>
        <v>Cup</v>
      </c>
      <c r="D801" s="14">
        <f ca="1">LOGINV(RAND(),$M$12,$L$12)</f>
        <v>42.927075647482951</v>
      </c>
      <c r="E801" s="14">
        <f ca="1">LOGINV(RAND(),$M$13,$L$13)</f>
        <v>36.660798274843103</v>
      </c>
      <c r="F801" s="14">
        <f ca="1">LOGINV(RAND(),$M$14,$L$14)</f>
        <v>15.706597057351601</v>
      </c>
      <c r="G801" s="14">
        <f ca="1">D801+E801+F801</f>
        <v>95.294470979677655</v>
      </c>
      <c r="H801">
        <f ca="1">FLOOR(SimTable[[#This Row],[Total_Service_Time_sec]],10)</f>
        <v>90</v>
      </c>
    </row>
    <row r="802" spans="1:8" ht="15" customHeight="1">
      <c r="A802">
        <f t="shared" si="12"/>
        <v>801</v>
      </c>
      <c r="B802" s="13">
        <f ca="1">RAND()</f>
        <v>0.35477685244935786</v>
      </c>
      <c r="C802" t="str">
        <f ca="1">IF(B802&lt;=$L$3,$I$3,IF(B802&lt;=$L$4,$I$4,IF(B802&lt;=$L$5,$I$5,IF(B802&lt;=$L$6,$I$6,$I$7))))</f>
        <v>Cone</v>
      </c>
      <c r="D802" s="14">
        <f ca="1">LOGINV(RAND(),$M$12,$L$12)</f>
        <v>44.363113354998589</v>
      </c>
      <c r="E802" s="14">
        <f ca="1">LOGINV(RAND(),$M$13,$L$13)</f>
        <v>19.551662395808002</v>
      </c>
      <c r="F802" s="14">
        <f ca="1">LOGINV(RAND(),$M$14,$L$14)</f>
        <v>17.638013874098615</v>
      </c>
      <c r="G802" s="14">
        <f ca="1">D802+E802+F802</f>
        <v>81.552789624905202</v>
      </c>
      <c r="H802">
        <f ca="1">FLOOR(SimTable[[#This Row],[Total_Service_Time_sec]],10)</f>
        <v>80</v>
      </c>
    </row>
    <row r="803" spans="1:8" ht="15" customHeight="1">
      <c r="A803">
        <f t="shared" si="12"/>
        <v>802</v>
      </c>
      <c r="B803" s="13">
        <f ca="1">RAND()</f>
        <v>0.62868580263050478</v>
      </c>
      <c r="C803" t="str">
        <f ca="1">IF(B803&lt;=$L$3,$I$3,IF(B803&lt;=$L$4,$I$4,IF(B803&lt;=$L$5,$I$5,IF(B803&lt;=$L$6,$I$6,$I$7))))</f>
        <v>Cup</v>
      </c>
      <c r="D803" s="14">
        <f ca="1">LOGINV(RAND(),$M$12,$L$12)</f>
        <v>70.166280907952924</v>
      </c>
      <c r="E803" s="14">
        <f ca="1">LOGINV(RAND(),$M$13,$L$13)</f>
        <v>11.846198372641194</v>
      </c>
      <c r="F803" s="14">
        <f ca="1">LOGINV(RAND(),$M$14,$L$14)</f>
        <v>17.820094395083593</v>
      </c>
      <c r="G803" s="14">
        <f ca="1">D803+E803+F803</f>
        <v>99.832573675677708</v>
      </c>
      <c r="H803">
        <f ca="1">FLOOR(SimTable[[#This Row],[Total_Service_Time_sec]],10)</f>
        <v>90</v>
      </c>
    </row>
    <row r="804" spans="1:8" ht="15" customHeight="1">
      <c r="A804">
        <f t="shared" si="12"/>
        <v>803</v>
      </c>
      <c r="B804" s="13">
        <f ca="1">RAND()</f>
        <v>0.66819765781843821</v>
      </c>
      <c r="C804" t="str">
        <f ca="1">IF(B804&lt;=$L$3,$I$3,IF(B804&lt;=$L$4,$I$4,IF(B804&lt;=$L$5,$I$5,IF(B804&lt;=$L$6,$I$6,$I$7))))</f>
        <v>Cup</v>
      </c>
      <c r="D804" s="14">
        <f ca="1">LOGINV(RAND(),$M$12,$L$12)</f>
        <v>28.357751943038547</v>
      </c>
      <c r="E804" s="14">
        <f ca="1">LOGINV(RAND(),$M$13,$L$13)</f>
        <v>14.011661666625091</v>
      </c>
      <c r="F804" s="14">
        <f ca="1">LOGINV(RAND(),$M$14,$L$14)</f>
        <v>17.288764168926125</v>
      </c>
      <c r="G804" s="14">
        <f ca="1">D804+E804+F804</f>
        <v>59.65817777858976</v>
      </c>
      <c r="H804">
        <f ca="1">FLOOR(SimTable[[#This Row],[Total_Service_Time_sec]],10)</f>
        <v>50</v>
      </c>
    </row>
    <row r="805" spans="1:8" ht="15" customHeight="1">
      <c r="A805">
        <f t="shared" si="12"/>
        <v>804</v>
      </c>
      <c r="B805" s="13">
        <f ca="1">RAND()</f>
        <v>0.65762928837969525</v>
      </c>
      <c r="C805" t="str">
        <f ca="1">IF(B805&lt;=$L$3,$I$3,IF(B805&lt;=$L$4,$I$4,IF(B805&lt;=$L$5,$I$5,IF(B805&lt;=$L$6,$I$6,$I$7))))</f>
        <v>Cup</v>
      </c>
      <c r="D805" s="14">
        <f ca="1">LOGINV(RAND(),$M$12,$L$12)</f>
        <v>54.884282601671394</v>
      </c>
      <c r="E805" s="14">
        <f ca="1">LOGINV(RAND(),$M$13,$L$13)</f>
        <v>21.290643815501603</v>
      </c>
      <c r="F805" s="14">
        <f ca="1">LOGINV(RAND(),$M$14,$L$14)</f>
        <v>16.86665568734557</v>
      </c>
      <c r="G805" s="14">
        <f ca="1">D805+E805+F805</f>
        <v>93.041582104518568</v>
      </c>
      <c r="H805">
        <f ca="1">FLOOR(SimTable[[#This Row],[Total_Service_Time_sec]],10)</f>
        <v>90</v>
      </c>
    </row>
    <row r="806" spans="1:8" ht="15" customHeight="1">
      <c r="A806">
        <f t="shared" si="12"/>
        <v>805</v>
      </c>
      <c r="B806" s="13">
        <f ca="1">RAND()</f>
        <v>0.90206882706688962</v>
      </c>
      <c r="C806" t="str">
        <f ca="1">IF(B806&lt;=$L$3,$I$3,IF(B806&lt;=$L$4,$I$4,IF(B806&lt;=$L$5,$I$5,IF(B806&lt;=$L$6,$I$6,$I$7))))</f>
        <v>Split</v>
      </c>
      <c r="D806" s="14">
        <f ca="1">LOGINV(RAND(),$M$12,$L$12)</f>
        <v>19.257205067630426</v>
      </c>
      <c r="E806" s="14">
        <f ca="1">LOGINV(RAND(),$M$13,$L$13)</f>
        <v>54.250349943688093</v>
      </c>
      <c r="F806" s="14">
        <f ca="1">LOGINV(RAND(),$M$14,$L$14)</f>
        <v>16.204949813890188</v>
      </c>
      <c r="G806" s="14">
        <f ca="1">D806+E806+F806</f>
        <v>89.712504825208697</v>
      </c>
      <c r="H806">
        <f ca="1">FLOOR(SimTable[[#This Row],[Total_Service_Time_sec]],10)</f>
        <v>80</v>
      </c>
    </row>
    <row r="807" spans="1:8" ht="15" customHeight="1">
      <c r="A807">
        <f t="shared" si="12"/>
        <v>806</v>
      </c>
      <c r="B807" s="13">
        <f ca="1">RAND()</f>
        <v>0.22725876232660225</v>
      </c>
      <c r="C807" t="str">
        <f ca="1">IF(B807&lt;=$L$3,$I$3,IF(B807&lt;=$L$4,$I$4,IF(B807&lt;=$L$5,$I$5,IF(B807&lt;=$L$6,$I$6,$I$7))))</f>
        <v>Cone</v>
      </c>
      <c r="D807" s="14">
        <f ca="1">LOGINV(RAND(),$M$12,$L$12)</f>
        <v>15.468641736674146</v>
      </c>
      <c r="E807" s="14">
        <f ca="1">LOGINV(RAND(),$M$13,$L$13)</f>
        <v>23.010647196386294</v>
      </c>
      <c r="F807" s="14">
        <f ca="1">LOGINV(RAND(),$M$14,$L$14)</f>
        <v>23.422861835266875</v>
      </c>
      <c r="G807" s="14">
        <f ca="1">D807+E807+F807</f>
        <v>61.902150768327317</v>
      </c>
      <c r="H807">
        <f ca="1">FLOOR(SimTable[[#This Row],[Total_Service_Time_sec]],10)</f>
        <v>60</v>
      </c>
    </row>
    <row r="808" spans="1:8" ht="15" customHeight="1">
      <c r="A808">
        <f t="shared" si="12"/>
        <v>807</v>
      </c>
      <c r="B808" s="13">
        <f ca="1">RAND()</f>
        <v>0.6710273325893239</v>
      </c>
      <c r="C808" t="str">
        <f ca="1">IF(B808&lt;=$L$3,$I$3,IF(B808&lt;=$L$4,$I$4,IF(B808&lt;=$L$5,$I$5,IF(B808&lt;=$L$6,$I$6,$I$7))))</f>
        <v>Cup</v>
      </c>
      <c r="D808" s="14">
        <f ca="1">LOGINV(RAND(),$M$12,$L$12)</f>
        <v>52.284248487938029</v>
      </c>
      <c r="E808" s="14">
        <f ca="1">LOGINV(RAND(),$M$13,$L$13)</f>
        <v>28.916485540850168</v>
      </c>
      <c r="F808" s="14">
        <f ca="1">LOGINV(RAND(),$M$14,$L$14)</f>
        <v>14.400489776963374</v>
      </c>
      <c r="G808" s="14">
        <f ca="1">D808+E808+F808</f>
        <v>95.601223805751559</v>
      </c>
      <c r="H808">
        <f ca="1">FLOOR(SimTable[[#This Row],[Total_Service_Time_sec]],10)</f>
        <v>90</v>
      </c>
    </row>
    <row r="809" spans="1:8" ht="15" customHeight="1">
      <c r="A809">
        <f t="shared" si="12"/>
        <v>808</v>
      </c>
      <c r="B809" s="13">
        <f ca="1">RAND()</f>
        <v>0.79806772637877033</v>
      </c>
      <c r="C809" t="str">
        <f ca="1">IF(B809&lt;=$L$3,$I$3,IF(B809&lt;=$L$4,$I$4,IF(B809&lt;=$L$5,$I$5,IF(B809&lt;=$L$6,$I$6,$I$7))))</f>
        <v>Cup</v>
      </c>
      <c r="D809" s="14">
        <f ca="1">LOGINV(RAND(),$M$12,$L$12)</f>
        <v>16.053646225088865</v>
      </c>
      <c r="E809" s="14">
        <f ca="1">LOGINV(RAND(),$M$13,$L$13)</f>
        <v>16.947931177775931</v>
      </c>
      <c r="F809" s="14">
        <f ca="1">LOGINV(RAND(),$M$14,$L$14)</f>
        <v>20.7704559143186</v>
      </c>
      <c r="G809" s="14">
        <f ca="1">D809+E809+F809</f>
        <v>53.7720333171834</v>
      </c>
      <c r="H809">
        <f ca="1">FLOOR(SimTable[[#This Row],[Total_Service_Time_sec]],10)</f>
        <v>50</v>
      </c>
    </row>
    <row r="810" spans="1:8" ht="15" customHeight="1">
      <c r="A810">
        <f t="shared" si="12"/>
        <v>809</v>
      </c>
      <c r="B810" s="13">
        <f ca="1">RAND()</f>
        <v>0.12373398073140995</v>
      </c>
      <c r="C810" t="str">
        <f ca="1">IF(B810&lt;=$L$3,$I$3,IF(B810&lt;=$L$4,$I$4,IF(B810&lt;=$L$5,$I$5,IF(B810&lt;=$L$6,$I$6,$I$7))))</f>
        <v>Cone</v>
      </c>
      <c r="D810" s="14">
        <f ca="1">LOGINV(RAND(),$M$12,$L$12)</f>
        <v>10.98609859131005</v>
      </c>
      <c r="E810" s="14">
        <f ca="1">LOGINV(RAND(),$M$13,$L$13)</f>
        <v>20.594594563854969</v>
      </c>
      <c r="F810" s="14">
        <f ca="1">LOGINV(RAND(),$M$14,$L$14)</f>
        <v>20.083531770943114</v>
      </c>
      <c r="G810" s="14">
        <f ca="1">D810+E810+F810</f>
        <v>51.664224926108133</v>
      </c>
      <c r="H810">
        <f ca="1">FLOOR(SimTable[[#This Row],[Total_Service_Time_sec]],10)</f>
        <v>50</v>
      </c>
    </row>
    <row r="811" spans="1:8" ht="15" customHeight="1">
      <c r="A811">
        <f t="shared" si="12"/>
        <v>810</v>
      </c>
      <c r="B811" s="13">
        <f ca="1">RAND()</f>
        <v>4.6565246555725248E-2</v>
      </c>
      <c r="C811" t="str">
        <f ca="1">IF(B811&lt;=$L$3,$I$3,IF(B811&lt;=$L$4,$I$4,IF(B811&lt;=$L$5,$I$5,IF(B811&lt;=$L$6,$I$6,$I$7))))</f>
        <v>Cone</v>
      </c>
      <c r="D811" s="14">
        <f ca="1">LOGINV(RAND(),$M$12,$L$12)</f>
        <v>24.052253535372369</v>
      </c>
      <c r="E811" s="14">
        <f ca="1">LOGINV(RAND(),$M$13,$L$13)</f>
        <v>18.966992819391212</v>
      </c>
      <c r="F811" s="14">
        <f ca="1">LOGINV(RAND(),$M$14,$L$14)</f>
        <v>19.128673592632708</v>
      </c>
      <c r="G811" s="14">
        <f ca="1">D811+E811+F811</f>
        <v>62.147919947396289</v>
      </c>
      <c r="H811">
        <f ca="1">FLOOR(SimTable[[#This Row],[Total_Service_Time_sec]],10)</f>
        <v>60</v>
      </c>
    </row>
    <row r="812" spans="1:8" ht="15" customHeight="1">
      <c r="A812">
        <f t="shared" si="12"/>
        <v>811</v>
      </c>
      <c r="B812" s="13">
        <f ca="1">RAND()</f>
        <v>0.40044237098932745</v>
      </c>
      <c r="C812" t="str">
        <f ca="1">IF(B812&lt;=$L$3,$I$3,IF(B812&lt;=$L$4,$I$4,IF(B812&lt;=$L$5,$I$5,IF(B812&lt;=$L$6,$I$6,$I$7))))</f>
        <v>Cone</v>
      </c>
      <c r="D812" s="14">
        <f ca="1">LOGINV(RAND(),$M$12,$L$12)</f>
        <v>9.8277350943747841</v>
      </c>
      <c r="E812" s="14">
        <f ca="1">LOGINV(RAND(),$M$13,$L$13)</f>
        <v>48.879924212628424</v>
      </c>
      <c r="F812" s="14">
        <f ca="1">LOGINV(RAND(),$M$14,$L$14)</f>
        <v>18.921636979639562</v>
      </c>
      <c r="G812" s="14">
        <f ca="1">D812+E812+F812</f>
        <v>77.62929628664277</v>
      </c>
      <c r="H812">
        <f ca="1">FLOOR(SimTable[[#This Row],[Total_Service_Time_sec]],10)</f>
        <v>70</v>
      </c>
    </row>
    <row r="813" spans="1:8" ht="15" customHeight="1">
      <c r="A813">
        <f t="shared" si="12"/>
        <v>812</v>
      </c>
      <c r="B813" s="13">
        <f ca="1">RAND()</f>
        <v>0.78106657487595132</v>
      </c>
      <c r="C813" t="str">
        <f ca="1">IF(B813&lt;=$L$3,$I$3,IF(B813&lt;=$L$4,$I$4,IF(B813&lt;=$L$5,$I$5,IF(B813&lt;=$L$6,$I$6,$I$7))))</f>
        <v>Cup</v>
      </c>
      <c r="D813" s="14">
        <f ca="1">LOGINV(RAND(),$M$12,$L$12)</f>
        <v>130.49551226276955</v>
      </c>
      <c r="E813" s="14">
        <f ca="1">LOGINV(RAND(),$M$13,$L$13)</f>
        <v>43.523772736493896</v>
      </c>
      <c r="F813" s="14">
        <f ca="1">LOGINV(RAND(),$M$14,$L$14)</f>
        <v>23.938584472729222</v>
      </c>
      <c r="G813" s="14">
        <f ca="1">D813+E813+F813</f>
        <v>197.95786947199267</v>
      </c>
      <c r="H813">
        <f ca="1">FLOOR(SimTable[[#This Row],[Total_Service_Time_sec]],10)</f>
        <v>190</v>
      </c>
    </row>
    <row r="814" spans="1:8" ht="15" customHeight="1">
      <c r="A814">
        <f t="shared" si="12"/>
        <v>813</v>
      </c>
      <c r="B814" s="13">
        <f ca="1">RAND()</f>
        <v>9.5580511079111918E-2</v>
      </c>
      <c r="C814" t="str">
        <f ca="1">IF(B814&lt;=$L$3,$I$3,IF(B814&lt;=$L$4,$I$4,IF(B814&lt;=$L$5,$I$5,IF(B814&lt;=$L$6,$I$6,$I$7))))</f>
        <v>Cone</v>
      </c>
      <c r="D814" s="14">
        <f ca="1">LOGINV(RAND(),$M$12,$L$12)</f>
        <v>28.273417341924535</v>
      </c>
      <c r="E814" s="14">
        <f ca="1">LOGINV(RAND(),$M$13,$L$13)</f>
        <v>27.159978422204826</v>
      </c>
      <c r="F814" s="14">
        <f ca="1">LOGINV(RAND(),$M$14,$L$14)</f>
        <v>23.876038293280981</v>
      </c>
      <c r="G814" s="14">
        <f ca="1">D814+E814+F814</f>
        <v>79.309434057410343</v>
      </c>
      <c r="H814">
        <f ca="1">FLOOR(SimTable[[#This Row],[Total_Service_Time_sec]],10)</f>
        <v>70</v>
      </c>
    </row>
    <row r="815" spans="1:8" ht="15" customHeight="1">
      <c r="A815">
        <f t="shared" si="12"/>
        <v>814</v>
      </c>
      <c r="B815" s="13">
        <f ca="1">RAND()</f>
        <v>0.44363718887002213</v>
      </c>
      <c r="C815" t="str">
        <f ca="1">IF(B815&lt;=$L$3,$I$3,IF(B815&lt;=$L$4,$I$4,IF(B815&lt;=$L$5,$I$5,IF(B815&lt;=$L$6,$I$6,$I$7))))</f>
        <v>Cone</v>
      </c>
      <c r="D815" s="14">
        <f ca="1">LOGINV(RAND(),$M$12,$L$12)</f>
        <v>113.15604830661772</v>
      </c>
      <c r="E815" s="14">
        <f ca="1">LOGINV(RAND(),$M$13,$L$13)</f>
        <v>17.482975029495133</v>
      </c>
      <c r="F815" s="14">
        <f ca="1">LOGINV(RAND(),$M$14,$L$14)</f>
        <v>27.373516557609914</v>
      </c>
      <c r="G815" s="14">
        <f ca="1">D815+E815+F815</f>
        <v>158.01253989372276</v>
      </c>
      <c r="H815">
        <f ca="1">FLOOR(SimTable[[#This Row],[Total_Service_Time_sec]],10)</f>
        <v>150</v>
      </c>
    </row>
    <row r="816" spans="1:8" ht="15" customHeight="1">
      <c r="A816">
        <f t="shared" si="12"/>
        <v>815</v>
      </c>
      <c r="B816" s="13">
        <f ca="1">RAND()</f>
        <v>0.68380988774103646</v>
      </c>
      <c r="C816" t="str">
        <f ca="1">IF(B816&lt;=$L$3,$I$3,IF(B816&lt;=$L$4,$I$4,IF(B816&lt;=$L$5,$I$5,IF(B816&lt;=$L$6,$I$6,$I$7))))</f>
        <v>Cup</v>
      </c>
      <c r="D816" s="14">
        <f ca="1">LOGINV(RAND(),$M$12,$L$12)</f>
        <v>14.976236425519362</v>
      </c>
      <c r="E816" s="14">
        <f ca="1">LOGINV(RAND(),$M$13,$L$13)</f>
        <v>29.563493060629124</v>
      </c>
      <c r="F816" s="14">
        <f ca="1">LOGINV(RAND(),$M$14,$L$14)</f>
        <v>21.698917719268778</v>
      </c>
      <c r="G816" s="14">
        <f ca="1">D816+E816+F816</f>
        <v>66.238647205417266</v>
      </c>
      <c r="H816">
        <f ca="1">FLOOR(SimTable[[#This Row],[Total_Service_Time_sec]],10)</f>
        <v>60</v>
      </c>
    </row>
    <row r="817" spans="1:8" ht="15" customHeight="1">
      <c r="A817">
        <f t="shared" si="12"/>
        <v>816</v>
      </c>
      <c r="B817" s="13">
        <f ca="1">RAND()</f>
        <v>0.84032169133013379</v>
      </c>
      <c r="C817" t="str">
        <f ca="1">IF(B817&lt;=$L$3,$I$3,IF(B817&lt;=$L$4,$I$4,IF(B817&lt;=$L$5,$I$5,IF(B817&lt;=$L$6,$I$6,$I$7))))</f>
        <v>Cup</v>
      </c>
      <c r="D817" s="14">
        <f ca="1">LOGINV(RAND(),$M$12,$L$12)</f>
        <v>35.055963354758731</v>
      </c>
      <c r="E817" s="14">
        <f ca="1">LOGINV(RAND(),$M$13,$L$13)</f>
        <v>18.219919967463593</v>
      </c>
      <c r="F817" s="14">
        <f ca="1">LOGINV(RAND(),$M$14,$L$14)</f>
        <v>19.903441069326384</v>
      </c>
      <c r="G817" s="14">
        <f ca="1">D817+E817+F817</f>
        <v>73.179324391548704</v>
      </c>
      <c r="H817">
        <f ca="1">FLOOR(SimTable[[#This Row],[Total_Service_Time_sec]],10)</f>
        <v>70</v>
      </c>
    </row>
    <row r="818" spans="1:8" ht="15" customHeight="1">
      <c r="A818">
        <f t="shared" si="12"/>
        <v>817</v>
      </c>
      <c r="B818" s="13">
        <f ca="1">RAND()</f>
        <v>0.45832131523679431</v>
      </c>
      <c r="C818" t="str">
        <f ca="1">IF(B818&lt;=$L$3,$I$3,IF(B818&lt;=$L$4,$I$4,IF(B818&lt;=$L$5,$I$5,IF(B818&lt;=$L$6,$I$6,$I$7))))</f>
        <v>Cone</v>
      </c>
      <c r="D818" s="14">
        <f ca="1">LOGINV(RAND(),$M$12,$L$12)</f>
        <v>19.592239608562931</v>
      </c>
      <c r="E818" s="14">
        <f ca="1">LOGINV(RAND(),$M$13,$L$13)</f>
        <v>37.805435992021152</v>
      </c>
      <c r="F818" s="14">
        <f ca="1">LOGINV(RAND(),$M$14,$L$14)</f>
        <v>24.195072862980371</v>
      </c>
      <c r="G818" s="14">
        <f ca="1">D818+E818+F818</f>
        <v>81.592748463564448</v>
      </c>
      <c r="H818">
        <f ca="1">FLOOR(SimTable[[#This Row],[Total_Service_Time_sec]],10)</f>
        <v>80</v>
      </c>
    </row>
    <row r="819" spans="1:8" ht="15" customHeight="1">
      <c r="A819">
        <f t="shared" si="12"/>
        <v>818</v>
      </c>
      <c r="B819" s="13">
        <f ca="1">RAND()</f>
        <v>0.30499091313049842</v>
      </c>
      <c r="C819" t="str">
        <f ca="1">IF(B819&lt;=$L$3,$I$3,IF(B819&lt;=$L$4,$I$4,IF(B819&lt;=$L$5,$I$5,IF(B819&lt;=$L$6,$I$6,$I$7))))</f>
        <v>Cone</v>
      </c>
      <c r="D819" s="14">
        <f ca="1">LOGINV(RAND(),$M$12,$L$12)</f>
        <v>50.867904010251159</v>
      </c>
      <c r="E819" s="14">
        <f ca="1">LOGINV(RAND(),$M$13,$L$13)</f>
        <v>53.208503652606531</v>
      </c>
      <c r="F819" s="14">
        <f ca="1">LOGINV(RAND(),$M$14,$L$14)</f>
        <v>14.026580788998483</v>
      </c>
      <c r="G819" s="14">
        <f ca="1">D819+E819+F819</f>
        <v>118.10298845185618</v>
      </c>
      <c r="H819">
        <f ca="1">FLOOR(SimTable[[#This Row],[Total_Service_Time_sec]],10)</f>
        <v>110</v>
      </c>
    </row>
    <row r="820" spans="1:8" ht="15" customHeight="1">
      <c r="A820">
        <f t="shared" si="12"/>
        <v>819</v>
      </c>
      <c r="B820" s="13">
        <f ca="1">RAND()</f>
        <v>9.9182089404440399E-2</v>
      </c>
      <c r="C820" t="str">
        <f ca="1">IF(B820&lt;=$L$3,$I$3,IF(B820&lt;=$L$4,$I$4,IF(B820&lt;=$L$5,$I$5,IF(B820&lt;=$L$6,$I$6,$I$7))))</f>
        <v>Cone</v>
      </c>
      <c r="D820" s="14">
        <f ca="1">LOGINV(RAND(),$M$12,$L$12)</f>
        <v>6.7536108479308661</v>
      </c>
      <c r="E820" s="14">
        <f ca="1">LOGINV(RAND(),$M$13,$L$13)</f>
        <v>35.96689215933754</v>
      </c>
      <c r="F820" s="14">
        <f ca="1">LOGINV(RAND(),$M$14,$L$14)</f>
        <v>19.324924691170661</v>
      </c>
      <c r="G820" s="14">
        <f ca="1">D820+E820+F820</f>
        <v>62.04542769843907</v>
      </c>
      <c r="H820">
        <f ca="1">FLOOR(SimTable[[#This Row],[Total_Service_Time_sec]],10)</f>
        <v>60</v>
      </c>
    </row>
    <row r="821" spans="1:8" ht="15" customHeight="1">
      <c r="A821">
        <f t="shared" si="12"/>
        <v>820</v>
      </c>
      <c r="B821" s="13">
        <f ca="1">RAND()</f>
        <v>0.52834843347093974</v>
      </c>
      <c r="C821" t="str">
        <f ca="1">IF(B821&lt;=$L$3,$I$3,IF(B821&lt;=$L$4,$I$4,IF(B821&lt;=$L$5,$I$5,IF(B821&lt;=$L$6,$I$6,$I$7))))</f>
        <v>Cup</v>
      </c>
      <c r="D821" s="14">
        <f ca="1">LOGINV(RAND(),$M$12,$L$12)</f>
        <v>48.101478171415536</v>
      </c>
      <c r="E821" s="14">
        <f ca="1">LOGINV(RAND(),$M$13,$L$13)</f>
        <v>45.593772922171866</v>
      </c>
      <c r="F821" s="14">
        <f ca="1">LOGINV(RAND(),$M$14,$L$14)</f>
        <v>15.478536063789443</v>
      </c>
      <c r="G821" s="14">
        <f ca="1">D821+E821+F821</f>
        <v>109.17378715737685</v>
      </c>
      <c r="H821">
        <f ca="1">FLOOR(SimTable[[#This Row],[Total_Service_Time_sec]],10)</f>
        <v>100</v>
      </c>
    </row>
    <row r="822" spans="1:8" ht="15" customHeight="1">
      <c r="A822">
        <f t="shared" si="12"/>
        <v>821</v>
      </c>
      <c r="B822" s="13">
        <f ca="1">RAND()</f>
        <v>0.69274653541304565</v>
      </c>
      <c r="C822" t="str">
        <f ca="1">IF(B822&lt;=$L$3,$I$3,IF(B822&lt;=$L$4,$I$4,IF(B822&lt;=$L$5,$I$5,IF(B822&lt;=$L$6,$I$6,$I$7))))</f>
        <v>Cup</v>
      </c>
      <c r="D822" s="14">
        <f ca="1">LOGINV(RAND(),$M$12,$L$12)</f>
        <v>25.835099959664792</v>
      </c>
      <c r="E822" s="14">
        <f ca="1">LOGINV(RAND(),$M$13,$L$13)</f>
        <v>28.484612637256966</v>
      </c>
      <c r="F822" s="14">
        <f ca="1">LOGINV(RAND(),$M$14,$L$14)</f>
        <v>20.030974437313297</v>
      </c>
      <c r="G822" s="14">
        <f ca="1">D822+E822+F822</f>
        <v>74.350687034235051</v>
      </c>
      <c r="H822">
        <f ca="1">FLOOR(SimTable[[#This Row],[Total_Service_Time_sec]],10)</f>
        <v>70</v>
      </c>
    </row>
    <row r="823" spans="1:8" ht="15" customHeight="1">
      <c r="A823">
        <f t="shared" si="12"/>
        <v>822</v>
      </c>
      <c r="B823" s="13">
        <f ca="1">RAND()</f>
        <v>0.53407534813739821</v>
      </c>
      <c r="C823" t="str">
        <f ca="1">IF(B823&lt;=$L$3,$I$3,IF(B823&lt;=$L$4,$I$4,IF(B823&lt;=$L$5,$I$5,IF(B823&lt;=$L$6,$I$6,$I$7))))</f>
        <v>Cup</v>
      </c>
      <c r="D823" s="14">
        <f ca="1">LOGINV(RAND(),$M$12,$L$12)</f>
        <v>78.754076087183378</v>
      </c>
      <c r="E823" s="14">
        <f ca="1">LOGINV(RAND(),$M$13,$L$13)</f>
        <v>17.677444237048594</v>
      </c>
      <c r="F823" s="14">
        <f ca="1">LOGINV(RAND(),$M$14,$L$14)</f>
        <v>23.68017672847327</v>
      </c>
      <c r="G823" s="14">
        <f ca="1">D823+E823+F823</f>
        <v>120.11169705270524</v>
      </c>
      <c r="H823">
        <f ca="1">FLOOR(SimTable[[#This Row],[Total_Service_Time_sec]],10)</f>
        <v>120</v>
      </c>
    </row>
    <row r="824" spans="1:8" ht="15" customHeight="1">
      <c r="A824">
        <f t="shared" si="12"/>
        <v>823</v>
      </c>
      <c r="B824" s="13">
        <f ca="1">RAND()</f>
        <v>0.78058341022525979</v>
      </c>
      <c r="C824" t="str">
        <f ca="1">IF(B824&lt;=$L$3,$I$3,IF(B824&lt;=$L$4,$I$4,IF(B824&lt;=$L$5,$I$5,IF(B824&lt;=$L$6,$I$6,$I$7))))</f>
        <v>Cup</v>
      </c>
      <c r="D824" s="14">
        <f ca="1">LOGINV(RAND(),$M$12,$L$12)</f>
        <v>47.815392867142059</v>
      </c>
      <c r="E824" s="14">
        <f ca="1">LOGINV(RAND(),$M$13,$L$13)</f>
        <v>87.409588957177135</v>
      </c>
      <c r="F824" s="14">
        <f ca="1">LOGINV(RAND(),$M$14,$L$14)</f>
        <v>14.302962327317847</v>
      </c>
      <c r="G824" s="14">
        <f ca="1">D824+E824+F824</f>
        <v>149.52794415163706</v>
      </c>
      <c r="H824">
        <f ca="1">FLOOR(SimTable[[#This Row],[Total_Service_Time_sec]],10)</f>
        <v>140</v>
      </c>
    </row>
    <row r="825" spans="1:8" ht="15" customHeight="1">
      <c r="A825">
        <f t="shared" si="12"/>
        <v>824</v>
      </c>
      <c r="B825" s="13">
        <f ca="1">RAND()</f>
        <v>0.84580025667451497</v>
      </c>
      <c r="C825" t="str">
        <f ca="1">IF(B825&lt;=$L$3,$I$3,IF(B825&lt;=$L$4,$I$4,IF(B825&lt;=$L$5,$I$5,IF(B825&lt;=$L$6,$I$6,$I$7))))</f>
        <v>Cup</v>
      </c>
      <c r="D825" s="14">
        <f ca="1">LOGINV(RAND(),$M$12,$L$12)</f>
        <v>138.2051135370225</v>
      </c>
      <c r="E825" s="14">
        <f ca="1">LOGINV(RAND(),$M$13,$L$13)</f>
        <v>71.591313001123012</v>
      </c>
      <c r="F825" s="14">
        <f ca="1">LOGINV(RAND(),$M$14,$L$14)</f>
        <v>24.963080542425203</v>
      </c>
      <c r="G825" s="14">
        <f ca="1">D825+E825+F825</f>
        <v>234.7595070805707</v>
      </c>
      <c r="H825">
        <f ca="1">FLOOR(SimTable[[#This Row],[Total_Service_Time_sec]],10)</f>
        <v>230</v>
      </c>
    </row>
    <row r="826" spans="1:8" ht="15" customHeight="1">
      <c r="A826">
        <f t="shared" si="12"/>
        <v>825</v>
      </c>
      <c r="B826" s="13">
        <f ca="1">RAND()</f>
        <v>0.52619297929348796</v>
      </c>
      <c r="C826" t="str">
        <f ca="1">IF(B826&lt;=$L$3,$I$3,IF(B826&lt;=$L$4,$I$4,IF(B826&lt;=$L$5,$I$5,IF(B826&lt;=$L$6,$I$6,$I$7))))</f>
        <v>Cup</v>
      </c>
      <c r="D826" s="14">
        <f ca="1">LOGINV(RAND(),$M$12,$L$12)</f>
        <v>39.085353105777017</v>
      </c>
      <c r="E826" s="14">
        <f ca="1">LOGINV(RAND(),$M$13,$L$13)</f>
        <v>25.858280051490059</v>
      </c>
      <c r="F826" s="14">
        <f ca="1">LOGINV(RAND(),$M$14,$L$14)</f>
        <v>20.706251696510737</v>
      </c>
      <c r="G826" s="14">
        <f ca="1">D826+E826+F826</f>
        <v>85.649884853777806</v>
      </c>
      <c r="H826">
        <f ca="1">FLOOR(SimTable[[#This Row],[Total_Service_Time_sec]],10)</f>
        <v>80</v>
      </c>
    </row>
    <row r="827" spans="1:8" ht="15" customHeight="1">
      <c r="A827">
        <f t="shared" si="12"/>
        <v>826</v>
      </c>
      <c r="B827" s="13">
        <f ca="1">RAND()</f>
        <v>0.20018869785399274</v>
      </c>
      <c r="C827" t="str">
        <f ca="1">IF(B827&lt;=$L$3,$I$3,IF(B827&lt;=$L$4,$I$4,IF(B827&lt;=$L$5,$I$5,IF(B827&lt;=$L$6,$I$6,$I$7))))</f>
        <v>Cone</v>
      </c>
      <c r="D827" s="14">
        <f ca="1">LOGINV(RAND(),$M$12,$L$12)</f>
        <v>44.953797469999195</v>
      </c>
      <c r="E827" s="14">
        <f ca="1">LOGINV(RAND(),$M$13,$L$13)</f>
        <v>23.731379897595836</v>
      </c>
      <c r="F827" s="14">
        <f ca="1">LOGINV(RAND(),$M$14,$L$14)</f>
        <v>18.415626165615819</v>
      </c>
      <c r="G827" s="14">
        <f ca="1">D827+E827+F827</f>
        <v>87.100803533210851</v>
      </c>
      <c r="H827">
        <f ca="1">FLOOR(SimTable[[#This Row],[Total_Service_Time_sec]],10)</f>
        <v>80</v>
      </c>
    </row>
    <row r="828" spans="1:8" ht="15" customHeight="1">
      <c r="A828">
        <f t="shared" si="12"/>
        <v>827</v>
      </c>
      <c r="B828" s="13">
        <f ca="1">RAND()</f>
        <v>4.9705066529182385E-2</v>
      </c>
      <c r="C828" t="str">
        <f ca="1">IF(B828&lt;=$L$3,$I$3,IF(B828&lt;=$L$4,$I$4,IF(B828&lt;=$L$5,$I$5,IF(B828&lt;=$L$6,$I$6,$I$7))))</f>
        <v>Cone</v>
      </c>
      <c r="D828" s="14">
        <f ca="1">LOGINV(RAND(),$M$12,$L$12)</f>
        <v>9.7268306370619069</v>
      </c>
      <c r="E828" s="14">
        <f ca="1">LOGINV(RAND(),$M$13,$L$13)</f>
        <v>13.599884820574118</v>
      </c>
      <c r="F828" s="14">
        <f ca="1">LOGINV(RAND(),$M$14,$L$14)</f>
        <v>18.543715190351474</v>
      </c>
      <c r="G828" s="14">
        <f ca="1">D828+E828+F828</f>
        <v>41.870430647987504</v>
      </c>
      <c r="H828">
        <f ca="1">FLOOR(SimTable[[#This Row],[Total_Service_Time_sec]],10)</f>
        <v>40</v>
      </c>
    </row>
    <row r="829" spans="1:8" ht="15" customHeight="1">
      <c r="A829">
        <f t="shared" si="12"/>
        <v>828</v>
      </c>
      <c r="B829" s="13">
        <f ca="1">RAND()</f>
        <v>0.35957274135728812</v>
      </c>
      <c r="C829" t="str">
        <f ca="1">IF(B829&lt;=$L$3,$I$3,IF(B829&lt;=$L$4,$I$4,IF(B829&lt;=$L$5,$I$5,IF(B829&lt;=$L$6,$I$6,$I$7))))</f>
        <v>Cone</v>
      </c>
      <c r="D829" s="14">
        <f ca="1">LOGINV(RAND(),$M$12,$L$12)</f>
        <v>23.300398033482811</v>
      </c>
      <c r="E829" s="14">
        <f ca="1">LOGINV(RAND(),$M$13,$L$13)</f>
        <v>4.9381308899911183</v>
      </c>
      <c r="F829" s="14">
        <f ca="1">LOGINV(RAND(),$M$14,$L$14)</f>
        <v>19.068160926852482</v>
      </c>
      <c r="G829" s="14">
        <f ca="1">D829+E829+F829</f>
        <v>47.306689850326407</v>
      </c>
      <c r="H829">
        <f ca="1">FLOOR(SimTable[[#This Row],[Total_Service_Time_sec]],10)</f>
        <v>40</v>
      </c>
    </row>
    <row r="830" spans="1:8" ht="15" customHeight="1">
      <c r="A830">
        <f t="shared" si="12"/>
        <v>829</v>
      </c>
      <c r="B830" s="13">
        <f ca="1">RAND()</f>
        <v>0.39879933835400649</v>
      </c>
      <c r="C830" t="str">
        <f ca="1">IF(B830&lt;=$L$3,$I$3,IF(B830&lt;=$L$4,$I$4,IF(B830&lt;=$L$5,$I$5,IF(B830&lt;=$L$6,$I$6,$I$7))))</f>
        <v>Cone</v>
      </c>
      <c r="D830" s="14">
        <f ca="1">LOGINV(RAND(),$M$12,$L$12)</f>
        <v>23.372665574207762</v>
      </c>
      <c r="E830" s="14">
        <f ca="1">LOGINV(RAND(),$M$13,$L$13)</f>
        <v>26.868777302075124</v>
      </c>
      <c r="F830" s="14">
        <f ca="1">LOGINV(RAND(),$M$14,$L$14)</f>
        <v>18.710888352501488</v>
      </c>
      <c r="G830" s="14">
        <f ca="1">D830+E830+F830</f>
        <v>68.952331228784374</v>
      </c>
      <c r="H830">
        <f ca="1">FLOOR(SimTable[[#This Row],[Total_Service_Time_sec]],10)</f>
        <v>60</v>
      </c>
    </row>
    <row r="831" spans="1:8" ht="15" customHeight="1">
      <c r="A831">
        <f t="shared" si="12"/>
        <v>830</v>
      </c>
      <c r="B831" s="13">
        <f ca="1">RAND()</f>
        <v>0.25418848760397372</v>
      </c>
      <c r="C831" t="str">
        <f ca="1">IF(B831&lt;=$L$3,$I$3,IF(B831&lt;=$L$4,$I$4,IF(B831&lt;=$L$5,$I$5,IF(B831&lt;=$L$6,$I$6,$I$7))))</f>
        <v>Cone</v>
      </c>
      <c r="D831" s="14">
        <f ca="1">LOGINV(RAND(),$M$12,$L$12)</f>
        <v>75.859138941876267</v>
      </c>
      <c r="E831" s="14">
        <f ca="1">LOGINV(RAND(),$M$13,$L$13)</f>
        <v>19.261094694397269</v>
      </c>
      <c r="F831" s="14">
        <f ca="1">LOGINV(RAND(),$M$14,$L$14)</f>
        <v>19.610022579217482</v>
      </c>
      <c r="G831" s="14">
        <f ca="1">D831+E831+F831</f>
        <v>114.73025621549102</v>
      </c>
      <c r="H831">
        <f ca="1">FLOOR(SimTable[[#This Row],[Total_Service_Time_sec]],10)</f>
        <v>110</v>
      </c>
    </row>
    <row r="832" spans="1:8" ht="15" customHeight="1">
      <c r="A832">
        <f t="shared" si="12"/>
        <v>831</v>
      </c>
      <c r="B832" s="13">
        <f ca="1">RAND()</f>
        <v>0.32768143211724365</v>
      </c>
      <c r="C832" t="str">
        <f ca="1">IF(B832&lt;=$L$3,$I$3,IF(B832&lt;=$L$4,$I$4,IF(B832&lt;=$L$5,$I$5,IF(B832&lt;=$L$6,$I$6,$I$7))))</f>
        <v>Cone</v>
      </c>
      <c r="D832" s="14">
        <f ca="1">LOGINV(RAND(),$M$12,$L$12)</f>
        <v>50.587630207084722</v>
      </c>
      <c r="E832" s="14">
        <f ca="1">LOGINV(RAND(),$M$13,$L$13)</f>
        <v>53.042191193275563</v>
      </c>
      <c r="F832" s="14">
        <f ca="1">LOGINV(RAND(),$M$14,$L$14)</f>
        <v>20.299634782734529</v>
      </c>
      <c r="G832" s="14">
        <f ca="1">D832+E832+F832</f>
        <v>123.92945618309481</v>
      </c>
      <c r="H832">
        <f ca="1">FLOOR(SimTable[[#This Row],[Total_Service_Time_sec]],10)</f>
        <v>120</v>
      </c>
    </row>
    <row r="833" spans="1:8" ht="15" customHeight="1">
      <c r="A833">
        <f t="shared" si="12"/>
        <v>832</v>
      </c>
      <c r="B833" s="13">
        <f ca="1">RAND()</f>
        <v>0.94744683502329263</v>
      </c>
      <c r="C833" t="str">
        <f ca="1">IF(B833&lt;=$L$3,$I$3,IF(B833&lt;=$L$4,$I$4,IF(B833&lt;=$L$5,$I$5,IF(B833&lt;=$L$6,$I$6,$I$7))))</f>
        <v>Split</v>
      </c>
      <c r="D833" s="14">
        <f ca="1">LOGINV(RAND(),$M$12,$L$12)</f>
        <v>18.323386553967364</v>
      </c>
      <c r="E833" s="14">
        <f ca="1">LOGINV(RAND(),$M$13,$L$13)</f>
        <v>29.867237185348447</v>
      </c>
      <c r="F833" s="14">
        <f ca="1">LOGINV(RAND(),$M$14,$L$14)</f>
        <v>22.912796233719437</v>
      </c>
      <c r="G833" s="14">
        <f ca="1">D833+E833+F833</f>
        <v>71.103419973035244</v>
      </c>
      <c r="H833">
        <f ca="1">FLOOR(SimTable[[#This Row],[Total_Service_Time_sec]],10)</f>
        <v>70</v>
      </c>
    </row>
    <row r="834" spans="1:8" ht="15" customHeight="1">
      <c r="A834">
        <f t="shared" ref="A834:A897" si="13">ROW()-1</f>
        <v>833</v>
      </c>
      <c r="B834" s="13">
        <f ca="1">RAND()</f>
        <v>0.90411418168434421</v>
      </c>
      <c r="C834" t="str">
        <f ca="1">IF(B834&lt;=$L$3,$I$3,IF(B834&lt;=$L$4,$I$4,IF(B834&lt;=$L$5,$I$5,IF(B834&lt;=$L$6,$I$6,$I$7))))</f>
        <v>Split</v>
      </c>
      <c r="D834" s="14">
        <f ca="1">LOGINV(RAND(),$M$12,$L$12)</f>
        <v>20.010409186115648</v>
      </c>
      <c r="E834" s="14">
        <f ca="1">LOGINV(RAND(),$M$13,$L$13)</f>
        <v>12.953827562391304</v>
      </c>
      <c r="F834" s="14">
        <f ca="1">LOGINV(RAND(),$M$14,$L$14)</f>
        <v>20.167093101988648</v>
      </c>
      <c r="G834" s="14">
        <f ca="1">D834+E834+F834</f>
        <v>53.131329850495597</v>
      </c>
      <c r="H834">
        <f ca="1">FLOOR(SimTable[[#This Row],[Total_Service_Time_sec]],10)</f>
        <v>50</v>
      </c>
    </row>
    <row r="835" spans="1:8" ht="15" customHeight="1">
      <c r="A835">
        <f t="shared" si="13"/>
        <v>834</v>
      </c>
      <c r="B835" s="13">
        <f ca="1">RAND()</f>
        <v>0.92603141196772154</v>
      </c>
      <c r="C835" t="str">
        <f ca="1">IF(B835&lt;=$L$3,$I$3,IF(B835&lt;=$L$4,$I$4,IF(B835&lt;=$L$5,$I$5,IF(B835&lt;=$L$6,$I$6,$I$7))))</f>
        <v>Split</v>
      </c>
      <c r="D835" s="14">
        <f ca="1">LOGINV(RAND(),$M$12,$L$12)</f>
        <v>96.076853958542287</v>
      </c>
      <c r="E835" s="14">
        <f ca="1">LOGINV(RAND(),$M$13,$L$13)</f>
        <v>31.266712423329249</v>
      </c>
      <c r="F835" s="14">
        <f ca="1">LOGINV(RAND(),$M$14,$L$14)</f>
        <v>21.161662242470292</v>
      </c>
      <c r="G835" s="14">
        <f ca="1">D835+E835+F835</f>
        <v>148.50522862434184</v>
      </c>
      <c r="H835">
        <f ca="1">FLOOR(SimTable[[#This Row],[Total_Service_Time_sec]],10)</f>
        <v>140</v>
      </c>
    </row>
    <row r="836" spans="1:8" ht="15" customHeight="1">
      <c r="A836">
        <f t="shared" si="13"/>
        <v>835</v>
      </c>
      <c r="B836" s="13">
        <f ca="1">RAND()</f>
        <v>0.46661214120115602</v>
      </c>
      <c r="C836" t="str">
        <f ca="1">IF(B836&lt;=$L$3,$I$3,IF(B836&lt;=$L$4,$I$4,IF(B836&lt;=$L$5,$I$5,IF(B836&lt;=$L$6,$I$6,$I$7))))</f>
        <v>Cone</v>
      </c>
      <c r="D836" s="14">
        <f ca="1">LOGINV(RAND(),$M$12,$L$12)</f>
        <v>22.38312456506242</v>
      </c>
      <c r="E836" s="14">
        <f ca="1">LOGINV(RAND(),$M$13,$L$13)</f>
        <v>32.635170249126354</v>
      </c>
      <c r="F836" s="14">
        <f ca="1">LOGINV(RAND(),$M$14,$L$14)</f>
        <v>19.428182346780066</v>
      </c>
      <c r="G836" s="14">
        <f ca="1">D836+E836+F836</f>
        <v>74.44647716096884</v>
      </c>
      <c r="H836">
        <f ca="1">FLOOR(SimTable[[#This Row],[Total_Service_Time_sec]],10)</f>
        <v>70</v>
      </c>
    </row>
    <row r="837" spans="1:8" ht="15" customHeight="1">
      <c r="A837">
        <f t="shared" si="13"/>
        <v>836</v>
      </c>
      <c r="B837" s="13">
        <f ca="1">RAND()</f>
        <v>0.32754537245712234</v>
      </c>
      <c r="C837" t="str">
        <f ca="1">IF(B837&lt;=$L$3,$I$3,IF(B837&lt;=$L$4,$I$4,IF(B837&lt;=$L$5,$I$5,IF(B837&lt;=$L$6,$I$6,$I$7))))</f>
        <v>Cone</v>
      </c>
      <c r="D837" s="14">
        <f ca="1">LOGINV(RAND(),$M$12,$L$12)</f>
        <v>14.263663940308971</v>
      </c>
      <c r="E837" s="14">
        <f ca="1">LOGINV(RAND(),$M$13,$L$13)</f>
        <v>25.591506061572098</v>
      </c>
      <c r="F837" s="14">
        <f ca="1">LOGINV(RAND(),$M$14,$L$14)</f>
        <v>15.142843380032403</v>
      </c>
      <c r="G837" s="14">
        <f ca="1">D837+E837+F837</f>
        <v>54.998013381913474</v>
      </c>
      <c r="H837">
        <f ca="1">FLOOR(SimTable[[#This Row],[Total_Service_Time_sec]],10)</f>
        <v>50</v>
      </c>
    </row>
    <row r="838" spans="1:8" ht="15" customHeight="1">
      <c r="A838">
        <f t="shared" si="13"/>
        <v>837</v>
      </c>
      <c r="B838" s="13">
        <f ca="1">RAND()</f>
        <v>0.53959588494555799</v>
      </c>
      <c r="C838" t="str">
        <f ca="1">IF(B838&lt;=$L$3,$I$3,IF(B838&lt;=$L$4,$I$4,IF(B838&lt;=$L$5,$I$5,IF(B838&lt;=$L$6,$I$6,$I$7))))</f>
        <v>Cup</v>
      </c>
      <c r="D838" s="14">
        <f ca="1">LOGINV(RAND(),$M$12,$L$12)</f>
        <v>12.028928212971213</v>
      </c>
      <c r="E838" s="14">
        <f ca="1">LOGINV(RAND(),$M$13,$L$13)</f>
        <v>10.931808634383124</v>
      </c>
      <c r="F838" s="14">
        <f ca="1">LOGINV(RAND(),$M$14,$L$14)</f>
        <v>19.695375677751109</v>
      </c>
      <c r="G838" s="14">
        <f ca="1">D838+E838+F838</f>
        <v>42.656112525105442</v>
      </c>
      <c r="H838">
        <f ca="1">FLOOR(SimTable[[#This Row],[Total_Service_Time_sec]],10)</f>
        <v>40</v>
      </c>
    </row>
    <row r="839" spans="1:8" ht="15" customHeight="1">
      <c r="A839">
        <f t="shared" si="13"/>
        <v>838</v>
      </c>
      <c r="B839" s="13">
        <f ca="1">RAND()</f>
        <v>0.46264720511246293</v>
      </c>
      <c r="C839" t="str">
        <f ca="1">IF(B839&lt;=$L$3,$I$3,IF(B839&lt;=$L$4,$I$4,IF(B839&lt;=$L$5,$I$5,IF(B839&lt;=$L$6,$I$6,$I$7))))</f>
        <v>Cone</v>
      </c>
      <c r="D839" s="14">
        <f ca="1">LOGINV(RAND(),$M$12,$L$12)</f>
        <v>18.112843007218736</v>
      </c>
      <c r="E839" s="14">
        <f ca="1">LOGINV(RAND(),$M$13,$L$13)</f>
        <v>28.020463275005906</v>
      </c>
      <c r="F839" s="14">
        <f ca="1">LOGINV(RAND(),$M$14,$L$14)</f>
        <v>21.106389402727679</v>
      </c>
      <c r="G839" s="14">
        <f ca="1">D839+E839+F839</f>
        <v>67.239695684952324</v>
      </c>
      <c r="H839">
        <f ca="1">FLOOR(SimTable[[#This Row],[Total_Service_Time_sec]],10)</f>
        <v>60</v>
      </c>
    </row>
    <row r="840" spans="1:8" ht="15" customHeight="1">
      <c r="A840">
        <f t="shared" si="13"/>
        <v>839</v>
      </c>
      <c r="B840" s="13">
        <f ca="1">RAND()</f>
        <v>0.80592579778500562</v>
      </c>
      <c r="C840" t="str">
        <f ca="1">IF(B840&lt;=$L$3,$I$3,IF(B840&lt;=$L$4,$I$4,IF(B840&lt;=$L$5,$I$5,IF(B840&lt;=$L$6,$I$6,$I$7))))</f>
        <v>Cup</v>
      </c>
      <c r="D840" s="14">
        <f ca="1">LOGINV(RAND(),$M$12,$L$12)</f>
        <v>21.35626992670386</v>
      </c>
      <c r="E840" s="14">
        <f ca="1">LOGINV(RAND(),$M$13,$L$13)</f>
        <v>20.316365466659185</v>
      </c>
      <c r="F840" s="14">
        <f ca="1">LOGINV(RAND(),$M$14,$L$14)</f>
        <v>18.315198426282141</v>
      </c>
      <c r="G840" s="14">
        <f ca="1">D840+E840+F840</f>
        <v>59.987833819645189</v>
      </c>
      <c r="H840">
        <f ca="1">FLOOR(SimTable[[#This Row],[Total_Service_Time_sec]],10)</f>
        <v>50</v>
      </c>
    </row>
    <row r="841" spans="1:8" ht="15" customHeight="1">
      <c r="A841">
        <f t="shared" si="13"/>
        <v>840</v>
      </c>
      <c r="B841" s="13">
        <f ca="1">RAND()</f>
        <v>0.93208255155694353</v>
      </c>
      <c r="C841" t="str">
        <f ca="1">IF(B841&lt;=$L$3,$I$3,IF(B841&lt;=$L$4,$I$4,IF(B841&lt;=$L$5,$I$5,IF(B841&lt;=$L$6,$I$6,$I$7))))</f>
        <v>Split</v>
      </c>
      <c r="D841" s="14">
        <f ca="1">LOGINV(RAND(),$M$12,$L$12)</f>
        <v>20.73610525770242</v>
      </c>
      <c r="E841" s="14">
        <f ca="1">LOGINV(RAND(),$M$13,$L$13)</f>
        <v>37.593574740825034</v>
      </c>
      <c r="F841" s="14">
        <f ca="1">LOGINV(RAND(),$M$14,$L$14)</f>
        <v>26.652924105336581</v>
      </c>
      <c r="G841" s="14">
        <f ca="1">D841+E841+F841</f>
        <v>84.982604103864034</v>
      </c>
      <c r="H841">
        <f ca="1">FLOOR(SimTable[[#This Row],[Total_Service_Time_sec]],10)</f>
        <v>80</v>
      </c>
    </row>
    <row r="842" spans="1:8" ht="15" customHeight="1">
      <c r="A842">
        <f t="shared" si="13"/>
        <v>841</v>
      </c>
      <c r="B842" s="13">
        <f ca="1">RAND()</f>
        <v>0.85435795085979627</v>
      </c>
      <c r="C842" t="str">
        <f ca="1">IF(B842&lt;=$L$3,$I$3,IF(B842&lt;=$L$4,$I$4,IF(B842&lt;=$L$5,$I$5,IF(B842&lt;=$L$6,$I$6,$I$7))))</f>
        <v>Cup</v>
      </c>
      <c r="D842" s="14">
        <f ca="1">LOGINV(RAND(),$M$12,$L$12)</f>
        <v>13.251507232834381</v>
      </c>
      <c r="E842" s="14">
        <f ca="1">LOGINV(RAND(),$M$13,$L$13)</f>
        <v>36.891973561687678</v>
      </c>
      <c r="F842" s="14">
        <f ca="1">LOGINV(RAND(),$M$14,$L$14)</f>
        <v>13.413117250016372</v>
      </c>
      <c r="G842" s="14">
        <f ca="1">D842+E842+F842</f>
        <v>63.556598044538433</v>
      </c>
      <c r="H842">
        <f ca="1">FLOOR(SimTable[[#This Row],[Total_Service_Time_sec]],10)</f>
        <v>60</v>
      </c>
    </row>
    <row r="843" spans="1:8" ht="15" customHeight="1">
      <c r="A843">
        <f t="shared" si="13"/>
        <v>842</v>
      </c>
      <c r="B843" s="13">
        <f ca="1">RAND()</f>
        <v>0.68523911053200426</v>
      </c>
      <c r="C843" t="str">
        <f ca="1">IF(B843&lt;=$L$3,$I$3,IF(B843&lt;=$L$4,$I$4,IF(B843&lt;=$L$5,$I$5,IF(B843&lt;=$L$6,$I$6,$I$7))))</f>
        <v>Cup</v>
      </c>
      <c r="D843" s="14">
        <f ca="1">LOGINV(RAND(),$M$12,$L$12)</f>
        <v>12.694904651320606</v>
      </c>
      <c r="E843" s="14">
        <f ca="1">LOGINV(RAND(),$M$13,$L$13)</f>
        <v>26.527030301012129</v>
      </c>
      <c r="F843" s="14">
        <f ca="1">LOGINV(RAND(),$M$14,$L$14)</f>
        <v>21.677002564306441</v>
      </c>
      <c r="G843" s="14">
        <f ca="1">D843+E843+F843</f>
        <v>60.898937516639172</v>
      </c>
      <c r="H843">
        <f ca="1">FLOOR(SimTable[[#This Row],[Total_Service_Time_sec]],10)</f>
        <v>60</v>
      </c>
    </row>
    <row r="844" spans="1:8" ht="15" customHeight="1">
      <c r="A844">
        <f t="shared" si="13"/>
        <v>843</v>
      </c>
      <c r="B844" s="13">
        <f ca="1">RAND()</f>
        <v>4.2042495104407829E-2</v>
      </c>
      <c r="C844" t="str">
        <f ca="1">IF(B844&lt;=$L$3,$I$3,IF(B844&lt;=$L$4,$I$4,IF(B844&lt;=$L$5,$I$5,IF(B844&lt;=$L$6,$I$6,$I$7))))</f>
        <v>Cone</v>
      </c>
      <c r="D844" s="14">
        <f ca="1">LOGINV(RAND(),$M$12,$L$12)</f>
        <v>21.070971273878182</v>
      </c>
      <c r="E844" s="14">
        <f ca="1">LOGINV(RAND(),$M$13,$L$13)</f>
        <v>27.054271607537963</v>
      </c>
      <c r="F844" s="14">
        <f ca="1">LOGINV(RAND(),$M$14,$L$14)</f>
        <v>21.764331127596037</v>
      </c>
      <c r="G844" s="14">
        <f ca="1">D844+E844+F844</f>
        <v>69.889574009012179</v>
      </c>
      <c r="H844">
        <f ca="1">FLOOR(SimTable[[#This Row],[Total_Service_Time_sec]],10)</f>
        <v>60</v>
      </c>
    </row>
    <row r="845" spans="1:8" ht="15" customHeight="1">
      <c r="A845">
        <f t="shared" si="13"/>
        <v>844</v>
      </c>
      <c r="B845" s="13">
        <f ca="1">RAND()</f>
        <v>0.31336615167582738</v>
      </c>
      <c r="C845" t="str">
        <f ca="1">IF(B845&lt;=$L$3,$I$3,IF(B845&lt;=$L$4,$I$4,IF(B845&lt;=$L$5,$I$5,IF(B845&lt;=$L$6,$I$6,$I$7))))</f>
        <v>Cone</v>
      </c>
      <c r="D845" s="14">
        <f ca="1">LOGINV(RAND(),$M$12,$L$12)</f>
        <v>28.574864567441256</v>
      </c>
      <c r="E845" s="14">
        <f ca="1">LOGINV(RAND(),$M$13,$L$13)</f>
        <v>17.353064148673297</v>
      </c>
      <c r="F845" s="14">
        <f ca="1">LOGINV(RAND(),$M$14,$L$14)</f>
        <v>21.486728368328382</v>
      </c>
      <c r="G845" s="14">
        <f ca="1">D845+E845+F845</f>
        <v>67.414657084442936</v>
      </c>
      <c r="H845">
        <f ca="1">FLOOR(SimTable[[#This Row],[Total_Service_Time_sec]],10)</f>
        <v>60</v>
      </c>
    </row>
    <row r="846" spans="1:8" ht="15" customHeight="1">
      <c r="A846">
        <f t="shared" si="13"/>
        <v>845</v>
      </c>
      <c r="B846" s="13">
        <f ca="1">RAND()</f>
        <v>0.12558094076026549</v>
      </c>
      <c r="C846" t="str">
        <f ca="1">IF(B846&lt;=$L$3,$I$3,IF(B846&lt;=$L$4,$I$4,IF(B846&lt;=$L$5,$I$5,IF(B846&lt;=$L$6,$I$6,$I$7))))</f>
        <v>Cone</v>
      </c>
      <c r="D846" s="14">
        <f ca="1">LOGINV(RAND(),$M$12,$L$12)</f>
        <v>12.022434097982591</v>
      </c>
      <c r="E846" s="14">
        <f ca="1">LOGINV(RAND(),$M$13,$L$13)</f>
        <v>33.791958533044934</v>
      </c>
      <c r="F846" s="14">
        <f ca="1">LOGINV(RAND(),$M$14,$L$14)</f>
        <v>16.821025626169696</v>
      </c>
      <c r="G846" s="14">
        <f ca="1">D846+E846+F846</f>
        <v>62.635418257197216</v>
      </c>
      <c r="H846">
        <f ca="1">FLOOR(SimTable[[#This Row],[Total_Service_Time_sec]],10)</f>
        <v>60</v>
      </c>
    </row>
    <row r="847" spans="1:8" ht="15" customHeight="1">
      <c r="A847">
        <f t="shared" si="13"/>
        <v>846</v>
      </c>
      <c r="B847" s="13">
        <f ca="1">RAND()</f>
        <v>0.57593498396877751</v>
      </c>
      <c r="C847" t="str">
        <f ca="1">IF(B847&lt;=$L$3,$I$3,IF(B847&lt;=$L$4,$I$4,IF(B847&lt;=$L$5,$I$5,IF(B847&lt;=$L$6,$I$6,$I$7))))</f>
        <v>Cup</v>
      </c>
      <c r="D847" s="14">
        <f ca="1">LOGINV(RAND(),$M$12,$L$12)</f>
        <v>26.260224770429801</v>
      </c>
      <c r="E847" s="14">
        <f ca="1">LOGINV(RAND(),$M$13,$L$13)</f>
        <v>26.052879073161648</v>
      </c>
      <c r="F847" s="14">
        <f ca="1">LOGINV(RAND(),$M$14,$L$14)</f>
        <v>19.420845445359262</v>
      </c>
      <c r="G847" s="14">
        <f ca="1">D847+E847+F847</f>
        <v>71.733949288950711</v>
      </c>
      <c r="H847">
        <f ca="1">FLOOR(SimTable[[#This Row],[Total_Service_Time_sec]],10)</f>
        <v>70</v>
      </c>
    </row>
    <row r="848" spans="1:8" ht="15" customHeight="1">
      <c r="A848">
        <f t="shared" si="13"/>
        <v>847</v>
      </c>
      <c r="B848" s="13">
        <f ca="1">RAND()</f>
        <v>0.35626428612568017</v>
      </c>
      <c r="C848" t="str">
        <f ca="1">IF(B848&lt;=$L$3,$I$3,IF(B848&lt;=$L$4,$I$4,IF(B848&lt;=$L$5,$I$5,IF(B848&lt;=$L$6,$I$6,$I$7))))</f>
        <v>Cone</v>
      </c>
      <c r="D848" s="14">
        <f ca="1">LOGINV(RAND(),$M$12,$L$12)</f>
        <v>34.293863456192639</v>
      </c>
      <c r="E848" s="14">
        <f ca="1">LOGINV(RAND(),$M$13,$L$13)</f>
        <v>28.894785868959481</v>
      </c>
      <c r="F848" s="14">
        <f ca="1">LOGINV(RAND(),$M$14,$L$14)</f>
        <v>18.857413268333584</v>
      </c>
      <c r="G848" s="14">
        <f ca="1">D848+E848+F848</f>
        <v>82.046062593485701</v>
      </c>
      <c r="H848">
        <f ca="1">FLOOR(SimTable[[#This Row],[Total_Service_Time_sec]],10)</f>
        <v>80</v>
      </c>
    </row>
    <row r="849" spans="1:8" ht="15" customHeight="1">
      <c r="A849">
        <f t="shared" si="13"/>
        <v>848</v>
      </c>
      <c r="B849" s="13">
        <f ca="1">RAND()</f>
        <v>0.97659573816754452</v>
      </c>
      <c r="C849" t="str">
        <f ca="1">IF(B849&lt;=$L$3,$I$3,IF(B849&lt;=$L$4,$I$4,IF(B849&lt;=$L$5,$I$5,IF(B849&lt;=$L$6,$I$6,$I$7))))</f>
        <v>Sundae</v>
      </c>
      <c r="D849" s="14">
        <f ca="1">LOGINV(RAND(),$M$12,$L$12)</f>
        <v>28.595613700394114</v>
      </c>
      <c r="E849" s="14">
        <f ca="1">LOGINV(RAND(),$M$13,$L$13)</f>
        <v>56.733415133395816</v>
      </c>
      <c r="F849" s="14">
        <f ca="1">LOGINV(RAND(),$M$14,$L$14)</f>
        <v>23.398550381251045</v>
      </c>
      <c r="G849" s="14">
        <f ca="1">D849+E849+F849</f>
        <v>108.72757921504098</v>
      </c>
      <c r="H849">
        <f ca="1">FLOOR(SimTable[[#This Row],[Total_Service_Time_sec]],10)</f>
        <v>100</v>
      </c>
    </row>
    <row r="850" spans="1:8" ht="15" customHeight="1">
      <c r="A850">
        <f t="shared" si="13"/>
        <v>849</v>
      </c>
      <c r="B850" s="13">
        <f ca="1">RAND()</f>
        <v>0.8460116599103471</v>
      </c>
      <c r="C850" t="str">
        <f ca="1">IF(B850&lt;=$L$3,$I$3,IF(B850&lt;=$L$4,$I$4,IF(B850&lt;=$L$5,$I$5,IF(B850&lt;=$L$6,$I$6,$I$7))))</f>
        <v>Cup</v>
      </c>
      <c r="D850" s="14">
        <f ca="1">LOGINV(RAND(),$M$12,$L$12)</f>
        <v>34.313723961696944</v>
      </c>
      <c r="E850" s="14">
        <f ca="1">LOGINV(RAND(),$M$13,$L$13)</f>
        <v>18.058266885654511</v>
      </c>
      <c r="F850" s="14">
        <f ca="1">LOGINV(RAND(),$M$14,$L$14)</f>
        <v>23.949244985478241</v>
      </c>
      <c r="G850" s="14">
        <f ca="1">D850+E850+F850</f>
        <v>76.3212358328297</v>
      </c>
      <c r="H850">
        <f ca="1">FLOOR(SimTable[[#This Row],[Total_Service_Time_sec]],10)</f>
        <v>70</v>
      </c>
    </row>
    <row r="851" spans="1:8" ht="15" customHeight="1">
      <c r="A851">
        <f t="shared" si="13"/>
        <v>850</v>
      </c>
      <c r="B851" s="13">
        <f ca="1">RAND()</f>
        <v>0.24308823028010562</v>
      </c>
      <c r="C851" t="str">
        <f ca="1">IF(B851&lt;=$L$3,$I$3,IF(B851&lt;=$L$4,$I$4,IF(B851&lt;=$L$5,$I$5,IF(B851&lt;=$L$6,$I$6,$I$7))))</f>
        <v>Cone</v>
      </c>
      <c r="D851" s="14">
        <f ca="1">LOGINV(RAND(),$M$12,$L$12)</f>
        <v>52.580617451114676</v>
      </c>
      <c r="E851" s="14">
        <f ca="1">LOGINV(RAND(),$M$13,$L$13)</f>
        <v>28.623970228409124</v>
      </c>
      <c r="F851" s="14">
        <f ca="1">LOGINV(RAND(),$M$14,$L$14)</f>
        <v>13.607556081676243</v>
      </c>
      <c r="G851" s="14">
        <f ca="1">D851+E851+F851</f>
        <v>94.812143761200048</v>
      </c>
      <c r="H851">
        <f ca="1">FLOOR(SimTable[[#This Row],[Total_Service_Time_sec]],10)</f>
        <v>90</v>
      </c>
    </row>
    <row r="852" spans="1:8" ht="15" customHeight="1">
      <c r="A852">
        <f t="shared" si="13"/>
        <v>851</v>
      </c>
      <c r="B852" s="13">
        <f ca="1">RAND()</f>
        <v>0.17480347206413749</v>
      </c>
      <c r="C852" t="str">
        <f ca="1">IF(B852&lt;=$L$3,$I$3,IF(B852&lt;=$L$4,$I$4,IF(B852&lt;=$L$5,$I$5,IF(B852&lt;=$L$6,$I$6,$I$7))))</f>
        <v>Cone</v>
      </c>
      <c r="D852" s="14">
        <f ca="1">LOGINV(RAND(),$M$12,$L$12)</f>
        <v>61.232997513592515</v>
      </c>
      <c r="E852" s="14">
        <f ca="1">LOGINV(RAND(),$M$13,$L$13)</f>
        <v>35.980569304461966</v>
      </c>
      <c r="F852" s="14">
        <f ca="1">LOGINV(RAND(),$M$14,$L$14)</f>
        <v>22.385049946428563</v>
      </c>
      <c r="G852" s="14">
        <f ca="1">D852+E852+F852</f>
        <v>119.59861676448305</v>
      </c>
      <c r="H852">
        <f ca="1">FLOOR(SimTable[[#This Row],[Total_Service_Time_sec]],10)</f>
        <v>110</v>
      </c>
    </row>
    <row r="853" spans="1:8" ht="15" customHeight="1">
      <c r="A853">
        <f t="shared" si="13"/>
        <v>852</v>
      </c>
      <c r="B853" s="13">
        <f ca="1">RAND()</f>
        <v>0.5073100851343022</v>
      </c>
      <c r="C853" t="str">
        <f ca="1">IF(B853&lt;=$L$3,$I$3,IF(B853&lt;=$L$4,$I$4,IF(B853&lt;=$L$5,$I$5,IF(B853&lt;=$L$6,$I$6,$I$7))))</f>
        <v>Cup</v>
      </c>
      <c r="D853" s="14">
        <f ca="1">LOGINV(RAND(),$M$12,$L$12)</f>
        <v>37.633815084170564</v>
      </c>
      <c r="E853" s="14">
        <f ca="1">LOGINV(RAND(),$M$13,$L$13)</f>
        <v>31.386072975019221</v>
      </c>
      <c r="F853" s="14">
        <f ca="1">LOGINV(RAND(),$M$14,$L$14)</f>
        <v>19.117197043202168</v>
      </c>
      <c r="G853" s="14">
        <f ca="1">D853+E853+F853</f>
        <v>88.13708510239195</v>
      </c>
      <c r="H853">
        <f ca="1">FLOOR(SimTable[[#This Row],[Total_Service_Time_sec]],10)</f>
        <v>80</v>
      </c>
    </row>
    <row r="854" spans="1:8" ht="15" customHeight="1">
      <c r="A854">
        <f t="shared" si="13"/>
        <v>853</v>
      </c>
      <c r="B854" s="13">
        <f ca="1">RAND()</f>
        <v>0.7471290395248672</v>
      </c>
      <c r="C854" t="str">
        <f ca="1">IF(B854&lt;=$L$3,$I$3,IF(B854&lt;=$L$4,$I$4,IF(B854&lt;=$L$5,$I$5,IF(B854&lt;=$L$6,$I$6,$I$7))))</f>
        <v>Cup</v>
      </c>
      <c r="D854" s="14">
        <f ca="1">LOGINV(RAND(),$M$12,$L$12)</f>
        <v>23.30701049623644</v>
      </c>
      <c r="E854" s="14">
        <f ca="1">LOGINV(RAND(),$M$13,$L$13)</f>
        <v>22.065431054838172</v>
      </c>
      <c r="F854" s="14">
        <f ca="1">LOGINV(RAND(),$M$14,$L$14)</f>
        <v>22.693659507313345</v>
      </c>
      <c r="G854" s="14">
        <f ca="1">D854+E854+F854</f>
        <v>68.066101058387957</v>
      </c>
      <c r="H854">
        <f ca="1">FLOOR(SimTable[[#This Row],[Total_Service_Time_sec]],10)</f>
        <v>60</v>
      </c>
    </row>
    <row r="855" spans="1:8" ht="15" customHeight="1">
      <c r="A855">
        <f t="shared" si="13"/>
        <v>854</v>
      </c>
      <c r="B855" s="13">
        <f ca="1">RAND()</f>
        <v>0.98143312472215782</v>
      </c>
      <c r="C855" t="str">
        <f ca="1">IF(B855&lt;=$L$3,$I$3,IF(B855&lt;=$L$4,$I$4,IF(B855&lt;=$L$5,$I$5,IF(B855&lt;=$L$6,$I$6,$I$7))))</f>
        <v>Sundae</v>
      </c>
      <c r="D855" s="14">
        <f ca="1">LOGINV(RAND(),$M$12,$L$12)</f>
        <v>29.765593512769087</v>
      </c>
      <c r="E855" s="14">
        <f ca="1">LOGINV(RAND(),$M$13,$L$13)</f>
        <v>17.731868523394017</v>
      </c>
      <c r="F855" s="14">
        <f ca="1">LOGINV(RAND(),$M$14,$L$14)</f>
        <v>16.230283200776512</v>
      </c>
      <c r="G855" s="14">
        <f ca="1">D855+E855+F855</f>
        <v>63.727745236939612</v>
      </c>
      <c r="H855">
        <f ca="1">FLOOR(SimTable[[#This Row],[Total_Service_Time_sec]],10)</f>
        <v>60</v>
      </c>
    </row>
    <row r="856" spans="1:8" ht="15" customHeight="1">
      <c r="A856">
        <f t="shared" si="13"/>
        <v>855</v>
      </c>
      <c r="B856" s="13">
        <f ca="1">RAND()</f>
        <v>0.39543560536502798</v>
      </c>
      <c r="C856" t="str">
        <f ca="1">IF(B856&lt;=$L$3,$I$3,IF(B856&lt;=$L$4,$I$4,IF(B856&lt;=$L$5,$I$5,IF(B856&lt;=$L$6,$I$6,$I$7))))</f>
        <v>Cone</v>
      </c>
      <c r="D856" s="14">
        <f ca="1">LOGINV(RAND(),$M$12,$L$12)</f>
        <v>25.595106132562794</v>
      </c>
      <c r="E856" s="14">
        <f ca="1">LOGINV(RAND(),$M$13,$L$13)</f>
        <v>52.436139240213144</v>
      </c>
      <c r="F856" s="14">
        <f ca="1">LOGINV(RAND(),$M$14,$L$14)</f>
        <v>21.794218331541707</v>
      </c>
      <c r="G856" s="14">
        <f ca="1">D856+E856+F856</f>
        <v>99.825463704317656</v>
      </c>
      <c r="H856">
        <f ca="1">FLOOR(SimTable[[#This Row],[Total_Service_Time_sec]],10)</f>
        <v>90</v>
      </c>
    </row>
    <row r="857" spans="1:8" ht="15" customHeight="1">
      <c r="A857">
        <f t="shared" si="13"/>
        <v>856</v>
      </c>
      <c r="B857" s="13">
        <f ca="1">RAND()</f>
        <v>0.52812523210757878</v>
      </c>
      <c r="C857" t="str">
        <f ca="1">IF(B857&lt;=$L$3,$I$3,IF(B857&lt;=$L$4,$I$4,IF(B857&lt;=$L$5,$I$5,IF(B857&lt;=$L$6,$I$6,$I$7))))</f>
        <v>Cup</v>
      </c>
      <c r="D857" s="14">
        <f ca="1">LOGINV(RAND(),$M$12,$L$12)</f>
        <v>99.453375866196836</v>
      </c>
      <c r="E857" s="14">
        <f ca="1">LOGINV(RAND(),$M$13,$L$13)</f>
        <v>32.822590440595988</v>
      </c>
      <c r="F857" s="14">
        <f ca="1">LOGINV(RAND(),$M$14,$L$14)</f>
        <v>14.951875899549943</v>
      </c>
      <c r="G857" s="14">
        <f ca="1">D857+E857+F857</f>
        <v>147.22784220634279</v>
      </c>
      <c r="H857">
        <f ca="1">FLOOR(SimTable[[#This Row],[Total_Service_Time_sec]],10)</f>
        <v>140</v>
      </c>
    </row>
    <row r="858" spans="1:8" ht="15" customHeight="1">
      <c r="A858">
        <f t="shared" si="13"/>
        <v>857</v>
      </c>
      <c r="B858" s="13">
        <f ca="1">RAND()</f>
        <v>0.41252449077297382</v>
      </c>
      <c r="C858" t="str">
        <f ca="1">IF(B858&lt;=$L$3,$I$3,IF(B858&lt;=$L$4,$I$4,IF(B858&lt;=$L$5,$I$5,IF(B858&lt;=$L$6,$I$6,$I$7))))</f>
        <v>Cone</v>
      </c>
      <c r="D858" s="14">
        <f ca="1">LOGINV(RAND(),$M$12,$L$12)</f>
        <v>11.619413844851668</v>
      </c>
      <c r="E858" s="14">
        <f ca="1">LOGINV(RAND(),$M$13,$L$13)</f>
        <v>26.023711825111207</v>
      </c>
      <c r="F858" s="14">
        <f ca="1">LOGINV(RAND(),$M$14,$L$14)</f>
        <v>14.98348215011722</v>
      </c>
      <c r="G858" s="14">
        <f ca="1">D858+E858+F858</f>
        <v>52.626607820080089</v>
      </c>
      <c r="H858">
        <f ca="1">FLOOR(SimTable[[#This Row],[Total_Service_Time_sec]],10)</f>
        <v>50</v>
      </c>
    </row>
    <row r="859" spans="1:8" ht="15" customHeight="1">
      <c r="A859">
        <f t="shared" si="13"/>
        <v>858</v>
      </c>
      <c r="B859" s="13">
        <f ca="1">RAND()</f>
        <v>0.5401317096965792</v>
      </c>
      <c r="C859" t="str">
        <f ca="1">IF(B859&lt;=$L$3,$I$3,IF(B859&lt;=$L$4,$I$4,IF(B859&lt;=$L$5,$I$5,IF(B859&lt;=$L$6,$I$6,$I$7))))</f>
        <v>Cup</v>
      </c>
      <c r="D859" s="14">
        <f ca="1">LOGINV(RAND(),$M$12,$L$12)</f>
        <v>17.085125500184454</v>
      </c>
      <c r="E859" s="14">
        <f ca="1">LOGINV(RAND(),$M$13,$L$13)</f>
        <v>24.0849507171047</v>
      </c>
      <c r="F859" s="14">
        <f ca="1">LOGINV(RAND(),$M$14,$L$14)</f>
        <v>18.289764382470416</v>
      </c>
      <c r="G859" s="14">
        <f ca="1">D859+E859+F859</f>
        <v>59.459840599759566</v>
      </c>
      <c r="H859">
        <f ca="1">FLOOR(SimTable[[#This Row],[Total_Service_Time_sec]],10)</f>
        <v>50</v>
      </c>
    </row>
    <row r="860" spans="1:8" ht="15" customHeight="1">
      <c r="A860">
        <f t="shared" si="13"/>
        <v>859</v>
      </c>
      <c r="B860" s="13">
        <f ca="1">RAND()</f>
        <v>0.92381408807056575</v>
      </c>
      <c r="C860" t="str">
        <f ca="1">IF(B860&lt;=$L$3,$I$3,IF(B860&lt;=$L$4,$I$4,IF(B860&lt;=$L$5,$I$5,IF(B860&lt;=$L$6,$I$6,$I$7))))</f>
        <v>Split</v>
      </c>
      <c r="D860" s="14">
        <f ca="1">LOGINV(RAND(),$M$12,$L$12)</f>
        <v>9.4539920724548541</v>
      </c>
      <c r="E860" s="14">
        <f ca="1">LOGINV(RAND(),$M$13,$L$13)</f>
        <v>5.7208610603598418</v>
      </c>
      <c r="F860" s="14">
        <f ca="1">LOGINV(RAND(),$M$14,$L$14)</f>
        <v>20.593879931959368</v>
      </c>
      <c r="G860" s="14">
        <f ca="1">D860+E860+F860</f>
        <v>35.768733064774068</v>
      </c>
      <c r="H860">
        <f ca="1">FLOOR(SimTable[[#This Row],[Total_Service_Time_sec]],10)</f>
        <v>30</v>
      </c>
    </row>
    <row r="861" spans="1:8" ht="15" customHeight="1">
      <c r="A861">
        <f t="shared" si="13"/>
        <v>860</v>
      </c>
      <c r="B861" s="13">
        <f ca="1">RAND()</f>
        <v>0.91239669045880645</v>
      </c>
      <c r="C861" t="str">
        <f ca="1">IF(B861&lt;=$L$3,$I$3,IF(B861&lt;=$L$4,$I$4,IF(B861&lt;=$L$5,$I$5,IF(B861&lt;=$L$6,$I$6,$I$7))))</f>
        <v>Split</v>
      </c>
      <c r="D861" s="14">
        <f ca="1">LOGINV(RAND(),$M$12,$L$12)</f>
        <v>42.311274010473028</v>
      </c>
      <c r="E861" s="14">
        <f ca="1">LOGINV(RAND(),$M$13,$L$13)</f>
        <v>18.009749704641202</v>
      </c>
      <c r="F861" s="14">
        <f ca="1">LOGINV(RAND(),$M$14,$L$14)</f>
        <v>22.864520189791147</v>
      </c>
      <c r="G861" s="14">
        <f ca="1">D861+E861+F861</f>
        <v>83.185543904905373</v>
      </c>
      <c r="H861">
        <f ca="1">FLOOR(SimTable[[#This Row],[Total_Service_Time_sec]],10)</f>
        <v>80</v>
      </c>
    </row>
    <row r="862" spans="1:8" ht="15" customHeight="1">
      <c r="A862">
        <f t="shared" si="13"/>
        <v>861</v>
      </c>
      <c r="B862" s="13">
        <f ca="1">RAND()</f>
        <v>0.30697988776587393</v>
      </c>
      <c r="C862" t="str">
        <f ca="1">IF(B862&lt;=$L$3,$I$3,IF(B862&lt;=$L$4,$I$4,IF(B862&lt;=$L$5,$I$5,IF(B862&lt;=$L$6,$I$6,$I$7))))</f>
        <v>Cone</v>
      </c>
      <c r="D862" s="14">
        <f ca="1">LOGINV(RAND(),$M$12,$L$12)</f>
        <v>15.641926110107034</v>
      </c>
      <c r="E862" s="14">
        <f ca="1">LOGINV(RAND(),$M$13,$L$13)</f>
        <v>31.13206000519185</v>
      </c>
      <c r="F862" s="14">
        <f ca="1">LOGINV(RAND(),$M$14,$L$14)</f>
        <v>15.087893232363013</v>
      </c>
      <c r="G862" s="14">
        <f ca="1">D862+E862+F862</f>
        <v>61.861879347661898</v>
      </c>
      <c r="H862">
        <f ca="1">FLOOR(SimTable[[#This Row],[Total_Service_Time_sec]],10)</f>
        <v>60</v>
      </c>
    </row>
    <row r="863" spans="1:8" ht="15" customHeight="1">
      <c r="A863">
        <f t="shared" si="13"/>
        <v>862</v>
      </c>
      <c r="B863" s="13">
        <f ca="1">RAND()</f>
        <v>0.13794625503653757</v>
      </c>
      <c r="C863" t="str">
        <f ca="1">IF(B863&lt;=$L$3,$I$3,IF(B863&lt;=$L$4,$I$4,IF(B863&lt;=$L$5,$I$5,IF(B863&lt;=$L$6,$I$6,$I$7))))</f>
        <v>Cone</v>
      </c>
      <c r="D863" s="14">
        <f ca="1">LOGINV(RAND(),$M$12,$L$12)</f>
        <v>27.159387991233196</v>
      </c>
      <c r="E863" s="14">
        <f ca="1">LOGINV(RAND(),$M$13,$L$13)</f>
        <v>16.484780476109059</v>
      </c>
      <c r="F863" s="14">
        <f ca="1">LOGINV(RAND(),$M$14,$L$14)</f>
        <v>20.921713271413083</v>
      </c>
      <c r="G863" s="14">
        <f ca="1">D863+E863+F863</f>
        <v>64.565881738755337</v>
      </c>
      <c r="H863">
        <f ca="1">FLOOR(SimTable[[#This Row],[Total_Service_Time_sec]],10)</f>
        <v>60</v>
      </c>
    </row>
    <row r="864" spans="1:8" ht="15" customHeight="1">
      <c r="A864">
        <f t="shared" si="13"/>
        <v>863</v>
      </c>
      <c r="B864" s="13">
        <f ca="1">RAND()</f>
        <v>0.10503178898621779</v>
      </c>
      <c r="C864" t="str">
        <f ca="1">IF(B864&lt;=$L$3,$I$3,IF(B864&lt;=$L$4,$I$4,IF(B864&lt;=$L$5,$I$5,IF(B864&lt;=$L$6,$I$6,$I$7))))</f>
        <v>Cone</v>
      </c>
      <c r="D864" s="14">
        <f ca="1">LOGINV(RAND(),$M$12,$L$12)</f>
        <v>13.289458951210534</v>
      </c>
      <c r="E864" s="14">
        <f ca="1">LOGINV(RAND(),$M$13,$L$13)</f>
        <v>32.460265198910804</v>
      </c>
      <c r="F864" s="14">
        <f ca="1">LOGINV(RAND(),$M$14,$L$14)</f>
        <v>15.917999596757584</v>
      </c>
      <c r="G864" s="14">
        <f ca="1">D864+E864+F864</f>
        <v>61.66772374687892</v>
      </c>
      <c r="H864">
        <f ca="1">FLOOR(SimTable[[#This Row],[Total_Service_Time_sec]],10)</f>
        <v>60</v>
      </c>
    </row>
    <row r="865" spans="1:8" ht="15" customHeight="1">
      <c r="A865">
        <f t="shared" si="13"/>
        <v>864</v>
      </c>
      <c r="B865" s="13">
        <f ca="1">RAND()</f>
        <v>0.5815336254040695</v>
      </c>
      <c r="C865" t="str">
        <f ca="1">IF(B865&lt;=$L$3,$I$3,IF(B865&lt;=$L$4,$I$4,IF(B865&lt;=$L$5,$I$5,IF(B865&lt;=$L$6,$I$6,$I$7))))</f>
        <v>Cup</v>
      </c>
      <c r="D865" s="14">
        <f ca="1">LOGINV(RAND(),$M$12,$L$12)</f>
        <v>56.630191016023616</v>
      </c>
      <c r="E865" s="14">
        <f ca="1">LOGINV(RAND(),$M$13,$L$13)</f>
        <v>18.35310284552023</v>
      </c>
      <c r="F865" s="14">
        <f ca="1">LOGINV(RAND(),$M$14,$L$14)</f>
        <v>16.988808952419785</v>
      </c>
      <c r="G865" s="14">
        <f ca="1">D865+E865+F865</f>
        <v>91.97210281396363</v>
      </c>
      <c r="H865">
        <f ca="1">FLOOR(SimTable[[#This Row],[Total_Service_Time_sec]],10)</f>
        <v>90</v>
      </c>
    </row>
    <row r="866" spans="1:8" ht="15" customHeight="1">
      <c r="A866">
        <f t="shared" si="13"/>
        <v>865</v>
      </c>
      <c r="B866" s="13">
        <f ca="1">RAND()</f>
        <v>0.95352972938320124</v>
      </c>
      <c r="C866" t="str">
        <f ca="1">IF(B866&lt;=$L$3,$I$3,IF(B866&lt;=$L$4,$I$4,IF(B866&lt;=$L$5,$I$5,IF(B866&lt;=$L$6,$I$6,$I$7))))</f>
        <v>Split</v>
      </c>
      <c r="D866" s="14">
        <f ca="1">LOGINV(RAND(),$M$12,$L$12)</f>
        <v>47.935464369493509</v>
      </c>
      <c r="E866" s="14">
        <f ca="1">LOGINV(RAND(),$M$13,$L$13)</f>
        <v>31.846632757482215</v>
      </c>
      <c r="F866" s="14">
        <f ca="1">LOGINV(RAND(),$M$14,$L$14)</f>
        <v>18.350760006228789</v>
      </c>
      <c r="G866" s="14">
        <f ca="1">D866+E866+F866</f>
        <v>98.13285713320451</v>
      </c>
      <c r="H866">
        <f ca="1">FLOOR(SimTable[[#This Row],[Total_Service_Time_sec]],10)</f>
        <v>90</v>
      </c>
    </row>
    <row r="867" spans="1:8" ht="15" customHeight="1">
      <c r="A867">
        <f t="shared" si="13"/>
        <v>866</v>
      </c>
      <c r="B867" s="13">
        <f ca="1">RAND()</f>
        <v>0.34483514165173579</v>
      </c>
      <c r="C867" t="str">
        <f ca="1">IF(B867&lt;=$L$3,$I$3,IF(B867&lt;=$L$4,$I$4,IF(B867&lt;=$L$5,$I$5,IF(B867&lt;=$L$6,$I$6,$I$7))))</f>
        <v>Cone</v>
      </c>
      <c r="D867" s="14">
        <f ca="1">LOGINV(RAND(),$M$12,$L$12)</f>
        <v>26.324437940635701</v>
      </c>
      <c r="E867" s="14">
        <f ca="1">LOGINV(RAND(),$M$13,$L$13)</f>
        <v>18.87439723107855</v>
      </c>
      <c r="F867" s="14">
        <f ca="1">LOGINV(RAND(),$M$14,$L$14)</f>
        <v>20.047826422908376</v>
      </c>
      <c r="G867" s="14">
        <f ca="1">D867+E867+F867</f>
        <v>65.246661594622623</v>
      </c>
      <c r="H867">
        <f ca="1">FLOOR(SimTable[[#This Row],[Total_Service_Time_sec]],10)</f>
        <v>60</v>
      </c>
    </row>
    <row r="868" spans="1:8" ht="15" customHeight="1">
      <c r="A868">
        <f t="shared" si="13"/>
        <v>867</v>
      </c>
      <c r="B868" s="13">
        <f ca="1">RAND()</f>
        <v>0.63711418828569011</v>
      </c>
      <c r="C868" t="str">
        <f ca="1">IF(B868&lt;=$L$3,$I$3,IF(B868&lt;=$L$4,$I$4,IF(B868&lt;=$L$5,$I$5,IF(B868&lt;=$L$6,$I$6,$I$7))))</f>
        <v>Cup</v>
      </c>
      <c r="D868" s="14">
        <f ca="1">LOGINV(RAND(),$M$12,$L$12)</f>
        <v>107.41099783546862</v>
      </c>
      <c r="E868" s="14">
        <f ca="1">LOGINV(RAND(),$M$13,$L$13)</f>
        <v>30.820189654557261</v>
      </c>
      <c r="F868" s="14">
        <f ca="1">LOGINV(RAND(),$M$14,$L$14)</f>
        <v>16.645789519136425</v>
      </c>
      <c r="G868" s="14">
        <f ca="1">D868+E868+F868</f>
        <v>154.87697700916232</v>
      </c>
      <c r="H868">
        <f ca="1">FLOOR(SimTable[[#This Row],[Total_Service_Time_sec]],10)</f>
        <v>150</v>
      </c>
    </row>
    <row r="869" spans="1:8" ht="15" customHeight="1">
      <c r="A869">
        <f t="shared" si="13"/>
        <v>868</v>
      </c>
      <c r="B869" s="13">
        <f ca="1">RAND()</f>
        <v>0.85395766726590028</v>
      </c>
      <c r="C869" t="str">
        <f ca="1">IF(B869&lt;=$L$3,$I$3,IF(B869&lt;=$L$4,$I$4,IF(B869&lt;=$L$5,$I$5,IF(B869&lt;=$L$6,$I$6,$I$7))))</f>
        <v>Cup</v>
      </c>
      <c r="D869" s="14">
        <f ca="1">LOGINV(RAND(),$M$12,$L$12)</f>
        <v>15.735579976234582</v>
      </c>
      <c r="E869" s="14">
        <f ca="1">LOGINV(RAND(),$M$13,$L$13)</f>
        <v>12.750130478052512</v>
      </c>
      <c r="F869" s="14">
        <f ca="1">LOGINV(RAND(),$M$14,$L$14)</f>
        <v>25.269185545455482</v>
      </c>
      <c r="G869" s="14">
        <f ca="1">D869+E869+F869</f>
        <v>53.754895999742573</v>
      </c>
      <c r="H869">
        <f ca="1">FLOOR(SimTable[[#This Row],[Total_Service_Time_sec]],10)</f>
        <v>50</v>
      </c>
    </row>
    <row r="870" spans="1:8" ht="15" customHeight="1">
      <c r="A870">
        <f t="shared" si="13"/>
        <v>869</v>
      </c>
      <c r="B870" s="13">
        <f ca="1">RAND()</f>
        <v>0.48524346861664858</v>
      </c>
      <c r="C870" t="str">
        <f ca="1">IF(B870&lt;=$L$3,$I$3,IF(B870&lt;=$L$4,$I$4,IF(B870&lt;=$L$5,$I$5,IF(B870&lt;=$L$6,$I$6,$I$7))))</f>
        <v>Cone</v>
      </c>
      <c r="D870" s="14">
        <f ca="1">LOGINV(RAND(),$M$12,$L$12)</f>
        <v>17.736448120408237</v>
      </c>
      <c r="E870" s="14">
        <f ca="1">LOGINV(RAND(),$M$13,$L$13)</f>
        <v>12.51206225007482</v>
      </c>
      <c r="F870" s="14">
        <f ca="1">LOGINV(RAND(),$M$14,$L$14)</f>
        <v>16.434448005482327</v>
      </c>
      <c r="G870" s="14">
        <f ca="1">D870+E870+F870</f>
        <v>46.682958375965384</v>
      </c>
      <c r="H870">
        <f ca="1">FLOOR(SimTable[[#This Row],[Total_Service_Time_sec]],10)</f>
        <v>40</v>
      </c>
    </row>
    <row r="871" spans="1:8" ht="15" customHeight="1">
      <c r="A871">
        <f t="shared" si="13"/>
        <v>870</v>
      </c>
      <c r="B871" s="13">
        <f ca="1">RAND()</f>
        <v>0.44091846291234682</v>
      </c>
      <c r="C871" t="str">
        <f ca="1">IF(B871&lt;=$L$3,$I$3,IF(B871&lt;=$L$4,$I$4,IF(B871&lt;=$L$5,$I$5,IF(B871&lt;=$L$6,$I$6,$I$7))))</f>
        <v>Cone</v>
      </c>
      <c r="D871" s="14">
        <f ca="1">LOGINV(RAND(),$M$12,$L$12)</f>
        <v>148.05109577269519</v>
      </c>
      <c r="E871" s="14">
        <f ca="1">LOGINV(RAND(),$M$13,$L$13)</f>
        <v>51.993611927094157</v>
      </c>
      <c r="F871" s="14">
        <f ca="1">LOGINV(RAND(),$M$14,$L$14)</f>
        <v>17.81315331866497</v>
      </c>
      <c r="G871" s="14">
        <f ca="1">D871+E871+F871</f>
        <v>217.85786101845432</v>
      </c>
      <c r="H871">
        <f ca="1">FLOOR(SimTable[[#This Row],[Total_Service_Time_sec]],10)</f>
        <v>210</v>
      </c>
    </row>
    <row r="872" spans="1:8" ht="15" customHeight="1">
      <c r="A872">
        <f t="shared" si="13"/>
        <v>871</v>
      </c>
      <c r="B872" s="13">
        <f ca="1">RAND()</f>
        <v>0.57343132685570053</v>
      </c>
      <c r="C872" t="str">
        <f ca="1">IF(B872&lt;=$L$3,$I$3,IF(B872&lt;=$L$4,$I$4,IF(B872&lt;=$L$5,$I$5,IF(B872&lt;=$L$6,$I$6,$I$7))))</f>
        <v>Cup</v>
      </c>
      <c r="D872" s="14">
        <f ca="1">LOGINV(RAND(),$M$12,$L$12)</f>
        <v>42.491463000513974</v>
      </c>
      <c r="E872" s="14">
        <f ca="1">LOGINV(RAND(),$M$13,$L$13)</f>
        <v>21.645172308916273</v>
      </c>
      <c r="F872" s="14">
        <f ca="1">LOGINV(RAND(),$M$14,$L$14)</f>
        <v>17.823723766864859</v>
      </c>
      <c r="G872" s="14">
        <f ca="1">D872+E872+F872</f>
        <v>81.960359076295106</v>
      </c>
      <c r="H872">
        <f ca="1">FLOOR(SimTable[[#This Row],[Total_Service_Time_sec]],10)</f>
        <v>80</v>
      </c>
    </row>
    <row r="873" spans="1:8" ht="15" customHeight="1">
      <c r="A873">
        <f t="shared" si="13"/>
        <v>872</v>
      </c>
      <c r="B873" s="13">
        <f ca="1">RAND()</f>
        <v>0.32971608712477418</v>
      </c>
      <c r="C873" t="str">
        <f ca="1">IF(B873&lt;=$L$3,$I$3,IF(B873&lt;=$L$4,$I$4,IF(B873&lt;=$L$5,$I$5,IF(B873&lt;=$L$6,$I$6,$I$7))))</f>
        <v>Cone</v>
      </c>
      <c r="D873" s="14">
        <f ca="1">LOGINV(RAND(),$M$12,$L$12)</f>
        <v>9.5382654966163187</v>
      </c>
      <c r="E873" s="14">
        <f ca="1">LOGINV(RAND(),$M$13,$L$13)</f>
        <v>10.545497619763994</v>
      </c>
      <c r="F873" s="14">
        <f ca="1">LOGINV(RAND(),$M$14,$L$14)</f>
        <v>25.298077465520691</v>
      </c>
      <c r="G873" s="14">
        <f ca="1">D873+E873+F873</f>
        <v>45.381840581901002</v>
      </c>
      <c r="H873">
        <f ca="1">FLOOR(SimTable[[#This Row],[Total_Service_Time_sec]],10)</f>
        <v>40</v>
      </c>
    </row>
    <row r="874" spans="1:8" ht="15" customHeight="1">
      <c r="A874">
        <f t="shared" si="13"/>
        <v>873</v>
      </c>
      <c r="B874" s="13">
        <f ca="1">RAND()</f>
        <v>0.64875721497261529</v>
      </c>
      <c r="C874" t="str">
        <f ca="1">IF(B874&lt;=$L$3,$I$3,IF(B874&lt;=$L$4,$I$4,IF(B874&lt;=$L$5,$I$5,IF(B874&lt;=$L$6,$I$6,$I$7))))</f>
        <v>Cup</v>
      </c>
      <c r="D874" s="14">
        <f ca="1">LOGINV(RAND(),$M$12,$L$12)</f>
        <v>52.339975090764057</v>
      </c>
      <c r="E874" s="14">
        <f ca="1">LOGINV(RAND(),$M$13,$L$13)</f>
        <v>28.27436647588598</v>
      </c>
      <c r="F874" s="14">
        <f ca="1">LOGINV(RAND(),$M$14,$L$14)</f>
        <v>16.043839382363181</v>
      </c>
      <c r="G874" s="14">
        <f ca="1">D874+E874+F874</f>
        <v>96.658180949013229</v>
      </c>
      <c r="H874">
        <f ca="1">FLOOR(SimTable[[#This Row],[Total_Service_Time_sec]],10)</f>
        <v>90</v>
      </c>
    </row>
    <row r="875" spans="1:8" ht="15" customHeight="1">
      <c r="A875">
        <f t="shared" si="13"/>
        <v>874</v>
      </c>
      <c r="B875" s="13">
        <f ca="1">RAND()</f>
        <v>0.88932104279627744</v>
      </c>
      <c r="C875" t="str">
        <f ca="1">IF(B875&lt;=$L$3,$I$3,IF(B875&lt;=$L$4,$I$4,IF(B875&lt;=$L$5,$I$5,IF(B875&lt;=$L$6,$I$6,$I$7))))</f>
        <v>Shake</v>
      </c>
      <c r="D875" s="14">
        <f ca="1">LOGINV(RAND(),$M$12,$L$12)</f>
        <v>15.740659114865132</v>
      </c>
      <c r="E875" s="14">
        <f ca="1">LOGINV(RAND(),$M$13,$L$13)</f>
        <v>44.294823779335424</v>
      </c>
      <c r="F875" s="14">
        <f ca="1">LOGINV(RAND(),$M$14,$L$14)</f>
        <v>20.95409732133961</v>
      </c>
      <c r="G875" s="14">
        <f ca="1">D875+E875+F875</f>
        <v>80.989580215540173</v>
      </c>
      <c r="H875">
        <f ca="1">FLOOR(SimTable[[#This Row],[Total_Service_Time_sec]],10)</f>
        <v>80</v>
      </c>
    </row>
    <row r="876" spans="1:8" ht="15" customHeight="1">
      <c r="A876">
        <f t="shared" si="13"/>
        <v>875</v>
      </c>
      <c r="B876" s="13">
        <f ca="1">RAND()</f>
        <v>0.83025108364507227</v>
      </c>
      <c r="C876" t="str">
        <f ca="1">IF(B876&lt;=$L$3,$I$3,IF(B876&lt;=$L$4,$I$4,IF(B876&lt;=$L$5,$I$5,IF(B876&lt;=$L$6,$I$6,$I$7))))</f>
        <v>Cup</v>
      </c>
      <c r="D876" s="14">
        <f ca="1">LOGINV(RAND(),$M$12,$L$12)</f>
        <v>8.947238031589956</v>
      </c>
      <c r="E876" s="14">
        <f ca="1">LOGINV(RAND(),$M$13,$L$13)</f>
        <v>52.671755613617286</v>
      </c>
      <c r="F876" s="14">
        <f ca="1">LOGINV(RAND(),$M$14,$L$14)</f>
        <v>15.380626700756894</v>
      </c>
      <c r="G876" s="14">
        <f ca="1">D876+E876+F876</f>
        <v>76.999620345964132</v>
      </c>
      <c r="H876">
        <f ca="1">FLOOR(SimTable[[#This Row],[Total_Service_Time_sec]],10)</f>
        <v>70</v>
      </c>
    </row>
    <row r="877" spans="1:8" ht="15" customHeight="1">
      <c r="A877">
        <f t="shared" si="13"/>
        <v>876</v>
      </c>
      <c r="B877" s="13">
        <f ca="1">RAND()</f>
        <v>0.96624562739769759</v>
      </c>
      <c r="C877" t="str">
        <f ca="1">IF(B877&lt;=$L$3,$I$3,IF(B877&lt;=$L$4,$I$4,IF(B877&lt;=$L$5,$I$5,IF(B877&lt;=$L$6,$I$6,$I$7))))</f>
        <v>Sundae</v>
      </c>
      <c r="D877" s="14">
        <f ca="1">LOGINV(RAND(),$M$12,$L$12)</f>
        <v>6.3276092395239241</v>
      </c>
      <c r="E877" s="14">
        <f ca="1">LOGINV(RAND(),$M$13,$L$13)</f>
        <v>22.369990675116767</v>
      </c>
      <c r="F877" s="14">
        <f ca="1">LOGINV(RAND(),$M$14,$L$14)</f>
        <v>16.20829882657317</v>
      </c>
      <c r="G877" s="14">
        <f ca="1">D877+E877+F877</f>
        <v>44.905898741213861</v>
      </c>
      <c r="H877">
        <f ca="1">FLOOR(SimTable[[#This Row],[Total_Service_Time_sec]],10)</f>
        <v>40</v>
      </c>
    </row>
    <row r="878" spans="1:8" ht="15" customHeight="1">
      <c r="A878">
        <f t="shared" si="13"/>
        <v>877</v>
      </c>
      <c r="B878" s="13">
        <f ca="1">RAND()</f>
        <v>0.36625641796815012</v>
      </c>
      <c r="C878" t="str">
        <f ca="1">IF(B878&lt;=$L$3,$I$3,IF(B878&lt;=$L$4,$I$4,IF(B878&lt;=$L$5,$I$5,IF(B878&lt;=$L$6,$I$6,$I$7))))</f>
        <v>Cone</v>
      </c>
      <c r="D878" s="14">
        <f ca="1">LOGINV(RAND(),$M$12,$L$12)</f>
        <v>41.413201179058078</v>
      </c>
      <c r="E878" s="14">
        <f ca="1">LOGINV(RAND(),$M$13,$L$13)</f>
        <v>56.091376331193501</v>
      </c>
      <c r="F878" s="14">
        <f ca="1">LOGINV(RAND(),$M$14,$L$14)</f>
        <v>19.357740251285854</v>
      </c>
      <c r="G878" s="14">
        <f ca="1">D878+E878+F878</f>
        <v>116.86231776153744</v>
      </c>
      <c r="H878">
        <f ca="1">FLOOR(SimTable[[#This Row],[Total_Service_Time_sec]],10)</f>
        <v>110</v>
      </c>
    </row>
    <row r="879" spans="1:8" ht="15" customHeight="1">
      <c r="A879">
        <f t="shared" si="13"/>
        <v>878</v>
      </c>
      <c r="B879" s="13">
        <f ca="1">RAND()</f>
        <v>0.400500197727789</v>
      </c>
      <c r="C879" t="str">
        <f ca="1">IF(B879&lt;=$L$3,$I$3,IF(B879&lt;=$L$4,$I$4,IF(B879&lt;=$L$5,$I$5,IF(B879&lt;=$L$6,$I$6,$I$7))))</f>
        <v>Cone</v>
      </c>
      <c r="D879" s="14">
        <f ca="1">LOGINV(RAND(),$M$12,$L$12)</f>
        <v>12.886253577342908</v>
      </c>
      <c r="E879" s="14">
        <f ca="1">LOGINV(RAND(),$M$13,$L$13)</f>
        <v>23.755995393077193</v>
      </c>
      <c r="F879" s="14">
        <f ca="1">LOGINV(RAND(),$M$14,$L$14)</f>
        <v>22.980080110655699</v>
      </c>
      <c r="G879" s="14">
        <f ca="1">D879+E879+F879</f>
        <v>59.622329081075797</v>
      </c>
      <c r="H879">
        <f ca="1">FLOOR(SimTable[[#This Row],[Total_Service_Time_sec]],10)</f>
        <v>50</v>
      </c>
    </row>
    <row r="880" spans="1:8" ht="15" customHeight="1">
      <c r="A880">
        <f t="shared" si="13"/>
        <v>879</v>
      </c>
      <c r="B880" s="13">
        <f ca="1">RAND()</f>
        <v>0.87700878354297085</v>
      </c>
      <c r="C880" t="str">
        <f ca="1">IF(B880&lt;=$L$3,$I$3,IF(B880&lt;=$L$4,$I$4,IF(B880&lt;=$L$5,$I$5,IF(B880&lt;=$L$6,$I$6,$I$7))))</f>
        <v>Shake</v>
      </c>
      <c r="D880" s="14">
        <f ca="1">LOGINV(RAND(),$M$12,$L$12)</f>
        <v>10.458272303403342</v>
      </c>
      <c r="E880" s="14">
        <f ca="1">LOGINV(RAND(),$M$13,$L$13)</f>
        <v>13.566017323834146</v>
      </c>
      <c r="F880" s="14">
        <f ca="1">LOGINV(RAND(),$M$14,$L$14)</f>
        <v>21.719599389690448</v>
      </c>
      <c r="G880" s="14">
        <f ca="1">D880+E880+F880</f>
        <v>45.743889016927938</v>
      </c>
      <c r="H880">
        <f ca="1">FLOOR(SimTable[[#This Row],[Total_Service_Time_sec]],10)</f>
        <v>40</v>
      </c>
    </row>
    <row r="881" spans="1:8" ht="15" customHeight="1">
      <c r="A881">
        <f t="shared" si="13"/>
        <v>880</v>
      </c>
      <c r="B881" s="13">
        <f ca="1">RAND()</f>
        <v>0.60318189408960154</v>
      </c>
      <c r="C881" t="str">
        <f ca="1">IF(B881&lt;=$L$3,$I$3,IF(B881&lt;=$L$4,$I$4,IF(B881&lt;=$L$5,$I$5,IF(B881&lt;=$L$6,$I$6,$I$7))))</f>
        <v>Cup</v>
      </c>
      <c r="D881" s="14">
        <f ca="1">LOGINV(RAND(),$M$12,$L$12)</f>
        <v>23.20918119975525</v>
      </c>
      <c r="E881" s="14">
        <f ca="1">LOGINV(RAND(),$M$13,$L$13)</f>
        <v>24.671424023173348</v>
      </c>
      <c r="F881" s="14">
        <f ca="1">LOGINV(RAND(),$M$14,$L$14)</f>
        <v>18.892925328033034</v>
      </c>
      <c r="G881" s="14">
        <f ca="1">D881+E881+F881</f>
        <v>66.773530550961624</v>
      </c>
      <c r="H881">
        <f ca="1">FLOOR(SimTable[[#This Row],[Total_Service_Time_sec]],10)</f>
        <v>60</v>
      </c>
    </row>
    <row r="882" spans="1:8" ht="15" customHeight="1">
      <c r="A882">
        <f t="shared" si="13"/>
        <v>881</v>
      </c>
      <c r="B882" s="13">
        <f ca="1">RAND()</f>
        <v>0.91862297492074718</v>
      </c>
      <c r="C882" t="str">
        <f ca="1">IF(B882&lt;=$L$3,$I$3,IF(B882&lt;=$L$4,$I$4,IF(B882&lt;=$L$5,$I$5,IF(B882&lt;=$L$6,$I$6,$I$7))))</f>
        <v>Split</v>
      </c>
      <c r="D882" s="14">
        <f ca="1">LOGINV(RAND(),$M$12,$L$12)</f>
        <v>153.93004836881394</v>
      </c>
      <c r="E882" s="14">
        <f ca="1">LOGINV(RAND(),$M$13,$L$13)</f>
        <v>14.425449488837343</v>
      </c>
      <c r="F882" s="14">
        <f ca="1">LOGINV(RAND(),$M$14,$L$14)</f>
        <v>14.813160349580441</v>
      </c>
      <c r="G882" s="14">
        <f ca="1">D882+E882+F882</f>
        <v>183.16865820723172</v>
      </c>
      <c r="H882">
        <f ca="1">FLOOR(SimTable[[#This Row],[Total_Service_Time_sec]],10)</f>
        <v>180</v>
      </c>
    </row>
    <row r="883" spans="1:8" ht="15" customHeight="1">
      <c r="A883">
        <f t="shared" si="13"/>
        <v>882</v>
      </c>
      <c r="B883" s="13">
        <f ca="1">RAND()</f>
        <v>0.30219963967356767</v>
      </c>
      <c r="C883" t="str">
        <f ca="1">IF(B883&lt;=$L$3,$I$3,IF(B883&lt;=$L$4,$I$4,IF(B883&lt;=$L$5,$I$5,IF(B883&lt;=$L$6,$I$6,$I$7))))</f>
        <v>Cone</v>
      </c>
      <c r="D883" s="14">
        <f ca="1">LOGINV(RAND(),$M$12,$L$12)</f>
        <v>101.29746158032731</v>
      </c>
      <c r="E883" s="14">
        <f ca="1">LOGINV(RAND(),$M$13,$L$13)</f>
        <v>22.274525249017302</v>
      </c>
      <c r="F883" s="14">
        <f ca="1">LOGINV(RAND(),$M$14,$L$14)</f>
        <v>20.151706101297009</v>
      </c>
      <c r="G883" s="14">
        <f ca="1">D883+E883+F883</f>
        <v>143.72369293064162</v>
      </c>
      <c r="H883">
        <f ca="1">FLOOR(SimTable[[#This Row],[Total_Service_Time_sec]],10)</f>
        <v>140</v>
      </c>
    </row>
    <row r="884" spans="1:8" ht="15" customHeight="1">
      <c r="A884">
        <f t="shared" si="13"/>
        <v>883</v>
      </c>
      <c r="B884" s="13">
        <f ca="1">RAND()</f>
        <v>0.69278840661742525</v>
      </c>
      <c r="C884" t="str">
        <f ca="1">IF(B884&lt;=$L$3,$I$3,IF(B884&lt;=$L$4,$I$4,IF(B884&lt;=$L$5,$I$5,IF(B884&lt;=$L$6,$I$6,$I$7))))</f>
        <v>Cup</v>
      </c>
      <c r="D884" s="14">
        <f ca="1">LOGINV(RAND(),$M$12,$L$12)</f>
        <v>15.792177321541837</v>
      </c>
      <c r="E884" s="14">
        <f ca="1">LOGINV(RAND(),$M$13,$L$13)</f>
        <v>26.825261687735122</v>
      </c>
      <c r="F884" s="14">
        <f ca="1">LOGINV(RAND(),$M$14,$L$14)</f>
        <v>15.297141858261948</v>
      </c>
      <c r="G884" s="14">
        <f ca="1">D884+E884+F884</f>
        <v>57.914580867538902</v>
      </c>
      <c r="H884">
        <f ca="1">FLOOR(SimTable[[#This Row],[Total_Service_Time_sec]],10)</f>
        <v>50</v>
      </c>
    </row>
    <row r="885" spans="1:8" ht="15" customHeight="1">
      <c r="A885">
        <f t="shared" si="13"/>
        <v>884</v>
      </c>
      <c r="B885" s="13">
        <f ca="1">RAND()</f>
        <v>0.10435306937011357</v>
      </c>
      <c r="C885" t="str">
        <f ca="1">IF(B885&lt;=$L$3,$I$3,IF(B885&lt;=$L$4,$I$4,IF(B885&lt;=$L$5,$I$5,IF(B885&lt;=$L$6,$I$6,$I$7))))</f>
        <v>Cone</v>
      </c>
      <c r="D885" s="14">
        <f ca="1">LOGINV(RAND(),$M$12,$L$12)</f>
        <v>104.10094135708363</v>
      </c>
      <c r="E885" s="14">
        <f ca="1">LOGINV(RAND(),$M$13,$L$13)</f>
        <v>58.587692860230909</v>
      </c>
      <c r="F885" s="14">
        <f ca="1">LOGINV(RAND(),$M$14,$L$14)</f>
        <v>20.184298748869402</v>
      </c>
      <c r="G885" s="14">
        <f ca="1">D885+E885+F885</f>
        <v>182.87293296618392</v>
      </c>
      <c r="H885">
        <f ca="1">FLOOR(SimTable[[#This Row],[Total_Service_Time_sec]],10)</f>
        <v>180</v>
      </c>
    </row>
    <row r="886" spans="1:8" ht="15" customHeight="1">
      <c r="A886">
        <f t="shared" si="13"/>
        <v>885</v>
      </c>
      <c r="B886" s="13">
        <f ca="1">RAND()</f>
        <v>0.31190016738192661</v>
      </c>
      <c r="C886" t="str">
        <f ca="1">IF(B886&lt;=$L$3,$I$3,IF(B886&lt;=$L$4,$I$4,IF(B886&lt;=$L$5,$I$5,IF(B886&lt;=$L$6,$I$6,$I$7))))</f>
        <v>Cone</v>
      </c>
      <c r="D886" s="14">
        <f ca="1">LOGINV(RAND(),$M$12,$L$12)</f>
        <v>70.718759350683769</v>
      </c>
      <c r="E886" s="14">
        <f ca="1">LOGINV(RAND(),$M$13,$L$13)</f>
        <v>32.596086699584454</v>
      </c>
      <c r="F886" s="14">
        <f ca="1">LOGINV(RAND(),$M$14,$L$14)</f>
        <v>21.772543128359786</v>
      </c>
      <c r="G886" s="14">
        <f ca="1">D886+E886+F886</f>
        <v>125.087389178628</v>
      </c>
      <c r="H886">
        <f ca="1">FLOOR(SimTable[[#This Row],[Total_Service_Time_sec]],10)</f>
        <v>120</v>
      </c>
    </row>
    <row r="887" spans="1:8" ht="15" customHeight="1">
      <c r="A887">
        <f t="shared" si="13"/>
        <v>886</v>
      </c>
      <c r="B887" s="13">
        <f ca="1">RAND()</f>
        <v>0.86052759249721189</v>
      </c>
      <c r="C887" t="str">
        <f ca="1">IF(B887&lt;=$L$3,$I$3,IF(B887&lt;=$L$4,$I$4,IF(B887&lt;=$L$5,$I$5,IF(B887&lt;=$L$6,$I$6,$I$7))))</f>
        <v>Shake</v>
      </c>
      <c r="D887" s="14">
        <f ca="1">LOGINV(RAND(),$M$12,$L$12)</f>
        <v>33.70269591083585</v>
      </c>
      <c r="E887" s="14">
        <f ca="1">LOGINV(RAND(),$M$13,$L$13)</f>
        <v>13.020088201246081</v>
      </c>
      <c r="F887" s="14">
        <f ca="1">LOGINV(RAND(),$M$14,$L$14)</f>
        <v>16.688227540721826</v>
      </c>
      <c r="G887" s="14">
        <f ca="1">D887+E887+F887</f>
        <v>63.411011652803758</v>
      </c>
      <c r="H887">
        <f ca="1">FLOOR(SimTable[[#This Row],[Total_Service_Time_sec]],10)</f>
        <v>60</v>
      </c>
    </row>
    <row r="888" spans="1:8" ht="15" customHeight="1">
      <c r="A888">
        <f t="shared" si="13"/>
        <v>887</v>
      </c>
      <c r="B888" s="13">
        <f ca="1">RAND()</f>
        <v>0.56676847354696147</v>
      </c>
      <c r="C888" t="str">
        <f ca="1">IF(B888&lt;=$L$3,$I$3,IF(B888&lt;=$L$4,$I$4,IF(B888&lt;=$L$5,$I$5,IF(B888&lt;=$L$6,$I$6,$I$7))))</f>
        <v>Cup</v>
      </c>
      <c r="D888" s="14">
        <f ca="1">LOGINV(RAND(),$M$12,$L$12)</f>
        <v>26.519280921339444</v>
      </c>
      <c r="E888" s="14">
        <f ca="1">LOGINV(RAND(),$M$13,$L$13)</f>
        <v>24.384044613547349</v>
      </c>
      <c r="F888" s="14">
        <f ca="1">LOGINV(RAND(),$M$14,$L$14)</f>
        <v>21.12045089335345</v>
      </c>
      <c r="G888" s="14">
        <f ca="1">D888+E888+F888</f>
        <v>72.02377642824024</v>
      </c>
      <c r="H888">
        <f ca="1">FLOOR(SimTable[[#This Row],[Total_Service_Time_sec]],10)</f>
        <v>70</v>
      </c>
    </row>
    <row r="889" spans="1:8" ht="15" customHeight="1">
      <c r="A889">
        <f t="shared" si="13"/>
        <v>888</v>
      </c>
      <c r="B889" s="13">
        <f ca="1">RAND()</f>
        <v>0.78547976848358092</v>
      </c>
      <c r="C889" t="str">
        <f ca="1">IF(B889&lt;=$L$3,$I$3,IF(B889&lt;=$L$4,$I$4,IF(B889&lt;=$L$5,$I$5,IF(B889&lt;=$L$6,$I$6,$I$7))))</f>
        <v>Cup</v>
      </c>
      <c r="D889" s="14">
        <f ca="1">LOGINV(RAND(),$M$12,$L$12)</f>
        <v>9.3227462234324694</v>
      </c>
      <c r="E889" s="14">
        <f ca="1">LOGINV(RAND(),$M$13,$L$13)</f>
        <v>16.365042424859716</v>
      </c>
      <c r="F889" s="14">
        <f ca="1">LOGINV(RAND(),$M$14,$L$14)</f>
        <v>14.846519891315539</v>
      </c>
      <c r="G889" s="14">
        <f ca="1">D889+E889+F889</f>
        <v>40.534308539607721</v>
      </c>
      <c r="H889">
        <f ca="1">FLOOR(SimTable[[#This Row],[Total_Service_Time_sec]],10)</f>
        <v>40</v>
      </c>
    </row>
    <row r="890" spans="1:8" ht="15" customHeight="1">
      <c r="A890">
        <f t="shared" si="13"/>
        <v>889</v>
      </c>
      <c r="B890" s="13">
        <f ca="1">RAND()</f>
        <v>0.23331282426563493</v>
      </c>
      <c r="C890" t="str">
        <f ca="1">IF(B890&lt;=$L$3,$I$3,IF(B890&lt;=$L$4,$I$4,IF(B890&lt;=$L$5,$I$5,IF(B890&lt;=$L$6,$I$6,$I$7))))</f>
        <v>Cone</v>
      </c>
      <c r="D890" s="14">
        <f ca="1">LOGINV(RAND(),$M$12,$L$12)</f>
        <v>38.060793607334766</v>
      </c>
      <c r="E890" s="14">
        <f ca="1">LOGINV(RAND(),$M$13,$L$13)</f>
        <v>22.554152853839003</v>
      </c>
      <c r="F890" s="14">
        <f ca="1">LOGINV(RAND(),$M$14,$L$14)</f>
        <v>12.5677765895893</v>
      </c>
      <c r="G890" s="14">
        <f ca="1">D890+E890+F890</f>
        <v>73.182723050763073</v>
      </c>
      <c r="H890">
        <f ca="1">FLOOR(SimTable[[#This Row],[Total_Service_Time_sec]],10)</f>
        <v>70</v>
      </c>
    </row>
    <row r="891" spans="1:8" ht="15" customHeight="1">
      <c r="A891">
        <f t="shared" si="13"/>
        <v>890</v>
      </c>
      <c r="B891" s="13">
        <f ca="1">RAND()</f>
        <v>0.43848772794022361</v>
      </c>
      <c r="C891" t="str">
        <f ca="1">IF(B891&lt;=$L$3,$I$3,IF(B891&lt;=$L$4,$I$4,IF(B891&lt;=$L$5,$I$5,IF(B891&lt;=$L$6,$I$6,$I$7))))</f>
        <v>Cone</v>
      </c>
      <c r="D891" s="14">
        <f ca="1">LOGINV(RAND(),$M$12,$L$12)</f>
        <v>20.784453442680928</v>
      </c>
      <c r="E891" s="14">
        <f ca="1">LOGINV(RAND(),$M$13,$L$13)</f>
        <v>17.493848894258889</v>
      </c>
      <c r="F891" s="14">
        <f ca="1">LOGINV(RAND(),$M$14,$L$14)</f>
        <v>22.852399167714744</v>
      </c>
      <c r="G891" s="14">
        <f ca="1">D891+E891+F891</f>
        <v>61.13070150465456</v>
      </c>
      <c r="H891">
        <f ca="1">FLOOR(SimTable[[#This Row],[Total_Service_Time_sec]],10)</f>
        <v>60</v>
      </c>
    </row>
    <row r="892" spans="1:8" ht="15" customHeight="1">
      <c r="A892">
        <f t="shared" si="13"/>
        <v>891</v>
      </c>
      <c r="B892" s="13">
        <f ca="1">RAND()</f>
        <v>0.64753108075587973</v>
      </c>
      <c r="C892" t="str">
        <f ca="1">IF(B892&lt;=$L$3,$I$3,IF(B892&lt;=$L$4,$I$4,IF(B892&lt;=$L$5,$I$5,IF(B892&lt;=$L$6,$I$6,$I$7))))</f>
        <v>Cup</v>
      </c>
      <c r="D892" s="14">
        <f ca="1">LOGINV(RAND(),$M$12,$L$12)</f>
        <v>21.513762850391888</v>
      </c>
      <c r="E892" s="14">
        <f ca="1">LOGINV(RAND(),$M$13,$L$13)</f>
        <v>20.279562591395191</v>
      </c>
      <c r="F892" s="14">
        <f ca="1">LOGINV(RAND(),$M$14,$L$14)</f>
        <v>18.290901635656265</v>
      </c>
      <c r="G892" s="14">
        <f ca="1">D892+E892+F892</f>
        <v>60.084227077443344</v>
      </c>
      <c r="H892">
        <f ca="1">FLOOR(SimTable[[#This Row],[Total_Service_Time_sec]],10)</f>
        <v>60</v>
      </c>
    </row>
    <row r="893" spans="1:8" ht="15" customHeight="1">
      <c r="A893">
        <f t="shared" si="13"/>
        <v>892</v>
      </c>
      <c r="B893" s="13">
        <f ca="1">RAND()</f>
        <v>0.77494651024822248</v>
      </c>
      <c r="C893" t="str">
        <f ca="1">IF(B893&lt;=$L$3,$I$3,IF(B893&lt;=$L$4,$I$4,IF(B893&lt;=$L$5,$I$5,IF(B893&lt;=$L$6,$I$6,$I$7))))</f>
        <v>Cup</v>
      </c>
      <c r="D893" s="14">
        <f ca="1">LOGINV(RAND(),$M$12,$L$12)</f>
        <v>42.081960987154666</v>
      </c>
      <c r="E893" s="14">
        <f ca="1">LOGINV(RAND(),$M$13,$L$13)</f>
        <v>24.671417200071772</v>
      </c>
      <c r="F893" s="14">
        <f ca="1">LOGINV(RAND(),$M$14,$L$14)</f>
        <v>22.362920332818852</v>
      </c>
      <c r="G893" s="14">
        <f ca="1">D893+E893+F893</f>
        <v>89.116298520045291</v>
      </c>
      <c r="H893">
        <f ca="1">FLOOR(SimTable[[#This Row],[Total_Service_Time_sec]],10)</f>
        <v>80</v>
      </c>
    </row>
    <row r="894" spans="1:8" ht="15" customHeight="1">
      <c r="A894">
        <f t="shared" si="13"/>
        <v>893</v>
      </c>
      <c r="B894" s="13">
        <f ca="1">RAND()</f>
        <v>0.22621777174013269</v>
      </c>
      <c r="C894" t="str">
        <f ca="1">IF(B894&lt;=$L$3,$I$3,IF(B894&lt;=$L$4,$I$4,IF(B894&lt;=$L$5,$I$5,IF(B894&lt;=$L$6,$I$6,$I$7))))</f>
        <v>Cone</v>
      </c>
      <c r="D894" s="14">
        <f ca="1">LOGINV(RAND(),$M$12,$L$12)</f>
        <v>51.922864180729768</v>
      </c>
      <c r="E894" s="14">
        <f ca="1">LOGINV(RAND(),$M$13,$L$13)</f>
        <v>11.030591086974944</v>
      </c>
      <c r="F894" s="14">
        <f ca="1">LOGINV(RAND(),$M$14,$L$14)</f>
        <v>19.389524679050826</v>
      </c>
      <c r="G894" s="14">
        <f ca="1">D894+E894+F894</f>
        <v>82.342979946755534</v>
      </c>
      <c r="H894">
        <f ca="1">FLOOR(SimTable[[#This Row],[Total_Service_Time_sec]],10)</f>
        <v>80</v>
      </c>
    </row>
    <row r="895" spans="1:8" ht="15" customHeight="1">
      <c r="A895">
        <f t="shared" si="13"/>
        <v>894</v>
      </c>
      <c r="B895" s="13">
        <f ca="1">RAND()</f>
        <v>3.6788063486953182E-2</v>
      </c>
      <c r="C895" t="str">
        <f ca="1">IF(B895&lt;=$L$3,$I$3,IF(B895&lt;=$L$4,$I$4,IF(B895&lt;=$L$5,$I$5,IF(B895&lt;=$L$6,$I$6,$I$7))))</f>
        <v>Cone</v>
      </c>
      <c r="D895" s="14">
        <f ca="1">LOGINV(RAND(),$M$12,$L$12)</f>
        <v>19.20379049144163</v>
      </c>
      <c r="E895" s="14">
        <f ca="1">LOGINV(RAND(),$M$13,$L$13)</f>
        <v>13.538754030923823</v>
      </c>
      <c r="F895" s="14">
        <f ca="1">LOGINV(RAND(),$M$14,$L$14)</f>
        <v>18.206665400389479</v>
      </c>
      <c r="G895" s="14">
        <f ca="1">D895+E895+F895</f>
        <v>50.949209922754932</v>
      </c>
      <c r="H895">
        <f ca="1">FLOOR(SimTable[[#This Row],[Total_Service_Time_sec]],10)</f>
        <v>50</v>
      </c>
    </row>
    <row r="896" spans="1:8" ht="15" customHeight="1">
      <c r="A896">
        <f t="shared" si="13"/>
        <v>895</v>
      </c>
      <c r="B896" s="13">
        <f ca="1">RAND()</f>
        <v>8.657774573640864E-2</v>
      </c>
      <c r="C896" t="str">
        <f ca="1">IF(B896&lt;=$L$3,$I$3,IF(B896&lt;=$L$4,$I$4,IF(B896&lt;=$L$5,$I$5,IF(B896&lt;=$L$6,$I$6,$I$7))))</f>
        <v>Cone</v>
      </c>
      <c r="D896" s="14">
        <f ca="1">LOGINV(RAND(),$M$12,$L$12)</f>
        <v>22.047086749720737</v>
      </c>
      <c r="E896" s="14">
        <f ca="1">LOGINV(RAND(),$M$13,$L$13)</f>
        <v>41.822409752731978</v>
      </c>
      <c r="F896" s="14">
        <f ca="1">LOGINV(RAND(),$M$14,$L$14)</f>
        <v>25.161339898084101</v>
      </c>
      <c r="G896" s="14">
        <f ca="1">D896+E896+F896</f>
        <v>89.030836400536828</v>
      </c>
      <c r="H896">
        <f ca="1">FLOOR(SimTable[[#This Row],[Total_Service_Time_sec]],10)</f>
        <v>80</v>
      </c>
    </row>
    <row r="897" spans="1:8" ht="15" customHeight="1">
      <c r="A897">
        <f t="shared" si="13"/>
        <v>896</v>
      </c>
      <c r="B897" s="13">
        <f ca="1">RAND()</f>
        <v>0.9044296965461126</v>
      </c>
      <c r="C897" t="str">
        <f ca="1">IF(B897&lt;=$L$3,$I$3,IF(B897&lt;=$L$4,$I$4,IF(B897&lt;=$L$5,$I$5,IF(B897&lt;=$L$6,$I$6,$I$7))))</f>
        <v>Split</v>
      </c>
      <c r="D897" s="14">
        <f ca="1">LOGINV(RAND(),$M$12,$L$12)</f>
        <v>59.242504072864179</v>
      </c>
      <c r="E897" s="14">
        <f ca="1">LOGINV(RAND(),$M$13,$L$13)</f>
        <v>53.567787143547811</v>
      </c>
      <c r="F897" s="14">
        <f ca="1">LOGINV(RAND(),$M$14,$L$14)</f>
        <v>24.660491066890462</v>
      </c>
      <c r="G897" s="14">
        <f ca="1">D897+E897+F897</f>
        <v>137.47078228330247</v>
      </c>
      <c r="H897">
        <f ca="1">FLOOR(SimTable[[#This Row],[Total_Service_Time_sec]],10)</f>
        <v>130</v>
      </c>
    </row>
    <row r="898" spans="1:8" ht="15" customHeight="1">
      <c r="A898">
        <f t="shared" ref="A898:A961" si="14">ROW()-1</f>
        <v>897</v>
      </c>
      <c r="B898" s="13">
        <f ca="1">RAND()</f>
        <v>0.2007868052668158</v>
      </c>
      <c r="C898" t="str">
        <f ca="1">IF(B898&lt;=$L$3,$I$3,IF(B898&lt;=$L$4,$I$4,IF(B898&lt;=$L$5,$I$5,IF(B898&lt;=$L$6,$I$6,$I$7))))</f>
        <v>Cone</v>
      </c>
      <c r="D898" s="14">
        <f ca="1">LOGINV(RAND(),$M$12,$L$12)</f>
        <v>39.720746276846192</v>
      </c>
      <c r="E898" s="14">
        <f ca="1">LOGINV(RAND(),$M$13,$L$13)</f>
        <v>45.055001635212456</v>
      </c>
      <c r="F898" s="14">
        <f ca="1">LOGINV(RAND(),$M$14,$L$14)</f>
        <v>21.837600500999649</v>
      </c>
      <c r="G898" s="14">
        <f ca="1">D898+E898+F898</f>
        <v>106.6133484130583</v>
      </c>
      <c r="H898">
        <f ca="1">FLOOR(SimTable[[#This Row],[Total_Service_Time_sec]],10)</f>
        <v>100</v>
      </c>
    </row>
    <row r="899" spans="1:8" ht="15" customHeight="1">
      <c r="A899">
        <f t="shared" si="14"/>
        <v>898</v>
      </c>
      <c r="B899" s="13">
        <f ca="1">RAND()</f>
        <v>9.8391483378730049E-2</v>
      </c>
      <c r="C899" t="str">
        <f ca="1">IF(B899&lt;=$L$3,$I$3,IF(B899&lt;=$L$4,$I$4,IF(B899&lt;=$L$5,$I$5,IF(B899&lt;=$L$6,$I$6,$I$7))))</f>
        <v>Cone</v>
      </c>
      <c r="D899" s="14">
        <f ca="1">LOGINV(RAND(),$M$12,$L$12)</f>
        <v>107.38197757637136</v>
      </c>
      <c r="E899" s="14">
        <f ca="1">LOGINV(RAND(),$M$13,$L$13)</f>
        <v>21.003298829257346</v>
      </c>
      <c r="F899" s="14">
        <f ca="1">LOGINV(RAND(),$M$14,$L$14)</f>
        <v>18.469036293918194</v>
      </c>
      <c r="G899" s="14">
        <f ca="1">D899+E899+F899</f>
        <v>146.85431269954688</v>
      </c>
      <c r="H899">
        <f ca="1">FLOOR(SimTable[[#This Row],[Total_Service_Time_sec]],10)</f>
        <v>140</v>
      </c>
    </row>
    <row r="900" spans="1:8" ht="15" customHeight="1">
      <c r="A900">
        <f t="shared" si="14"/>
        <v>899</v>
      </c>
      <c r="B900" s="13">
        <f ca="1">RAND()</f>
        <v>0.20313905217061168</v>
      </c>
      <c r="C900" t="str">
        <f ca="1">IF(B900&lt;=$L$3,$I$3,IF(B900&lt;=$L$4,$I$4,IF(B900&lt;=$L$5,$I$5,IF(B900&lt;=$L$6,$I$6,$I$7))))</f>
        <v>Cone</v>
      </c>
      <c r="D900" s="14">
        <f ca="1">LOGINV(RAND(),$M$12,$L$12)</f>
        <v>25.047636926389849</v>
      </c>
      <c r="E900" s="14">
        <f ca="1">LOGINV(RAND(),$M$13,$L$13)</f>
        <v>23.252828627932555</v>
      </c>
      <c r="F900" s="14">
        <f ca="1">LOGINV(RAND(),$M$14,$L$14)</f>
        <v>18.027527443060521</v>
      </c>
      <c r="G900" s="14">
        <f ca="1">D900+E900+F900</f>
        <v>66.327992997382921</v>
      </c>
      <c r="H900">
        <f ca="1">FLOOR(SimTable[[#This Row],[Total_Service_Time_sec]],10)</f>
        <v>60</v>
      </c>
    </row>
    <row r="901" spans="1:8" ht="15" customHeight="1">
      <c r="A901">
        <f t="shared" si="14"/>
        <v>900</v>
      </c>
      <c r="B901" s="13">
        <f ca="1">RAND()</f>
        <v>7.1003926386669636E-2</v>
      </c>
      <c r="C901" t="str">
        <f ca="1">IF(B901&lt;=$L$3,$I$3,IF(B901&lt;=$L$4,$I$4,IF(B901&lt;=$L$5,$I$5,IF(B901&lt;=$L$6,$I$6,$I$7))))</f>
        <v>Cone</v>
      </c>
      <c r="D901" s="14">
        <f ca="1">LOGINV(RAND(),$M$12,$L$12)</f>
        <v>34.908414432590426</v>
      </c>
      <c r="E901" s="14">
        <f ca="1">LOGINV(RAND(),$M$13,$L$13)</f>
        <v>16.775475171467122</v>
      </c>
      <c r="F901" s="14">
        <f ca="1">LOGINV(RAND(),$M$14,$L$14)</f>
        <v>18.221649035953284</v>
      </c>
      <c r="G901" s="14">
        <f ca="1">D901+E901+F901</f>
        <v>69.905538640010832</v>
      </c>
      <c r="H901">
        <f ca="1">FLOOR(SimTable[[#This Row],[Total_Service_Time_sec]],10)</f>
        <v>60</v>
      </c>
    </row>
    <row r="902" spans="1:8" ht="15" customHeight="1">
      <c r="A902">
        <f t="shared" si="14"/>
        <v>901</v>
      </c>
      <c r="B902" s="13">
        <f ca="1">RAND()</f>
        <v>9.5461344599542253E-3</v>
      </c>
      <c r="C902" t="str">
        <f ca="1">IF(B902&lt;=$L$3,$I$3,IF(B902&lt;=$L$4,$I$4,IF(B902&lt;=$L$5,$I$5,IF(B902&lt;=$L$6,$I$6,$I$7))))</f>
        <v>Cone</v>
      </c>
      <c r="D902" s="14">
        <f ca="1">LOGINV(RAND(),$M$12,$L$12)</f>
        <v>47.35987501976966</v>
      </c>
      <c r="E902" s="14">
        <f ca="1">LOGINV(RAND(),$M$13,$L$13)</f>
        <v>31.712971064732699</v>
      </c>
      <c r="F902" s="14">
        <f ca="1">LOGINV(RAND(),$M$14,$L$14)</f>
        <v>13.931409211047223</v>
      </c>
      <c r="G902" s="14">
        <f ca="1">D902+E902+F902</f>
        <v>93.004255295549584</v>
      </c>
      <c r="H902">
        <f ca="1">FLOOR(SimTable[[#This Row],[Total_Service_Time_sec]],10)</f>
        <v>90</v>
      </c>
    </row>
    <row r="903" spans="1:8" ht="15" customHeight="1">
      <c r="A903">
        <f t="shared" si="14"/>
        <v>902</v>
      </c>
      <c r="B903" s="13">
        <f ca="1">RAND()</f>
        <v>9.9664024695170439E-2</v>
      </c>
      <c r="C903" t="str">
        <f ca="1">IF(B903&lt;=$L$3,$I$3,IF(B903&lt;=$L$4,$I$4,IF(B903&lt;=$L$5,$I$5,IF(B903&lt;=$L$6,$I$6,$I$7))))</f>
        <v>Cone</v>
      </c>
      <c r="D903" s="14">
        <f ca="1">LOGINV(RAND(),$M$12,$L$12)</f>
        <v>22.612341557271929</v>
      </c>
      <c r="E903" s="14">
        <f ca="1">LOGINV(RAND(),$M$13,$L$13)</f>
        <v>32.098700392919191</v>
      </c>
      <c r="F903" s="14">
        <f ca="1">LOGINV(RAND(),$M$14,$L$14)</f>
        <v>29.49324126743668</v>
      </c>
      <c r="G903" s="14">
        <f ca="1">D903+E903+F903</f>
        <v>84.20428321762779</v>
      </c>
      <c r="H903">
        <f ca="1">FLOOR(SimTable[[#This Row],[Total_Service_Time_sec]],10)</f>
        <v>80</v>
      </c>
    </row>
    <row r="904" spans="1:8" ht="15" customHeight="1">
      <c r="A904">
        <f t="shared" si="14"/>
        <v>903</v>
      </c>
      <c r="B904" s="13">
        <f ca="1">RAND()</f>
        <v>6.6552602393328275E-3</v>
      </c>
      <c r="C904" t="str">
        <f ca="1">IF(B904&lt;=$L$3,$I$3,IF(B904&lt;=$L$4,$I$4,IF(B904&lt;=$L$5,$I$5,IF(B904&lt;=$L$6,$I$6,$I$7))))</f>
        <v>Cone</v>
      </c>
      <c r="D904" s="14">
        <f ca="1">LOGINV(RAND(),$M$12,$L$12)</f>
        <v>26.395735411283866</v>
      </c>
      <c r="E904" s="14">
        <f ca="1">LOGINV(RAND(),$M$13,$L$13)</f>
        <v>43.299258011813905</v>
      </c>
      <c r="F904" s="14">
        <f ca="1">LOGINV(RAND(),$M$14,$L$14)</f>
        <v>32.496736871072038</v>
      </c>
      <c r="G904" s="14">
        <f ca="1">D904+E904+F904</f>
        <v>102.19173029416982</v>
      </c>
      <c r="H904">
        <f ca="1">FLOOR(SimTable[[#This Row],[Total_Service_Time_sec]],10)</f>
        <v>100</v>
      </c>
    </row>
    <row r="905" spans="1:8" ht="15" customHeight="1">
      <c r="A905">
        <f t="shared" si="14"/>
        <v>904</v>
      </c>
      <c r="B905" s="13">
        <f ca="1">RAND()</f>
        <v>0.98356328306473806</v>
      </c>
      <c r="C905" t="str">
        <f ca="1">IF(B905&lt;=$L$3,$I$3,IF(B905&lt;=$L$4,$I$4,IF(B905&lt;=$L$5,$I$5,IF(B905&lt;=$L$6,$I$6,$I$7))))</f>
        <v>Sundae</v>
      </c>
      <c r="D905" s="14">
        <f ca="1">LOGINV(RAND(),$M$12,$L$12)</f>
        <v>23.842795258270591</v>
      </c>
      <c r="E905" s="14">
        <f ca="1">LOGINV(RAND(),$M$13,$L$13)</f>
        <v>7.3891416372585779</v>
      </c>
      <c r="F905" s="14">
        <f ca="1">LOGINV(RAND(),$M$14,$L$14)</f>
        <v>21.718079810514872</v>
      </c>
      <c r="G905" s="14">
        <f ca="1">D905+E905+F905</f>
        <v>52.950016706044039</v>
      </c>
      <c r="H905">
        <f ca="1">FLOOR(SimTable[[#This Row],[Total_Service_Time_sec]],10)</f>
        <v>50</v>
      </c>
    </row>
    <row r="906" spans="1:8" ht="15" customHeight="1">
      <c r="A906">
        <f t="shared" si="14"/>
        <v>905</v>
      </c>
      <c r="B906" s="13">
        <f ca="1">RAND()</f>
        <v>0.50466761689759043</v>
      </c>
      <c r="C906" t="str">
        <f ca="1">IF(B906&lt;=$L$3,$I$3,IF(B906&lt;=$L$4,$I$4,IF(B906&lt;=$L$5,$I$5,IF(B906&lt;=$L$6,$I$6,$I$7))))</f>
        <v>Cup</v>
      </c>
      <c r="D906" s="14">
        <f ca="1">LOGINV(RAND(),$M$12,$L$12)</f>
        <v>129.22141485937118</v>
      </c>
      <c r="E906" s="14">
        <f ca="1">LOGINV(RAND(),$M$13,$L$13)</f>
        <v>44.80748808806468</v>
      </c>
      <c r="F906" s="14">
        <f ca="1">LOGINV(RAND(),$M$14,$L$14)</f>
        <v>19.90552444647426</v>
      </c>
      <c r="G906" s="14">
        <f ca="1">D906+E906+F906</f>
        <v>193.93442739391011</v>
      </c>
      <c r="H906">
        <f ca="1">FLOOR(SimTable[[#This Row],[Total_Service_Time_sec]],10)</f>
        <v>190</v>
      </c>
    </row>
    <row r="907" spans="1:8" ht="15" customHeight="1">
      <c r="A907">
        <f t="shared" si="14"/>
        <v>906</v>
      </c>
      <c r="B907" s="13">
        <f ca="1">RAND()</f>
        <v>2.2611825431913535E-2</v>
      </c>
      <c r="C907" t="str">
        <f ca="1">IF(B907&lt;=$L$3,$I$3,IF(B907&lt;=$L$4,$I$4,IF(B907&lt;=$L$5,$I$5,IF(B907&lt;=$L$6,$I$6,$I$7))))</f>
        <v>Cone</v>
      </c>
      <c r="D907" s="14">
        <f ca="1">LOGINV(RAND(),$M$12,$L$12)</f>
        <v>25.422592120360655</v>
      </c>
      <c r="E907" s="14">
        <f ca="1">LOGINV(RAND(),$M$13,$L$13)</f>
        <v>21.388632275982754</v>
      </c>
      <c r="F907" s="14">
        <f ca="1">LOGINV(RAND(),$M$14,$L$14)</f>
        <v>21.990404228239228</v>
      </c>
      <c r="G907" s="14">
        <f ca="1">D907+E907+F907</f>
        <v>68.801628624582634</v>
      </c>
      <c r="H907">
        <f ca="1">FLOOR(SimTable[[#This Row],[Total_Service_Time_sec]],10)</f>
        <v>60</v>
      </c>
    </row>
    <row r="908" spans="1:8" ht="15" customHeight="1">
      <c r="A908">
        <f t="shared" si="14"/>
        <v>907</v>
      </c>
      <c r="B908" s="13">
        <f ca="1">RAND()</f>
        <v>0.86921057679455938</v>
      </c>
      <c r="C908" t="str">
        <f ca="1">IF(B908&lt;=$L$3,$I$3,IF(B908&lt;=$L$4,$I$4,IF(B908&lt;=$L$5,$I$5,IF(B908&lt;=$L$6,$I$6,$I$7))))</f>
        <v>Shake</v>
      </c>
      <c r="D908" s="14">
        <f ca="1">LOGINV(RAND(),$M$12,$L$12)</f>
        <v>32.384498407765577</v>
      </c>
      <c r="E908" s="14">
        <f ca="1">LOGINV(RAND(),$M$13,$L$13)</f>
        <v>30.3199211511233</v>
      </c>
      <c r="F908" s="14">
        <f ca="1">LOGINV(RAND(),$M$14,$L$14)</f>
        <v>17.544837139834971</v>
      </c>
      <c r="G908" s="14">
        <f ca="1">D908+E908+F908</f>
        <v>80.24925669872384</v>
      </c>
      <c r="H908">
        <f ca="1">FLOOR(SimTable[[#This Row],[Total_Service_Time_sec]],10)</f>
        <v>80</v>
      </c>
    </row>
    <row r="909" spans="1:8" ht="15" customHeight="1">
      <c r="A909">
        <f t="shared" si="14"/>
        <v>908</v>
      </c>
      <c r="B909" s="13">
        <f ca="1">RAND()</f>
        <v>0.73912596920830209</v>
      </c>
      <c r="C909" t="str">
        <f ca="1">IF(B909&lt;=$L$3,$I$3,IF(B909&lt;=$L$4,$I$4,IF(B909&lt;=$L$5,$I$5,IF(B909&lt;=$L$6,$I$6,$I$7))))</f>
        <v>Cup</v>
      </c>
      <c r="D909" s="14">
        <f ca="1">LOGINV(RAND(),$M$12,$L$12)</f>
        <v>11.035077911951522</v>
      </c>
      <c r="E909" s="14">
        <f ca="1">LOGINV(RAND(),$M$13,$L$13)</f>
        <v>19.508297068761223</v>
      </c>
      <c r="F909" s="14">
        <f ca="1">LOGINV(RAND(),$M$14,$L$14)</f>
        <v>13.500179866886771</v>
      </c>
      <c r="G909" s="14">
        <f ca="1">D909+E909+F909</f>
        <v>44.043554847599516</v>
      </c>
      <c r="H909">
        <f ca="1">FLOOR(SimTable[[#This Row],[Total_Service_Time_sec]],10)</f>
        <v>40</v>
      </c>
    </row>
    <row r="910" spans="1:8" ht="15" customHeight="1">
      <c r="A910">
        <f t="shared" si="14"/>
        <v>909</v>
      </c>
      <c r="B910" s="13">
        <f ca="1">RAND()</f>
        <v>0.80665177541258604</v>
      </c>
      <c r="C910" t="str">
        <f ca="1">IF(B910&lt;=$L$3,$I$3,IF(B910&lt;=$L$4,$I$4,IF(B910&lt;=$L$5,$I$5,IF(B910&lt;=$L$6,$I$6,$I$7))))</f>
        <v>Cup</v>
      </c>
      <c r="D910" s="14">
        <f ca="1">LOGINV(RAND(),$M$12,$L$12)</f>
        <v>27.705978372269811</v>
      </c>
      <c r="E910" s="14">
        <f ca="1">LOGINV(RAND(),$M$13,$L$13)</f>
        <v>28.2168954614664</v>
      </c>
      <c r="F910" s="14">
        <f ca="1">LOGINV(RAND(),$M$14,$L$14)</f>
        <v>20.655572186193076</v>
      </c>
      <c r="G910" s="14">
        <f ca="1">D910+E910+F910</f>
        <v>76.578446019929288</v>
      </c>
      <c r="H910">
        <f ca="1">FLOOR(SimTable[[#This Row],[Total_Service_Time_sec]],10)</f>
        <v>70</v>
      </c>
    </row>
    <row r="911" spans="1:8" ht="15" customHeight="1">
      <c r="A911">
        <f t="shared" si="14"/>
        <v>910</v>
      </c>
      <c r="B911" s="13">
        <f ca="1">RAND()</f>
        <v>0.2386764561248651</v>
      </c>
      <c r="C911" t="str">
        <f ca="1">IF(B911&lt;=$L$3,$I$3,IF(B911&lt;=$L$4,$I$4,IF(B911&lt;=$L$5,$I$5,IF(B911&lt;=$L$6,$I$6,$I$7))))</f>
        <v>Cone</v>
      </c>
      <c r="D911" s="14">
        <f ca="1">LOGINV(RAND(),$M$12,$L$12)</f>
        <v>48.600119588288308</v>
      </c>
      <c r="E911" s="14">
        <f ca="1">LOGINV(RAND(),$M$13,$L$13)</f>
        <v>32.985709303118377</v>
      </c>
      <c r="F911" s="14">
        <f ca="1">LOGINV(RAND(),$M$14,$L$14)</f>
        <v>18.990071464319914</v>
      </c>
      <c r="G911" s="14">
        <f ca="1">D911+E911+F911</f>
        <v>100.5759003557266</v>
      </c>
      <c r="H911">
        <f ca="1">FLOOR(SimTable[[#This Row],[Total_Service_Time_sec]],10)</f>
        <v>100</v>
      </c>
    </row>
    <row r="912" spans="1:8" ht="15" customHeight="1">
      <c r="A912">
        <f t="shared" si="14"/>
        <v>911</v>
      </c>
      <c r="B912" s="13">
        <f ca="1">RAND()</f>
        <v>0.30201485629565694</v>
      </c>
      <c r="C912" t="str">
        <f ca="1">IF(B912&lt;=$L$3,$I$3,IF(B912&lt;=$L$4,$I$4,IF(B912&lt;=$L$5,$I$5,IF(B912&lt;=$L$6,$I$6,$I$7))))</f>
        <v>Cone</v>
      </c>
      <c r="D912" s="14">
        <f ca="1">LOGINV(RAND(),$M$12,$L$12)</f>
        <v>35.218539548022179</v>
      </c>
      <c r="E912" s="14">
        <f ca="1">LOGINV(RAND(),$M$13,$L$13)</f>
        <v>43.432673730572596</v>
      </c>
      <c r="F912" s="14">
        <f ca="1">LOGINV(RAND(),$M$14,$L$14)</f>
        <v>16.284755220577722</v>
      </c>
      <c r="G912" s="14">
        <f ca="1">D912+E912+F912</f>
        <v>94.935968499172503</v>
      </c>
      <c r="H912">
        <f ca="1">FLOOR(SimTable[[#This Row],[Total_Service_Time_sec]],10)</f>
        <v>90</v>
      </c>
    </row>
    <row r="913" spans="1:8" ht="15" customHeight="1">
      <c r="A913">
        <f t="shared" si="14"/>
        <v>912</v>
      </c>
      <c r="B913" s="13">
        <f ca="1">RAND()</f>
        <v>0.41003450966191213</v>
      </c>
      <c r="C913" t="str">
        <f ca="1">IF(B913&lt;=$L$3,$I$3,IF(B913&lt;=$L$4,$I$4,IF(B913&lt;=$L$5,$I$5,IF(B913&lt;=$L$6,$I$6,$I$7))))</f>
        <v>Cone</v>
      </c>
      <c r="D913" s="14">
        <f ca="1">LOGINV(RAND(),$M$12,$L$12)</f>
        <v>30.229757842047157</v>
      </c>
      <c r="E913" s="14">
        <f ca="1">LOGINV(RAND(),$M$13,$L$13)</f>
        <v>15.088560025135664</v>
      </c>
      <c r="F913" s="14">
        <f ca="1">LOGINV(RAND(),$M$14,$L$14)</f>
        <v>23.212319452707362</v>
      </c>
      <c r="G913" s="14">
        <f ca="1">D913+E913+F913</f>
        <v>68.530637319890189</v>
      </c>
      <c r="H913">
        <f ca="1">FLOOR(SimTable[[#This Row],[Total_Service_Time_sec]],10)</f>
        <v>60</v>
      </c>
    </row>
    <row r="914" spans="1:8" ht="15" customHeight="1">
      <c r="A914">
        <f t="shared" si="14"/>
        <v>913</v>
      </c>
      <c r="B914" s="13">
        <f ca="1">RAND()</f>
        <v>0.33806515002159221</v>
      </c>
      <c r="C914" t="str">
        <f ca="1">IF(B914&lt;=$L$3,$I$3,IF(B914&lt;=$L$4,$I$4,IF(B914&lt;=$L$5,$I$5,IF(B914&lt;=$L$6,$I$6,$I$7))))</f>
        <v>Cone</v>
      </c>
      <c r="D914" s="14">
        <f ca="1">LOGINV(RAND(),$M$12,$L$12)</f>
        <v>44.258549078640364</v>
      </c>
      <c r="E914" s="14">
        <f ca="1">LOGINV(RAND(),$M$13,$L$13)</f>
        <v>27.599487678200028</v>
      </c>
      <c r="F914" s="14">
        <f ca="1">LOGINV(RAND(),$M$14,$L$14)</f>
        <v>17.4634129951856</v>
      </c>
      <c r="G914" s="14">
        <f ca="1">D914+E914+F914</f>
        <v>89.321449752025984</v>
      </c>
      <c r="H914">
        <f ca="1">FLOOR(SimTable[[#This Row],[Total_Service_Time_sec]],10)</f>
        <v>80</v>
      </c>
    </row>
    <row r="915" spans="1:8" ht="15" customHeight="1">
      <c r="A915">
        <f t="shared" si="14"/>
        <v>914</v>
      </c>
      <c r="B915" s="13">
        <f ca="1">RAND()</f>
        <v>0.54971248863819488</v>
      </c>
      <c r="C915" t="str">
        <f ca="1">IF(B915&lt;=$L$3,$I$3,IF(B915&lt;=$L$4,$I$4,IF(B915&lt;=$L$5,$I$5,IF(B915&lt;=$L$6,$I$6,$I$7))))</f>
        <v>Cup</v>
      </c>
      <c r="D915" s="14">
        <f ca="1">LOGINV(RAND(),$M$12,$L$12)</f>
        <v>16.34868708519841</v>
      </c>
      <c r="E915" s="14">
        <f ca="1">LOGINV(RAND(),$M$13,$L$13)</f>
        <v>16.487944201278815</v>
      </c>
      <c r="F915" s="14">
        <f ca="1">LOGINV(RAND(),$M$14,$L$14)</f>
        <v>17.922959293143347</v>
      </c>
      <c r="G915" s="14">
        <f ca="1">D915+E915+F915</f>
        <v>50.759590579620578</v>
      </c>
      <c r="H915">
        <f ca="1">FLOOR(SimTable[[#This Row],[Total_Service_Time_sec]],10)</f>
        <v>50</v>
      </c>
    </row>
    <row r="916" spans="1:8" ht="15" customHeight="1">
      <c r="A916">
        <f t="shared" si="14"/>
        <v>915</v>
      </c>
      <c r="B916" s="13">
        <f ca="1">RAND()</f>
        <v>0.70426216705651679</v>
      </c>
      <c r="C916" t="str">
        <f ca="1">IF(B916&lt;=$L$3,$I$3,IF(B916&lt;=$L$4,$I$4,IF(B916&lt;=$L$5,$I$5,IF(B916&lt;=$L$6,$I$6,$I$7))))</f>
        <v>Cup</v>
      </c>
      <c r="D916" s="14">
        <f ca="1">LOGINV(RAND(),$M$12,$L$12)</f>
        <v>23.023148517479541</v>
      </c>
      <c r="E916" s="14">
        <f ca="1">LOGINV(RAND(),$M$13,$L$13)</f>
        <v>19.795393782827421</v>
      </c>
      <c r="F916" s="14">
        <f ca="1">LOGINV(RAND(),$M$14,$L$14)</f>
        <v>19.694941524371522</v>
      </c>
      <c r="G916" s="14">
        <f ca="1">D916+E916+F916</f>
        <v>62.513483824678481</v>
      </c>
      <c r="H916">
        <f ca="1">FLOOR(SimTable[[#This Row],[Total_Service_Time_sec]],10)</f>
        <v>60</v>
      </c>
    </row>
    <row r="917" spans="1:8" ht="15" customHeight="1">
      <c r="A917">
        <f t="shared" si="14"/>
        <v>916</v>
      </c>
      <c r="B917" s="13">
        <f ca="1">RAND()</f>
        <v>0.41985062227663017</v>
      </c>
      <c r="C917" t="str">
        <f ca="1">IF(B917&lt;=$L$3,$I$3,IF(B917&lt;=$L$4,$I$4,IF(B917&lt;=$L$5,$I$5,IF(B917&lt;=$L$6,$I$6,$I$7))))</f>
        <v>Cone</v>
      </c>
      <c r="D917" s="14">
        <f ca="1">LOGINV(RAND(),$M$12,$L$12)</f>
        <v>48.174488150475675</v>
      </c>
      <c r="E917" s="14">
        <f ca="1">LOGINV(RAND(),$M$13,$L$13)</f>
        <v>30.596658359687812</v>
      </c>
      <c r="F917" s="14">
        <f ca="1">LOGINV(RAND(),$M$14,$L$14)</f>
        <v>24.744115688334666</v>
      </c>
      <c r="G917" s="14">
        <f ca="1">D917+E917+F917</f>
        <v>103.51526219849816</v>
      </c>
      <c r="H917">
        <f ca="1">FLOOR(SimTable[[#This Row],[Total_Service_Time_sec]],10)</f>
        <v>100</v>
      </c>
    </row>
    <row r="918" spans="1:8" ht="15" customHeight="1">
      <c r="A918">
        <f t="shared" si="14"/>
        <v>917</v>
      </c>
      <c r="B918" s="13">
        <f ca="1">RAND()</f>
        <v>0.90306300002809714</v>
      </c>
      <c r="C918" t="str">
        <f ca="1">IF(B918&lt;=$L$3,$I$3,IF(B918&lt;=$L$4,$I$4,IF(B918&lt;=$L$5,$I$5,IF(B918&lt;=$L$6,$I$6,$I$7))))</f>
        <v>Split</v>
      </c>
      <c r="D918" s="14">
        <f ca="1">LOGINV(RAND(),$M$12,$L$12)</f>
        <v>38.997292409730093</v>
      </c>
      <c r="E918" s="14">
        <f ca="1">LOGINV(RAND(),$M$13,$L$13)</f>
        <v>23.803013966926162</v>
      </c>
      <c r="F918" s="14">
        <f ca="1">LOGINV(RAND(),$M$14,$L$14)</f>
        <v>20.410867460057919</v>
      </c>
      <c r="G918" s="14">
        <f ca="1">D918+E918+F918</f>
        <v>83.211173836714167</v>
      </c>
      <c r="H918">
        <f ca="1">FLOOR(SimTable[[#This Row],[Total_Service_Time_sec]],10)</f>
        <v>80</v>
      </c>
    </row>
    <row r="919" spans="1:8" ht="15" customHeight="1">
      <c r="A919">
        <f t="shared" si="14"/>
        <v>918</v>
      </c>
      <c r="B919" s="13">
        <f ca="1">RAND()</f>
        <v>0.34847059288103444</v>
      </c>
      <c r="C919" t="str">
        <f ca="1">IF(B919&lt;=$L$3,$I$3,IF(B919&lt;=$L$4,$I$4,IF(B919&lt;=$L$5,$I$5,IF(B919&lt;=$L$6,$I$6,$I$7))))</f>
        <v>Cone</v>
      </c>
      <c r="D919" s="14">
        <f ca="1">LOGINV(RAND(),$M$12,$L$12)</f>
        <v>23.996648355755621</v>
      </c>
      <c r="E919" s="14">
        <f ca="1">LOGINV(RAND(),$M$13,$L$13)</f>
        <v>26.03876465589201</v>
      </c>
      <c r="F919" s="14">
        <f ca="1">LOGINV(RAND(),$M$14,$L$14)</f>
        <v>18.974778625363612</v>
      </c>
      <c r="G919" s="14">
        <f ca="1">D919+E919+F919</f>
        <v>69.010191637011246</v>
      </c>
      <c r="H919">
        <f ca="1">FLOOR(SimTable[[#This Row],[Total_Service_Time_sec]],10)</f>
        <v>60</v>
      </c>
    </row>
    <row r="920" spans="1:8" ht="15" customHeight="1">
      <c r="A920">
        <f t="shared" si="14"/>
        <v>919</v>
      </c>
      <c r="B920" s="13">
        <f ca="1">RAND()</f>
        <v>0.59087072918522332</v>
      </c>
      <c r="C920" t="str">
        <f ca="1">IF(B920&lt;=$L$3,$I$3,IF(B920&lt;=$L$4,$I$4,IF(B920&lt;=$L$5,$I$5,IF(B920&lt;=$L$6,$I$6,$I$7))))</f>
        <v>Cup</v>
      </c>
      <c r="D920" s="14">
        <f ca="1">LOGINV(RAND(),$M$12,$L$12)</f>
        <v>66.017133383911698</v>
      </c>
      <c r="E920" s="14">
        <f ca="1">LOGINV(RAND(),$M$13,$L$13)</f>
        <v>20.849198026503792</v>
      </c>
      <c r="F920" s="14">
        <f ca="1">LOGINV(RAND(),$M$14,$L$14)</f>
        <v>19.663623750959118</v>
      </c>
      <c r="G920" s="14">
        <f ca="1">D920+E920+F920</f>
        <v>106.5299551613746</v>
      </c>
      <c r="H920">
        <f ca="1">FLOOR(SimTable[[#This Row],[Total_Service_Time_sec]],10)</f>
        <v>100</v>
      </c>
    </row>
    <row r="921" spans="1:8" ht="15" customHeight="1">
      <c r="A921">
        <f t="shared" si="14"/>
        <v>920</v>
      </c>
      <c r="B921" s="13">
        <f ca="1">RAND()</f>
        <v>0.75448197470829204</v>
      </c>
      <c r="C921" t="str">
        <f ca="1">IF(B921&lt;=$L$3,$I$3,IF(B921&lt;=$L$4,$I$4,IF(B921&lt;=$L$5,$I$5,IF(B921&lt;=$L$6,$I$6,$I$7))))</f>
        <v>Cup</v>
      </c>
      <c r="D921" s="14">
        <f ca="1">LOGINV(RAND(),$M$12,$L$12)</f>
        <v>57.688143844488309</v>
      </c>
      <c r="E921" s="14">
        <f ca="1">LOGINV(RAND(),$M$13,$L$13)</f>
        <v>32.08872788936312</v>
      </c>
      <c r="F921" s="14">
        <f ca="1">LOGINV(RAND(),$M$14,$L$14)</f>
        <v>27.227736315991908</v>
      </c>
      <c r="G921" s="14">
        <f ca="1">D921+E921+F921</f>
        <v>117.00460804984334</v>
      </c>
      <c r="H921">
        <f ca="1">FLOOR(SimTable[[#This Row],[Total_Service_Time_sec]],10)</f>
        <v>110</v>
      </c>
    </row>
    <row r="922" spans="1:8" ht="15" customHeight="1">
      <c r="A922">
        <f t="shared" si="14"/>
        <v>921</v>
      </c>
      <c r="B922" s="13">
        <f ca="1">RAND()</f>
        <v>0.49853977075125733</v>
      </c>
      <c r="C922" t="str">
        <f ca="1">IF(B922&lt;=$L$3,$I$3,IF(B922&lt;=$L$4,$I$4,IF(B922&lt;=$L$5,$I$5,IF(B922&lt;=$L$6,$I$6,$I$7))))</f>
        <v>Cone</v>
      </c>
      <c r="D922" s="14">
        <f ca="1">LOGINV(RAND(),$M$12,$L$12)</f>
        <v>30.34505493616976</v>
      </c>
      <c r="E922" s="14">
        <f ca="1">LOGINV(RAND(),$M$13,$L$13)</f>
        <v>10.066561893352205</v>
      </c>
      <c r="F922" s="14">
        <f ca="1">LOGINV(RAND(),$M$14,$L$14)</f>
        <v>30.077845871032636</v>
      </c>
      <c r="G922" s="14">
        <f ca="1">D922+E922+F922</f>
        <v>70.489462700554597</v>
      </c>
      <c r="H922">
        <f ca="1">FLOOR(SimTable[[#This Row],[Total_Service_Time_sec]],10)</f>
        <v>70</v>
      </c>
    </row>
    <row r="923" spans="1:8" ht="15" customHeight="1">
      <c r="A923">
        <f t="shared" si="14"/>
        <v>922</v>
      </c>
      <c r="B923" s="13">
        <f ca="1">RAND()</f>
        <v>0.75741467931662054</v>
      </c>
      <c r="C923" t="str">
        <f ca="1">IF(B923&lt;=$L$3,$I$3,IF(B923&lt;=$L$4,$I$4,IF(B923&lt;=$L$5,$I$5,IF(B923&lt;=$L$6,$I$6,$I$7))))</f>
        <v>Cup</v>
      </c>
      <c r="D923" s="14">
        <f ca="1">LOGINV(RAND(),$M$12,$L$12)</f>
        <v>29.636513697638392</v>
      </c>
      <c r="E923" s="14">
        <f ca="1">LOGINV(RAND(),$M$13,$L$13)</f>
        <v>31.003941005106235</v>
      </c>
      <c r="F923" s="14">
        <f ca="1">LOGINV(RAND(),$M$14,$L$14)</f>
        <v>20.95072427495495</v>
      </c>
      <c r="G923" s="14">
        <f ca="1">D923+E923+F923</f>
        <v>81.59117897769957</v>
      </c>
      <c r="H923">
        <f ca="1">FLOOR(SimTable[[#This Row],[Total_Service_Time_sec]],10)</f>
        <v>80</v>
      </c>
    </row>
    <row r="924" spans="1:8" ht="15" customHeight="1">
      <c r="A924">
        <f t="shared" si="14"/>
        <v>923</v>
      </c>
      <c r="B924" s="13">
        <f ca="1">RAND()</f>
        <v>0.952831469804029</v>
      </c>
      <c r="C924" t="str">
        <f ca="1">IF(B924&lt;=$L$3,$I$3,IF(B924&lt;=$L$4,$I$4,IF(B924&lt;=$L$5,$I$5,IF(B924&lt;=$L$6,$I$6,$I$7))))</f>
        <v>Split</v>
      </c>
      <c r="D924" s="14">
        <f ca="1">LOGINV(RAND(),$M$12,$L$12)</f>
        <v>60.935582914571697</v>
      </c>
      <c r="E924" s="14">
        <f ca="1">LOGINV(RAND(),$M$13,$L$13)</f>
        <v>87.553456626518155</v>
      </c>
      <c r="F924" s="14">
        <f ca="1">LOGINV(RAND(),$M$14,$L$14)</f>
        <v>19.722874813678654</v>
      </c>
      <c r="G924" s="14">
        <f ca="1">D924+E924+F924</f>
        <v>168.21191435476851</v>
      </c>
      <c r="H924">
        <f ca="1">FLOOR(SimTable[[#This Row],[Total_Service_Time_sec]],10)</f>
        <v>160</v>
      </c>
    </row>
    <row r="925" spans="1:8" ht="15" customHeight="1">
      <c r="A925">
        <f t="shared" si="14"/>
        <v>924</v>
      </c>
      <c r="B925" s="13">
        <f ca="1">RAND()</f>
        <v>0.32889688173180498</v>
      </c>
      <c r="C925" t="str">
        <f ca="1">IF(B925&lt;=$L$3,$I$3,IF(B925&lt;=$L$4,$I$4,IF(B925&lt;=$L$5,$I$5,IF(B925&lt;=$L$6,$I$6,$I$7))))</f>
        <v>Cone</v>
      </c>
      <c r="D925" s="14">
        <f ca="1">LOGINV(RAND(),$M$12,$L$12)</f>
        <v>43.916947733797372</v>
      </c>
      <c r="E925" s="14">
        <f ca="1">LOGINV(RAND(),$M$13,$L$13)</f>
        <v>19.932123102694913</v>
      </c>
      <c r="F925" s="14">
        <f ca="1">LOGINV(RAND(),$M$14,$L$14)</f>
        <v>19.07752566945598</v>
      </c>
      <c r="G925" s="14">
        <f ca="1">D925+E925+F925</f>
        <v>82.926596505948268</v>
      </c>
      <c r="H925">
        <f ca="1">FLOOR(SimTable[[#This Row],[Total_Service_Time_sec]],10)</f>
        <v>80</v>
      </c>
    </row>
    <row r="926" spans="1:8" ht="15" customHeight="1">
      <c r="A926">
        <f t="shared" si="14"/>
        <v>925</v>
      </c>
      <c r="B926" s="13">
        <f ca="1">RAND()</f>
        <v>0.42736184419305334</v>
      </c>
      <c r="C926" t="str">
        <f ca="1">IF(B926&lt;=$L$3,$I$3,IF(B926&lt;=$L$4,$I$4,IF(B926&lt;=$L$5,$I$5,IF(B926&lt;=$L$6,$I$6,$I$7))))</f>
        <v>Cone</v>
      </c>
      <c r="D926" s="14">
        <f ca="1">LOGINV(RAND(),$M$12,$L$12)</f>
        <v>26.182925568871301</v>
      </c>
      <c r="E926" s="14">
        <f ca="1">LOGINV(RAND(),$M$13,$L$13)</f>
        <v>44.824074931894685</v>
      </c>
      <c r="F926" s="14">
        <f ca="1">LOGINV(RAND(),$M$14,$L$14)</f>
        <v>21.573892010399771</v>
      </c>
      <c r="G926" s="14">
        <f ca="1">D926+E926+F926</f>
        <v>92.580892511165757</v>
      </c>
      <c r="H926">
        <f ca="1">FLOOR(SimTable[[#This Row],[Total_Service_Time_sec]],10)</f>
        <v>90</v>
      </c>
    </row>
    <row r="927" spans="1:8" ht="15" customHeight="1">
      <c r="A927">
        <f t="shared" si="14"/>
        <v>926</v>
      </c>
      <c r="B927" s="13">
        <f ca="1">RAND()</f>
        <v>0.79634117224300793</v>
      </c>
      <c r="C927" t="str">
        <f ca="1">IF(B927&lt;=$L$3,$I$3,IF(B927&lt;=$L$4,$I$4,IF(B927&lt;=$L$5,$I$5,IF(B927&lt;=$L$6,$I$6,$I$7))))</f>
        <v>Cup</v>
      </c>
      <c r="D927" s="14">
        <f ca="1">LOGINV(RAND(),$M$12,$L$12)</f>
        <v>16.397743342969637</v>
      </c>
      <c r="E927" s="14">
        <f ca="1">LOGINV(RAND(),$M$13,$L$13)</f>
        <v>28.411986344211087</v>
      </c>
      <c r="F927" s="14">
        <f ca="1">LOGINV(RAND(),$M$14,$L$14)</f>
        <v>23.157839973841789</v>
      </c>
      <c r="G927" s="14">
        <f ca="1">D927+E927+F927</f>
        <v>67.967569661022509</v>
      </c>
      <c r="H927">
        <f ca="1">FLOOR(SimTable[[#This Row],[Total_Service_Time_sec]],10)</f>
        <v>60</v>
      </c>
    </row>
    <row r="928" spans="1:8" ht="15" customHeight="1">
      <c r="A928">
        <f t="shared" si="14"/>
        <v>927</v>
      </c>
      <c r="B928" s="13">
        <f ca="1">RAND()</f>
        <v>0.5381414382993408</v>
      </c>
      <c r="C928" t="str">
        <f ca="1">IF(B928&lt;=$L$3,$I$3,IF(B928&lt;=$L$4,$I$4,IF(B928&lt;=$L$5,$I$5,IF(B928&lt;=$L$6,$I$6,$I$7))))</f>
        <v>Cup</v>
      </c>
      <c r="D928" s="14">
        <f ca="1">LOGINV(RAND(),$M$12,$L$12)</f>
        <v>17.980805800563701</v>
      </c>
      <c r="E928" s="14">
        <f ca="1">LOGINV(RAND(),$M$13,$L$13)</f>
        <v>23.586411153263608</v>
      </c>
      <c r="F928" s="14">
        <f ca="1">LOGINV(RAND(),$M$14,$L$14)</f>
        <v>15.550646589078761</v>
      </c>
      <c r="G928" s="14">
        <f ca="1">D928+E928+F928</f>
        <v>57.117863542906072</v>
      </c>
      <c r="H928">
        <f ca="1">FLOOR(SimTable[[#This Row],[Total_Service_Time_sec]],10)</f>
        <v>50</v>
      </c>
    </row>
    <row r="929" spans="1:8" ht="15" customHeight="1">
      <c r="A929">
        <f t="shared" si="14"/>
        <v>928</v>
      </c>
      <c r="B929" s="13">
        <f ca="1">RAND()</f>
        <v>0.73222392294801575</v>
      </c>
      <c r="C929" t="str">
        <f ca="1">IF(B929&lt;=$L$3,$I$3,IF(B929&lt;=$L$4,$I$4,IF(B929&lt;=$L$5,$I$5,IF(B929&lt;=$L$6,$I$6,$I$7))))</f>
        <v>Cup</v>
      </c>
      <c r="D929" s="14">
        <f ca="1">LOGINV(RAND(),$M$12,$L$12)</f>
        <v>15.235801424031628</v>
      </c>
      <c r="E929" s="14">
        <f ca="1">LOGINV(RAND(),$M$13,$L$13)</f>
        <v>21.681095339858935</v>
      </c>
      <c r="F929" s="14">
        <f ca="1">LOGINV(RAND(),$M$14,$L$14)</f>
        <v>22.086700701952722</v>
      </c>
      <c r="G929" s="14">
        <f ca="1">D929+E929+F929</f>
        <v>59.003597465843285</v>
      </c>
      <c r="H929">
        <f ca="1">FLOOR(SimTable[[#This Row],[Total_Service_Time_sec]],10)</f>
        <v>50</v>
      </c>
    </row>
    <row r="930" spans="1:8" ht="15" customHeight="1">
      <c r="A930">
        <f t="shared" si="14"/>
        <v>929</v>
      </c>
      <c r="B930" s="13">
        <f ca="1">RAND()</f>
        <v>3.3522764304392272E-3</v>
      </c>
      <c r="C930" t="str">
        <f ca="1">IF(B930&lt;=$L$3,$I$3,IF(B930&lt;=$L$4,$I$4,IF(B930&lt;=$L$5,$I$5,IF(B930&lt;=$L$6,$I$6,$I$7))))</f>
        <v>Cone</v>
      </c>
      <c r="D930" s="14">
        <f ca="1">LOGINV(RAND(),$M$12,$L$12)</f>
        <v>167.17359954578643</v>
      </c>
      <c r="E930" s="14">
        <f ca="1">LOGINV(RAND(),$M$13,$L$13)</f>
        <v>20.9520787808686</v>
      </c>
      <c r="F930" s="14">
        <f ca="1">LOGINV(RAND(),$M$14,$L$14)</f>
        <v>25.761763173709838</v>
      </c>
      <c r="G930" s="14">
        <f ca="1">D930+E930+F930</f>
        <v>213.88744150036484</v>
      </c>
      <c r="H930">
        <f ca="1">FLOOR(SimTable[[#This Row],[Total_Service_Time_sec]],10)</f>
        <v>210</v>
      </c>
    </row>
    <row r="931" spans="1:8" ht="15" customHeight="1">
      <c r="A931">
        <f t="shared" si="14"/>
        <v>930</v>
      </c>
      <c r="B931" s="13">
        <f ca="1">RAND()</f>
        <v>0.17959842718589647</v>
      </c>
      <c r="C931" t="str">
        <f ca="1">IF(B931&lt;=$L$3,$I$3,IF(B931&lt;=$L$4,$I$4,IF(B931&lt;=$L$5,$I$5,IF(B931&lt;=$L$6,$I$6,$I$7))))</f>
        <v>Cone</v>
      </c>
      <c r="D931" s="14">
        <f ca="1">LOGINV(RAND(),$M$12,$L$12)</f>
        <v>89.068103496231586</v>
      </c>
      <c r="E931" s="14">
        <f ca="1">LOGINV(RAND(),$M$13,$L$13)</f>
        <v>36.297399045494231</v>
      </c>
      <c r="F931" s="14">
        <f ca="1">LOGINV(RAND(),$M$14,$L$14)</f>
        <v>16.580642514856272</v>
      </c>
      <c r="G931" s="14">
        <f ca="1">D931+E931+F931</f>
        <v>141.94614505658208</v>
      </c>
      <c r="H931">
        <f ca="1">FLOOR(SimTable[[#This Row],[Total_Service_Time_sec]],10)</f>
        <v>140</v>
      </c>
    </row>
    <row r="932" spans="1:8" ht="15" customHeight="1">
      <c r="A932">
        <f t="shared" si="14"/>
        <v>931</v>
      </c>
      <c r="B932" s="13">
        <f ca="1">RAND()</f>
        <v>0.38623705908473671</v>
      </c>
      <c r="C932" t="str">
        <f ca="1">IF(B932&lt;=$L$3,$I$3,IF(B932&lt;=$L$4,$I$4,IF(B932&lt;=$L$5,$I$5,IF(B932&lt;=$L$6,$I$6,$I$7))))</f>
        <v>Cone</v>
      </c>
      <c r="D932" s="14">
        <f ca="1">LOGINV(RAND(),$M$12,$L$12)</f>
        <v>9.2947883354192697</v>
      </c>
      <c r="E932" s="14">
        <f ca="1">LOGINV(RAND(),$M$13,$L$13)</f>
        <v>15.63365642381607</v>
      </c>
      <c r="F932" s="14">
        <f ca="1">LOGINV(RAND(),$M$14,$L$14)</f>
        <v>22.02220058298483</v>
      </c>
      <c r="G932" s="14">
        <f ca="1">D932+E932+F932</f>
        <v>46.95064534222017</v>
      </c>
      <c r="H932">
        <f ca="1">FLOOR(SimTable[[#This Row],[Total_Service_Time_sec]],10)</f>
        <v>40</v>
      </c>
    </row>
    <row r="933" spans="1:8" ht="15" customHeight="1">
      <c r="A933">
        <f t="shared" si="14"/>
        <v>932</v>
      </c>
      <c r="B933" s="13">
        <f ca="1">RAND()</f>
        <v>0.47634785733558438</v>
      </c>
      <c r="C933" t="str">
        <f ca="1">IF(B933&lt;=$L$3,$I$3,IF(B933&lt;=$L$4,$I$4,IF(B933&lt;=$L$5,$I$5,IF(B933&lt;=$L$6,$I$6,$I$7))))</f>
        <v>Cone</v>
      </c>
      <c r="D933" s="14">
        <f ca="1">LOGINV(RAND(),$M$12,$L$12)</f>
        <v>30.025612268945196</v>
      </c>
      <c r="E933" s="14">
        <f ca="1">LOGINV(RAND(),$M$13,$L$13)</f>
        <v>30.574293946122459</v>
      </c>
      <c r="F933" s="14">
        <f ca="1">LOGINV(RAND(),$M$14,$L$14)</f>
        <v>18.749614050464704</v>
      </c>
      <c r="G933" s="14">
        <f ca="1">D933+E933+F933</f>
        <v>79.349520265532362</v>
      </c>
      <c r="H933">
        <f ca="1">FLOOR(SimTable[[#This Row],[Total_Service_Time_sec]],10)</f>
        <v>70</v>
      </c>
    </row>
    <row r="934" spans="1:8" ht="15" customHeight="1">
      <c r="A934">
        <f t="shared" si="14"/>
        <v>933</v>
      </c>
      <c r="B934" s="13">
        <f ca="1">RAND()</f>
        <v>0.46152223798209979</v>
      </c>
      <c r="C934" t="str">
        <f ca="1">IF(B934&lt;=$L$3,$I$3,IF(B934&lt;=$L$4,$I$4,IF(B934&lt;=$L$5,$I$5,IF(B934&lt;=$L$6,$I$6,$I$7))))</f>
        <v>Cone</v>
      </c>
      <c r="D934" s="14">
        <f ca="1">LOGINV(RAND(),$M$12,$L$12)</f>
        <v>12.728231423263198</v>
      </c>
      <c r="E934" s="14">
        <f ca="1">LOGINV(RAND(),$M$13,$L$13)</f>
        <v>20.764257245948883</v>
      </c>
      <c r="F934" s="14">
        <f ca="1">LOGINV(RAND(),$M$14,$L$14)</f>
        <v>20.4125488578991</v>
      </c>
      <c r="G934" s="14">
        <f ca="1">D934+E934+F934</f>
        <v>53.905037527111176</v>
      </c>
      <c r="H934">
        <f ca="1">FLOOR(SimTable[[#This Row],[Total_Service_Time_sec]],10)</f>
        <v>50</v>
      </c>
    </row>
    <row r="935" spans="1:8" ht="15" customHeight="1">
      <c r="A935">
        <f t="shared" si="14"/>
        <v>934</v>
      </c>
      <c r="B935" s="13">
        <f ca="1">RAND()</f>
        <v>0.42499180486399257</v>
      </c>
      <c r="C935" t="str">
        <f ca="1">IF(B935&lt;=$L$3,$I$3,IF(B935&lt;=$L$4,$I$4,IF(B935&lt;=$L$5,$I$5,IF(B935&lt;=$L$6,$I$6,$I$7))))</f>
        <v>Cone</v>
      </c>
      <c r="D935" s="14">
        <f ca="1">LOGINV(RAND(),$M$12,$L$12)</f>
        <v>14.529181547124436</v>
      </c>
      <c r="E935" s="14">
        <f ca="1">LOGINV(RAND(),$M$13,$L$13)</f>
        <v>41.351342376057858</v>
      </c>
      <c r="F935" s="14">
        <f ca="1">LOGINV(RAND(),$M$14,$L$14)</f>
        <v>20.120278341522233</v>
      </c>
      <c r="G935" s="14">
        <f ca="1">D935+E935+F935</f>
        <v>76.000802264704532</v>
      </c>
      <c r="H935">
        <f ca="1">FLOOR(SimTable[[#This Row],[Total_Service_Time_sec]],10)</f>
        <v>70</v>
      </c>
    </row>
    <row r="936" spans="1:8" ht="15" customHeight="1">
      <c r="A936">
        <f t="shared" si="14"/>
        <v>935</v>
      </c>
      <c r="B936" s="13">
        <f ca="1">RAND()</f>
        <v>0.49280171123364402</v>
      </c>
      <c r="C936" t="str">
        <f ca="1">IF(B936&lt;=$L$3,$I$3,IF(B936&lt;=$L$4,$I$4,IF(B936&lt;=$L$5,$I$5,IF(B936&lt;=$L$6,$I$6,$I$7))))</f>
        <v>Cone</v>
      </c>
      <c r="D936" s="14">
        <f ca="1">LOGINV(RAND(),$M$12,$L$12)</f>
        <v>23.250841138979482</v>
      </c>
      <c r="E936" s="14">
        <f ca="1">LOGINV(RAND(),$M$13,$L$13)</f>
        <v>27.29363326283385</v>
      </c>
      <c r="F936" s="14">
        <f ca="1">LOGINV(RAND(),$M$14,$L$14)</f>
        <v>23.145368593670433</v>
      </c>
      <c r="G936" s="14">
        <f ca="1">D936+E936+F936</f>
        <v>73.689842995483758</v>
      </c>
      <c r="H936">
        <f ca="1">FLOOR(SimTable[[#This Row],[Total_Service_Time_sec]],10)</f>
        <v>70</v>
      </c>
    </row>
    <row r="937" spans="1:8" ht="15" customHeight="1">
      <c r="A937">
        <f t="shared" si="14"/>
        <v>936</v>
      </c>
      <c r="B937" s="13">
        <f ca="1">RAND()</f>
        <v>0.83020981343980182</v>
      </c>
      <c r="C937" t="str">
        <f ca="1">IF(B937&lt;=$L$3,$I$3,IF(B937&lt;=$L$4,$I$4,IF(B937&lt;=$L$5,$I$5,IF(B937&lt;=$L$6,$I$6,$I$7))))</f>
        <v>Cup</v>
      </c>
      <c r="D937" s="14">
        <f ca="1">LOGINV(RAND(),$M$12,$L$12)</f>
        <v>16.286748145503516</v>
      </c>
      <c r="E937" s="14">
        <f ca="1">LOGINV(RAND(),$M$13,$L$13)</f>
        <v>24.00282753319819</v>
      </c>
      <c r="F937" s="14">
        <f ca="1">LOGINV(RAND(),$M$14,$L$14)</f>
        <v>21.034041828719733</v>
      </c>
      <c r="G937" s="14">
        <f ca="1">D937+E937+F937</f>
        <v>61.323617507421446</v>
      </c>
      <c r="H937">
        <f ca="1">FLOOR(SimTable[[#This Row],[Total_Service_Time_sec]],10)</f>
        <v>60</v>
      </c>
    </row>
    <row r="938" spans="1:8" ht="15" customHeight="1">
      <c r="A938">
        <f t="shared" si="14"/>
        <v>937</v>
      </c>
      <c r="B938" s="13">
        <f ca="1">RAND()</f>
        <v>0.42827974465902852</v>
      </c>
      <c r="C938" t="str">
        <f ca="1">IF(B938&lt;=$L$3,$I$3,IF(B938&lt;=$L$4,$I$4,IF(B938&lt;=$L$5,$I$5,IF(B938&lt;=$L$6,$I$6,$I$7))))</f>
        <v>Cone</v>
      </c>
      <c r="D938" s="14">
        <f ca="1">LOGINV(RAND(),$M$12,$L$12)</f>
        <v>26.824928669298792</v>
      </c>
      <c r="E938" s="14">
        <f ca="1">LOGINV(RAND(),$M$13,$L$13)</f>
        <v>58.236712815921962</v>
      </c>
      <c r="F938" s="14">
        <f ca="1">LOGINV(RAND(),$M$14,$L$14)</f>
        <v>23.503359099365472</v>
      </c>
      <c r="G938" s="14">
        <f ca="1">D938+E938+F938</f>
        <v>108.56500058458622</v>
      </c>
      <c r="H938">
        <f ca="1">FLOOR(SimTable[[#This Row],[Total_Service_Time_sec]],10)</f>
        <v>100</v>
      </c>
    </row>
    <row r="939" spans="1:8" ht="15" customHeight="1">
      <c r="A939">
        <f t="shared" si="14"/>
        <v>938</v>
      </c>
      <c r="B939" s="13">
        <f ca="1">RAND()</f>
        <v>0.73818708222696428</v>
      </c>
      <c r="C939" t="str">
        <f ca="1">IF(B939&lt;=$L$3,$I$3,IF(B939&lt;=$L$4,$I$4,IF(B939&lt;=$L$5,$I$5,IF(B939&lt;=$L$6,$I$6,$I$7))))</f>
        <v>Cup</v>
      </c>
      <c r="D939" s="14">
        <f ca="1">LOGINV(RAND(),$M$12,$L$12)</f>
        <v>57.470138506141694</v>
      </c>
      <c r="E939" s="14">
        <f ca="1">LOGINV(RAND(),$M$13,$L$13)</f>
        <v>9.5437624528505332</v>
      </c>
      <c r="F939" s="14">
        <f ca="1">LOGINV(RAND(),$M$14,$L$14)</f>
        <v>21.283182764854178</v>
      </c>
      <c r="G939" s="14">
        <f ca="1">D939+E939+F939</f>
        <v>88.297083723846399</v>
      </c>
      <c r="H939">
        <f ca="1">FLOOR(SimTable[[#This Row],[Total_Service_Time_sec]],10)</f>
        <v>80</v>
      </c>
    </row>
    <row r="940" spans="1:8" ht="15" customHeight="1">
      <c r="A940">
        <f t="shared" si="14"/>
        <v>939</v>
      </c>
      <c r="B940" s="13">
        <f ca="1">RAND()</f>
        <v>0.68876643906753643</v>
      </c>
      <c r="C940" t="str">
        <f ca="1">IF(B940&lt;=$L$3,$I$3,IF(B940&lt;=$L$4,$I$4,IF(B940&lt;=$L$5,$I$5,IF(B940&lt;=$L$6,$I$6,$I$7))))</f>
        <v>Cup</v>
      </c>
      <c r="D940" s="14">
        <f ca="1">LOGINV(RAND(),$M$12,$L$12)</f>
        <v>29.425528475821501</v>
      </c>
      <c r="E940" s="14">
        <f ca="1">LOGINV(RAND(),$M$13,$L$13)</f>
        <v>44.710287822617893</v>
      </c>
      <c r="F940" s="14">
        <f ca="1">LOGINV(RAND(),$M$14,$L$14)</f>
        <v>20.268912232931513</v>
      </c>
      <c r="G940" s="14">
        <f ca="1">D940+E940+F940</f>
        <v>94.404728531370907</v>
      </c>
      <c r="H940">
        <f ca="1">FLOOR(SimTable[[#This Row],[Total_Service_Time_sec]],10)</f>
        <v>90</v>
      </c>
    </row>
    <row r="941" spans="1:8" ht="15" customHeight="1">
      <c r="A941">
        <f t="shared" si="14"/>
        <v>940</v>
      </c>
      <c r="B941" s="13">
        <f ca="1">RAND()</f>
        <v>0.10224206314581652</v>
      </c>
      <c r="C941" t="str">
        <f ca="1">IF(B941&lt;=$L$3,$I$3,IF(B941&lt;=$L$4,$I$4,IF(B941&lt;=$L$5,$I$5,IF(B941&lt;=$L$6,$I$6,$I$7))))</f>
        <v>Cone</v>
      </c>
      <c r="D941" s="14">
        <f ca="1">LOGINV(RAND(),$M$12,$L$12)</f>
        <v>13.414150075456803</v>
      </c>
      <c r="E941" s="14">
        <f ca="1">LOGINV(RAND(),$M$13,$L$13)</f>
        <v>26.585741450026976</v>
      </c>
      <c r="F941" s="14">
        <f ca="1">LOGINV(RAND(),$M$14,$L$14)</f>
        <v>20.548794283243186</v>
      </c>
      <c r="G941" s="14">
        <f ca="1">D941+E941+F941</f>
        <v>60.548685808726958</v>
      </c>
      <c r="H941">
        <f ca="1">FLOOR(SimTable[[#This Row],[Total_Service_Time_sec]],10)</f>
        <v>60</v>
      </c>
    </row>
    <row r="942" spans="1:8" ht="15" customHeight="1">
      <c r="A942">
        <f t="shared" si="14"/>
        <v>941</v>
      </c>
      <c r="B942" s="13">
        <f ca="1">RAND()</f>
        <v>0.690752635498871</v>
      </c>
      <c r="C942" t="str">
        <f ca="1">IF(B942&lt;=$L$3,$I$3,IF(B942&lt;=$L$4,$I$4,IF(B942&lt;=$L$5,$I$5,IF(B942&lt;=$L$6,$I$6,$I$7))))</f>
        <v>Cup</v>
      </c>
      <c r="D942" s="14">
        <f ca="1">LOGINV(RAND(),$M$12,$L$12)</f>
        <v>96.40026216281602</v>
      </c>
      <c r="E942" s="14">
        <f ca="1">LOGINV(RAND(),$M$13,$L$13)</f>
        <v>36.738408373079395</v>
      </c>
      <c r="F942" s="14">
        <f ca="1">LOGINV(RAND(),$M$14,$L$14)</f>
        <v>22.643717698594042</v>
      </c>
      <c r="G942" s="14">
        <f ca="1">D942+E942+F942</f>
        <v>155.78238823448945</v>
      </c>
      <c r="H942">
        <f ca="1">FLOOR(SimTable[[#This Row],[Total_Service_Time_sec]],10)</f>
        <v>150</v>
      </c>
    </row>
    <row r="943" spans="1:8" ht="15" customHeight="1">
      <c r="A943">
        <f t="shared" si="14"/>
        <v>942</v>
      </c>
      <c r="B943" s="13">
        <f ca="1">RAND()</f>
        <v>0.38665346778142051</v>
      </c>
      <c r="C943" t="str">
        <f ca="1">IF(B943&lt;=$L$3,$I$3,IF(B943&lt;=$L$4,$I$4,IF(B943&lt;=$L$5,$I$5,IF(B943&lt;=$L$6,$I$6,$I$7))))</f>
        <v>Cone</v>
      </c>
      <c r="D943" s="14">
        <f ca="1">LOGINV(RAND(),$M$12,$L$12)</f>
        <v>171.35867899875325</v>
      </c>
      <c r="E943" s="14">
        <f ca="1">LOGINV(RAND(),$M$13,$L$13)</f>
        <v>22.769314007604137</v>
      </c>
      <c r="F943" s="14">
        <f ca="1">LOGINV(RAND(),$M$14,$L$14)</f>
        <v>22.499582423777039</v>
      </c>
      <c r="G943" s="14">
        <f ca="1">D943+E943+F943</f>
        <v>216.62757543013441</v>
      </c>
      <c r="H943">
        <f ca="1">FLOOR(SimTable[[#This Row],[Total_Service_Time_sec]],10)</f>
        <v>210</v>
      </c>
    </row>
    <row r="944" spans="1:8" ht="15" customHeight="1">
      <c r="A944">
        <f t="shared" si="14"/>
        <v>943</v>
      </c>
      <c r="B944" s="13">
        <f ca="1">RAND()</f>
        <v>0.29773070875389596</v>
      </c>
      <c r="C944" t="str">
        <f ca="1">IF(B944&lt;=$L$3,$I$3,IF(B944&lt;=$L$4,$I$4,IF(B944&lt;=$L$5,$I$5,IF(B944&lt;=$L$6,$I$6,$I$7))))</f>
        <v>Cone</v>
      </c>
      <c r="D944" s="14">
        <f ca="1">LOGINV(RAND(),$M$12,$L$12)</f>
        <v>9.7757840361053336</v>
      </c>
      <c r="E944" s="14">
        <f ca="1">LOGINV(RAND(),$M$13,$L$13)</f>
        <v>54.32464015098455</v>
      </c>
      <c r="F944" s="14">
        <f ca="1">LOGINV(RAND(),$M$14,$L$14)</f>
        <v>20.65968560506056</v>
      </c>
      <c r="G944" s="14">
        <f ca="1">D944+E944+F944</f>
        <v>84.760109792150445</v>
      </c>
      <c r="H944">
        <f ca="1">FLOOR(SimTable[[#This Row],[Total_Service_Time_sec]],10)</f>
        <v>80</v>
      </c>
    </row>
    <row r="945" spans="1:8" ht="15" customHeight="1">
      <c r="A945">
        <f t="shared" si="14"/>
        <v>944</v>
      </c>
      <c r="B945" s="13">
        <f ca="1">RAND()</f>
        <v>0.52801866268163211</v>
      </c>
      <c r="C945" t="str">
        <f ca="1">IF(B945&lt;=$L$3,$I$3,IF(B945&lt;=$L$4,$I$4,IF(B945&lt;=$L$5,$I$5,IF(B945&lt;=$L$6,$I$6,$I$7))))</f>
        <v>Cup</v>
      </c>
      <c r="D945" s="14">
        <f ca="1">LOGINV(RAND(),$M$12,$L$12)</f>
        <v>17.8053455803439</v>
      </c>
      <c r="E945" s="14">
        <f ca="1">LOGINV(RAND(),$M$13,$L$13)</f>
        <v>10.316442153335451</v>
      </c>
      <c r="F945" s="14">
        <f ca="1">LOGINV(RAND(),$M$14,$L$14)</f>
        <v>13.077612678513894</v>
      </c>
      <c r="G945" s="14">
        <f ca="1">D945+E945+F945</f>
        <v>41.199400412193242</v>
      </c>
      <c r="H945">
        <f ca="1">FLOOR(SimTable[[#This Row],[Total_Service_Time_sec]],10)</f>
        <v>40</v>
      </c>
    </row>
    <row r="946" spans="1:8" ht="15" customHeight="1">
      <c r="A946">
        <f t="shared" si="14"/>
        <v>945</v>
      </c>
      <c r="B946" s="13">
        <f ca="1">RAND()</f>
        <v>0.76467517301100885</v>
      </c>
      <c r="C946" t="str">
        <f ca="1">IF(B946&lt;=$L$3,$I$3,IF(B946&lt;=$L$4,$I$4,IF(B946&lt;=$L$5,$I$5,IF(B946&lt;=$L$6,$I$6,$I$7))))</f>
        <v>Cup</v>
      </c>
      <c r="D946" s="14">
        <f ca="1">LOGINV(RAND(),$M$12,$L$12)</f>
        <v>18.290405744893778</v>
      </c>
      <c r="E946" s="14">
        <f ca="1">LOGINV(RAND(),$M$13,$L$13)</f>
        <v>10.587050259621321</v>
      </c>
      <c r="F946" s="14">
        <f ca="1">LOGINV(RAND(),$M$14,$L$14)</f>
        <v>23.197393953747305</v>
      </c>
      <c r="G946" s="14">
        <f ca="1">D946+E946+F946</f>
        <v>52.074849958262405</v>
      </c>
      <c r="H946">
        <f ca="1">FLOOR(SimTable[[#This Row],[Total_Service_Time_sec]],10)</f>
        <v>50</v>
      </c>
    </row>
    <row r="947" spans="1:8" ht="15" customHeight="1">
      <c r="A947">
        <f t="shared" si="14"/>
        <v>946</v>
      </c>
      <c r="B947" s="13">
        <f ca="1">RAND()</f>
        <v>0.47685284817663764</v>
      </c>
      <c r="C947" t="str">
        <f ca="1">IF(B947&lt;=$L$3,$I$3,IF(B947&lt;=$L$4,$I$4,IF(B947&lt;=$L$5,$I$5,IF(B947&lt;=$L$6,$I$6,$I$7))))</f>
        <v>Cone</v>
      </c>
      <c r="D947" s="14">
        <f ca="1">LOGINV(RAND(),$M$12,$L$12)</f>
        <v>54.6176745808297</v>
      </c>
      <c r="E947" s="14">
        <f ca="1">LOGINV(RAND(),$M$13,$L$13)</f>
        <v>27.283913704956802</v>
      </c>
      <c r="F947" s="14">
        <f ca="1">LOGINV(RAND(),$M$14,$L$14)</f>
        <v>17.24561079252214</v>
      </c>
      <c r="G947" s="14">
        <f ca="1">D947+E947+F947</f>
        <v>99.147199078308645</v>
      </c>
      <c r="H947">
        <f ca="1">FLOOR(SimTable[[#This Row],[Total_Service_Time_sec]],10)</f>
        <v>90</v>
      </c>
    </row>
    <row r="948" spans="1:8" ht="15" customHeight="1">
      <c r="A948">
        <f t="shared" si="14"/>
        <v>947</v>
      </c>
      <c r="B948" s="13">
        <f ca="1">RAND()</f>
        <v>0.36609559429929406</v>
      </c>
      <c r="C948" t="str">
        <f ca="1">IF(B948&lt;=$L$3,$I$3,IF(B948&lt;=$L$4,$I$4,IF(B948&lt;=$L$5,$I$5,IF(B948&lt;=$L$6,$I$6,$I$7))))</f>
        <v>Cone</v>
      </c>
      <c r="D948" s="14">
        <f ca="1">LOGINV(RAND(),$M$12,$L$12)</f>
        <v>24.245498565585596</v>
      </c>
      <c r="E948" s="14">
        <f ca="1">LOGINV(RAND(),$M$13,$L$13)</f>
        <v>45.976687700846981</v>
      </c>
      <c r="F948" s="14">
        <f ca="1">LOGINV(RAND(),$M$14,$L$14)</f>
        <v>19.993436865731901</v>
      </c>
      <c r="G948" s="14">
        <f ca="1">D948+E948+F948</f>
        <v>90.215623132164467</v>
      </c>
      <c r="H948">
        <f ca="1">FLOOR(SimTable[[#This Row],[Total_Service_Time_sec]],10)</f>
        <v>90</v>
      </c>
    </row>
    <row r="949" spans="1:8" ht="15" customHeight="1">
      <c r="A949">
        <f t="shared" si="14"/>
        <v>948</v>
      </c>
      <c r="B949" s="13">
        <f ca="1">RAND()</f>
        <v>0.51445184269017741</v>
      </c>
      <c r="C949" t="str">
        <f ca="1">IF(B949&lt;=$L$3,$I$3,IF(B949&lt;=$L$4,$I$4,IF(B949&lt;=$L$5,$I$5,IF(B949&lt;=$L$6,$I$6,$I$7))))</f>
        <v>Cup</v>
      </c>
      <c r="D949" s="14">
        <f ca="1">LOGINV(RAND(),$M$12,$L$12)</f>
        <v>12.630407483502644</v>
      </c>
      <c r="E949" s="14">
        <f ca="1">LOGINV(RAND(),$M$13,$L$13)</f>
        <v>34.579078186315918</v>
      </c>
      <c r="F949" s="14">
        <f ca="1">LOGINV(RAND(),$M$14,$L$14)</f>
        <v>14.654862100808909</v>
      </c>
      <c r="G949" s="14">
        <f ca="1">D949+E949+F949</f>
        <v>61.864347770627475</v>
      </c>
      <c r="H949">
        <f ca="1">FLOOR(SimTable[[#This Row],[Total_Service_Time_sec]],10)</f>
        <v>60</v>
      </c>
    </row>
    <row r="950" spans="1:8" ht="15" customHeight="1">
      <c r="A950">
        <f t="shared" si="14"/>
        <v>949</v>
      </c>
      <c r="B950" s="13">
        <f ca="1">RAND()</f>
        <v>0.39312063375363315</v>
      </c>
      <c r="C950" t="str">
        <f ca="1">IF(B950&lt;=$L$3,$I$3,IF(B950&lt;=$L$4,$I$4,IF(B950&lt;=$L$5,$I$5,IF(B950&lt;=$L$6,$I$6,$I$7))))</f>
        <v>Cone</v>
      </c>
      <c r="D950" s="14">
        <f ca="1">LOGINV(RAND(),$M$12,$L$12)</f>
        <v>31.516479347825488</v>
      </c>
      <c r="E950" s="14">
        <f ca="1">LOGINV(RAND(),$M$13,$L$13)</f>
        <v>56.707600886032239</v>
      </c>
      <c r="F950" s="14">
        <f ca="1">LOGINV(RAND(),$M$14,$L$14)</f>
        <v>22.295256941526301</v>
      </c>
      <c r="G950" s="14">
        <f ca="1">D950+E950+F950</f>
        <v>110.51933717538404</v>
      </c>
      <c r="H950">
        <f ca="1">FLOOR(SimTable[[#This Row],[Total_Service_Time_sec]],10)</f>
        <v>110</v>
      </c>
    </row>
    <row r="951" spans="1:8" ht="15" customHeight="1">
      <c r="A951">
        <f t="shared" si="14"/>
        <v>950</v>
      </c>
      <c r="B951" s="13">
        <f ca="1">RAND()</f>
        <v>4.574386201422953E-2</v>
      </c>
      <c r="C951" t="str">
        <f ca="1">IF(B951&lt;=$L$3,$I$3,IF(B951&lt;=$L$4,$I$4,IF(B951&lt;=$L$5,$I$5,IF(B951&lt;=$L$6,$I$6,$I$7))))</f>
        <v>Cone</v>
      </c>
      <c r="D951" s="14">
        <f ca="1">LOGINV(RAND(),$M$12,$L$12)</f>
        <v>62.952875004409194</v>
      </c>
      <c r="E951" s="14">
        <f ca="1">LOGINV(RAND(),$M$13,$L$13)</f>
        <v>19.426490930965986</v>
      </c>
      <c r="F951" s="14">
        <f ca="1">LOGINV(RAND(),$M$14,$L$14)</f>
        <v>16.931900415963</v>
      </c>
      <c r="G951" s="14">
        <f ca="1">D951+E951+F951</f>
        <v>99.311266351338176</v>
      </c>
      <c r="H951">
        <f ca="1">FLOOR(SimTable[[#This Row],[Total_Service_Time_sec]],10)</f>
        <v>90</v>
      </c>
    </row>
    <row r="952" spans="1:8" ht="15" customHeight="1">
      <c r="A952">
        <f t="shared" si="14"/>
        <v>951</v>
      </c>
      <c r="B952" s="13">
        <f ca="1">RAND()</f>
        <v>7.1929462798614452E-3</v>
      </c>
      <c r="C952" t="str">
        <f ca="1">IF(B952&lt;=$L$3,$I$3,IF(B952&lt;=$L$4,$I$4,IF(B952&lt;=$L$5,$I$5,IF(B952&lt;=$L$6,$I$6,$I$7))))</f>
        <v>Cone</v>
      </c>
      <c r="D952" s="14">
        <f ca="1">LOGINV(RAND(),$M$12,$L$12)</f>
        <v>24.296450956362403</v>
      </c>
      <c r="E952" s="14">
        <f ca="1">LOGINV(RAND(),$M$13,$L$13)</f>
        <v>11.130288650080349</v>
      </c>
      <c r="F952" s="14">
        <f ca="1">LOGINV(RAND(),$M$14,$L$14)</f>
        <v>17.321827012762839</v>
      </c>
      <c r="G952" s="14">
        <f ca="1">D952+E952+F952</f>
        <v>52.74856661920559</v>
      </c>
      <c r="H952">
        <f ca="1">FLOOR(SimTable[[#This Row],[Total_Service_Time_sec]],10)</f>
        <v>50</v>
      </c>
    </row>
    <row r="953" spans="1:8" ht="15" customHeight="1">
      <c r="A953">
        <f t="shared" si="14"/>
        <v>952</v>
      </c>
      <c r="B953" s="13">
        <f ca="1">RAND()</f>
        <v>0.2273998478530741</v>
      </c>
      <c r="C953" t="str">
        <f ca="1">IF(B953&lt;=$L$3,$I$3,IF(B953&lt;=$L$4,$I$4,IF(B953&lt;=$L$5,$I$5,IF(B953&lt;=$L$6,$I$6,$I$7))))</f>
        <v>Cone</v>
      </c>
      <c r="D953" s="14">
        <f ca="1">LOGINV(RAND(),$M$12,$L$12)</f>
        <v>20.548562717204238</v>
      </c>
      <c r="E953" s="14">
        <f ca="1">LOGINV(RAND(),$M$13,$L$13)</f>
        <v>24.430310703186912</v>
      </c>
      <c r="F953" s="14">
        <f ca="1">LOGINV(RAND(),$M$14,$L$14)</f>
        <v>20.390370892822347</v>
      </c>
      <c r="G953" s="14">
        <f ca="1">D953+E953+F953</f>
        <v>65.3692443132135</v>
      </c>
      <c r="H953">
        <f ca="1">FLOOR(SimTable[[#This Row],[Total_Service_Time_sec]],10)</f>
        <v>60</v>
      </c>
    </row>
    <row r="954" spans="1:8" ht="15" customHeight="1">
      <c r="A954">
        <f t="shared" si="14"/>
        <v>953</v>
      </c>
      <c r="B954" s="13">
        <f ca="1">RAND()</f>
        <v>0.88669133678160106</v>
      </c>
      <c r="C954" t="str">
        <f ca="1">IF(B954&lt;=$L$3,$I$3,IF(B954&lt;=$L$4,$I$4,IF(B954&lt;=$L$5,$I$5,IF(B954&lt;=$L$6,$I$6,$I$7))))</f>
        <v>Shake</v>
      </c>
      <c r="D954" s="14">
        <f ca="1">LOGINV(RAND(),$M$12,$L$12)</f>
        <v>19.596790936225592</v>
      </c>
      <c r="E954" s="14">
        <f ca="1">LOGINV(RAND(),$M$13,$L$13)</f>
        <v>22.912438319863366</v>
      </c>
      <c r="F954" s="14">
        <f ca="1">LOGINV(RAND(),$M$14,$L$14)</f>
        <v>20.896416986968301</v>
      </c>
      <c r="G954" s="14">
        <f ca="1">D954+E954+F954</f>
        <v>63.405646243057262</v>
      </c>
      <c r="H954">
        <f ca="1">FLOOR(SimTable[[#This Row],[Total_Service_Time_sec]],10)</f>
        <v>60</v>
      </c>
    </row>
    <row r="955" spans="1:8" ht="15" customHeight="1">
      <c r="A955">
        <f t="shared" si="14"/>
        <v>954</v>
      </c>
      <c r="B955" s="13">
        <f ca="1">RAND()</f>
        <v>0.19669810470555937</v>
      </c>
      <c r="C955" t="str">
        <f ca="1">IF(B955&lt;=$L$3,$I$3,IF(B955&lt;=$L$4,$I$4,IF(B955&lt;=$L$5,$I$5,IF(B955&lt;=$L$6,$I$6,$I$7))))</f>
        <v>Cone</v>
      </c>
      <c r="D955" s="14">
        <f ca="1">LOGINV(RAND(),$M$12,$L$12)</f>
        <v>21.105747307237696</v>
      </c>
      <c r="E955" s="14">
        <f ca="1">LOGINV(RAND(),$M$13,$L$13)</f>
        <v>21.271016397671097</v>
      </c>
      <c r="F955" s="14">
        <f ca="1">LOGINV(RAND(),$M$14,$L$14)</f>
        <v>19.198155142182731</v>
      </c>
      <c r="G955" s="14">
        <f ca="1">D955+E955+F955</f>
        <v>61.574918847091524</v>
      </c>
      <c r="H955">
        <f ca="1">FLOOR(SimTable[[#This Row],[Total_Service_Time_sec]],10)</f>
        <v>60</v>
      </c>
    </row>
    <row r="956" spans="1:8" ht="15" customHeight="1">
      <c r="A956">
        <f t="shared" si="14"/>
        <v>955</v>
      </c>
      <c r="B956" s="13">
        <f ca="1">RAND()</f>
        <v>0.36012135494139819</v>
      </c>
      <c r="C956" t="str">
        <f ca="1">IF(B956&lt;=$L$3,$I$3,IF(B956&lt;=$L$4,$I$4,IF(B956&lt;=$L$5,$I$5,IF(B956&lt;=$L$6,$I$6,$I$7))))</f>
        <v>Cone</v>
      </c>
      <c r="D956" s="14">
        <f ca="1">LOGINV(RAND(),$M$12,$L$12)</f>
        <v>71.433083730730303</v>
      </c>
      <c r="E956" s="14">
        <f ca="1">LOGINV(RAND(),$M$13,$L$13)</f>
        <v>16.197485017592424</v>
      </c>
      <c r="F956" s="14">
        <f ca="1">LOGINV(RAND(),$M$14,$L$14)</f>
        <v>27.809428153191277</v>
      </c>
      <c r="G956" s="14">
        <f ca="1">D956+E956+F956</f>
        <v>115.43999690151401</v>
      </c>
      <c r="H956">
        <f ca="1">FLOOR(SimTable[[#This Row],[Total_Service_Time_sec]],10)</f>
        <v>110</v>
      </c>
    </row>
    <row r="957" spans="1:8" ht="15" customHeight="1">
      <c r="A957">
        <f t="shared" si="14"/>
        <v>956</v>
      </c>
      <c r="B957" s="13">
        <f ca="1">RAND()</f>
        <v>0.64135088674991947</v>
      </c>
      <c r="C957" t="str">
        <f ca="1">IF(B957&lt;=$L$3,$I$3,IF(B957&lt;=$L$4,$I$4,IF(B957&lt;=$L$5,$I$5,IF(B957&lt;=$L$6,$I$6,$I$7))))</f>
        <v>Cup</v>
      </c>
      <c r="D957" s="14">
        <f ca="1">LOGINV(RAND(),$M$12,$L$12)</f>
        <v>51.592008564414371</v>
      </c>
      <c r="E957" s="14">
        <f ca="1">LOGINV(RAND(),$M$13,$L$13)</f>
        <v>28.245654493092687</v>
      </c>
      <c r="F957" s="14">
        <f ca="1">LOGINV(RAND(),$M$14,$L$14)</f>
        <v>24.60070358674427</v>
      </c>
      <c r="G957" s="14">
        <f ca="1">D957+E957+F957</f>
        <v>104.43836664425133</v>
      </c>
      <c r="H957">
        <f ca="1">FLOOR(SimTable[[#This Row],[Total_Service_Time_sec]],10)</f>
        <v>100</v>
      </c>
    </row>
    <row r="958" spans="1:8" ht="15" customHeight="1">
      <c r="A958">
        <f t="shared" si="14"/>
        <v>957</v>
      </c>
      <c r="B958" s="13">
        <f ca="1">RAND()</f>
        <v>0.20277633990391319</v>
      </c>
      <c r="C958" t="str">
        <f ca="1">IF(B958&lt;=$L$3,$I$3,IF(B958&lt;=$L$4,$I$4,IF(B958&lt;=$L$5,$I$5,IF(B958&lt;=$L$6,$I$6,$I$7))))</f>
        <v>Cone</v>
      </c>
      <c r="D958" s="14">
        <f ca="1">LOGINV(RAND(),$M$12,$L$12)</f>
        <v>67.615034522927047</v>
      </c>
      <c r="E958" s="14">
        <f ca="1">LOGINV(RAND(),$M$13,$L$13)</f>
        <v>23.502490387308995</v>
      </c>
      <c r="F958" s="14">
        <f ca="1">LOGINV(RAND(),$M$14,$L$14)</f>
        <v>19.111950165597939</v>
      </c>
      <c r="G958" s="14">
        <f ca="1">D958+E958+F958</f>
        <v>110.22947507583399</v>
      </c>
      <c r="H958">
        <f ca="1">FLOOR(SimTable[[#This Row],[Total_Service_Time_sec]],10)</f>
        <v>110</v>
      </c>
    </row>
    <row r="959" spans="1:8" ht="15" customHeight="1">
      <c r="A959">
        <f t="shared" si="14"/>
        <v>958</v>
      </c>
      <c r="B959" s="13">
        <f ca="1">RAND()</f>
        <v>0.48052969702667414</v>
      </c>
      <c r="C959" t="str">
        <f ca="1">IF(B959&lt;=$L$3,$I$3,IF(B959&lt;=$L$4,$I$4,IF(B959&lt;=$L$5,$I$5,IF(B959&lt;=$L$6,$I$6,$I$7))))</f>
        <v>Cone</v>
      </c>
      <c r="D959" s="14">
        <f ca="1">LOGINV(RAND(),$M$12,$L$12)</f>
        <v>13.574519221501248</v>
      </c>
      <c r="E959" s="14">
        <f ca="1">LOGINV(RAND(),$M$13,$L$13)</f>
        <v>17.399537847944138</v>
      </c>
      <c r="F959" s="14">
        <f ca="1">LOGINV(RAND(),$M$14,$L$14)</f>
        <v>17.581363576295775</v>
      </c>
      <c r="G959" s="14">
        <f ca="1">D959+E959+F959</f>
        <v>48.555420645741165</v>
      </c>
      <c r="H959">
        <f ca="1">FLOOR(SimTable[[#This Row],[Total_Service_Time_sec]],10)</f>
        <v>40</v>
      </c>
    </row>
    <row r="960" spans="1:8" ht="15" customHeight="1">
      <c r="A960">
        <f t="shared" si="14"/>
        <v>959</v>
      </c>
      <c r="B960" s="13">
        <f ca="1">RAND()</f>
        <v>0.39828677987958117</v>
      </c>
      <c r="C960" t="str">
        <f ca="1">IF(B960&lt;=$L$3,$I$3,IF(B960&lt;=$L$4,$I$4,IF(B960&lt;=$L$5,$I$5,IF(B960&lt;=$L$6,$I$6,$I$7))))</f>
        <v>Cone</v>
      </c>
      <c r="D960" s="14">
        <f ca="1">LOGINV(RAND(),$M$12,$L$12)</f>
        <v>8.9129578056687429</v>
      </c>
      <c r="E960" s="14">
        <f ca="1">LOGINV(RAND(),$M$13,$L$13)</f>
        <v>25.75319184024595</v>
      </c>
      <c r="F960" s="14">
        <f ca="1">LOGINV(RAND(),$M$14,$L$14)</f>
        <v>14.353136925891054</v>
      </c>
      <c r="G960" s="14">
        <f ca="1">D960+E960+F960</f>
        <v>49.01928657180575</v>
      </c>
      <c r="H960">
        <f ca="1">FLOOR(SimTable[[#This Row],[Total_Service_Time_sec]],10)</f>
        <v>40</v>
      </c>
    </row>
    <row r="961" spans="1:8" ht="15" customHeight="1">
      <c r="A961">
        <f t="shared" si="14"/>
        <v>960</v>
      </c>
      <c r="B961" s="13">
        <f ca="1">RAND()</f>
        <v>0.41711324059453259</v>
      </c>
      <c r="C961" t="str">
        <f ca="1">IF(B961&lt;=$L$3,$I$3,IF(B961&lt;=$L$4,$I$4,IF(B961&lt;=$L$5,$I$5,IF(B961&lt;=$L$6,$I$6,$I$7))))</f>
        <v>Cone</v>
      </c>
      <c r="D961" s="14">
        <f ca="1">LOGINV(RAND(),$M$12,$L$12)</f>
        <v>8.4473839321387523</v>
      </c>
      <c r="E961" s="14">
        <f ca="1">LOGINV(RAND(),$M$13,$L$13)</f>
        <v>35.331379642645004</v>
      </c>
      <c r="F961" s="14">
        <f ca="1">LOGINV(RAND(),$M$14,$L$14)</f>
        <v>23.425927764185534</v>
      </c>
      <c r="G961" s="14">
        <f ca="1">D961+E961+F961</f>
        <v>67.204691338969283</v>
      </c>
      <c r="H961">
        <f ca="1">FLOOR(SimTable[[#This Row],[Total_Service_Time_sec]],10)</f>
        <v>60</v>
      </c>
    </row>
    <row r="962" spans="1:8" ht="15" customHeight="1">
      <c r="A962">
        <f t="shared" ref="A962:A1025" si="15">ROW()-1</f>
        <v>961</v>
      </c>
      <c r="B962" s="13">
        <f ca="1">RAND()</f>
        <v>0.5426477142046523</v>
      </c>
      <c r="C962" t="str">
        <f ca="1">IF(B962&lt;=$L$3,$I$3,IF(B962&lt;=$L$4,$I$4,IF(B962&lt;=$L$5,$I$5,IF(B962&lt;=$L$6,$I$6,$I$7))))</f>
        <v>Cup</v>
      </c>
      <c r="D962" s="14">
        <f ca="1">LOGINV(RAND(),$M$12,$L$12)</f>
        <v>68.35734517243516</v>
      </c>
      <c r="E962" s="14">
        <f ca="1">LOGINV(RAND(),$M$13,$L$13)</f>
        <v>19.798839310820568</v>
      </c>
      <c r="F962" s="14">
        <f ca="1">LOGINV(RAND(),$M$14,$L$14)</f>
        <v>16.65786111411683</v>
      </c>
      <c r="G962" s="14">
        <f ca="1">D962+E962+F962</f>
        <v>104.81404559737256</v>
      </c>
      <c r="H962">
        <f ca="1">FLOOR(SimTable[[#This Row],[Total_Service_Time_sec]],10)</f>
        <v>100</v>
      </c>
    </row>
    <row r="963" spans="1:8" ht="15" customHeight="1">
      <c r="A963">
        <f t="shared" si="15"/>
        <v>962</v>
      </c>
      <c r="B963" s="13">
        <f ca="1">RAND()</f>
        <v>0.56532097173732565</v>
      </c>
      <c r="C963" t="str">
        <f ca="1">IF(B963&lt;=$L$3,$I$3,IF(B963&lt;=$L$4,$I$4,IF(B963&lt;=$L$5,$I$5,IF(B963&lt;=$L$6,$I$6,$I$7))))</f>
        <v>Cup</v>
      </c>
      <c r="D963" s="14">
        <f ca="1">LOGINV(RAND(),$M$12,$L$12)</f>
        <v>29.990972105585609</v>
      </c>
      <c r="E963" s="14">
        <f ca="1">LOGINV(RAND(),$M$13,$L$13)</f>
        <v>30.7805131326298</v>
      </c>
      <c r="F963" s="14">
        <f ca="1">LOGINV(RAND(),$M$14,$L$14)</f>
        <v>16.519654901683424</v>
      </c>
      <c r="G963" s="14">
        <f ca="1">D963+E963+F963</f>
        <v>77.291140139898829</v>
      </c>
      <c r="H963">
        <f ca="1">FLOOR(SimTable[[#This Row],[Total_Service_Time_sec]],10)</f>
        <v>70</v>
      </c>
    </row>
    <row r="964" spans="1:8" ht="15" customHeight="1">
      <c r="A964">
        <f t="shared" si="15"/>
        <v>963</v>
      </c>
      <c r="B964" s="13">
        <f ca="1">RAND()</f>
        <v>0.27803687312131797</v>
      </c>
      <c r="C964" t="str">
        <f ca="1">IF(B964&lt;=$L$3,$I$3,IF(B964&lt;=$L$4,$I$4,IF(B964&lt;=$L$5,$I$5,IF(B964&lt;=$L$6,$I$6,$I$7))))</f>
        <v>Cone</v>
      </c>
      <c r="D964" s="14">
        <f ca="1">LOGINV(RAND(),$M$12,$L$12)</f>
        <v>24.597391283858666</v>
      </c>
      <c r="E964" s="14">
        <f ca="1">LOGINV(RAND(),$M$13,$L$13)</f>
        <v>28.382364801641732</v>
      </c>
      <c r="F964" s="14">
        <f ca="1">LOGINV(RAND(),$M$14,$L$14)</f>
        <v>16.082476522403468</v>
      </c>
      <c r="G964" s="14">
        <f ca="1">D964+E964+F964</f>
        <v>69.062232607903866</v>
      </c>
      <c r="H964">
        <f ca="1">FLOOR(SimTable[[#This Row],[Total_Service_Time_sec]],10)</f>
        <v>60</v>
      </c>
    </row>
    <row r="965" spans="1:8" ht="15" customHeight="1">
      <c r="A965">
        <f t="shared" si="15"/>
        <v>964</v>
      </c>
      <c r="B965" s="13">
        <f ca="1">RAND()</f>
        <v>0.12407770571249999</v>
      </c>
      <c r="C965" t="str">
        <f ca="1">IF(B965&lt;=$L$3,$I$3,IF(B965&lt;=$L$4,$I$4,IF(B965&lt;=$L$5,$I$5,IF(B965&lt;=$L$6,$I$6,$I$7))))</f>
        <v>Cone</v>
      </c>
      <c r="D965" s="14">
        <f ca="1">LOGINV(RAND(),$M$12,$L$12)</f>
        <v>35.583264404170201</v>
      </c>
      <c r="E965" s="14">
        <f ca="1">LOGINV(RAND(),$M$13,$L$13)</f>
        <v>25.379937733414575</v>
      </c>
      <c r="F965" s="14">
        <f ca="1">LOGINV(RAND(),$M$14,$L$14)</f>
        <v>19.368146505325836</v>
      </c>
      <c r="G965" s="14">
        <f ca="1">D965+E965+F965</f>
        <v>80.331348642910612</v>
      </c>
      <c r="H965">
        <f ca="1">FLOOR(SimTable[[#This Row],[Total_Service_Time_sec]],10)</f>
        <v>80</v>
      </c>
    </row>
    <row r="966" spans="1:8" ht="15" customHeight="1">
      <c r="A966">
        <f t="shared" si="15"/>
        <v>965</v>
      </c>
      <c r="B966" s="13">
        <f ca="1">RAND()</f>
        <v>0.47121107504220994</v>
      </c>
      <c r="C966" t="str">
        <f ca="1">IF(B966&lt;=$L$3,$I$3,IF(B966&lt;=$L$4,$I$4,IF(B966&lt;=$L$5,$I$5,IF(B966&lt;=$L$6,$I$6,$I$7))))</f>
        <v>Cone</v>
      </c>
      <c r="D966" s="14">
        <f ca="1">LOGINV(RAND(),$M$12,$L$12)</f>
        <v>14.484257459827379</v>
      </c>
      <c r="E966" s="14">
        <f ca="1">LOGINV(RAND(),$M$13,$L$13)</f>
        <v>18.122415051080718</v>
      </c>
      <c r="F966" s="14">
        <f ca="1">LOGINV(RAND(),$M$14,$L$14)</f>
        <v>23.094577720130449</v>
      </c>
      <c r="G966" s="14">
        <f ca="1">D966+E966+F966</f>
        <v>55.701250231038543</v>
      </c>
      <c r="H966">
        <f ca="1">FLOOR(SimTable[[#This Row],[Total_Service_Time_sec]],10)</f>
        <v>50</v>
      </c>
    </row>
    <row r="967" spans="1:8" ht="15" customHeight="1">
      <c r="A967">
        <f t="shared" si="15"/>
        <v>966</v>
      </c>
      <c r="B967" s="13">
        <f ca="1">RAND()</f>
        <v>0.10156724731575817</v>
      </c>
      <c r="C967" t="str">
        <f ca="1">IF(B967&lt;=$L$3,$I$3,IF(B967&lt;=$L$4,$I$4,IF(B967&lt;=$L$5,$I$5,IF(B967&lt;=$L$6,$I$6,$I$7))))</f>
        <v>Cone</v>
      </c>
      <c r="D967" s="14">
        <f ca="1">LOGINV(RAND(),$M$12,$L$12)</f>
        <v>12.840800051391161</v>
      </c>
      <c r="E967" s="14">
        <f ca="1">LOGINV(RAND(),$M$13,$L$13)</f>
        <v>28.698699731379055</v>
      </c>
      <c r="F967" s="14">
        <f ca="1">LOGINV(RAND(),$M$14,$L$14)</f>
        <v>23.554878347012885</v>
      </c>
      <c r="G967" s="14">
        <f ca="1">D967+E967+F967</f>
        <v>65.094378129783095</v>
      </c>
      <c r="H967">
        <f ca="1">FLOOR(SimTable[[#This Row],[Total_Service_Time_sec]],10)</f>
        <v>60</v>
      </c>
    </row>
    <row r="968" spans="1:8" ht="15" customHeight="1">
      <c r="A968">
        <f t="shared" si="15"/>
        <v>967</v>
      </c>
      <c r="B968" s="13">
        <f ca="1">RAND()</f>
        <v>0.86804593073748049</v>
      </c>
      <c r="C968" t="str">
        <f ca="1">IF(B968&lt;=$L$3,$I$3,IF(B968&lt;=$L$4,$I$4,IF(B968&lt;=$L$5,$I$5,IF(B968&lt;=$L$6,$I$6,$I$7))))</f>
        <v>Shake</v>
      </c>
      <c r="D968" s="14">
        <f ca="1">LOGINV(RAND(),$M$12,$L$12)</f>
        <v>14.073857338815627</v>
      </c>
      <c r="E968" s="14">
        <f ca="1">LOGINV(RAND(),$M$13,$L$13)</f>
        <v>21.892367718303664</v>
      </c>
      <c r="F968" s="14">
        <f ca="1">LOGINV(RAND(),$M$14,$L$14)</f>
        <v>21.761595409493321</v>
      </c>
      <c r="G968" s="14">
        <f ca="1">D968+E968+F968</f>
        <v>57.727820466612613</v>
      </c>
      <c r="H968">
        <f ca="1">FLOOR(SimTable[[#This Row],[Total_Service_Time_sec]],10)</f>
        <v>50</v>
      </c>
    </row>
    <row r="969" spans="1:8" ht="15" customHeight="1">
      <c r="A969">
        <f t="shared" si="15"/>
        <v>968</v>
      </c>
      <c r="B969" s="13">
        <f ca="1">RAND()</f>
        <v>0.98490956942620034</v>
      </c>
      <c r="C969" t="str">
        <f ca="1">IF(B969&lt;=$L$3,$I$3,IF(B969&lt;=$L$4,$I$4,IF(B969&lt;=$L$5,$I$5,IF(B969&lt;=$L$6,$I$6,$I$7))))</f>
        <v>Sundae</v>
      </c>
      <c r="D969" s="14">
        <f ca="1">LOGINV(RAND(),$M$12,$L$12)</f>
        <v>9.0722836893757588</v>
      </c>
      <c r="E969" s="14">
        <f ca="1">LOGINV(RAND(),$M$13,$L$13)</f>
        <v>13.232090101198803</v>
      </c>
      <c r="F969" s="14">
        <f ca="1">LOGINV(RAND(),$M$14,$L$14)</f>
        <v>20.712482223012834</v>
      </c>
      <c r="G969" s="14">
        <f ca="1">D969+E969+F969</f>
        <v>43.0168560135874</v>
      </c>
      <c r="H969">
        <f ca="1">FLOOR(SimTable[[#This Row],[Total_Service_Time_sec]],10)</f>
        <v>40</v>
      </c>
    </row>
    <row r="970" spans="1:8" ht="15" customHeight="1">
      <c r="A970">
        <f t="shared" si="15"/>
        <v>969</v>
      </c>
      <c r="B970" s="13">
        <f ca="1">RAND()</f>
        <v>0.18339324346268027</v>
      </c>
      <c r="C970" t="str">
        <f ca="1">IF(B970&lt;=$L$3,$I$3,IF(B970&lt;=$L$4,$I$4,IF(B970&lt;=$L$5,$I$5,IF(B970&lt;=$L$6,$I$6,$I$7))))</f>
        <v>Cone</v>
      </c>
      <c r="D970" s="14">
        <f ca="1">LOGINV(RAND(),$M$12,$L$12)</f>
        <v>21.928105638115149</v>
      </c>
      <c r="E970" s="14">
        <f ca="1">LOGINV(RAND(),$M$13,$L$13)</f>
        <v>37.292999720744412</v>
      </c>
      <c r="F970" s="14">
        <f ca="1">LOGINV(RAND(),$M$14,$L$14)</f>
        <v>19.870405578647674</v>
      </c>
      <c r="G970" s="14">
        <f ca="1">D970+E970+F970</f>
        <v>79.091510937507238</v>
      </c>
      <c r="H970">
        <f ca="1">FLOOR(SimTable[[#This Row],[Total_Service_Time_sec]],10)</f>
        <v>70</v>
      </c>
    </row>
    <row r="971" spans="1:8" ht="15" customHeight="1">
      <c r="A971">
        <f t="shared" si="15"/>
        <v>970</v>
      </c>
      <c r="B971" s="13">
        <f ca="1">RAND()</f>
        <v>0.4366963706576833</v>
      </c>
      <c r="C971" t="str">
        <f ca="1">IF(B971&lt;=$L$3,$I$3,IF(B971&lt;=$L$4,$I$4,IF(B971&lt;=$L$5,$I$5,IF(B971&lt;=$L$6,$I$6,$I$7))))</f>
        <v>Cone</v>
      </c>
      <c r="D971" s="14">
        <f ca="1">LOGINV(RAND(),$M$12,$L$12)</f>
        <v>81.861333297366258</v>
      </c>
      <c r="E971" s="14">
        <f ca="1">LOGINV(RAND(),$M$13,$L$13)</f>
        <v>13.283564561522375</v>
      </c>
      <c r="F971" s="14">
        <f ca="1">LOGINV(RAND(),$M$14,$L$14)</f>
        <v>24.617706990260626</v>
      </c>
      <c r="G971" s="14">
        <f ca="1">D971+E971+F971</f>
        <v>119.76260484914927</v>
      </c>
      <c r="H971">
        <f ca="1">FLOOR(SimTable[[#This Row],[Total_Service_Time_sec]],10)</f>
        <v>110</v>
      </c>
    </row>
    <row r="972" spans="1:8" ht="15" customHeight="1">
      <c r="A972">
        <f t="shared" si="15"/>
        <v>971</v>
      </c>
      <c r="B972" s="13">
        <f ca="1">RAND()</f>
        <v>0.43345830121249151</v>
      </c>
      <c r="C972" t="str">
        <f ca="1">IF(B972&lt;=$L$3,$I$3,IF(B972&lt;=$L$4,$I$4,IF(B972&lt;=$L$5,$I$5,IF(B972&lt;=$L$6,$I$6,$I$7))))</f>
        <v>Cone</v>
      </c>
      <c r="D972" s="14">
        <f ca="1">LOGINV(RAND(),$M$12,$L$12)</f>
        <v>28.04326303279943</v>
      </c>
      <c r="E972" s="14">
        <f ca="1">LOGINV(RAND(),$M$13,$L$13)</f>
        <v>17.209438139012033</v>
      </c>
      <c r="F972" s="14">
        <f ca="1">LOGINV(RAND(),$M$14,$L$14)</f>
        <v>17.708895087555312</v>
      </c>
      <c r="G972" s="14">
        <f ca="1">D972+E972+F972</f>
        <v>62.961596259366779</v>
      </c>
      <c r="H972">
        <f ca="1">FLOOR(SimTable[[#This Row],[Total_Service_Time_sec]],10)</f>
        <v>60</v>
      </c>
    </row>
    <row r="973" spans="1:8" ht="15" customHeight="1">
      <c r="A973">
        <f t="shared" si="15"/>
        <v>972</v>
      </c>
      <c r="B973" s="13">
        <f ca="1">RAND()</f>
        <v>0.50901125106388789</v>
      </c>
      <c r="C973" t="str">
        <f ca="1">IF(B973&lt;=$L$3,$I$3,IF(B973&lt;=$L$4,$I$4,IF(B973&lt;=$L$5,$I$5,IF(B973&lt;=$L$6,$I$6,$I$7))))</f>
        <v>Cup</v>
      </c>
      <c r="D973" s="14">
        <f ca="1">LOGINV(RAND(),$M$12,$L$12)</f>
        <v>53.0317045232607</v>
      </c>
      <c r="E973" s="14">
        <f ca="1">LOGINV(RAND(),$M$13,$L$13)</f>
        <v>29.3017909157875</v>
      </c>
      <c r="F973" s="14">
        <f ca="1">LOGINV(RAND(),$M$14,$L$14)</f>
        <v>17.512869552219069</v>
      </c>
      <c r="G973" s="14">
        <f ca="1">D973+E973+F973</f>
        <v>99.846364991267265</v>
      </c>
      <c r="H973">
        <f ca="1">FLOOR(SimTable[[#This Row],[Total_Service_Time_sec]],10)</f>
        <v>90</v>
      </c>
    </row>
    <row r="974" spans="1:8" ht="15" customHeight="1">
      <c r="A974">
        <f t="shared" si="15"/>
        <v>973</v>
      </c>
      <c r="B974" s="13">
        <f ca="1">RAND()</f>
        <v>0.89104377859523853</v>
      </c>
      <c r="C974" t="str">
        <f ca="1">IF(B974&lt;=$L$3,$I$3,IF(B974&lt;=$L$4,$I$4,IF(B974&lt;=$L$5,$I$5,IF(B974&lt;=$L$6,$I$6,$I$7))))</f>
        <v>Shake</v>
      </c>
      <c r="D974" s="14">
        <f ca="1">LOGINV(RAND(),$M$12,$L$12)</f>
        <v>9.5762172775787793</v>
      </c>
      <c r="E974" s="14">
        <f ca="1">LOGINV(RAND(),$M$13,$L$13)</f>
        <v>34.211589715673924</v>
      </c>
      <c r="F974" s="14">
        <f ca="1">LOGINV(RAND(),$M$14,$L$14)</f>
        <v>17.267258989921235</v>
      </c>
      <c r="G974" s="14">
        <f ca="1">D974+E974+F974</f>
        <v>61.055065983173932</v>
      </c>
      <c r="H974">
        <f ca="1">FLOOR(SimTable[[#This Row],[Total_Service_Time_sec]],10)</f>
        <v>60</v>
      </c>
    </row>
    <row r="975" spans="1:8" ht="15" customHeight="1">
      <c r="A975">
        <f t="shared" si="15"/>
        <v>974</v>
      </c>
      <c r="B975" s="13">
        <f ca="1">RAND()</f>
        <v>0.60131247596555271</v>
      </c>
      <c r="C975" t="str">
        <f ca="1">IF(B975&lt;=$L$3,$I$3,IF(B975&lt;=$L$4,$I$4,IF(B975&lt;=$L$5,$I$5,IF(B975&lt;=$L$6,$I$6,$I$7))))</f>
        <v>Cup</v>
      </c>
      <c r="D975" s="14">
        <f ca="1">LOGINV(RAND(),$M$12,$L$12)</f>
        <v>66.2135670083821</v>
      </c>
      <c r="E975" s="14">
        <f ca="1">LOGINV(RAND(),$M$13,$L$13)</f>
        <v>24.241144459108167</v>
      </c>
      <c r="F975" s="14">
        <f ca="1">LOGINV(RAND(),$M$14,$L$14)</f>
        <v>15.823069312402486</v>
      </c>
      <c r="G975" s="14">
        <f ca="1">D975+E975+F975</f>
        <v>106.27778077989275</v>
      </c>
      <c r="H975">
        <f ca="1">FLOOR(SimTable[[#This Row],[Total_Service_Time_sec]],10)</f>
        <v>100</v>
      </c>
    </row>
    <row r="976" spans="1:8" ht="15" customHeight="1">
      <c r="A976">
        <f t="shared" si="15"/>
        <v>975</v>
      </c>
      <c r="B976" s="13">
        <f ca="1">RAND()</f>
        <v>0.41808873567256444</v>
      </c>
      <c r="C976" t="str">
        <f ca="1">IF(B976&lt;=$L$3,$I$3,IF(B976&lt;=$L$4,$I$4,IF(B976&lt;=$L$5,$I$5,IF(B976&lt;=$L$6,$I$6,$I$7))))</f>
        <v>Cone</v>
      </c>
      <c r="D976" s="14">
        <f ca="1">LOGINV(RAND(),$M$12,$L$12)</f>
        <v>37.316213788428669</v>
      </c>
      <c r="E976" s="14">
        <f ca="1">LOGINV(RAND(),$M$13,$L$13)</f>
        <v>13.710386919687632</v>
      </c>
      <c r="F976" s="14">
        <f ca="1">LOGINV(RAND(),$M$14,$L$14)</f>
        <v>16.334318496126667</v>
      </c>
      <c r="G976" s="14">
        <f ca="1">D976+E976+F976</f>
        <v>67.360919204242975</v>
      </c>
      <c r="H976">
        <f ca="1">FLOOR(SimTable[[#This Row],[Total_Service_Time_sec]],10)</f>
        <v>60</v>
      </c>
    </row>
    <row r="977" spans="1:8" ht="15" customHeight="1">
      <c r="A977">
        <f t="shared" si="15"/>
        <v>976</v>
      </c>
      <c r="B977" s="13">
        <f ca="1">RAND()</f>
        <v>0.97522141532349871</v>
      </c>
      <c r="C977" t="str">
        <f ca="1">IF(B977&lt;=$L$3,$I$3,IF(B977&lt;=$L$4,$I$4,IF(B977&lt;=$L$5,$I$5,IF(B977&lt;=$L$6,$I$6,$I$7))))</f>
        <v>Sundae</v>
      </c>
      <c r="D977" s="14">
        <f ca="1">LOGINV(RAND(),$M$12,$L$12)</f>
        <v>32.664101288958463</v>
      </c>
      <c r="E977" s="14">
        <f ca="1">LOGINV(RAND(),$M$13,$L$13)</f>
        <v>36.810588859069824</v>
      </c>
      <c r="F977" s="14">
        <f ca="1">LOGINV(RAND(),$M$14,$L$14)</f>
        <v>16.741764536216493</v>
      </c>
      <c r="G977" s="14">
        <f ca="1">D977+E977+F977</f>
        <v>86.216454684244781</v>
      </c>
      <c r="H977">
        <f ca="1">FLOOR(SimTable[[#This Row],[Total_Service_Time_sec]],10)</f>
        <v>80</v>
      </c>
    </row>
    <row r="978" spans="1:8" ht="15" customHeight="1">
      <c r="A978">
        <f t="shared" si="15"/>
        <v>977</v>
      </c>
      <c r="B978" s="13">
        <f ca="1">RAND()</f>
        <v>2.2771778062584125E-2</v>
      </c>
      <c r="C978" t="str">
        <f ca="1">IF(B978&lt;=$L$3,$I$3,IF(B978&lt;=$L$4,$I$4,IF(B978&lt;=$L$5,$I$5,IF(B978&lt;=$L$6,$I$6,$I$7))))</f>
        <v>Cone</v>
      </c>
      <c r="D978" s="14">
        <f ca="1">LOGINV(RAND(),$M$12,$L$12)</f>
        <v>76.867106773124121</v>
      </c>
      <c r="E978" s="14">
        <f ca="1">LOGINV(RAND(),$M$13,$L$13)</f>
        <v>29.722278228246751</v>
      </c>
      <c r="F978" s="14">
        <f ca="1">LOGINV(RAND(),$M$14,$L$14)</f>
        <v>14.03053553902425</v>
      </c>
      <c r="G978" s="14">
        <f ca="1">D978+E978+F978</f>
        <v>120.61992054039513</v>
      </c>
      <c r="H978">
        <f ca="1">FLOOR(SimTable[[#This Row],[Total_Service_Time_sec]],10)</f>
        <v>120</v>
      </c>
    </row>
    <row r="979" spans="1:8" ht="15" customHeight="1">
      <c r="A979">
        <f t="shared" si="15"/>
        <v>978</v>
      </c>
      <c r="B979" s="13">
        <f ca="1">RAND()</f>
        <v>0.45307301840733494</v>
      </c>
      <c r="C979" t="str">
        <f ca="1">IF(B979&lt;=$L$3,$I$3,IF(B979&lt;=$L$4,$I$4,IF(B979&lt;=$L$5,$I$5,IF(B979&lt;=$L$6,$I$6,$I$7))))</f>
        <v>Cone</v>
      </c>
      <c r="D979" s="14">
        <f ca="1">LOGINV(RAND(),$M$12,$L$12)</f>
        <v>17.584520041712814</v>
      </c>
      <c r="E979" s="14">
        <f ca="1">LOGINV(RAND(),$M$13,$L$13)</f>
        <v>19.683838409856069</v>
      </c>
      <c r="F979" s="14">
        <f ca="1">LOGINV(RAND(),$M$14,$L$14)</f>
        <v>20.65363700078656</v>
      </c>
      <c r="G979" s="14">
        <f ca="1">D979+E979+F979</f>
        <v>57.921995452355446</v>
      </c>
      <c r="H979">
        <f ca="1">FLOOR(SimTable[[#This Row],[Total_Service_Time_sec]],10)</f>
        <v>50</v>
      </c>
    </row>
    <row r="980" spans="1:8" ht="15" customHeight="1">
      <c r="A980">
        <f t="shared" si="15"/>
        <v>979</v>
      </c>
      <c r="B980" s="13">
        <f ca="1">RAND()</f>
        <v>7.798844112120662E-2</v>
      </c>
      <c r="C980" t="str">
        <f ca="1">IF(B980&lt;=$L$3,$I$3,IF(B980&lt;=$L$4,$I$4,IF(B980&lt;=$L$5,$I$5,IF(B980&lt;=$L$6,$I$6,$I$7))))</f>
        <v>Cone</v>
      </c>
      <c r="D980" s="14">
        <f ca="1">LOGINV(RAND(),$M$12,$L$12)</f>
        <v>8.9207162740807266</v>
      </c>
      <c r="E980" s="14">
        <f ca="1">LOGINV(RAND(),$M$13,$L$13)</f>
        <v>8.7230728698291156</v>
      </c>
      <c r="F980" s="14">
        <f ca="1">LOGINV(RAND(),$M$14,$L$14)</f>
        <v>20.189040067402146</v>
      </c>
      <c r="G980" s="14">
        <f ca="1">D980+E980+F980</f>
        <v>37.832829211311989</v>
      </c>
      <c r="H980">
        <f ca="1">FLOOR(SimTable[[#This Row],[Total_Service_Time_sec]],10)</f>
        <v>30</v>
      </c>
    </row>
    <row r="981" spans="1:8" ht="15" customHeight="1">
      <c r="A981">
        <f t="shared" si="15"/>
        <v>980</v>
      </c>
      <c r="B981" s="13">
        <f ca="1">RAND()</f>
        <v>6.539956953071191E-3</v>
      </c>
      <c r="C981" t="str">
        <f ca="1">IF(B981&lt;=$L$3,$I$3,IF(B981&lt;=$L$4,$I$4,IF(B981&lt;=$L$5,$I$5,IF(B981&lt;=$L$6,$I$6,$I$7))))</f>
        <v>Cone</v>
      </c>
      <c r="D981" s="14">
        <f ca="1">LOGINV(RAND(),$M$12,$L$12)</f>
        <v>88.173554775884881</v>
      </c>
      <c r="E981" s="14">
        <f ca="1">LOGINV(RAND(),$M$13,$L$13)</f>
        <v>14.430343796379875</v>
      </c>
      <c r="F981" s="14">
        <f ca="1">LOGINV(RAND(),$M$14,$L$14)</f>
        <v>21.626887850595413</v>
      </c>
      <c r="G981" s="14">
        <f ca="1">D981+E981+F981</f>
        <v>124.23078642286016</v>
      </c>
      <c r="H981">
        <f ca="1">FLOOR(SimTable[[#This Row],[Total_Service_Time_sec]],10)</f>
        <v>120</v>
      </c>
    </row>
    <row r="982" spans="1:8" ht="15" customHeight="1">
      <c r="A982">
        <f t="shared" si="15"/>
        <v>981</v>
      </c>
      <c r="B982" s="13">
        <f ca="1">RAND()</f>
        <v>0.72224985865850255</v>
      </c>
      <c r="C982" t="str">
        <f ca="1">IF(B982&lt;=$L$3,$I$3,IF(B982&lt;=$L$4,$I$4,IF(B982&lt;=$L$5,$I$5,IF(B982&lt;=$L$6,$I$6,$I$7))))</f>
        <v>Cup</v>
      </c>
      <c r="D982" s="14">
        <f ca="1">LOGINV(RAND(),$M$12,$L$12)</f>
        <v>8.6076765141542957</v>
      </c>
      <c r="E982" s="14">
        <f ca="1">LOGINV(RAND(),$M$13,$L$13)</f>
        <v>15.61719382138449</v>
      </c>
      <c r="F982" s="14">
        <f ca="1">LOGINV(RAND(),$M$14,$L$14)</f>
        <v>20.531418236060762</v>
      </c>
      <c r="G982" s="14">
        <f ca="1">D982+E982+F982</f>
        <v>44.756288571599548</v>
      </c>
      <c r="H982">
        <f ca="1">FLOOR(SimTable[[#This Row],[Total_Service_Time_sec]],10)</f>
        <v>40</v>
      </c>
    </row>
    <row r="983" spans="1:8" ht="15" customHeight="1">
      <c r="A983">
        <f t="shared" si="15"/>
        <v>982</v>
      </c>
      <c r="B983" s="13">
        <f ca="1">RAND()</f>
        <v>0.79067531818691106</v>
      </c>
      <c r="C983" t="str">
        <f ca="1">IF(B983&lt;=$L$3,$I$3,IF(B983&lt;=$L$4,$I$4,IF(B983&lt;=$L$5,$I$5,IF(B983&lt;=$L$6,$I$6,$I$7))))</f>
        <v>Cup</v>
      </c>
      <c r="D983" s="14">
        <f ca="1">LOGINV(RAND(),$M$12,$L$12)</f>
        <v>20.684994600893233</v>
      </c>
      <c r="E983" s="14">
        <f ca="1">LOGINV(RAND(),$M$13,$L$13)</f>
        <v>33.127658405144089</v>
      </c>
      <c r="F983" s="14">
        <f ca="1">LOGINV(RAND(),$M$14,$L$14)</f>
        <v>13.208680424821372</v>
      </c>
      <c r="G983" s="14">
        <f ca="1">D983+E983+F983</f>
        <v>67.021333430858689</v>
      </c>
      <c r="H983">
        <f ca="1">FLOOR(SimTable[[#This Row],[Total_Service_Time_sec]],10)</f>
        <v>60</v>
      </c>
    </row>
    <row r="984" spans="1:8" ht="15" customHeight="1">
      <c r="A984">
        <f t="shared" si="15"/>
        <v>983</v>
      </c>
      <c r="B984" s="13">
        <f ca="1">RAND()</f>
        <v>0.66120909479144419</v>
      </c>
      <c r="C984" t="str">
        <f ca="1">IF(B984&lt;=$L$3,$I$3,IF(B984&lt;=$L$4,$I$4,IF(B984&lt;=$L$5,$I$5,IF(B984&lt;=$L$6,$I$6,$I$7))))</f>
        <v>Cup</v>
      </c>
      <c r="D984" s="14">
        <f ca="1">LOGINV(RAND(),$M$12,$L$12)</f>
        <v>14.940527479218467</v>
      </c>
      <c r="E984" s="14">
        <f ca="1">LOGINV(RAND(),$M$13,$L$13)</f>
        <v>40.026559200615672</v>
      </c>
      <c r="F984" s="14">
        <f ca="1">LOGINV(RAND(),$M$14,$L$14)</f>
        <v>17.866493818846084</v>
      </c>
      <c r="G984" s="14">
        <f ca="1">D984+E984+F984</f>
        <v>72.83358049868022</v>
      </c>
      <c r="H984">
        <f ca="1">FLOOR(SimTable[[#This Row],[Total_Service_Time_sec]],10)</f>
        <v>70</v>
      </c>
    </row>
    <row r="985" spans="1:8" ht="15" customHeight="1">
      <c r="A985">
        <f t="shared" si="15"/>
        <v>984</v>
      </c>
      <c r="B985" s="13">
        <f ca="1">RAND()</f>
        <v>0.92884016825519833</v>
      </c>
      <c r="C985" t="str">
        <f ca="1">IF(B985&lt;=$L$3,$I$3,IF(B985&lt;=$L$4,$I$4,IF(B985&lt;=$L$5,$I$5,IF(B985&lt;=$L$6,$I$6,$I$7))))</f>
        <v>Split</v>
      </c>
      <c r="D985" s="14">
        <f ca="1">LOGINV(RAND(),$M$12,$L$12)</f>
        <v>11.402127121824789</v>
      </c>
      <c r="E985" s="14">
        <f ca="1">LOGINV(RAND(),$M$13,$L$13)</f>
        <v>47.296556859105273</v>
      </c>
      <c r="F985" s="14">
        <f ca="1">LOGINV(RAND(),$M$14,$L$14)</f>
        <v>16.799712602309889</v>
      </c>
      <c r="G985" s="14">
        <f ca="1">D985+E985+F985</f>
        <v>75.498396583239952</v>
      </c>
      <c r="H985">
        <f ca="1">FLOOR(SimTable[[#This Row],[Total_Service_Time_sec]],10)</f>
        <v>70</v>
      </c>
    </row>
    <row r="986" spans="1:8" ht="15" customHeight="1">
      <c r="A986">
        <f t="shared" si="15"/>
        <v>985</v>
      </c>
      <c r="B986" s="13">
        <f ca="1">RAND()</f>
        <v>0.54757350456417642</v>
      </c>
      <c r="C986" t="str">
        <f ca="1">IF(B986&lt;=$L$3,$I$3,IF(B986&lt;=$L$4,$I$4,IF(B986&lt;=$L$5,$I$5,IF(B986&lt;=$L$6,$I$6,$I$7))))</f>
        <v>Cup</v>
      </c>
      <c r="D986" s="14">
        <f ca="1">LOGINV(RAND(),$M$12,$L$12)</f>
        <v>24.217066613914582</v>
      </c>
      <c r="E986" s="14">
        <f ca="1">LOGINV(RAND(),$M$13,$L$13)</f>
        <v>10.170255769749758</v>
      </c>
      <c r="F986" s="14">
        <f ca="1">LOGINV(RAND(),$M$14,$L$14)</f>
        <v>20.753221859134626</v>
      </c>
      <c r="G986" s="14">
        <f ca="1">D986+E986+F986</f>
        <v>55.140544242798967</v>
      </c>
      <c r="H986">
        <f ca="1">FLOOR(SimTable[[#This Row],[Total_Service_Time_sec]],10)</f>
        <v>50</v>
      </c>
    </row>
    <row r="987" spans="1:8" ht="15" customHeight="1">
      <c r="A987">
        <f t="shared" si="15"/>
        <v>986</v>
      </c>
      <c r="B987" s="13">
        <f ca="1">RAND()</f>
        <v>0.61496863550487579</v>
      </c>
      <c r="C987" t="str">
        <f ca="1">IF(B987&lt;=$L$3,$I$3,IF(B987&lt;=$L$4,$I$4,IF(B987&lt;=$L$5,$I$5,IF(B987&lt;=$L$6,$I$6,$I$7))))</f>
        <v>Cup</v>
      </c>
      <c r="D987" s="14">
        <f ca="1">LOGINV(RAND(),$M$12,$L$12)</f>
        <v>46.1980764201626</v>
      </c>
      <c r="E987" s="14">
        <f ca="1">LOGINV(RAND(),$M$13,$L$13)</f>
        <v>52.396799822160219</v>
      </c>
      <c r="F987" s="14">
        <f ca="1">LOGINV(RAND(),$M$14,$L$14)</f>
        <v>23.161588729977247</v>
      </c>
      <c r="G987" s="14">
        <f ca="1">D987+E987+F987</f>
        <v>121.75646497230005</v>
      </c>
      <c r="H987">
        <f ca="1">FLOOR(SimTable[[#This Row],[Total_Service_Time_sec]],10)</f>
        <v>120</v>
      </c>
    </row>
    <row r="988" spans="1:8" ht="15" customHeight="1">
      <c r="A988">
        <f t="shared" si="15"/>
        <v>987</v>
      </c>
      <c r="B988" s="13">
        <f ca="1">RAND()</f>
        <v>0.50534827066350041</v>
      </c>
      <c r="C988" t="str">
        <f ca="1">IF(B988&lt;=$L$3,$I$3,IF(B988&lt;=$L$4,$I$4,IF(B988&lt;=$L$5,$I$5,IF(B988&lt;=$L$6,$I$6,$I$7))))</f>
        <v>Cup</v>
      </c>
      <c r="D988" s="14">
        <f ca="1">LOGINV(RAND(),$M$12,$L$12)</f>
        <v>34.996052965076153</v>
      </c>
      <c r="E988" s="14">
        <f ca="1">LOGINV(RAND(),$M$13,$L$13)</f>
        <v>27.393768510783818</v>
      </c>
      <c r="F988" s="14">
        <f ca="1">LOGINV(RAND(),$M$14,$L$14)</f>
        <v>22.603549579288</v>
      </c>
      <c r="G988" s="14">
        <f ca="1">D988+E988+F988</f>
        <v>84.993371055147975</v>
      </c>
      <c r="H988">
        <f ca="1">FLOOR(SimTable[[#This Row],[Total_Service_Time_sec]],10)</f>
        <v>80</v>
      </c>
    </row>
    <row r="989" spans="1:8" ht="15" customHeight="1">
      <c r="A989">
        <f t="shared" si="15"/>
        <v>988</v>
      </c>
      <c r="B989" s="13">
        <f ca="1">RAND()</f>
        <v>0.69976793145580807</v>
      </c>
      <c r="C989" t="str">
        <f ca="1">IF(B989&lt;=$L$3,$I$3,IF(B989&lt;=$L$4,$I$4,IF(B989&lt;=$L$5,$I$5,IF(B989&lt;=$L$6,$I$6,$I$7))))</f>
        <v>Cup</v>
      </c>
      <c r="D989" s="14">
        <f ca="1">LOGINV(RAND(),$M$12,$L$12)</f>
        <v>11.934537097252914</v>
      </c>
      <c r="E989" s="14">
        <f ca="1">LOGINV(RAND(),$M$13,$L$13)</f>
        <v>9.2623398440981557</v>
      </c>
      <c r="F989" s="14">
        <f ca="1">LOGINV(RAND(),$M$14,$L$14)</f>
        <v>16.873197935596735</v>
      </c>
      <c r="G989" s="14">
        <f ca="1">D989+E989+F989</f>
        <v>38.070074876947807</v>
      </c>
      <c r="H989">
        <f ca="1">FLOOR(SimTable[[#This Row],[Total_Service_Time_sec]],10)</f>
        <v>30</v>
      </c>
    </row>
    <row r="990" spans="1:8" ht="15" customHeight="1">
      <c r="A990">
        <f t="shared" si="15"/>
        <v>989</v>
      </c>
      <c r="B990" s="13">
        <f ca="1">RAND()</f>
        <v>0.19020405851570454</v>
      </c>
      <c r="C990" t="str">
        <f ca="1">IF(B990&lt;=$L$3,$I$3,IF(B990&lt;=$L$4,$I$4,IF(B990&lt;=$L$5,$I$5,IF(B990&lt;=$L$6,$I$6,$I$7))))</f>
        <v>Cone</v>
      </c>
      <c r="D990" s="14">
        <f ca="1">LOGINV(RAND(),$M$12,$L$12)</f>
        <v>30.966387245248868</v>
      </c>
      <c r="E990" s="14">
        <f ca="1">LOGINV(RAND(),$M$13,$L$13)</f>
        <v>23.514920869543275</v>
      </c>
      <c r="F990" s="14">
        <f ca="1">LOGINV(RAND(),$M$14,$L$14)</f>
        <v>19.287630195505443</v>
      </c>
      <c r="G990" s="14">
        <f ca="1">D990+E990+F990</f>
        <v>73.768938310297585</v>
      </c>
      <c r="H990">
        <f ca="1">FLOOR(SimTable[[#This Row],[Total_Service_Time_sec]],10)</f>
        <v>70</v>
      </c>
    </row>
    <row r="991" spans="1:8" ht="15" customHeight="1">
      <c r="A991">
        <f t="shared" si="15"/>
        <v>990</v>
      </c>
      <c r="B991" s="13">
        <f ca="1">RAND()</f>
        <v>0.45925527640737462</v>
      </c>
      <c r="C991" t="str">
        <f ca="1">IF(B991&lt;=$L$3,$I$3,IF(B991&lt;=$L$4,$I$4,IF(B991&lt;=$L$5,$I$5,IF(B991&lt;=$L$6,$I$6,$I$7))))</f>
        <v>Cone</v>
      </c>
      <c r="D991" s="14">
        <f ca="1">LOGINV(RAND(),$M$12,$L$12)</f>
        <v>36.34071320748177</v>
      </c>
      <c r="E991" s="14">
        <f ca="1">LOGINV(RAND(),$M$13,$L$13)</f>
        <v>20.523208566618798</v>
      </c>
      <c r="F991" s="14">
        <f ca="1">LOGINV(RAND(),$M$14,$L$14)</f>
        <v>16.709933426060608</v>
      </c>
      <c r="G991" s="14">
        <f ca="1">D991+E991+F991</f>
        <v>73.573855200161177</v>
      </c>
      <c r="H991">
        <f ca="1">FLOOR(SimTable[[#This Row],[Total_Service_Time_sec]],10)</f>
        <v>70</v>
      </c>
    </row>
    <row r="992" spans="1:8" ht="15" customHeight="1">
      <c r="A992">
        <f t="shared" si="15"/>
        <v>991</v>
      </c>
      <c r="B992" s="13">
        <f ca="1">RAND()</f>
        <v>0.99919298384612298</v>
      </c>
      <c r="C992" t="str">
        <f ca="1">IF(B992&lt;=$L$3,$I$3,IF(B992&lt;=$L$4,$I$4,IF(B992&lt;=$L$5,$I$5,IF(B992&lt;=$L$6,$I$6,$I$7))))</f>
        <v>Sundae</v>
      </c>
      <c r="D992" s="14">
        <f ca="1">LOGINV(RAND(),$M$12,$L$12)</f>
        <v>32.767125986115893</v>
      </c>
      <c r="E992" s="14">
        <f ca="1">LOGINV(RAND(),$M$13,$L$13)</f>
        <v>61.135374095348133</v>
      </c>
      <c r="F992" s="14">
        <f ca="1">LOGINV(RAND(),$M$14,$L$14)</f>
        <v>23.003423089974852</v>
      </c>
      <c r="G992" s="14">
        <f ca="1">D992+E992+F992</f>
        <v>116.90592317143887</v>
      </c>
      <c r="H992">
        <f ca="1">FLOOR(SimTable[[#This Row],[Total_Service_Time_sec]],10)</f>
        <v>110</v>
      </c>
    </row>
    <row r="993" spans="1:8" ht="15" customHeight="1">
      <c r="A993">
        <f t="shared" si="15"/>
        <v>992</v>
      </c>
      <c r="B993" s="13">
        <f ca="1">RAND()</f>
        <v>4.3184013712244562E-2</v>
      </c>
      <c r="C993" t="str">
        <f ca="1">IF(B993&lt;=$L$3,$I$3,IF(B993&lt;=$L$4,$I$4,IF(B993&lt;=$L$5,$I$5,IF(B993&lt;=$L$6,$I$6,$I$7))))</f>
        <v>Cone</v>
      </c>
      <c r="D993" s="14">
        <f ca="1">LOGINV(RAND(),$M$12,$L$12)</f>
        <v>9.9128094591422133</v>
      </c>
      <c r="E993" s="14">
        <f ca="1">LOGINV(RAND(),$M$13,$L$13)</f>
        <v>16.229929363379497</v>
      </c>
      <c r="F993" s="14">
        <f ca="1">LOGINV(RAND(),$M$14,$L$14)</f>
        <v>25.594276517146145</v>
      </c>
      <c r="G993" s="14">
        <f ca="1">D993+E993+F993</f>
        <v>51.737015339667856</v>
      </c>
      <c r="H993">
        <f ca="1">FLOOR(SimTable[[#This Row],[Total_Service_Time_sec]],10)</f>
        <v>50</v>
      </c>
    </row>
    <row r="994" spans="1:8" ht="15" customHeight="1">
      <c r="A994">
        <f t="shared" si="15"/>
        <v>993</v>
      </c>
      <c r="B994" s="13">
        <f ca="1">RAND()</f>
        <v>0.53534849818203956</v>
      </c>
      <c r="C994" t="str">
        <f ca="1">IF(B994&lt;=$L$3,$I$3,IF(B994&lt;=$L$4,$I$4,IF(B994&lt;=$L$5,$I$5,IF(B994&lt;=$L$6,$I$6,$I$7))))</f>
        <v>Cup</v>
      </c>
      <c r="D994" s="14">
        <f ca="1">LOGINV(RAND(),$M$12,$L$12)</f>
        <v>143.21212367114967</v>
      </c>
      <c r="E994" s="14">
        <f ca="1">LOGINV(RAND(),$M$13,$L$13)</f>
        <v>29.519521473626178</v>
      </c>
      <c r="F994" s="14">
        <f ca="1">LOGINV(RAND(),$M$14,$L$14)</f>
        <v>21.704050217809865</v>
      </c>
      <c r="G994" s="14">
        <f ca="1">D994+E994+F994</f>
        <v>194.4356953625857</v>
      </c>
      <c r="H994">
        <f ca="1">FLOOR(SimTable[[#This Row],[Total_Service_Time_sec]],10)</f>
        <v>190</v>
      </c>
    </row>
    <row r="995" spans="1:8" ht="15" customHeight="1">
      <c r="A995">
        <f t="shared" si="15"/>
        <v>994</v>
      </c>
      <c r="B995" s="13">
        <f ca="1">RAND()</f>
        <v>8.9015856118891179E-2</v>
      </c>
      <c r="C995" t="str">
        <f ca="1">IF(B995&lt;=$L$3,$I$3,IF(B995&lt;=$L$4,$I$4,IF(B995&lt;=$L$5,$I$5,IF(B995&lt;=$L$6,$I$6,$I$7))))</f>
        <v>Cone</v>
      </c>
      <c r="D995" s="14">
        <f ca="1">LOGINV(RAND(),$M$12,$L$12)</f>
        <v>46.912476272023632</v>
      </c>
      <c r="E995" s="14">
        <f ca="1">LOGINV(RAND(),$M$13,$L$13)</f>
        <v>25.696226604427899</v>
      </c>
      <c r="F995" s="14">
        <f ca="1">LOGINV(RAND(),$M$14,$L$14)</f>
        <v>21.032146944247259</v>
      </c>
      <c r="G995" s="14">
        <f ca="1">D995+E995+F995</f>
        <v>93.64084982069879</v>
      </c>
      <c r="H995">
        <f ca="1">FLOOR(SimTable[[#This Row],[Total_Service_Time_sec]],10)</f>
        <v>90</v>
      </c>
    </row>
    <row r="996" spans="1:8" ht="15" customHeight="1">
      <c r="A996">
        <f t="shared" si="15"/>
        <v>995</v>
      </c>
      <c r="B996" s="13">
        <f ca="1">RAND()</f>
        <v>0.66148147629519771</v>
      </c>
      <c r="C996" t="str">
        <f ca="1">IF(B996&lt;=$L$3,$I$3,IF(B996&lt;=$L$4,$I$4,IF(B996&lt;=$L$5,$I$5,IF(B996&lt;=$L$6,$I$6,$I$7))))</f>
        <v>Cup</v>
      </c>
      <c r="D996" s="14">
        <f ca="1">LOGINV(RAND(),$M$12,$L$12)</f>
        <v>56.370045506207205</v>
      </c>
      <c r="E996" s="14">
        <f ca="1">LOGINV(RAND(),$M$13,$L$13)</f>
        <v>25.457190567060902</v>
      </c>
      <c r="F996" s="14">
        <f ca="1">LOGINV(RAND(),$M$14,$L$14)</f>
        <v>17.678224633367119</v>
      </c>
      <c r="G996" s="14">
        <f ca="1">D996+E996+F996</f>
        <v>99.505460706635233</v>
      </c>
      <c r="H996">
        <f ca="1">FLOOR(SimTable[[#This Row],[Total_Service_Time_sec]],10)</f>
        <v>90</v>
      </c>
    </row>
    <row r="997" spans="1:8" ht="15" customHeight="1">
      <c r="A997">
        <f t="shared" si="15"/>
        <v>996</v>
      </c>
      <c r="B997" s="13">
        <f ca="1">RAND()</f>
        <v>0.12528794464924786</v>
      </c>
      <c r="C997" t="str">
        <f ca="1">IF(B997&lt;=$L$3,$I$3,IF(B997&lt;=$L$4,$I$4,IF(B997&lt;=$L$5,$I$5,IF(B997&lt;=$L$6,$I$6,$I$7))))</f>
        <v>Cone</v>
      </c>
      <c r="D997" s="14">
        <f ca="1">LOGINV(RAND(),$M$12,$L$12)</f>
        <v>23.065774624931993</v>
      </c>
      <c r="E997" s="14">
        <f ca="1">LOGINV(RAND(),$M$13,$L$13)</f>
        <v>22.395577144358302</v>
      </c>
      <c r="F997" s="14">
        <f ca="1">LOGINV(RAND(),$M$14,$L$14)</f>
        <v>15.207830876956331</v>
      </c>
      <c r="G997" s="14">
        <f ca="1">D997+E997+F997</f>
        <v>60.669182646246625</v>
      </c>
      <c r="H997">
        <f ca="1">FLOOR(SimTable[[#This Row],[Total_Service_Time_sec]],10)</f>
        <v>60</v>
      </c>
    </row>
    <row r="998" spans="1:8" ht="15" customHeight="1">
      <c r="A998">
        <f t="shared" si="15"/>
        <v>997</v>
      </c>
      <c r="B998" s="13">
        <f ca="1">RAND()</f>
        <v>0.74127465229698486</v>
      </c>
      <c r="C998" t="str">
        <f ca="1">IF(B998&lt;=$L$3,$I$3,IF(B998&lt;=$L$4,$I$4,IF(B998&lt;=$L$5,$I$5,IF(B998&lt;=$L$6,$I$6,$I$7))))</f>
        <v>Cup</v>
      </c>
      <c r="D998" s="14">
        <f ca="1">LOGINV(RAND(),$M$12,$L$12)</f>
        <v>49.574610855187672</v>
      </c>
      <c r="E998" s="14">
        <f ca="1">LOGINV(RAND(),$M$13,$L$13)</f>
        <v>87.067120192919973</v>
      </c>
      <c r="F998" s="14">
        <f ca="1">LOGINV(RAND(),$M$14,$L$14)</f>
        <v>20.567870537940752</v>
      </c>
      <c r="G998" s="14">
        <f ca="1">D998+E998+F998</f>
        <v>157.20960158604842</v>
      </c>
      <c r="H998">
        <f ca="1">FLOOR(SimTable[[#This Row],[Total_Service_Time_sec]],10)</f>
        <v>150</v>
      </c>
    </row>
    <row r="999" spans="1:8" ht="15" customHeight="1">
      <c r="A999">
        <f t="shared" si="15"/>
        <v>998</v>
      </c>
      <c r="B999" s="13">
        <f ca="1">RAND()</f>
        <v>0.85078429485507812</v>
      </c>
      <c r="C999" t="str">
        <f ca="1">IF(B999&lt;=$L$3,$I$3,IF(B999&lt;=$L$4,$I$4,IF(B999&lt;=$L$5,$I$5,IF(B999&lt;=$L$6,$I$6,$I$7))))</f>
        <v>Cup</v>
      </c>
      <c r="D999" s="14">
        <f ca="1">LOGINV(RAND(),$M$12,$L$12)</f>
        <v>23.072894015222932</v>
      </c>
      <c r="E999" s="14">
        <f ca="1">LOGINV(RAND(),$M$13,$L$13)</f>
        <v>40.602533094227283</v>
      </c>
      <c r="F999" s="14">
        <f ca="1">LOGINV(RAND(),$M$14,$L$14)</f>
        <v>24.885121262866324</v>
      </c>
      <c r="G999" s="14">
        <f ca="1">D999+E999+F999</f>
        <v>88.560548372316532</v>
      </c>
      <c r="H999">
        <f ca="1">FLOOR(SimTable[[#This Row],[Total_Service_Time_sec]],10)</f>
        <v>80</v>
      </c>
    </row>
    <row r="1000" spans="1:8" ht="15" customHeight="1">
      <c r="A1000">
        <f t="shared" si="15"/>
        <v>999</v>
      </c>
      <c r="B1000" s="13">
        <f ca="1">RAND()</f>
        <v>0.26155855281996943</v>
      </c>
      <c r="C1000" t="str">
        <f ca="1">IF(B1000&lt;=$L$3,$I$3,IF(B1000&lt;=$L$4,$I$4,IF(B1000&lt;=$L$5,$I$5,IF(B1000&lt;=$L$6,$I$6,$I$7))))</f>
        <v>Cone</v>
      </c>
      <c r="D1000" s="14">
        <f ca="1">LOGINV(RAND(),$M$12,$L$12)</f>
        <v>37.096747461094509</v>
      </c>
      <c r="E1000" s="14">
        <f ca="1">LOGINV(RAND(),$M$13,$L$13)</f>
        <v>45.556446501054332</v>
      </c>
      <c r="F1000" s="14">
        <f ca="1">LOGINV(RAND(),$M$14,$L$14)</f>
        <v>21.971834112304993</v>
      </c>
      <c r="G1000" s="14">
        <f ca="1">D1000+E1000+F1000</f>
        <v>104.62502807445382</v>
      </c>
      <c r="H1000">
        <f ca="1">FLOOR(SimTable[[#This Row],[Total_Service_Time_sec]],10)</f>
        <v>100</v>
      </c>
    </row>
    <row r="1001" spans="1:8" ht="15" customHeight="1">
      <c r="A1001">
        <f t="shared" si="15"/>
        <v>1000</v>
      </c>
      <c r="B1001" s="13">
        <f ca="1">RAND()</f>
        <v>0.11473494722646493</v>
      </c>
      <c r="C1001" t="str">
        <f ca="1">IF(B1001&lt;=$L$3,$I$3,IF(B1001&lt;=$L$4,$I$4,IF(B1001&lt;=$L$5,$I$5,IF(B1001&lt;=$L$6,$I$6,$I$7))))</f>
        <v>Cone</v>
      </c>
      <c r="D1001" s="14">
        <f ca="1">LOGINV(RAND(),$M$12,$L$12)</f>
        <v>8.0488305435492098</v>
      </c>
      <c r="E1001" s="14">
        <f ca="1">LOGINV(RAND(),$M$13,$L$13)</f>
        <v>33.331493232843918</v>
      </c>
      <c r="F1001" s="14">
        <f ca="1">LOGINV(RAND(),$M$14,$L$14)</f>
        <v>20.892632396950237</v>
      </c>
      <c r="G1001" s="14">
        <f ca="1">D1001+E1001+F1001</f>
        <v>62.27295617334336</v>
      </c>
      <c r="H1001">
        <f ca="1">FLOOR(SimTable[[#This Row],[Total_Service_Time_sec]],10)</f>
        <v>60</v>
      </c>
    </row>
    <row r="1002" spans="1:8" ht="15" customHeight="1">
      <c r="A1002">
        <f t="shared" si="15"/>
        <v>1001</v>
      </c>
      <c r="B1002" s="13">
        <f ca="1">RAND()</f>
        <v>0.5639108600444892</v>
      </c>
      <c r="C1002" t="str">
        <f ca="1">IF(B1002&lt;=$L$3,$I$3,IF(B1002&lt;=$L$4,$I$4,IF(B1002&lt;=$L$5,$I$5,IF(B1002&lt;=$L$6,$I$6,$I$7))))</f>
        <v>Cup</v>
      </c>
      <c r="D1002" s="14">
        <f ca="1">LOGINV(RAND(),$M$12,$L$12)</f>
        <v>18.907363427643279</v>
      </c>
      <c r="E1002" s="14">
        <f ca="1">LOGINV(RAND(),$M$13,$L$13)</f>
        <v>21.574980201842955</v>
      </c>
      <c r="F1002" s="14">
        <f ca="1">LOGINV(RAND(),$M$14,$L$14)</f>
        <v>24.731851549980984</v>
      </c>
      <c r="G1002" s="14">
        <f ca="1">D1002+E1002+F1002</f>
        <v>65.214195179467225</v>
      </c>
      <c r="H1002">
        <f ca="1">FLOOR(SimTable[[#This Row],[Total_Service_Time_sec]],10)</f>
        <v>60</v>
      </c>
    </row>
    <row r="1003" spans="1:8" ht="15" customHeight="1">
      <c r="A1003">
        <f t="shared" si="15"/>
        <v>1002</v>
      </c>
      <c r="B1003" s="13">
        <f ca="1">RAND()</f>
        <v>0.98559727927304197</v>
      </c>
      <c r="C1003" t="str">
        <f ca="1">IF(B1003&lt;=$L$3,$I$3,IF(B1003&lt;=$L$4,$I$4,IF(B1003&lt;=$L$5,$I$5,IF(B1003&lt;=$L$6,$I$6,$I$7))))</f>
        <v>Sundae</v>
      </c>
      <c r="D1003" s="14">
        <f ca="1">LOGINV(RAND(),$M$12,$L$12)</f>
        <v>57.851742867485903</v>
      </c>
      <c r="E1003" s="14">
        <f ca="1">LOGINV(RAND(),$M$13,$L$13)</f>
        <v>40.185624969610892</v>
      </c>
      <c r="F1003" s="14">
        <f ca="1">LOGINV(RAND(),$M$14,$L$14)</f>
        <v>19.960843859103417</v>
      </c>
      <c r="G1003" s="14">
        <f ca="1">D1003+E1003+F1003</f>
        <v>117.99821169620022</v>
      </c>
      <c r="H1003">
        <f ca="1">FLOOR(SimTable[[#This Row],[Total_Service_Time_sec]],10)</f>
        <v>110</v>
      </c>
    </row>
    <row r="1004" spans="1:8" ht="15" customHeight="1">
      <c r="A1004">
        <f t="shared" si="15"/>
        <v>1003</v>
      </c>
      <c r="B1004" s="13">
        <f ca="1">RAND()</f>
        <v>0.7959142532816541</v>
      </c>
      <c r="C1004" t="str">
        <f ca="1">IF(B1004&lt;=$L$3,$I$3,IF(B1004&lt;=$L$4,$I$4,IF(B1004&lt;=$L$5,$I$5,IF(B1004&lt;=$L$6,$I$6,$I$7))))</f>
        <v>Cup</v>
      </c>
      <c r="D1004" s="14">
        <f ca="1">LOGINV(RAND(),$M$12,$L$12)</f>
        <v>21.551954681533044</v>
      </c>
      <c r="E1004" s="14">
        <f ca="1">LOGINV(RAND(),$M$13,$L$13)</f>
        <v>17.158607997102724</v>
      </c>
      <c r="F1004" s="14">
        <f ca="1">LOGINV(RAND(),$M$14,$L$14)</f>
        <v>25.672516461313265</v>
      </c>
      <c r="G1004" s="14">
        <f ca="1">D1004+E1004+F1004</f>
        <v>64.383079139949032</v>
      </c>
      <c r="H1004">
        <f ca="1">FLOOR(SimTable[[#This Row],[Total_Service_Time_sec]],10)</f>
        <v>60</v>
      </c>
    </row>
    <row r="1005" spans="1:8" ht="15" customHeight="1">
      <c r="A1005">
        <f t="shared" si="15"/>
        <v>1004</v>
      </c>
      <c r="B1005" s="13">
        <f ca="1">RAND()</f>
        <v>0.27257166836196134</v>
      </c>
      <c r="C1005" t="str">
        <f ca="1">IF(B1005&lt;=$L$3,$I$3,IF(B1005&lt;=$L$4,$I$4,IF(B1005&lt;=$L$5,$I$5,IF(B1005&lt;=$L$6,$I$6,$I$7))))</f>
        <v>Cone</v>
      </c>
      <c r="D1005" s="14">
        <f ca="1">LOGINV(RAND(),$M$12,$L$12)</f>
        <v>75.008549233531951</v>
      </c>
      <c r="E1005" s="14">
        <f ca="1">LOGINV(RAND(),$M$13,$L$13)</f>
        <v>17.601173674003</v>
      </c>
      <c r="F1005" s="14">
        <f ca="1">LOGINV(RAND(),$M$14,$L$14)</f>
        <v>17.120012230520107</v>
      </c>
      <c r="G1005" s="14">
        <f ca="1">D1005+E1005+F1005</f>
        <v>109.72973513805505</v>
      </c>
      <c r="H1005">
        <f ca="1">FLOOR(SimTable[[#This Row],[Total_Service_Time_sec]],10)</f>
        <v>100</v>
      </c>
    </row>
    <row r="1006" spans="1:8" ht="15" customHeight="1">
      <c r="A1006">
        <f t="shared" si="15"/>
        <v>1005</v>
      </c>
      <c r="B1006" s="13">
        <f ca="1">RAND()</f>
        <v>0.34400560272903868</v>
      </c>
      <c r="C1006" t="str">
        <f ca="1">IF(B1006&lt;=$L$3,$I$3,IF(B1006&lt;=$L$4,$I$4,IF(B1006&lt;=$L$5,$I$5,IF(B1006&lt;=$L$6,$I$6,$I$7))))</f>
        <v>Cone</v>
      </c>
      <c r="D1006" s="14">
        <f ca="1">LOGINV(RAND(),$M$12,$L$12)</f>
        <v>91.446420084191843</v>
      </c>
      <c r="E1006" s="14">
        <f ca="1">LOGINV(RAND(),$M$13,$L$13)</f>
        <v>15.739212469149622</v>
      </c>
      <c r="F1006" s="14">
        <f ca="1">LOGINV(RAND(),$M$14,$L$14)</f>
        <v>26.176286112221792</v>
      </c>
      <c r="G1006" s="14">
        <f ca="1">D1006+E1006+F1006</f>
        <v>133.36191866556325</v>
      </c>
      <c r="H1006">
        <f ca="1">FLOOR(SimTable[[#This Row],[Total_Service_Time_sec]],10)</f>
        <v>130</v>
      </c>
    </row>
    <row r="1007" spans="1:8" ht="15" customHeight="1">
      <c r="A1007">
        <f t="shared" si="15"/>
        <v>1006</v>
      </c>
      <c r="B1007" s="13">
        <f ca="1">RAND()</f>
        <v>9.7305967856452513E-2</v>
      </c>
      <c r="C1007" t="str">
        <f ca="1">IF(B1007&lt;=$L$3,$I$3,IF(B1007&lt;=$L$4,$I$4,IF(B1007&lt;=$L$5,$I$5,IF(B1007&lt;=$L$6,$I$6,$I$7))))</f>
        <v>Cone</v>
      </c>
      <c r="D1007" s="14">
        <f ca="1">LOGINV(RAND(),$M$12,$L$12)</f>
        <v>75.725730097449429</v>
      </c>
      <c r="E1007" s="14">
        <f ca="1">LOGINV(RAND(),$M$13,$L$13)</f>
        <v>39.887584626544459</v>
      </c>
      <c r="F1007" s="14">
        <f ca="1">LOGINV(RAND(),$M$14,$L$14)</f>
        <v>18.672041383660122</v>
      </c>
      <c r="G1007" s="14">
        <f ca="1">D1007+E1007+F1007</f>
        <v>134.285356107654</v>
      </c>
      <c r="H1007">
        <f ca="1">FLOOR(SimTable[[#This Row],[Total_Service_Time_sec]],10)</f>
        <v>130</v>
      </c>
    </row>
    <row r="1008" spans="1:8" ht="15" customHeight="1">
      <c r="A1008">
        <f t="shared" si="15"/>
        <v>1007</v>
      </c>
      <c r="B1008" s="13">
        <f ca="1">RAND()</f>
        <v>0.77140043766240129</v>
      </c>
      <c r="C1008" t="str">
        <f ca="1">IF(B1008&lt;=$L$3,$I$3,IF(B1008&lt;=$L$4,$I$4,IF(B1008&lt;=$L$5,$I$5,IF(B1008&lt;=$L$6,$I$6,$I$7))))</f>
        <v>Cup</v>
      </c>
      <c r="D1008" s="14">
        <f ca="1">LOGINV(RAND(),$M$12,$L$12)</f>
        <v>51.158229289479131</v>
      </c>
      <c r="E1008" s="14">
        <f ca="1">LOGINV(RAND(),$M$13,$L$13)</f>
        <v>16.473796647775366</v>
      </c>
      <c r="F1008" s="14">
        <f ca="1">LOGINV(RAND(),$M$14,$L$14)</f>
        <v>22.818231136468235</v>
      </c>
      <c r="G1008" s="14">
        <f ca="1">D1008+E1008+F1008</f>
        <v>90.450257073722724</v>
      </c>
      <c r="H1008">
        <f ca="1">FLOOR(SimTable[[#This Row],[Total_Service_Time_sec]],10)</f>
        <v>90</v>
      </c>
    </row>
    <row r="1009" spans="1:8" ht="15" customHeight="1">
      <c r="A1009">
        <f t="shared" si="15"/>
        <v>1008</v>
      </c>
      <c r="B1009" s="13">
        <f ca="1">RAND()</f>
        <v>0.46871583885033674</v>
      </c>
      <c r="C1009" t="str">
        <f ca="1">IF(B1009&lt;=$L$3,$I$3,IF(B1009&lt;=$L$4,$I$4,IF(B1009&lt;=$L$5,$I$5,IF(B1009&lt;=$L$6,$I$6,$I$7))))</f>
        <v>Cone</v>
      </c>
      <c r="D1009" s="14">
        <f ca="1">LOGINV(RAND(),$M$12,$L$12)</f>
        <v>46.040203246370801</v>
      </c>
      <c r="E1009" s="14">
        <f ca="1">LOGINV(RAND(),$M$13,$L$13)</f>
        <v>25.550759738694214</v>
      </c>
      <c r="F1009" s="14">
        <f ca="1">LOGINV(RAND(),$M$14,$L$14)</f>
        <v>14.340437768325158</v>
      </c>
      <c r="G1009" s="14">
        <f ca="1">D1009+E1009+F1009</f>
        <v>85.931400753390179</v>
      </c>
      <c r="H1009">
        <f ca="1">FLOOR(SimTable[[#This Row],[Total_Service_Time_sec]],10)</f>
        <v>80</v>
      </c>
    </row>
    <row r="1010" spans="1:8" ht="15" customHeight="1">
      <c r="A1010">
        <f t="shared" si="15"/>
        <v>1009</v>
      </c>
      <c r="B1010" s="13">
        <f ca="1">RAND()</f>
        <v>0.89398912062770342</v>
      </c>
      <c r="C1010" t="str">
        <f ca="1">IF(B1010&lt;=$L$3,$I$3,IF(B1010&lt;=$L$4,$I$4,IF(B1010&lt;=$L$5,$I$5,IF(B1010&lt;=$L$6,$I$6,$I$7))))</f>
        <v>Shake</v>
      </c>
      <c r="D1010" s="14">
        <f ca="1">LOGINV(RAND(),$M$12,$L$12)</f>
        <v>30.147361595949935</v>
      </c>
      <c r="E1010" s="14">
        <f ca="1">LOGINV(RAND(),$M$13,$L$13)</f>
        <v>17.548660067477606</v>
      </c>
      <c r="F1010" s="14">
        <f ca="1">LOGINV(RAND(),$M$14,$L$14)</f>
        <v>29.198198604224814</v>
      </c>
      <c r="G1010" s="14">
        <f ca="1">D1010+E1010+F1010</f>
        <v>76.894220267652358</v>
      </c>
      <c r="H1010">
        <f ca="1">FLOOR(SimTable[[#This Row],[Total_Service_Time_sec]],10)</f>
        <v>70</v>
      </c>
    </row>
    <row r="1011" spans="1:8" ht="15" customHeight="1">
      <c r="A1011">
        <f t="shared" si="15"/>
        <v>1010</v>
      </c>
      <c r="B1011" s="13">
        <f ca="1">RAND()</f>
        <v>0.49361395623307947</v>
      </c>
      <c r="C1011" t="str">
        <f ca="1">IF(B1011&lt;=$L$3,$I$3,IF(B1011&lt;=$L$4,$I$4,IF(B1011&lt;=$L$5,$I$5,IF(B1011&lt;=$L$6,$I$6,$I$7))))</f>
        <v>Cone</v>
      </c>
      <c r="D1011" s="14">
        <f ca="1">LOGINV(RAND(),$M$12,$L$12)</f>
        <v>27.585352531919771</v>
      </c>
      <c r="E1011" s="14">
        <f ca="1">LOGINV(RAND(),$M$13,$L$13)</f>
        <v>31.937759271391212</v>
      </c>
      <c r="F1011" s="14">
        <f ca="1">LOGINV(RAND(),$M$14,$L$14)</f>
        <v>18.280214857908387</v>
      </c>
      <c r="G1011" s="14">
        <f ca="1">D1011+E1011+F1011</f>
        <v>77.803326661219373</v>
      </c>
      <c r="H1011">
        <f ca="1">FLOOR(SimTable[[#This Row],[Total_Service_Time_sec]],10)</f>
        <v>70</v>
      </c>
    </row>
    <row r="1012" spans="1:8" ht="15" customHeight="1">
      <c r="A1012">
        <f t="shared" si="15"/>
        <v>1011</v>
      </c>
      <c r="B1012" s="13">
        <f ca="1">RAND()</f>
        <v>0.26459685557822021</v>
      </c>
      <c r="C1012" t="str">
        <f ca="1">IF(B1012&lt;=$L$3,$I$3,IF(B1012&lt;=$L$4,$I$4,IF(B1012&lt;=$L$5,$I$5,IF(B1012&lt;=$L$6,$I$6,$I$7))))</f>
        <v>Cone</v>
      </c>
      <c r="D1012" s="14">
        <f ca="1">LOGINV(RAND(),$M$12,$L$12)</f>
        <v>62.101135280203884</v>
      </c>
      <c r="E1012" s="14">
        <f ca="1">LOGINV(RAND(),$M$13,$L$13)</f>
        <v>16.22499275468029</v>
      </c>
      <c r="F1012" s="14">
        <f ca="1">LOGINV(RAND(),$M$14,$L$14)</f>
        <v>23.824080330991492</v>
      </c>
      <c r="G1012" s="14">
        <f ca="1">D1012+E1012+F1012</f>
        <v>102.15020836587567</v>
      </c>
      <c r="H1012">
        <f ca="1">FLOOR(SimTable[[#This Row],[Total_Service_Time_sec]],10)</f>
        <v>100</v>
      </c>
    </row>
    <row r="1013" spans="1:8" ht="15" customHeight="1">
      <c r="A1013">
        <f t="shared" si="15"/>
        <v>1012</v>
      </c>
      <c r="B1013" s="13">
        <f ca="1">RAND()</f>
        <v>0.37271902003686153</v>
      </c>
      <c r="C1013" t="str">
        <f ca="1">IF(B1013&lt;=$L$3,$I$3,IF(B1013&lt;=$L$4,$I$4,IF(B1013&lt;=$L$5,$I$5,IF(B1013&lt;=$L$6,$I$6,$I$7))))</f>
        <v>Cone</v>
      </c>
      <c r="D1013" s="14">
        <f ca="1">LOGINV(RAND(),$M$12,$L$12)</f>
        <v>6.3764374846086618</v>
      </c>
      <c r="E1013" s="14">
        <f ca="1">LOGINV(RAND(),$M$13,$L$13)</f>
        <v>32.193148846283542</v>
      </c>
      <c r="F1013" s="14">
        <f ca="1">LOGINV(RAND(),$M$14,$L$14)</f>
        <v>24.091210185220302</v>
      </c>
      <c r="G1013" s="14">
        <f ca="1">D1013+E1013+F1013</f>
        <v>62.660796516112512</v>
      </c>
      <c r="H1013">
        <f ca="1">FLOOR(SimTable[[#This Row],[Total_Service_Time_sec]],10)</f>
        <v>60</v>
      </c>
    </row>
    <row r="1014" spans="1:8" ht="15" customHeight="1">
      <c r="A1014">
        <f t="shared" si="15"/>
        <v>1013</v>
      </c>
      <c r="B1014" s="13">
        <f ca="1">RAND()</f>
        <v>0.20440764639011855</v>
      </c>
      <c r="C1014" t="str">
        <f ca="1">IF(B1014&lt;=$L$3,$I$3,IF(B1014&lt;=$L$4,$I$4,IF(B1014&lt;=$L$5,$I$5,IF(B1014&lt;=$L$6,$I$6,$I$7))))</f>
        <v>Cone</v>
      </c>
      <c r="D1014" s="14">
        <f ca="1">LOGINV(RAND(),$M$12,$L$12)</f>
        <v>15.165132998448351</v>
      </c>
      <c r="E1014" s="14">
        <f ca="1">LOGINV(RAND(),$M$13,$L$13)</f>
        <v>26.467416892547238</v>
      </c>
      <c r="F1014" s="14">
        <f ca="1">LOGINV(RAND(),$M$14,$L$14)</f>
        <v>20.950824505451877</v>
      </c>
      <c r="G1014" s="14">
        <f ca="1">D1014+E1014+F1014</f>
        <v>62.583374396447468</v>
      </c>
      <c r="H1014">
        <f ca="1">FLOOR(SimTable[[#This Row],[Total_Service_Time_sec]],10)</f>
        <v>60</v>
      </c>
    </row>
    <row r="1015" spans="1:8" ht="15" customHeight="1">
      <c r="A1015">
        <f t="shared" si="15"/>
        <v>1014</v>
      </c>
      <c r="B1015" s="13">
        <f ca="1">RAND()</f>
        <v>0.22558334048668094</v>
      </c>
      <c r="C1015" t="str">
        <f ca="1">IF(B1015&lt;=$L$3,$I$3,IF(B1015&lt;=$L$4,$I$4,IF(B1015&lt;=$L$5,$I$5,IF(B1015&lt;=$L$6,$I$6,$I$7))))</f>
        <v>Cone</v>
      </c>
      <c r="D1015" s="14">
        <f ca="1">LOGINV(RAND(),$M$12,$L$12)</f>
        <v>47.909864082967331</v>
      </c>
      <c r="E1015" s="14">
        <f ca="1">LOGINV(RAND(),$M$13,$L$13)</f>
        <v>72.080759108235</v>
      </c>
      <c r="F1015" s="14">
        <f ca="1">LOGINV(RAND(),$M$14,$L$14)</f>
        <v>17.331003693041321</v>
      </c>
      <c r="G1015" s="14">
        <f ca="1">D1015+E1015+F1015</f>
        <v>137.32162688424364</v>
      </c>
      <c r="H1015">
        <f ca="1">FLOOR(SimTable[[#This Row],[Total_Service_Time_sec]],10)</f>
        <v>130</v>
      </c>
    </row>
    <row r="1016" spans="1:8" ht="15" customHeight="1">
      <c r="A1016">
        <f t="shared" si="15"/>
        <v>1015</v>
      </c>
      <c r="B1016" s="13">
        <f ca="1">RAND()</f>
        <v>0.70221919397037658</v>
      </c>
      <c r="C1016" t="str">
        <f ca="1">IF(B1016&lt;=$L$3,$I$3,IF(B1016&lt;=$L$4,$I$4,IF(B1016&lt;=$L$5,$I$5,IF(B1016&lt;=$L$6,$I$6,$I$7))))</f>
        <v>Cup</v>
      </c>
      <c r="D1016" s="14">
        <f ca="1">LOGINV(RAND(),$M$12,$L$12)</f>
        <v>37.783308093181894</v>
      </c>
      <c r="E1016" s="14">
        <f ca="1">LOGINV(RAND(),$M$13,$L$13)</f>
        <v>29.96176808325307</v>
      </c>
      <c r="F1016" s="14">
        <f ca="1">LOGINV(RAND(),$M$14,$L$14)</f>
        <v>23.255693406392609</v>
      </c>
      <c r="G1016" s="14">
        <f ca="1">D1016+E1016+F1016</f>
        <v>91.000769582827573</v>
      </c>
      <c r="H1016">
        <f ca="1">FLOOR(SimTable[[#This Row],[Total_Service_Time_sec]],10)</f>
        <v>90</v>
      </c>
    </row>
    <row r="1017" spans="1:8" ht="15" customHeight="1">
      <c r="A1017">
        <f t="shared" si="15"/>
        <v>1016</v>
      </c>
      <c r="B1017" s="13">
        <f ca="1">RAND()</f>
        <v>0.37337567718063258</v>
      </c>
      <c r="C1017" t="str">
        <f ca="1">IF(B1017&lt;=$L$3,$I$3,IF(B1017&lt;=$L$4,$I$4,IF(B1017&lt;=$L$5,$I$5,IF(B1017&lt;=$L$6,$I$6,$I$7))))</f>
        <v>Cone</v>
      </c>
      <c r="D1017" s="14">
        <f ca="1">LOGINV(RAND(),$M$12,$L$12)</f>
        <v>12.364030160756473</v>
      </c>
      <c r="E1017" s="14">
        <f ca="1">LOGINV(RAND(),$M$13,$L$13)</f>
        <v>46.522854496646652</v>
      </c>
      <c r="F1017" s="14">
        <f ca="1">LOGINV(RAND(),$M$14,$L$14)</f>
        <v>21.533337771849322</v>
      </c>
      <c r="G1017" s="14">
        <f ca="1">D1017+E1017+F1017</f>
        <v>80.420222429252448</v>
      </c>
      <c r="H1017">
        <f ca="1">FLOOR(SimTable[[#This Row],[Total_Service_Time_sec]],10)</f>
        <v>80</v>
      </c>
    </row>
    <row r="1018" spans="1:8" ht="15" customHeight="1">
      <c r="A1018">
        <f t="shared" si="15"/>
        <v>1017</v>
      </c>
      <c r="B1018" s="13">
        <f ca="1">RAND()</f>
        <v>0.34992741114246995</v>
      </c>
      <c r="C1018" t="str">
        <f ca="1">IF(B1018&lt;=$L$3,$I$3,IF(B1018&lt;=$L$4,$I$4,IF(B1018&lt;=$L$5,$I$5,IF(B1018&lt;=$L$6,$I$6,$I$7))))</f>
        <v>Cone</v>
      </c>
      <c r="D1018" s="14">
        <f ca="1">LOGINV(RAND(),$M$12,$L$12)</f>
        <v>9.5285282472208479</v>
      </c>
      <c r="E1018" s="14">
        <f ca="1">LOGINV(RAND(),$M$13,$L$13)</f>
        <v>27.880040900921937</v>
      </c>
      <c r="F1018" s="14">
        <f ca="1">LOGINV(RAND(),$M$14,$L$14)</f>
        <v>20.063795956616701</v>
      </c>
      <c r="G1018" s="14">
        <f ca="1">D1018+E1018+F1018</f>
        <v>57.47236510475949</v>
      </c>
      <c r="H1018">
        <f ca="1">FLOOR(SimTable[[#This Row],[Total_Service_Time_sec]],10)</f>
        <v>50</v>
      </c>
    </row>
    <row r="1019" spans="1:8" ht="15" customHeight="1">
      <c r="A1019">
        <f t="shared" si="15"/>
        <v>1018</v>
      </c>
      <c r="B1019" s="13">
        <f ca="1">RAND()</f>
        <v>0.32227747201931056</v>
      </c>
      <c r="C1019" t="str">
        <f ca="1">IF(B1019&lt;=$L$3,$I$3,IF(B1019&lt;=$L$4,$I$4,IF(B1019&lt;=$L$5,$I$5,IF(B1019&lt;=$L$6,$I$6,$I$7))))</f>
        <v>Cone</v>
      </c>
      <c r="D1019" s="14">
        <f ca="1">LOGINV(RAND(),$M$12,$L$12)</f>
        <v>43.779183950368498</v>
      </c>
      <c r="E1019" s="14">
        <f ca="1">LOGINV(RAND(),$M$13,$L$13)</f>
        <v>23.628702665359594</v>
      </c>
      <c r="F1019" s="14">
        <f ca="1">LOGINV(RAND(),$M$14,$L$14)</f>
        <v>21.466116522684288</v>
      </c>
      <c r="G1019" s="14">
        <f ca="1">D1019+E1019+F1019</f>
        <v>88.874003138412377</v>
      </c>
      <c r="H1019">
        <f ca="1">FLOOR(SimTable[[#This Row],[Total_Service_Time_sec]],10)</f>
        <v>80</v>
      </c>
    </row>
    <row r="1020" spans="1:8" ht="15" customHeight="1">
      <c r="A1020">
        <f t="shared" si="15"/>
        <v>1019</v>
      </c>
      <c r="B1020" s="13">
        <f ca="1">RAND()</f>
        <v>0.50996688886070562</v>
      </c>
      <c r="C1020" t="str">
        <f ca="1">IF(B1020&lt;=$L$3,$I$3,IF(B1020&lt;=$L$4,$I$4,IF(B1020&lt;=$L$5,$I$5,IF(B1020&lt;=$L$6,$I$6,$I$7))))</f>
        <v>Cup</v>
      </c>
      <c r="D1020" s="14">
        <f ca="1">LOGINV(RAND(),$M$12,$L$12)</f>
        <v>18.320083496041079</v>
      </c>
      <c r="E1020" s="14">
        <f ca="1">LOGINV(RAND(),$M$13,$L$13)</f>
        <v>28.94340271206579</v>
      </c>
      <c r="F1020" s="14">
        <f ca="1">LOGINV(RAND(),$M$14,$L$14)</f>
        <v>18.375157271438763</v>
      </c>
      <c r="G1020" s="14">
        <f ca="1">D1020+E1020+F1020</f>
        <v>65.638643479545635</v>
      </c>
      <c r="H1020">
        <f ca="1">FLOOR(SimTable[[#This Row],[Total_Service_Time_sec]],10)</f>
        <v>60</v>
      </c>
    </row>
    <row r="1021" spans="1:8" ht="15" customHeight="1">
      <c r="A1021">
        <f t="shared" si="15"/>
        <v>1020</v>
      </c>
      <c r="B1021" s="13">
        <f ca="1">RAND()</f>
        <v>0.52683162455711219</v>
      </c>
      <c r="C1021" t="str">
        <f ca="1">IF(B1021&lt;=$L$3,$I$3,IF(B1021&lt;=$L$4,$I$4,IF(B1021&lt;=$L$5,$I$5,IF(B1021&lt;=$L$6,$I$6,$I$7))))</f>
        <v>Cup</v>
      </c>
      <c r="D1021" s="14">
        <f ca="1">LOGINV(RAND(),$M$12,$L$12)</f>
        <v>66.170720263078934</v>
      </c>
      <c r="E1021" s="14">
        <f ca="1">LOGINV(RAND(),$M$13,$L$13)</f>
        <v>41.288727685242364</v>
      </c>
      <c r="F1021" s="14">
        <f ca="1">LOGINV(RAND(),$M$14,$L$14)</f>
        <v>19.783970583524606</v>
      </c>
      <c r="G1021" s="14">
        <f ca="1">D1021+E1021+F1021</f>
        <v>127.2434185318459</v>
      </c>
      <c r="H1021">
        <f ca="1">FLOOR(SimTable[[#This Row],[Total_Service_Time_sec]],10)</f>
        <v>120</v>
      </c>
    </row>
    <row r="1022" spans="1:8" ht="15" customHeight="1">
      <c r="A1022">
        <f t="shared" si="15"/>
        <v>1021</v>
      </c>
      <c r="B1022" s="13">
        <f ca="1">RAND()</f>
        <v>0.50074987434029716</v>
      </c>
      <c r="C1022" t="str">
        <f ca="1">IF(B1022&lt;=$L$3,$I$3,IF(B1022&lt;=$L$4,$I$4,IF(B1022&lt;=$L$5,$I$5,IF(B1022&lt;=$L$6,$I$6,$I$7))))</f>
        <v>Cup</v>
      </c>
      <c r="D1022" s="14">
        <f ca="1">LOGINV(RAND(),$M$12,$L$12)</f>
        <v>74.975540105616503</v>
      </c>
      <c r="E1022" s="14">
        <f ca="1">LOGINV(RAND(),$M$13,$L$13)</f>
        <v>19.4188058963759</v>
      </c>
      <c r="F1022" s="14">
        <f ca="1">LOGINV(RAND(),$M$14,$L$14)</f>
        <v>19.1386726763136</v>
      </c>
      <c r="G1022" s="14">
        <f ca="1">D1022+E1022+F1022</f>
        <v>113.53301867830601</v>
      </c>
      <c r="H1022">
        <f ca="1">FLOOR(SimTable[[#This Row],[Total_Service_Time_sec]],10)</f>
        <v>110</v>
      </c>
    </row>
    <row r="1023" spans="1:8" ht="15" customHeight="1">
      <c r="A1023">
        <f t="shared" si="15"/>
        <v>1022</v>
      </c>
      <c r="B1023" s="13">
        <f ca="1">RAND()</f>
        <v>1.3210388395956008E-2</v>
      </c>
      <c r="C1023" t="str">
        <f ca="1">IF(B1023&lt;=$L$3,$I$3,IF(B1023&lt;=$L$4,$I$4,IF(B1023&lt;=$L$5,$I$5,IF(B1023&lt;=$L$6,$I$6,$I$7))))</f>
        <v>Cone</v>
      </c>
      <c r="D1023" s="14">
        <f ca="1">LOGINV(RAND(),$M$12,$L$12)</f>
        <v>24.308583817062782</v>
      </c>
      <c r="E1023" s="14">
        <f ca="1">LOGINV(RAND(),$M$13,$L$13)</f>
        <v>41.981452128548462</v>
      </c>
      <c r="F1023" s="14">
        <f ca="1">LOGINV(RAND(),$M$14,$L$14)</f>
        <v>17.946254599257497</v>
      </c>
      <c r="G1023" s="14">
        <f ca="1">D1023+E1023+F1023</f>
        <v>84.236290544868737</v>
      </c>
      <c r="H1023">
        <f ca="1">FLOOR(SimTable[[#This Row],[Total_Service_Time_sec]],10)</f>
        <v>80</v>
      </c>
    </row>
    <row r="1024" spans="1:8" ht="15" customHeight="1">
      <c r="A1024">
        <f t="shared" si="15"/>
        <v>1023</v>
      </c>
      <c r="B1024" s="13">
        <f ca="1">RAND()</f>
        <v>0.81480659158509672</v>
      </c>
      <c r="C1024" t="str">
        <f ca="1">IF(B1024&lt;=$L$3,$I$3,IF(B1024&lt;=$L$4,$I$4,IF(B1024&lt;=$L$5,$I$5,IF(B1024&lt;=$L$6,$I$6,$I$7))))</f>
        <v>Cup</v>
      </c>
      <c r="D1024" s="14">
        <f ca="1">LOGINV(RAND(),$M$12,$L$12)</f>
        <v>9.1572638098631263</v>
      </c>
      <c r="E1024" s="14">
        <f ca="1">LOGINV(RAND(),$M$13,$L$13)</f>
        <v>85.014441318262399</v>
      </c>
      <c r="F1024" s="14">
        <f ca="1">LOGINV(RAND(),$M$14,$L$14)</f>
        <v>22.448296405001209</v>
      </c>
      <c r="G1024" s="14">
        <f ca="1">D1024+E1024+F1024</f>
        <v>116.62000153312673</v>
      </c>
      <c r="H1024">
        <f ca="1">FLOOR(SimTable[[#This Row],[Total_Service_Time_sec]],10)</f>
        <v>110</v>
      </c>
    </row>
    <row r="1025" spans="1:8" ht="15" customHeight="1">
      <c r="A1025">
        <f t="shared" si="15"/>
        <v>1024</v>
      </c>
      <c r="B1025" s="13">
        <f ca="1">RAND()</f>
        <v>0.46930913296002619</v>
      </c>
      <c r="C1025" t="str">
        <f ca="1">IF(B1025&lt;=$L$3,$I$3,IF(B1025&lt;=$L$4,$I$4,IF(B1025&lt;=$L$5,$I$5,IF(B1025&lt;=$L$6,$I$6,$I$7))))</f>
        <v>Cone</v>
      </c>
      <c r="D1025" s="14">
        <f ca="1">LOGINV(RAND(),$M$12,$L$12)</f>
        <v>32.873959791876281</v>
      </c>
      <c r="E1025" s="14">
        <f ca="1">LOGINV(RAND(),$M$13,$L$13)</f>
        <v>38.442656243420977</v>
      </c>
      <c r="F1025" s="14">
        <f ca="1">LOGINV(RAND(),$M$14,$L$14)</f>
        <v>20.998093312954104</v>
      </c>
      <c r="G1025" s="14">
        <f ca="1">D1025+E1025+F1025</f>
        <v>92.31470934825137</v>
      </c>
      <c r="H1025">
        <f ca="1">FLOOR(SimTable[[#This Row],[Total_Service_Time_sec]],10)</f>
        <v>90</v>
      </c>
    </row>
    <row r="1026" spans="1:8" ht="15" customHeight="1">
      <c r="A1026">
        <f t="shared" ref="A1026:A1089" si="16">ROW()-1</f>
        <v>1025</v>
      </c>
      <c r="B1026" s="13">
        <f ca="1">RAND()</f>
        <v>0.81706125605211377</v>
      </c>
      <c r="C1026" t="str">
        <f ca="1">IF(B1026&lt;=$L$3,$I$3,IF(B1026&lt;=$L$4,$I$4,IF(B1026&lt;=$L$5,$I$5,IF(B1026&lt;=$L$6,$I$6,$I$7))))</f>
        <v>Cup</v>
      </c>
      <c r="D1026" s="14">
        <f ca="1">LOGINV(RAND(),$M$12,$L$12)</f>
        <v>118.83377590165954</v>
      </c>
      <c r="E1026" s="14">
        <f ca="1">LOGINV(RAND(),$M$13,$L$13)</f>
        <v>67.081271962481082</v>
      </c>
      <c r="F1026" s="14">
        <f ca="1">LOGINV(RAND(),$M$14,$L$14)</f>
        <v>17.955227778698607</v>
      </c>
      <c r="G1026" s="14">
        <f ca="1">D1026+E1026+F1026</f>
        <v>203.8702756428392</v>
      </c>
      <c r="H1026">
        <f ca="1">FLOOR(SimTable[[#This Row],[Total_Service_Time_sec]],10)</f>
        <v>200</v>
      </c>
    </row>
    <row r="1027" spans="1:8" ht="15" customHeight="1">
      <c r="A1027">
        <f t="shared" si="16"/>
        <v>1026</v>
      </c>
      <c r="B1027" s="13">
        <f ca="1">RAND()</f>
        <v>6.0522765083312557E-2</v>
      </c>
      <c r="C1027" t="str">
        <f ca="1">IF(B1027&lt;=$L$3,$I$3,IF(B1027&lt;=$L$4,$I$4,IF(B1027&lt;=$L$5,$I$5,IF(B1027&lt;=$L$6,$I$6,$I$7))))</f>
        <v>Cone</v>
      </c>
      <c r="D1027" s="14">
        <f ca="1">LOGINV(RAND(),$M$12,$L$12)</f>
        <v>20.555697727346192</v>
      </c>
      <c r="E1027" s="14">
        <f ca="1">LOGINV(RAND(),$M$13,$L$13)</f>
        <v>14.603062158186669</v>
      </c>
      <c r="F1027" s="14">
        <f ca="1">LOGINV(RAND(),$M$14,$L$14)</f>
        <v>19.381220546416369</v>
      </c>
      <c r="G1027" s="14">
        <f ca="1">D1027+E1027+F1027</f>
        <v>54.539980431949232</v>
      </c>
      <c r="H1027">
        <f ca="1">FLOOR(SimTable[[#This Row],[Total_Service_Time_sec]],10)</f>
        <v>50</v>
      </c>
    </row>
    <row r="1028" spans="1:8" ht="15" customHeight="1">
      <c r="A1028">
        <f t="shared" si="16"/>
        <v>1027</v>
      </c>
      <c r="B1028" s="13">
        <f ca="1">RAND()</f>
        <v>0.95178048888891043</v>
      </c>
      <c r="C1028" t="str">
        <f ca="1">IF(B1028&lt;=$L$3,$I$3,IF(B1028&lt;=$L$4,$I$4,IF(B1028&lt;=$L$5,$I$5,IF(B1028&lt;=$L$6,$I$6,$I$7))))</f>
        <v>Split</v>
      </c>
      <c r="D1028" s="14">
        <f ca="1">LOGINV(RAND(),$M$12,$L$12)</f>
        <v>22.103301296409196</v>
      </c>
      <c r="E1028" s="14">
        <f ca="1">LOGINV(RAND(),$M$13,$L$13)</f>
        <v>21.000304480494062</v>
      </c>
      <c r="F1028" s="14">
        <f ca="1">LOGINV(RAND(),$M$14,$L$14)</f>
        <v>24.967888723970869</v>
      </c>
      <c r="G1028" s="14">
        <f ca="1">D1028+E1028+F1028</f>
        <v>68.071494500874124</v>
      </c>
      <c r="H1028">
        <f ca="1">FLOOR(SimTable[[#This Row],[Total_Service_Time_sec]],10)</f>
        <v>60</v>
      </c>
    </row>
    <row r="1029" spans="1:8" ht="15" customHeight="1">
      <c r="A1029">
        <f t="shared" si="16"/>
        <v>1028</v>
      </c>
      <c r="B1029" s="13">
        <f ca="1">RAND()</f>
        <v>0.48238599839988316</v>
      </c>
      <c r="C1029" t="str">
        <f ca="1">IF(B1029&lt;=$L$3,$I$3,IF(B1029&lt;=$L$4,$I$4,IF(B1029&lt;=$L$5,$I$5,IF(B1029&lt;=$L$6,$I$6,$I$7))))</f>
        <v>Cone</v>
      </c>
      <c r="D1029" s="14">
        <f ca="1">LOGINV(RAND(),$M$12,$L$12)</f>
        <v>60.95291386164206</v>
      </c>
      <c r="E1029" s="14">
        <f ca="1">LOGINV(RAND(),$M$13,$L$13)</f>
        <v>8.0559166028190159</v>
      </c>
      <c r="F1029" s="14">
        <f ca="1">LOGINV(RAND(),$M$14,$L$14)</f>
        <v>13.010192883808392</v>
      </c>
      <c r="G1029" s="14">
        <f ca="1">D1029+E1029+F1029</f>
        <v>82.019023348269457</v>
      </c>
      <c r="H1029">
        <f ca="1">FLOOR(SimTable[[#This Row],[Total_Service_Time_sec]],10)</f>
        <v>80</v>
      </c>
    </row>
    <row r="1030" spans="1:8" ht="15" customHeight="1">
      <c r="A1030">
        <f t="shared" si="16"/>
        <v>1029</v>
      </c>
      <c r="B1030" s="13">
        <f ca="1">RAND()</f>
        <v>0.54215511527545868</v>
      </c>
      <c r="C1030" t="str">
        <f ca="1">IF(B1030&lt;=$L$3,$I$3,IF(B1030&lt;=$L$4,$I$4,IF(B1030&lt;=$L$5,$I$5,IF(B1030&lt;=$L$6,$I$6,$I$7))))</f>
        <v>Cup</v>
      </c>
      <c r="D1030" s="14">
        <f ca="1">LOGINV(RAND(),$M$12,$L$12)</f>
        <v>26.506366192880925</v>
      </c>
      <c r="E1030" s="14">
        <f ca="1">LOGINV(RAND(),$M$13,$L$13)</f>
        <v>28.933029698199096</v>
      </c>
      <c r="F1030" s="14">
        <f ca="1">LOGINV(RAND(),$M$14,$L$14)</f>
        <v>21.510231875608518</v>
      </c>
      <c r="G1030" s="14">
        <f ca="1">D1030+E1030+F1030</f>
        <v>76.949627766688536</v>
      </c>
      <c r="H1030">
        <f ca="1">FLOOR(SimTable[[#This Row],[Total_Service_Time_sec]],10)</f>
        <v>70</v>
      </c>
    </row>
    <row r="1031" spans="1:8" ht="15" customHeight="1">
      <c r="A1031">
        <f t="shared" si="16"/>
        <v>1030</v>
      </c>
      <c r="B1031" s="13">
        <f ca="1">RAND()</f>
        <v>0.31098998296494929</v>
      </c>
      <c r="C1031" t="str">
        <f ca="1">IF(B1031&lt;=$L$3,$I$3,IF(B1031&lt;=$L$4,$I$4,IF(B1031&lt;=$L$5,$I$5,IF(B1031&lt;=$L$6,$I$6,$I$7))))</f>
        <v>Cone</v>
      </c>
      <c r="D1031" s="14">
        <f ca="1">LOGINV(RAND(),$M$12,$L$12)</f>
        <v>16.466096387714373</v>
      </c>
      <c r="E1031" s="14">
        <f ca="1">LOGINV(RAND(),$M$13,$L$13)</f>
        <v>24.610709358703346</v>
      </c>
      <c r="F1031" s="14">
        <f ca="1">LOGINV(RAND(),$M$14,$L$14)</f>
        <v>20.19794124570668</v>
      </c>
      <c r="G1031" s="14">
        <f ca="1">D1031+E1031+F1031</f>
        <v>61.274746992124399</v>
      </c>
      <c r="H1031">
        <f ca="1">FLOOR(SimTable[[#This Row],[Total_Service_Time_sec]],10)</f>
        <v>60</v>
      </c>
    </row>
    <row r="1032" spans="1:8" ht="15" customHeight="1">
      <c r="A1032">
        <f t="shared" si="16"/>
        <v>1031</v>
      </c>
      <c r="B1032" s="13">
        <f ca="1">RAND()</f>
        <v>0.36896809862685986</v>
      </c>
      <c r="C1032" t="str">
        <f ca="1">IF(B1032&lt;=$L$3,$I$3,IF(B1032&lt;=$L$4,$I$4,IF(B1032&lt;=$L$5,$I$5,IF(B1032&lt;=$L$6,$I$6,$I$7))))</f>
        <v>Cone</v>
      </c>
      <c r="D1032" s="14">
        <f ca="1">LOGINV(RAND(),$M$12,$L$12)</f>
        <v>19.079895887786442</v>
      </c>
      <c r="E1032" s="14">
        <f ca="1">LOGINV(RAND(),$M$13,$L$13)</f>
        <v>26.185513871238538</v>
      </c>
      <c r="F1032" s="14">
        <f ca="1">LOGINV(RAND(),$M$14,$L$14)</f>
        <v>18.079367329267825</v>
      </c>
      <c r="G1032" s="14">
        <f ca="1">D1032+E1032+F1032</f>
        <v>63.344777088292801</v>
      </c>
      <c r="H1032">
        <f ca="1">FLOOR(SimTable[[#This Row],[Total_Service_Time_sec]],10)</f>
        <v>60</v>
      </c>
    </row>
    <row r="1033" spans="1:8" ht="15" customHeight="1">
      <c r="A1033">
        <f t="shared" si="16"/>
        <v>1032</v>
      </c>
      <c r="B1033" s="13">
        <f ca="1">RAND()</f>
        <v>0.3011472567520096</v>
      </c>
      <c r="C1033" t="str">
        <f ca="1">IF(B1033&lt;=$L$3,$I$3,IF(B1033&lt;=$L$4,$I$4,IF(B1033&lt;=$L$5,$I$5,IF(B1033&lt;=$L$6,$I$6,$I$7))))</f>
        <v>Cone</v>
      </c>
      <c r="D1033" s="14">
        <f ca="1">LOGINV(RAND(),$M$12,$L$12)</f>
        <v>15.625962150639493</v>
      </c>
      <c r="E1033" s="14">
        <f ca="1">LOGINV(RAND(),$M$13,$L$13)</f>
        <v>90.468890770798851</v>
      </c>
      <c r="F1033" s="14">
        <f ca="1">LOGINV(RAND(),$M$14,$L$14)</f>
        <v>25.387230174207584</v>
      </c>
      <c r="G1033" s="14">
        <f ca="1">D1033+E1033+F1033</f>
        <v>131.48208309564592</v>
      </c>
      <c r="H1033">
        <f ca="1">FLOOR(SimTable[[#This Row],[Total_Service_Time_sec]],10)</f>
        <v>130</v>
      </c>
    </row>
    <row r="1034" spans="1:8" ht="15" customHeight="1">
      <c r="A1034">
        <f t="shared" si="16"/>
        <v>1033</v>
      </c>
      <c r="B1034" s="13">
        <f ca="1">RAND()</f>
        <v>0.1662219240600693</v>
      </c>
      <c r="C1034" t="str">
        <f ca="1">IF(B1034&lt;=$L$3,$I$3,IF(B1034&lt;=$L$4,$I$4,IF(B1034&lt;=$L$5,$I$5,IF(B1034&lt;=$L$6,$I$6,$I$7))))</f>
        <v>Cone</v>
      </c>
      <c r="D1034" s="14">
        <f ca="1">LOGINV(RAND(),$M$12,$L$12)</f>
        <v>15.689677772575907</v>
      </c>
      <c r="E1034" s="14">
        <f ca="1">LOGINV(RAND(),$M$13,$L$13)</f>
        <v>11.548552305748712</v>
      </c>
      <c r="F1034" s="14">
        <f ca="1">LOGINV(RAND(),$M$14,$L$14)</f>
        <v>19.390235603684939</v>
      </c>
      <c r="G1034" s="14">
        <f ca="1">D1034+E1034+F1034</f>
        <v>46.628465682009562</v>
      </c>
      <c r="H1034">
        <f ca="1">FLOOR(SimTable[[#This Row],[Total_Service_Time_sec]],10)</f>
        <v>40</v>
      </c>
    </row>
    <row r="1035" spans="1:8" ht="15" customHeight="1">
      <c r="A1035">
        <f t="shared" si="16"/>
        <v>1034</v>
      </c>
      <c r="B1035" s="13">
        <f ca="1">RAND()</f>
        <v>0.78275955859962398</v>
      </c>
      <c r="C1035" t="str">
        <f ca="1">IF(B1035&lt;=$L$3,$I$3,IF(B1035&lt;=$L$4,$I$4,IF(B1035&lt;=$L$5,$I$5,IF(B1035&lt;=$L$6,$I$6,$I$7))))</f>
        <v>Cup</v>
      </c>
      <c r="D1035" s="14">
        <f ca="1">LOGINV(RAND(),$M$12,$L$12)</f>
        <v>21.032390388335777</v>
      </c>
      <c r="E1035" s="14">
        <f ca="1">LOGINV(RAND(),$M$13,$L$13)</f>
        <v>38.639448562170188</v>
      </c>
      <c r="F1035" s="14">
        <f ca="1">LOGINV(RAND(),$M$14,$L$14)</f>
        <v>23.149697682693908</v>
      </c>
      <c r="G1035" s="14">
        <f ca="1">D1035+E1035+F1035</f>
        <v>82.821536633199869</v>
      </c>
      <c r="H1035">
        <f ca="1">FLOOR(SimTable[[#This Row],[Total_Service_Time_sec]],10)</f>
        <v>80</v>
      </c>
    </row>
    <row r="1036" spans="1:8" ht="15" customHeight="1">
      <c r="A1036">
        <f t="shared" si="16"/>
        <v>1035</v>
      </c>
      <c r="B1036" s="13">
        <f ca="1">RAND()</f>
        <v>9.4756096772201093E-2</v>
      </c>
      <c r="C1036" t="str">
        <f ca="1">IF(B1036&lt;=$L$3,$I$3,IF(B1036&lt;=$L$4,$I$4,IF(B1036&lt;=$L$5,$I$5,IF(B1036&lt;=$L$6,$I$6,$I$7))))</f>
        <v>Cone</v>
      </c>
      <c r="D1036" s="14">
        <f ca="1">LOGINV(RAND(),$M$12,$L$12)</f>
        <v>33.931865022565049</v>
      </c>
      <c r="E1036" s="14">
        <f ca="1">LOGINV(RAND(),$M$13,$L$13)</f>
        <v>41.231115763458803</v>
      </c>
      <c r="F1036" s="14">
        <f ca="1">LOGINV(RAND(),$M$14,$L$14)</f>
        <v>18.070611385767194</v>
      </c>
      <c r="G1036" s="14">
        <f ca="1">D1036+E1036+F1036</f>
        <v>93.233592171791045</v>
      </c>
      <c r="H1036">
        <f ca="1">FLOOR(SimTable[[#This Row],[Total_Service_Time_sec]],10)</f>
        <v>90</v>
      </c>
    </row>
    <row r="1037" spans="1:8" ht="15" customHeight="1">
      <c r="A1037">
        <f t="shared" si="16"/>
        <v>1036</v>
      </c>
      <c r="B1037" s="13">
        <f ca="1">RAND()</f>
        <v>0.67052942649986014</v>
      </c>
      <c r="C1037" t="str">
        <f ca="1">IF(B1037&lt;=$L$3,$I$3,IF(B1037&lt;=$L$4,$I$4,IF(B1037&lt;=$L$5,$I$5,IF(B1037&lt;=$L$6,$I$6,$I$7))))</f>
        <v>Cup</v>
      </c>
      <c r="D1037" s="14">
        <f ca="1">LOGINV(RAND(),$M$12,$L$12)</f>
        <v>85.282503059441126</v>
      </c>
      <c r="E1037" s="14">
        <f ca="1">LOGINV(RAND(),$M$13,$L$13)</f>
        <v>46.691226304568033</v>
      </c>
      <c r="F1037" s="14">
        <f ca="1">LOGINV(RAND(),$M$14,$L$14)</f>
        <v>18.963970820024354</v>
      </c>
      <c r="G1037" s="14">
        <f ca="1">D1037+E1037+F1037</f>
        <v>150.9377001840335</v>
      </c>
      <c r="H1037">
        <f ca="1">FLOOR(SimTable[[#This Row],[Total_Service_Time_sec]],10)</f>
        <v>150</v>
      </c>
    </row>
    <row r="1038" spans="1:8" ht="15" customHeight="1">
      <c r="A1038">
        <f t="shared" si="16"/>
        <v>1037</v>
      </c>
      <c r="B1038" s="13">
        <f ca="1">RAND()</f>
        <v>0.58754383425190115</v>
      </c>
      <c r="C1038" t="str">
        <f ca="1">IF(B1038&lt;=$L$3,$I$3,IF(B1038&lt;=$L$4,$I$4,IF(B1038&lt;=$L$5,$I$5,IF(B1038&lt;=$L$6,$I$6,$I$7))))</f>
        <v>Cup</v>
      </c>
      <c r="D1038" s="14">
        <f ca="1">LOGINV(RAND(),$M$12,$L$12)</f>
        <v>24.721062671738927</v>
      </c>
      <c r="E1038" s="14">
        <f ca="1">LOGINV(RAND(),$M$13,$L$13)</f>
        <v>25.947352907290831</v>
      </c>
      <c r="F1038" s="14">
        <f ca="1">LOGINV(RAND(),$M$14,$L$14)</f>
        <v>16.037302413648383</v>
      </c>
      <c r="G1038" s="14">
        <f ca="1">D1038+E1038+F1038</f>
        <v>66.705717992678132</v>
      </c>
      <c r="H1038">
        <f ca="1">FLOOR(SimTable[[#This Row],[Total_Service_Time_sec]],10)</f>
        <v>60</v>
      </c>
    </row>
    <row r="1039" spans="1:8" ht="15" customHeight="1">
      <c r="A1039">
        <f t="shared" si="16"/>
        <v>1038</v>
      </c>
      <c r="B1039" s="13">
        <f ca="1">RAND()</f>
        <v>0.9611591322559957</v>
      </c>
      <c r="C1039" t="str">
        <f ca="1">IF(B1039&lt;=$L$3,$I$3,IF(B1039&lt;=$L$4,$I$4,IF(B1039&lt;=$L$5,$I$5,IF(B1039&lt;=$L$6,$I$6,$I$7))))</f>
        <v>Sundae</v>
      </c>
      <c r="D1039" s="14">
        <f ca="1">LOGINV(RAND(),$M$12,$L$12)</f>
        <v>27.522667779710254</v>
      </c>
      <c r="E1039" s="14">
        <f ca="1">LOGINV(RAND(),$M$13,$L$13)</f>
        <v>25.553020206198337</v>
      </c>
      <c r="F1039" s="14">
        <f ca="1">LOGINV(RAND(),$M$14,$L$14)</f>
        <v>17.046535884613903</v>
      </c>
      <c r="G1039" s="14">
        <f ca="1">D1039+E1039+F1039</f>
        <v>70.12222387052249</v>
      </c>
      <c r="H1039">
        <f ca="1">FLOOR(SimTable[[#This Row],[Total_Service_Time_sec]],10)</f>
        <v>70</v>
      </c>
    </row>
    <row r="1040" spans="1:8" ht="15" customHeight="1">
      <c r="A1040">
        <f t="shared" si="16"/>
        <v>1039</v>
      </c>
      <c r="B1040" s="13">
        <f ca="1">RAND()</f>
        <v>0.16810895435505335</v>
      </c>
      <c r="C1040" t="str">
        <f ca="1">IF(B1040&lt;=$L$3,$I$3,IF(B1040&lt;=$L$4,$I$4,IF(B1040&lt;=$L$5,$I$5,IF(B1040&lt;=$L$6,$I$6,$I$7))))</f>
        <v>Cone</v>
      </c>
      <c r="D1040" s="14">
        <f ca="1">LOGINV(RAND(),$M$12,$L$12)</f>
        <v>28.922019894428988</v>
      </c>
      <c r="E1040" s="14">
        <f ca="1">LOGINV(RAND(),$M$13,$L$13)</f>
        <v>20.692852164154012</v>
      </c>
      <c r="F1040" s="14">
        <f ca="1">LOGINV(RAND(),$M$14,$L$14)</f>
        <v>18.664967065229284</v>
      </c>
      <c r="G1040" s="14">
        <f ca="1">D1040+E1040+F1040</f>
        <v>68.27983912381228</v>
      </c>
      <c r="H1040">
        <f ca="1">FLOOR(SimTable[[#This Row],[Total_Service_Time_sec]],10)</f>
        <v>60</v>
      </c>
    </row>
    <row r="1041" spans="1:8" ht="15" customHeight="1">
      <c r="A1041">
        <f t="shared" si="16"/>
        <v>1040</v>
      </c>
      <c r="B1041" s="13">
        <f ca="1">RAND()</f>
        <v>0.29227664271937825</v>
      </c>
      <c r="C1041" t="str">
        <f ca="1">IF(B1041&lt;=$L$3,$I$3,IF(B1041&lt;=$L$4,$I$4,IF(B1041&lt;=$L$5,$I$5,IF(B1041&lt;=$L$6,$I$6,$I$7))))</f>
        <v>Cone</v>
      </c>
      <c r="D1041" s="14">
        <f ca="1">LOGINV(RAND(),$M$12,$L$12)</f>
        <v>38.130976869152825</v>
      </c>
      <c r="E1041" s="14">
        <f ca="1">LOGINV(RAND(),$M$13,$L$13)</f>
        <v>63.722334524141196</v>
      </c>
      <c r="F1041" s="14">
        <f ca="1">LOGINV(RAND(),$M$14,$L$14)</f>
        <v>18.062328427212943</v>
      </c>
      <c r="G1041" s="14">
        <f ca="1">D1041+E1041+F1041</f>
        <v>119.91563982050697</v>
      </c>
      <c r="H1041">
        <f ca="1">FLOOR(SimTable[[#This Row],[Total_Service_Time_sec]],10)</f>
        <v>110</v>
      </c>
    </row>
    <row r="1042" spans="1:8" ht="15" customHeight="1">
      <c r="A1042">
        <f t="shared" si="16"/>
        <v>1041</v>
      </c>
      <c r="B1042" s="13">
        <f ca="1">RAND()</f>
        <v>0.46662219925370452</v>
      </c>
      <c r="C1042" t="str">
        <f ca="1">IF(B1042&lt;=$L$3,$I$3,IF(B1042&lt;=$L$4,$I$4,IF(B1042&lt;=$L$5,$I$5,IF(B1042&lt;=$L$6,$I$6,$I$7))))</f>
        <v>Cone</v>
      </c>
      <c r="D1042" s="14">
        <f ca="1">LOGINV(RAND(),$M$12,$L$12)</f>
        <v>10.604435851935959</v>
      </c>
      <c r="E1042" s="14">
        <f ca="1">LOGINV(RAND(),$M$13,$L$13)</f>
        <v>25.077863161215301</v>
      </c>
      <c r="F1042" s="14">
        <f ca="1">LOGINV(RAND(),$M$14,$L$14)</f>
        <v>18.184347068683092</v>
      </c>
      <c r="G1042" s="14">
        <f ca="1">D1042+E1042+F1042</f>
        <v>53.866646081834347</v>
      </c>
      <c r="H1042">
        <f ca="1">FLOOR(SimTable[[#This Row],[Total_Service_Time_sec]],10)</f>
        <v>50</v>
      </c>
    </row>
    <row r="1043" spans="1:8" ht="15" customHeight="1">
      <c r="A1043">
        <f t="shared" si="16"/>
        <v>1042</v>
      </c>
      <c r="B1043" s="13">
        <f ca="1">RAND()</f>
        <v>0.94195928927571926</v>
      </c>
      <c r="C1043" t="str">
        <f ca="1">IF(B1043&lt;=$L$3,$I$3,IF(B1043&lt;=$L$4,$I$4,IF(B1043&lt;=$L$5,$I$5,IF(B1043&lt;=$L$6,$I$6,$I$7))))</f>
        <v>Split</v>
      </c>
      <c r="D1043" s="14">
        <f ca="1">LOGINV(RAND(),$M$12,$L$12)</f>
        <v>21.338477348505471</v>
      </c>
      <c r="E1043" s="14">
        <f ca="1">LOGINV(RAND(),$M$13,$L$13)</f>
        <v>16.061449740752003</v>
      </c>
      <c r="F1043" s="14">
        <f ca="1">LOGINV(RAND(),$M$14,$L$14)</f>
        <v>18.407731181230819</v>
      </c>
      <c r="G1043" s="14">
        <f ca="1">D1043+E1043+F1043</f>
        <v>55.80765827048829</v>
      </c>
      <c r="H1043">
        <f ca="1">FLOOR(SimTable[[#This Row],[Total_Service_Time_sec]],10)</f>
        <v>50</v>
      </c>
    </row>
    <row r="1044" spans="1:8" ht="15" customHeight="1">
      <c r="A1044">
        <f t="shared" si="16"/>
        <v>1043</v>
      </c>
      <c r="B1044" s="13">
        <f ca="1">RAND()</f>
        <v>0.13055203802730841</v>
      </c>
      <c r="C1044" t="str">
        <f ca="1">IF(B1044&lt;=$L$3,$I$3,IF(B1044&lt;=$L$4,$I$4,IF(B1044&lt;=$L$5,$I$5,IF(B1044&lt;=$L$6,$I$6,$I$7))))</f>
        <v>Cone</v>
      </c>
      <c r="D1044" s="14">
        <f ca="1">LOGINV(RAND(),$M$12,$L$12)</f>
        <v>37.034421739059042</v>
      </c>
      <c r="E1044" s="14">
        <f ca="1">LOGINV(RAND(),$M$13,$L$13)</f>
        <v>17.78790647379487</v>
      </c>
      <c r="F1044" s="14">
        <f ca="1">LOGINV(RAND(),$M$14,$L$14)</f>
        <v>21.506169838743876</v>
      </c>
      <c r="G1044" s="14">
        <f ca="1">D1044+E1044+F1044</f>
        <v>76.328498051597791</v>
      </c>
      <c r="H1044">
        <f ca="1">FLOOR(SimTable[[#This Row],[Total_Service_Time_sec]],10)</f>
        <v>70</v>
      </c>
    </row>
    <row r="1045" spans="1:8" ht="15" customHeight="1">
      <c r="A1045">
        <f t="shared" si="16"/>
        <v>1044</v>
      </c>
      <c r="B1045" s="13">
        <f ca="1">RAND()</f>
        <v>0.62455548909597802</v>
      </c>
      <c r="C1045" t="str">
        <f ca="1">IF(B1045&lt;=$L$3,$I$3,IF(B1045&lt;=$L$4,$I$4,IF(B1045&lt;=$L$5,$I$5,IF(B1045&lt;=$L$6,$I$6,$I$7))))</f>
        <v>Cup</v>
      </c>
      <c r="D1045" s="14">
        <f ca="1">LOGINV(RAND(),$M$12,$L$12)</f>
        <v>7.3154024904407615</v>
      </c>
      <c r="E1045" s="14">
        <f ca="1">LOGINV(RAND(),$M$13,$L$13)</f>
        <v>56.114139721018311</v>
      </c>
      <c r="F1045" s="14">
        <f ca="1">LOGINV(RAND(),$M$14,$L$14)</f>
        <v>24.407828606278262</v>
      </c>
      <c r="G1045" s="14">
        <f ca="1">D1045+E1045+F1045</f>
        <v>87.837370817737337</v>
      </c>
      <c r="H1045">
        <f ca="1">FLOOR(SimTable[[#This Row],[Total_Service_Time_sec]],10)</f>
        <v>80</v>
      </c>
    </row>
    <row r="1046" spans="1:8" ht="15" customHeight="1">
      <c r="A1046">
        <f t="shared" si="16"/>
        <v>1045</v>
      </c>
      <c r="B1046" s="13">
        <f ca="1">RAND()</f>
        <v>0.78381984547376071</v>
      </c>
      <c r="C1046" t="str">
        <f ca="1">IF(B1046&lt;=$L$3,$I$3,IF(B1046&lt;=$L$4,$I$4,IF(B1046&lt;=$L$5,$I$5,IF(B1046&lt;=$L$6,$I$6,$I$7))))</f>
        <v>Cup</v>
      </c>
      <c r="D1046" s="14">
        <f ca="1">LOGINV(RAND(),$M$12,$L$12)</f>
        <v>47.691775276747371</v>
      </c>
      <c r="E1046" s="14">
        <f ca="1">LOGINV(RAND(),$M$13,$L$13)</f>
        <v>19.736354138232905</v>
      </c>
      <c r="F1046" s="14">
        <f ca="1">LOGINV(RAND(),$M$14,$L$14)</f>
        <v>20.756469766520244</v>
      </c>
      <c r="G1046" s="14">
        <f ca="1">D1046+E1046+F1046</f>
        <v>88.184599181500516</v>
      </c>
      <c r="H1046">
        <f ca="1">FLOOR(SimTable[[#This Row],[Total_Service_Time_sec]],10)</f>
        <v>80</v>
      </c>
    </row>
    <row r="1047" spans="1:8" ht="15" customHeight="1">
      <c r="A1047">
        <f t="shared" si="16"/>
        <v>1046</v>
      </c>
      <c r="B1047" s="13">
        <f ca="1">RAND()</f>
        <v>0.84917437948109864</v>
      </c>
      <c r="C1047" t="str">
        <f ca="1">IF(B1047&lt;=$L$3,$I$3,IF(B1047&lt;=$L$4,$I$4,IF(B1047&lt;=$L$5,$I$5,IF(B1047&lt;=$L$6,$I$6,$I$7))))</f>
        <v>Cup</v>
      </c>
      <c r="D1047" s="14">
        <f ca="1">LOGINV(RAND(),$M$12,$L$12)</f>
        <v>10.375139448279285</v>
      </c>
      <c r="E1047" s="14">
        <f ca="1">LOGINV(RAND(),$M$13,$L$13)</f>
        <v>26.731302612169795</v>
      </c>
      <c r="F1047" s="14">
        <f ca="1">LOGINV(RAND(),$M$14,$L$14)</f>
        <v>17.759353879443768</v>
      </c>
      <c r="G1047" s="14">
        <f ca="1">D1047+E1047+F1047</f>
        <v>54.865795939892848</v>
      </c>
      <c r="H1047">
        <f ca="1">FLOOR(SimTable[[#This Row],[Total_Service_Time_sec]],10)</f>
        <v>50</v>
      </c>
    </row>
    <row r="1048" spans="1:8" ht="15" customHeight="1">
      <c r="A1048">
        <f t="shared" si="16"/>
        <v>1047</v>
      </c>
      <c r="B1048" s="13">
        <f ca="1">RAND()</f>
        <v>0.57214555726008343</v>
      </c>
      <c r="C1048" t="str">
        <f ca="1">IF(B1048&lt;=$L$3,$I$3,IF(B1048&lt;=$L$4,$I$4,IF(B1048&lt;=$L$5,$I$5,IF(B1048&lt;=$L$6,$I$6,$I$7))))</f>
        <v>Cup</v>
      </c>
      <c r="D1048" s="14">
        <f ca="1">LOGINV(RAND(),$M$12,$L$12)</f>
        <v>78.940783149712971</v>
      </c>
      <c r="E1048" s="14">
        <f ca="1">LOGINV(RAND(),$M$13,$L$13)</f>
        <v>18.60067341545108</v>
      </c>
      <c r="F1048" s="14">
        <f ca="1">LOGINV(RAND(),$M$14,$L$14)</f>
        <v>20.039440471482187</v>
      </c>
      <c r="G1048" s="14">
        <f ca="1">D1048+E1048+F1048</f>
        <v>117.58089703664623</v>
      </c>
      <c r="H1048">
        <f ca="1">FLOOR(SimTable[[#This Row],[Total_Service_Time_sec]],10)</f>
        <v>110</v>
      </c>
    </row>
    <row r="1049" spans="1:8" ht="15" customHeight="1">
      <c r="A1049">
        <f t="shared" si="16"/>
        <v>1048</v>
      </c>
      <c r="B1049" s="13">
        <f ca="1">RAND()</f>
        <v>0.89034238679581268</v>
      </c>
      <c r="C1049" t="str">
        <f ca="1">IF(B1049&lt;=$L$3,$I$3,IF(B1049&lt;=$L$4,$I$4,IF(B1049&lt;=$L$5,$I$5,IF(B1049&lt;=$L$6,$I$6,$I$7))))</f>
        <v>Shake</v>
      </c>
      <c r="D1049" s="14">
        <f ca="1">LOGINV(RAND(),$M$12,$L$12)</f>
        <v>21.394836599100934</v>
      </c>
      <c r="E1049" s="14">
        <f ca="1">LOGINV(RAND(),$M$13,$L$13)</f>
        <v>18.129895059211176</v>
      </c>
      <c r="F1049" s="14">
        <f ca="1">LOGINV(RAND(),$M$14,$L$14)</f>
        <v>18.70136907596245</v>
      </c>
      <c r="G1049" s="14">
        <f ca="1">D1049+E1049+F1049</f>
        <v>58.226100734274553</v>
      </c>
      <c r="H1049">
        <f ca="1">FLOOR(SimTable[[#This Row],[Total_Service_Time_sec]],10)</f>
        <v>50</v>
      </c>
    </row>
    <row r="1050" spans="1:8" ht="15" customHeight="1">
      <c r="A1050">
        <f t="shared" si="16"/>
        <v>1049</v>
      </c>
      <c r="B1050" s="13">
        <f ca="1">RAND()</f>
        <v>0.97471026298251018</v>
      </c>
      <c r="C1050" t="str">
        <f ca="1">IF(B1050&lt;=$L$3,$I$3,IF(B1050&lt;=$L$4,$I$4,IF(B1050&lt;=$L$5,$I$5,IF(B1050&lt;=$L$6,$I$6,$I$7))))</f>
        <v>Sundae</v>
      </c>
      <c r="D1050" s="14">
        <f ca="1">LOGINV(RAND(),$M$12,$L$12)</f>
        <v>28.086124202035528</v>
      </c>
      <c r="E1050" s="14">
        <f ca="1">LOGINV(RAND(),$M$13,$L$13)</f>
        <v>29.001556529468576</v>
      </c>
      <c r="F1050" s="14">
        <f ca="1">LOGINV(RAND(),$M$14,$L$14)</f>
        <v>18.443944404173656</v>
      </c>
      <c r="G1050" s="14">
        <f ca="1">D1050+E1050+F1050</f>
        <v>75.531625135677757</v>
      </c>
      <c r="H1050">
        <f ca="1">FLOOR(SimTable[[#This Row],[Total_Service_Time_sec]],10)</f>
        <v>70</v>
      </c>
    </row>
    <row r="1051" spans="1:8" ht="15" customHeight="1">
      <c r="A1051">
        <f t="shared" si="16"/>
        <v>1050</v>
      </c>
      <c r="B1051" s="13">
        <f ca="1">RAND()</f>
        <v>0.57611252278268688</v>
      </c>
      <c r="C1051" t="str">
        <f ca="1">IF(B1051&lt;=$L$3,$I$3,IF(B1051&lt;=$L$4,$I$4,IF(B1051&lt;=$L$5,$I$5,IF(B1051&lt;=$L$6,$I$6,$I$7))))</f>
        <v>Cup</v>
      </c>
      <c r="D1051" s="14">
        <f ca="1">LOGINV(RAND(),$M$12,$L$12)</f>
        <v>83.748792578738048</v>
      </c>
      <c r="E1051" s="14">
        <f ca="1">LOGINV(RAND(),$M$13,$L$13)</f>
        <v>29.423456575799065</v>
      </c>
      <c r="F1051" s="14">
        <f ca="1">LOGINV(RAND(),$M$14,$L$14)</f>
        <v>21.088279730212601</v>
      </c>
      <c r="G1051" s="14">
        <f ca="1">D1051+E1051+F1051</f>
        <v>134.2605288847497</v>
      </c>
      <c r="H1051">
        <f ca="1">FLOOR(SimTable[[#This Row],[Total_Service_Time_sec]],10)</f>
        <v>130</v>
      </c>
    </row>
    <row r="1052" spans="1:8" ht="15" customHeight="1">
      <c r="A1052">
        <f t="shared" si="16"/>
        <v>1051</v>
      </c>
      <c r="B1052" s="13">
        <f ca="1">RAND()</f>
        <v>0.57674368036170132</v>
      </c>
      <c r="C1052" t="str">
        <f ca="1">IF(B1052&lt;=$L$3,$I$3,IF(B1052&lt;=$L$4,$I$4,IF(B1052&lt;=$L$5,$I$5,IF(B1052&lt;=$L$6,$I$6,$I$7))))</f>
        <v>Cup</v>
      </c>
      <c r="D1052" s="14">
        <f ca="1">LOGINV(RAND(),$M$12,$L$12)</f>
        <v>6.6014262917801023</v>
      </c>
      <c r="E1052" s="14">
        <f ca="1">LOGINV(RAND(),$M$13,$L$13)</f>
        <v>16.982024712136987</v>
      </c>
      <c r="F1052" s="14">
        <f ca="1">LOGINV(RAND(),$M$14,$L$14)</f>
        <v>21.034992361896816</v>
      </c>
      <c r="G1052" s="14">
        <f ca="1">D1052+E1052+F1052</f>
        <v>44.618443365813903</v>
      </c>
      <c r="H1052">
        <f ca="1">FLOOR(SimTable[[#This Row],[Total_Service_Time_sec]],10)</f>
        <v>40</v>
      </c>
    </row>
    <row r="1053" spans="1:8" ht="15" customHeight="1">
      <c r="A1053">
        <f t="shared" si="16"/>
        <v>1052</v>
      </c>
      <c r="B1053" s="13">
        <f ca="1">RAND()</f>
        <v>0.68426073919682096</v>
      </c>
      <c r="C1053" t="str">
        <f ca="1">IF(B1053&lt;=$L$3,$I$3,IF(B1053&lt;=$L$4,$I$4,IF(B1053&lt;=$L$5,$I$5,IF(B1053&lt;=$L$6,$I$6,$I$7))))</f>
        <v>Cup</v>
      </c>
      <c r="D1053" s="14">
        <f ca="1">LOGINV(RAND(),$M$12,$L$12)</f>
        <v>21.065831900821429</v>
      </c>
      <c r="E1053" s="14">
        <f ca="1">LOGINV(RAND(),$M$13,$L$13)</f>
        <v>6.4336261394111469</v>
      </c>
      <c r="F1053" s="14">
        <f ca="1">LOGINV(RAND(),$M$14,$L$14)</f>
        <v>17.109267784490392</v>
      </c>
      <c r="G1053" s="14">
        <f ca="1">D1053+E1053+F1053</f>
        <v>44.608725824722967</v>
      </c>
      <c r="H1053">
        <f ca="1">FLOOR(SimTable[[#This Row],[Total_Service_Time_sec]],10)</f>
        <v>40</v>
      </c>
    </row>
    <row r="1054" spans="1:8" ht="15" customHeight="1">
      <c r="A1054">
        <f t="shared" si="16"/>
        <v>1053</v>
      </c>
      <c r="B1054" s="13">
        <f ca="1">RAND()</f>
        <v>4.6644243114890571E-2</v>
      </c>
      <c r="C1054" t="str">
        <f ca="1">IF(B1054&lt;=$L$3,$I$3,IF(B1054&lt;=$L$4,$I$4,IF(B1054&lt;=$L$5,$I$5,IF(B1054&lt;=$L$6,$I$6,$I$7))))</f>
        <v>Cone</v>
      </c>
      <c r="D1054" s="14">
        <f ca="1">LOGINV(RAND(),$M$12,$L$12)</f>
        <v>16.172004156977614</v>
      </c>
      <c r="E1054" s="14">
        <f ca="1">LOGINV(RAND(),$M$13,$L$13)</f>
        <v>15.646136618547571</v>
      </c>
      <c r="F1054" s="14">
        <f ca="1">LOGINV(RAND(),$M$14,$L$14)</f>
        <v>20.930891515635704</v>
      </c>
      <c r="G1054" s="14">
        <f ca="1">D1054+E1054+F1054</f>
        <v>52.749032291160887</v>
      </c>
      <c r="H1054">
        <f ca="1">FLOOR(SimTable[[#This Row],[Total_Service_Time_sec]],10)</f>
        <v>50</v>
      </c>
    </row>
    <row r="1055" spans="1:8" ht="15" customHeight="1">
      <c r="A1055">
        <f t="shared" si="16"/>
        <v>1054</v>
      </c>
      <c r="B1055" s="13">
        <f ca="1">RAND()</f>
        <v>0.20197867872056141</v>
      </c>
      <c r="C1055" t="str">
        <f ca="1">IF(B1055&lt;=$L$3,$I$3,IF(B1055&lt;=$L$4,$I$4,IF(B1055&lt;=$L$5,$I$5,IF(B1055&lt;=$L$6,$I$6,$I$7))))</f>
        <v>Cone</v>
      </c>
      <c r="D1055" s="14">
        <f ca="1">LOGINV(RAND(),$M$12,$L$12)</f>
        <v>29.656133667748033</v>
      </c>
      <c r="E1055" s="14">
        <f ca="1">LOGINV(RAND(),$M$13,$L$13)</f>
        <v>59.013148940142997</v>
      </c>
      <c r="F1055" s="14">
        <f ca="1">LOGINV(RAND(),$M$14,$L$14)</f>
        <v>21.668159277862632</v>
      </c>
      <c r="G1055" s="14">
        <f ca="1">D1055+E1055+F1055</f>
        <v>110.33744188575366</v>
      </c>
      <c r="H1055">
        <f ca="1">FLOOR(SimTable[[#This Row],[Total_Service_Time_sec]],10)</f>
        <v>110</v>
      </c>
    </row>
    <row r="1056" spans="1:8" ht="15" customHeight="1">
      <c r="A1056">
        <f t="shared" si="16"/>
        <v>1055</v>
      </c>
      <c r="B1056" s="13">
        <f ca="1">RAND()</f>
        <v>0.63759242992037879</v>
      </c>
      <c r="C1056" t="str">
        <f ca="1">IF(B1056&lt;=$L$3,$I$3,IF(B1056&lt;=$L$4,$I$4,IF(B1056&lt;=$L$5,$I$5,IF(B1056&lt;=$L$6,$I$6,$I$7))))</f>
        <v>Cup</v>
      </c>
      <c r="D1056" s="14">
        <f ca="1">LOGINV(RAND(),$M$12,$L$12)</f>
        <v>8.6110239733717027</v>
      </c>
      <c r="E1056" s="14">
        <f ca="1">LOGINV(RAND(),$M$13,$L$13)</f>
        <v>18.268016771167648</v>
      </c>
      <c r="F1056" s="14">
        <f ca="1">LOGINV(RAND(),$M$14,$L$14)</f>
        <v>18.070277660349298</v>
      </c>
      <c r="G1056" s="14">
        <f ca="1">D1056+E1056+F1056</f>
        <v>44.94931840488865</v>
      </c>
      <c r="H1056">
        <f ca="1">FLOOR(SimTable[[#This Row],[Total_Service_Time_sec]],10)</f>
        <v>40</v>
      </c>
    </row>
    <row r="1057" spans="1:8" ht="15" customHeight="1">
      <c r="A1057">
        <f t="shared" si="16"/>
        <v>1056</v>
      </c>
      <c r="B1057" s="13">
        <f ca="1">RAND()</f>
        <v>0.11111185440544491</v>
      </c>
      <c r="C1057" t="str">
        <f ca="1">IF(B1057&lt;=$L$3,$I$3,IF(B1057&lt;=$L$4,$I$4,IF(B1057&lt;=$L$5,$I$5,IF(B1057&lt;=$L$6,$I$6,$I$7))))</f>
        <v>Cone</v>
      </c>
      <c r="D1057" s="14">
        <f ca="1">LOGINV(RAND(),$M$12,$L$12)</f>
        <v>22.930867719814906</v>
      </c>
      <c r="E1057" s="14">
        <f ca="1">LOGINV(RAND(),$M$13,$L$13)</f>
        <v>20.49745271441623</v>
      </c>
      <c r="F1057" s="14">
        <f ca="1">LOGINV(RAND(),$M$14,$L$14)</f>
        <v>15.254825038618465</v>
      </c>
      <c r="G1057" s="14">
        <f ca="1">D1057+E1057+F1057</f>
        <v>58.683145472849603</v>
      </c>
      <c r="H1057">
        <f ca="1">FLOOR(SimTable[[#This Row],[Total_Service_Time_sec]],10)</f>
        <v>50</v>
      </c>
    </row>
    <row r="1058" spans="1:8" ht="15" customHeight="1">
      <c r="A1058">
        <f t="shared" si="16"/>
        <v>1057</v>
      </c>
      <c r="B1058" s="13">
        <f ca="1">RAND()</f>
        <v>9.2106564619179876E-2</v>
      </c>
      <c r="C1058" t="str">
        <f ca="1">IF(B1058&lt;=$L$3,$I$3,IF(B1058&lt;=$L$4,$I$4,IF(B1058&lt;=$L$5,$I$5,IF(B1058&lt;=$L$6,$I$6,$I$7))))</f>
        <v>Cone</v>
      </c>
      <c r="D1058" s="14">
        <f ca="1">LOGINV(RAND(),$M$12,$L$12)</f>
        <v>38.055408995608673</v>
      </c>
      <c r="E1058" s="14">
        <f ca="1">LOGINV(RAND(),$M$13,$L$13)</f>
        <v>15.574643235014818</v>
      </c>
      <c r="F1058" s="14">
        <f ca="1">LOGINV(RAND(),$M$14,$L$14)</f>
        <v>20.416104249685308</v>
      </c>
      <c r="G1058" s="14">
        <f ca="1">D1058+E1058+F1058</f>
        <v>74.046156480308795</v>
      </c>
      <c r="H1058">
        <f ca="1">FLOOR(SimTable[[#This Row],[Total_Service_Time_sec]],10)</f>
        <v>70</v>
      </c>
    </row>
    <row r="1059" spans="1:8" ht="15" customHeight="1">
      <c r="A1059">
        <f t="shared" si="16"/>
        <v>1058</v>
      </c>
      <c r="B1059" s="13">
        <f ca="1">RAND()</f>
        <v>0.3310634438197475</v>
      </c>
      <c r="C1059" t="str">
        <f ca="1">IF(B1059&lt;=$L$3,$I$3,IF(B1059&lt;=$L$4,$I$4,IF(B1059&lt;=$L$5,$I$5,IF(B1059&lt;=$L$6,$I$6,$I$7))))</f>
        <v>Cone</v>
      </c>
      <c r="D1059" s="14">
        <f ca="1">LOGINV(RAND(),$M$12,$L$12)</f>
        <v>57.207177067702368</v>
      </c>
      <c r="E1059" s="14">
        <f ca="1">LOGINV(RAND(),$M$13,$L$13)</f>
        <v>28.757855992823405</v>
      </c>
      <c r="F1059" s="14">
        <f ca="1">LOGINV(RAND(),$M$14,$L$14)</f>
        <v>19.605709914126024</v>
      </c>
      <c r="G1059" s="14">
        <f ca="1">D1059+E1059+F1059</f>
        <v>105.57074297465179</v>
      </c>
      <c r="H1059">
        <f ca="1">FLOOR(SimTable[[#This Row],[Total_Service_Time_sec]],10)</f>
        <v>100</v>
      </c>
    </row>
    <row r="1060" spans="1:8" ht="15" customHeight="1">
      <c r="A1060">
        <f t="shared" si="16"/>
        <v>1059</v>
      </c>
      <c r="B1060" s="13">
        <f ca="1">RAND()</f>
        <v>0.77017464621326193</v>
      </c>
      <c r="C1060" t="str">
        <f ca="1">IF(B1060&lt;=$L$3,$I$3,IF(B1060&lt;=$L$4,$I$4,IF(B1060&lt;=$L$5,$I$5,IF(B1060&lt;=$L$6,$I$6,$I$7))))</f>
        <v>Cup</v>
      </c>
      <c r="D1060" s="14">
        <f ca="1">LOGINV(RAND(),$M$12,$L$12)</f>
        <v>14.865686846660655</v>
      </c>
      <c r="E1060" s="14">
        <f ca="1">LOGINV(RAND(),$M$13,$L$13)</f>
        <v>23.214272639606921</v>
      </c>
      <c r="F1060" s="14">
        <f ca="1">LOGINV(RAND(),$M$14,$L$14)</f>
        <v>19.693071104604144</v>
      </c>
      <c r="G1060" s="14">
        <f ca="1">D1060+E1060+F1060</f>
        <v>57.77303059087172</v>
      </c>
      <c r="H1060">
        <f ca="1">FLOOR(SimTable[[#This Row],[Total_Service_Time_sec]],10)</f>
        <v>50</v>
      </c>
    </row>
    <row r="1061" spans="1:8" ht="15" customHeight="1">
      <c r="A1061">
        <f t="shared" si="16"/>
        <v>1060</v>
      </c>
      <c r="B1061" s="13">
        <f ca="1">RAND()</f>
        <v>0.38338760315812714</v>
      </c>
      <c r="C1061" t="str">
        <f ca="1">IF(B1061&lt;=$L$3,$I$3,IF(B1061&lt;=$L$4,$I$4,IF(B1061&lt;=$L$5,$I$5,IF(B1061&lt;=$L$6,$I$6,$I$7))))</f>
        <v>Cone</v>
      </c>
      <c r="D1061" s="14">
        <f ca="1">LOGINV(RAND(),$M$12,$L$12)</f>
        <v>39.391925494853552</v>
      </c>
      <c r="E1061" s="14">
        <f ca="1">LOGINV(RAND(),$M$13,$L$13)</f>
        <v>17.753432926369687</v>
      </c>
      <c r="F1061" s="14">
        <f ca="1">LOGINV(RAND(),$M$14,$L$14)</f>
        <v>28.844466979075989</v>
      </c>
      <c r="G1061" s="14">
        <f ca="1">D1061+E1061+F1061</f>
        <v>85.989825400299225</v>
      </c>
      <c r="H1061">
        <f ca="1">FLOOR(SimTable[[#This Row],[Total_Service_Time_sec]],10)</f>
        <v>80</v>
      </c>
    </row>
    <row r="1062" spans="1:8" ht="15" customHeight="1">
      <c r="A1062">
        <f t="shared" si="16"/>
        <v>1061</v>
      </c>
      <c r="B1062" s="13">
        <f ca="1">RAND()</f>
        <v>0.2114816553768406</v>
      </c>
      <c r="C1062" t="str">
        <f ca="1">IF(B1062&lt;=$L$3,$I$3,IF(B1062&lt;=$L$4,$I$4,IF(B1062&lt;=$L$5,$I$5,IF(B1062&lt;=$L$6,$I$6,$I$7))))</f>
        <v>Cone</v>
      </c>
      <c r="D1062" s="14">
        <f ca="1">LOGINV(RAND(),$M$12,$L$12)</f>
        <v>36.096242154034726</v>
      </c>
      <c r="E1062" s="14">
        <f ca="1">LOGINV(RAND(),$M$13,$L$13)</f>
        <v>36.576590113956428</v>
      </c>
      <c r="F1062" s="14">
        <f ca="1">LOGINV(RAND(),$M$14,$L$14)</f>
        <v>18.900606948467374</v>
      </c>
      <c r="G1062" s="14">
        <f ca="1">D1062+E1062+F1062</f>
        <v>91.573439216458524</v>
      </c>
      <c r="H1062">
        <f ca="1">FLOOR(SimTable[[#This Row],[Total_Service_Time_sec]],10)</f>
        <v>90</v>
      </c>
    </row>
    <row r="1063" spans="1:8" ht="15" customHeight="1">
      <c r="A1063">
        <f t="shared" si="16"/>
        <v>1062</v>
      </c>
      <c r="B1063" s="13">
        <f ca="1">RAND()</f>
        <v>0.15644740952897751</v>
      </c>
      <c r="C1063" t="str">
        <f ca="1">IF(B1063&lt;=$L$3,$I$3,IF(B1063&lt;=$L$4,$I$4,IF(B1063&lt;=$L$5,$I$5,IF(B1063&lt;=$L$6,$I$6,$I$7))))</f>
        <v>Cone</v>
      </c>
      <c r="D1063" s="14">
        <f ca="1">LOGINV(RAND(),$M$12,$L$12)</f>
        <v>90.796291720341358</v>
      </c>
      <c r="E1063" s="14">
        <f ca="1">LOGINV(RAND(),$M$13,$L$13)</f>
        <v>20.717966683845237</v>
      </c>
      <c r="F1063" s="14">
        <f ca="1">LOGINV(RAND(),$M$14,$L$14)</f>
        <v>18.877464715535854</v>
      </c>
      <c r="G1063" s="14">
        <f ca="1">D1063+E1063+F1063</f>
        <v>130.39172311972246</v>
      </c>
      <c r="H1063">
        <f ca="1">FLOOR(SimTable[[#This Row],[Total_Service_Time_sec]],10)</f>
        <v>130</v>
      </c>
    </row>
    <row r="1064" spans="1:8" ht="15" customHeight="1">
      <c r="A1064">
        <f t="shared" si="16"/>
        <v>1063</v>
      </c>
      <c r="B1064" s="13">
        <f ca="1">RAND()</f>
        <v>0.24810841246330584</v>
      </c>
      <c r="C1064" t="str">
        <f ca="1">IF(B1064&lt;=$L$3,$I$3,IF(B1064&lt;=$L$4,$I$4,IF(B1064&lt;=$L$5,$I$5,IF(B1064&lt;=$L$6,$I$6,$I$7))))</f>
        <v>Cone</v>
      </c>
      <c r="D1064" s="14">
        <f ca="1">LOGINV(RAND(),$M$12,$L$12)</f>
        <v>21.833137450684514</v>
      </c>
      <c r="E1064" s="14">
        <f ca="1">LOGINV(RAND(),$M$13,$L$13)</f>
        <v>25.434151414686404</v>
      </c>
      <c r="F1064" s="14">
        <f ca="1">LOGINV(RAND(),$M$14,$L$14)</f>
        <v>20.201238291322735</v>
      </c>
      <c r="G1064" s="14">
        <f ca="1">D1064+E1064+F1064</f>
        <v>67.468527156693654</v>
      </c>
      <c r="H1064">
        <f ca="1">FLOOR(SimTable[[#This Row],[Total_Service_Time_sec]],10)</f>
        <v>60</v>
      </c>
    </row>
    <row r="1065" spans="1:8" ht="15" customHeight="1">
      <c r="A1065">
        <f t="shared" si="16"/>
        <v>1064</v>
      </c>
      <c r="B1065" s="13">
        <f ca="1">RAND()</f>
        <v>0.35529336259765443</v>
      </c>
      <c r="C1065" t="str">
        <f ca="1">IF(B1065&lt;=$L$3,$I$3,IF(B1065&lt;=$L$4,$I$4,IF(B1065&lt;=$L$5,$I$5,IF(B1065&lt;=$L$6,$I$6,$I$7))))</f>
        <v>Cone</v>
      </c>
      <c r="D1065" s="14">
        <f ca="1">LOGINV(RAND(),$M$12,$L$12)</f>
        <v>11.90567879313188</v>
      </c>
      <c r="E1065" s="14">
        <f ca="1">LOGINV(RAND(),$M$13,$L$13)</f>
        <v>17.709818441019575</v>
      </c>
      <c r="F1065" s="14">
        <f ca="1">LOGINV(RAND(),$M$14,$L$14)</f>
        <v>13.680843174380975</v>
      </c>
      <c r="G1065" s="14">
        <f ca="1">D1065+E1065+F1065</f>
        <v>43.29634040853243</v>
      </c>
      <c r="H1065">
        <f ca="1">FLOOR(SimTable[[#This Row],[Total_Service_Time_sec]],10)</f>
        <v>40</v>
      </c>
    </row>
    <row r="1066" spans="1:8" ht="15" customHeight="1">
      <c r="A1066">
        <f t="shared" si="16"/>
        <v>1065</v>
      </c>
      <c r="B1066" s="13">
        <f ca="1">RAND()</f>
        <v>0.39919626361937166</v>
      </c>
      <c r="C1066" t="str">
        <f ca="1">IF(B1066&lt;=$L$3,$I$3,IF(B1066&lt;=$L$4,$I$4,IF(B1066&lt;=$L$5,$I$5,IF(B1066&lt;=$L$6,$I$6,$I$7))))</f>
        <v>Cone</v>
      </c>
      <c r="D1066" s="14">
        <f ca="1">LOGINV(RAND(),$M$12,$L$12)</f>
        <v>46.401438284127615</v>
      </c>
      <c r="E1066" s="14">
        <f ca="1">LOGINV(RAND(),$M$13,$L$13)</f>
        <v>27.021788937074835</v>
      </c>
      <c r="F1066" s="14">
        <f ca="1">LOGINV(RAND(),$M$14,$L$14)</f>
        <v>26.484538811741007</v>
      </c>
      <c r="G1066" s="14">
        <f ca="1">D1066+E1066+F1066</f>
        <v>99.907766032943456</v>
      </c>
      <c r="H1066">
        <f ca="1">FLOOR(SimTable[[#This Row],[Total_Service_Time_sec]],10)</f>
        <v>90</v>
      </c>
    </row>
    <row r="1067" spans="1:8" ht="15" customHeight="1">
      <c r="A1067">
        <f t="shared" si="16"/>
        <v>1066</v>
      </c>
      <c r="B1067" s="13">
        <f ca="1">RAND()</f>
        <v>0.20387420673180601</v>
      </c>
      <c r="C1067" t="str">
        <f ca="1">IF(B1067&lt;=$L$3,$I$3,IF(B1067&lt;=$L$4,$I$4,IF(B1067&lt;=$L$5,$I$5,IF(B1067&lt;=$L$6,$I$6,$I$7))))</f>
        <v>Cone</v>
      </c>
      <c r="D1067" s="14">
        <f ca="1">LOGINV(RAND(),$M$12,$L$12)</f>
        <v>54.18396902762936</v>
      </c>
      <c r="E1067" s="14">
        <f ca="1">LOGINV(RAND(),$M$13,$L$13)</f>
        <v>24.119300384481022</v>
      </c>
      <c r="F1067" s="14">
        <f ca="1">LOGINV(RAND(),$M$14,$L$14)</f>
        <v>20.259321701129675</v>
      </c>
      <c r="G1067" s="14">
        <f ca="1">D1067+E1067+F1067</f>
        <v>98.56259111324006</v>
      </c>
      <c r="H1067">
        <f ca="1">FLOOR(SimTable[[#This Row],[Total_Service_Time_sec]],10)</f>
        <v>90</v>
      </c>
    </row>
    <row r="1068" spans="1:8" ht="15" customHeight="1">
      <c r="A1068">
        <f t="shared" si="16"/>
        <v>1067</v>
      </c>
      <c r="B1068" s="13">
        <f ca="1">RAND()</f>
        <v>0.36551396335249353</v>
      </c>
      <c r="C1068" t="str">
        <f ca="1">IF(B1068&lt;=$L$3,$I$3,IF(B1068&lt;=$L$4,$I$4,IF(B1068&lt;=$L$5,$I$5,IF(B1068&lt;=$L$6,$I$6,$I$7))))</f>
        <v>Cone</v>
      </c>
      <c r="D1068" s="14">
        <f ca="1">LOGINV(RAND(),$M$12,$L$12)</f>
        <v>7.0120102402237698</v>
      </c>
      <c r="E1068" s="14">
        <f ca="1">LOGINV(RAND(),$M$13,$L$13)</f>
        <v>59.906345715643866</v>
      </c>
      <c r="F1068" s="14">
        <f ca="1">LOGINV(RAND(),$M$14,$L$14)</f>
        <v>20.482541917317498</v>
      </c>
      <c r="G1068" s="14">
        <f ca="1">D1068+E1068+F1068</f>
        <v>87.40089787318513</v>
      </c>
      <c r="H1068">
        <f ca="1">FLOOR(SimTable[[#This Row],[Total_Service_Time_sec]],10)</f>
        <v>80</v>
      </c>
    </row>
    <row r="1069" spans="1:8" ht="15" customHeight="1">
      <c r="A1069">
        <f t="shared" si="16"/>
        <v>1068</v>
      </c>
      <c r="B1069" s="13">
        <f ca="1">RAND()</f>
        <v>0.26663762649262501</v>
      </c>
      <c r="C1069" t="str">
        <f ca="1">IF(B1069&lt;=$L$3,$I$3,IF(B1069&lt;=$L$4,$I$4,IF(B1069&lt;=$L$5,$I$5,IF(B1069&lt;=$L$6,$I$6,$I$7))))</f>
        <v>Cone</v>
      </c>
      <c r="D1069" s="14">
        <f ca="1">LOGINV(RAND(),$M$12,$L$12)</f>
        <v>18.623236383250617</v>
      </c>
      <c r="E1069" s="14">
        <f ca="1">LOGINV(RAND(),$M$13,$L$13)</f>
        <v>8.5422399981630281</v>
      </c>
      <c r="F1069" s="14">
        <f ca="1">LOGINV(RAND(),$M$14,$L$14)</f>
        <v>28.318236732483449</v>
      </c>
      <c r="G1069" s="14">
        <f ca="1">D1069+E1069+F1069</f>
        <v>55.483713113897096</v>
      </c>
      <c r="H1069">
        <f ca="1">FLOOR(SimTable[[#This Row],[Total_Service_Time_sec]],10)</f>
        <v>50</v>
      </c>
    </row>
    <row r="1070" spans="1:8" ht="15" customHeight="1">
      <c r="A1070">
        <f t="shared" si="16"/>
        <v>1069</v>
      </c>
      <c r="B1070" s="13">
        <f ca="1">RAND()</f>
        <v>0.57354307071136823</v>
      </c>
      <c r="C1070" t="str">
        <f ca="1">IF(B1070&lt;=$L$3,$I$3,IF(B1070&lt;=$L$4,$I$4,IF(B1070&lt;=$L$5,$I$5,IF(B1070&lt;=$L$6,$I$6,$I$7))))</f>
        <v>Cup</v>
      </c>
      <c r="D1070" s="14">
        <f ca="1">LOGINV(RAND(),$M$12,$L$12)</f>
        <v>41.951972954621944</v>
      </c>
      <c r="E1070" s="14">
        <f ca="1">LOGINV(RAND(),$M$13,$L$13)</f>
        <v>30.112308242863534</v>
      </c>
      <c r="F1070" s="14">
        <f ca="1">LOGINV(RAND(),$M$14,$L$14)</f>
        <v>20.181971232179041</v>
      </c>
      <c r="G1070" s="14">
        <f ca="1">D1070+E1070+F1070</f>
        <v>92.246252429664523</v>
      </c>
      <c r="H1070">
        <f ca="1">FLOOR(SimTable[[#This Row],[Total_Service_Time_sec]],10)</f>
        <v>90</v>
      </c>
    </row>
    <row r="1071" spans="1:8" ht="15" customHeight="1">
      <c r="A1071">
        <f t="shared" si="16"/>
        <v>1070</v>
      </c>
      <c r="B1071" s="13">
        <f ca="1">RAND()</f>
        <v>0.20940953152682396</v>
      </c>
      <c r="C1071" t="str">
        <f ca="1">IF(B1071&lt;=$L$3,$I$3,IF(B1071&lt;=$L$4,$I$4,IF(B1071&lt;=$L$5,$I$5,IF(B1071&lt;=$L$6,$I$6,$I$7))))</f>
        <v>Cone</v>
      </c>
      <c r="D1071" s="14">
        <f ca="1">LOGINV(RAND(),$M$12,$L$12)</f>
        <v>16.064836507656373</v>
      </c>
      <c r="E1071" s="14">
        <f ca="1">LOGINV(RAND(),$M$13,$L$13)</f>
        <v>52.440337737513673</v>
      </c>
      <c r="F1071" s="14">
        <f ca="1">LOGINV(RAND(),$M$14,$L$14)</f>
        <v>21.237742603457072</v>
      </c>
      <c r="G1071" s="14">
        <f ca="1">D1071+E1071+F1071</f>
        <v>89.742916848627118</v>
      </c>
      <c r="H1071">
        <f ca="1">FLOOR(SimTable[[#This Row],[Total_Service_Time_sec]],10)</f>
        <v>80</v>
      </c>
    </row>
    <row r="1072" spans="1:8" ht="15" customHeight="1">
      <c r="A1072">
        <f t="shared" si="16"/>
        <v>1071</v>
      </c>
      <c r="B1072" s="13">
        <f ca="1">RAND()</f>
        <v>0.60400484741926974</v>
      </c>
      <c r="C1072" t="str">
        <f ca="1">IF(B1072&lt;=$L$3,$I$3,IF(B1072&lt;=$L$4,$I$4,IF(B1072&lt;=$L$5,$I$5,IF(B1072&lt;=$L$6,$I$6,$I$7))))</f>
        <v>Cup</v>
      </c>
      <c r="D1072" s="14">
        <f ca="1">LOGINV(RAND(),$M$12,$L$12)</f>
        <v>59.977196955917606</v>
      </c>
      <c r="E1072" s="14">
        <f ca="1">LOGINV(RAND(),$M$13,$L$13)</f>
        <v>21.462653057043752</v>
      </c>
      <c r="F1072" s="14">
        <f ca="1">LOGINV(RAND(),$M$14,$L$14)</f>
        <v>20.693867387207582</v>
      </c>
      <c r="G1072" s="14">
        <f ca="1">D1072+E1072+F1072</f>
        <v>102.13371740016893</v>
      </c>
      <c r="H1072">
        <f ca="1">FLOOR(SimTable[[#This Row],[Total_Service_Time_sec]],10)</f>
        <v>100</v>
      </c>
    </row>
    <row r="1073" spans="1:8" ht="15" customHeight="1">
      <c r="A1073">
        <f t="shared" si="16"/>
        <v>1072</v>
      </c>
      <c r="B1073" s="13">
        <f ca="1">RAND()</f>
        <v>0.79095374966165599</v>
      </c>
      <c r="C1073" t="str">
        <f ca="1">IF(B1073&lt;=$L$3,$I$3,IF(B1073&lt;=$L$4,$I$4,IF(B1073&lt;=$L$5,$I$5,IF(B1073&lt;=$L$6,$I$6,$I$7))))</f>
        <v>Cup</v>
      </c>
      <c r="D1073" s="14">
        <f ca="1">LOGINV(RAND(),$M$12,$L$12)</f>
        <v>7.020281039986874</v>
      </c>
      <c r="E1073" s="14">
        <f ca="1">LOGINV(RAND(),$M$13,$L$13)</f>
        <v>63.06830609836161</v>
      </c>
      <c r="F1073" s="14">
        <f ca="1">LOGINV(RAND(),$M$14,$L$14)</f>
        <v>23.272295521132857</v>
      </c>
      <c r="G1073" s="14">
        <f ca="1">D1073+E1073+F1073</f>
        <v>93.360882659481348</v>
      </c>
      <c r="H1073">
        <f ca="1">FLOOR(SimTable[[#This Row],[Total_Service_Time_sec]],10)</f>
        <v>90</v>
      </c>
    </row>
    <row r="1074" spans="1:8" ht="15" customHeight="1">
      <c r="A1074">
        <f t="shared" si="16"/>
        <v>1073</v>
      </c>
      <c r="B1074" s="13">
        <f ca="1">RAND()</f>
        <v>0.550283049610508</v>
      </c>
      <c r="C1074" t="str">
        <f ca="1">IF(B1074&lt;=$L$3,$I$3,IF(B1074&lt;=$L$4,$I$4,IF(B1074&lt;=$L$5,$I$5,IF(B1074&lt;=$L$6,$I$6,$I$7))))</f>
        <v>Cup</v>
      </c>
      <c r="D1074" s="14">
        <f ca="1">LOGINV(RAND(),$M$12,$L$12)</f>
        <v>55.787248502968311</v>
      </c>
      <c r="E1074" s="14">
        <f ca="1">LOGINV(RAND(),$M$13,$L$13)</f>
        <v>40.626993465402009</v>
      </c>
      <c r="F1074" s="14">
        <f ca="1">LOGINV(RAND(),$M$14,$L$14)</f>
        <v>17.92202887268531</v>
      </c>
      <c r="G1074" s="14">
        <f ca="1">D1074+E1074+F1074</f>
        <v>114.33627084105564</v>
      </c>
      <c r="H1074">
        <f ca="1">FLOOR(SimTable[[#This Row],[Total_Service_Time_sec]],10)</f>
        <v>110</v>
      </c>
    </row>
    <row r="1075" spans="1:8" ht="15" customHeight="1">
      <c r="A1075">
        <f t="shared" si="16"/>
        <v>1074</v>
      </c>
      <c r="B1075" s="13">
        <f ca="1">RAND()</f>
        <v>0.49914273311859148</v>
      </c>
      <c r="C1075" t="str">
        <f ca="1">IF(B1075&lt;=$L$3,$I$3,IF(B1075&lt;=$L$4,$I$4,IF(B1075&lt;=$L$5,$I$5,IF(B1075&lt;=$L$6,$I$6,$I$7))))</f>
        <v>Cone</v>
      </c>
      <c r="D1075" s="14">
        <f ca="1">LOGINV(RAND(),$M$12,$L$12)</f>
        <v>43.226314999924156</v>
      </c>
      <c r="E1075" s="14">
        <f ca="1">LOGINV(RAND(),$M$13,$L$13)</f>
        <v>29.347944436361232</v>
      </c>
      <c r="F1075" s="14">
        <f ca="1">LOGINV(RAND(),$M$14,$L$14)</f>
        <v>22.386309848072152</v>
      </c>
      <c r="G1075" s="14">
        <f ca="1">D1075+E1075+F1075</f>
        <v>94.960569284357547</v>
      </c>
      <c r="H1075">
        <f ca="1">FLOOR(SimTable[[#This Row],[Total_Service_Time_sec]],10)</f>
        <v>90</v>
      </c>
    </row>
    <row r="1076" spans="1:8" ht="15" customHeight="1">
      <c r="A1076">
        <f t="shared" si="16"/>
        <v>1075</v>
      </c>
      <c r="B1076" s="13">
        <f ca="1">RAND()</f>
        <v>3.1943237608000441E-2</v>
      </c>
      <c r="C1076" t="str">
        <f ca="1">IF(B1076&lt;=$L$3,$I$3,IF(B1076&lt;=$L$4,$I$4,IF(B1076&lt;=$L$5,$I$5,IF(B1076&lt;=$L$6,$I$6,$I$7))))</f>
        <v>Cone</v>
      </c>
      <c r="D1076" s="14">
        <f ca="1">LOGINV(RAND(),$M$12,$L$12)</f>
        <v>10.782934831905308</v>
      </c>
      <c r="E1076" s="14">
        <f ca="1">LOGINV(RAND(),$M$13,$L$13)</f>
        <v>10.837662582064517</v>
      </c>
      <c r="F1076" s="14">
        <f ca="1">LOGINV(RAND(),$M$14,$L$14)</f>
        <v>15.349829330384518</v>
      </c>
      <c r="G1076" s="14">
        <f ca="1">D1076+E1076+F1076</f>
        <v>36.970426744354342</v>
      </c>
      <c r="H1076">
        <f ca="1">FLOOR(SimTable[[#This Row],[Total_Service_Time_sec]],10)</f>
        <v>30</v>
      </c>
    </row>
    <row r="1077" spans="1:8" ht="15" customHeight="1">
      <c r="A1077">
        <f t="shared" si="16"/>
        <v>1076</v>
      </c>
      <c r="B1077" s="13">
        <f ca="1">RAND()</f>
        <v>0.51018852823530469</v>
      </c>
      <c r="C1077" t="str">
        <f ca="1">IF(B1077&lt;=$L$3,$I$3,IF(B1077&lt;=$L$4,$I$4,IF(B1077&lt;=$L$5,$I$5,IF(B1077&lt;=$L$6,$I$6,$I$7))))</f>
        <v>Cup</v>
      </c>
      <c r="D1077" s="14">
        <f ca="1">LOGINV(RAND(),$M$12,$L$12)</f>
        <v>31.477206571649955</v>
      </c>
      <c r="E1077" s="14">
        <f ca="1">LOGINV(RAND(),$M$13,$L$13)</f>
        <v>19.63852129187088</v>
      </c>
      <c r="F1077" s="14">
        <f ca="1">LOGINV(RAND(),$M$14,$L$14)</f>
        <v>24.018715127751719</v>
      </c>
      <c r="G1077" s="14">
        <f ca="1">D1077+E1077+F1077</f>
        <v>75.13444299127255</v>
      </c>
      <c r="H1077">
        <f ca="1">FLOOR(SimTable[[#This Row],[Total_Service_Time_sec]],10)</f>
        <v>70</v>
      </c>
    </row>
    <row r="1078" spans="1:8" ht="15" customHeight="1">
      <c r="A1078">
        <f t="shared" si="16"/>
        <v>1077</v>
      </c>
      <c r="B1078" s="13">
        <f ca="1">RAND()</f>
        <v>0.28223387331086858</v>
      </c>
      <c r="C1078" t="str">
        <f ca="1">IF(B1078&lt;=$L$3,$I$3,IF(B1078&lt;=$L$4,$I$4,IF(B1078&lt;=$L$5,$I$5,IF(B1078&lt;=$L$6,$I$6,$I$7))))</f>
        <v>Cone</v>
      </c>
      <c r="D1078" s="14">
        <f ca="1">LOGINV(RAND(),$M$12,$L$12)</f>
        <v>53.591907788270582</v>
      </c>
      <c r="E1078" s="14">
        <f ca="1">LOGINV(RAND(),$M$13,$L$13)</f>
        <v>21.80333536300045</v>
      </c>
      <c r="F1078" s="14">
        <f ca="1">LOGINV(RAND(),$M$14,$L$14)</f>
        <v>25.257068659775726</v>
      </c>
      <c r="G1078" s="14">
        <f ca="1">D1078+E1078+F1078</f>
        <v>100.65231181104676</v>
      </c>
      <c r="H1078">
        <f ca="1">FLOOR(SimTable[[#This Row],[Total_Service_Time_sec]],10)</f>
        <v>100</v>
      </c>
    </row>
    <row r="1079" spans="1:8" ht="15" customHeight="1">
      <c r="A1079">
        <f t="shared" si="16"/>
        <v>1078</v>
      </c>
      <c r="B1079" s="13">
        <f ca="1">RAND()</f>
        <v>0.81294487780373992</v>
      </c>
      <c r="C1079" t="str">
        <f ca="1">IF(B1079&lt;=$L$3,$I$3,IF(B1079&lt;=$L$4,$I$4,IF(B1079&lt;=$L$5,$I$5,IF(B1079&lt;=$L$6,$I$6,$I$7))))</f>
        <v>Cup</v>
      </c>
      <c r="D1079" s="14">
        <f ca="1">LOGINV(RAND(),$M$12,$L$12)</f>
        <v>12.351835705330267</v>
      </c>
      <c r="E1079" s="14">
        <f ca="1">LOGINV(RAND(),$M$13,$L$13)</f>
        <v>25.085860313747261</v>
      </c>
      <c r="F1079" s="14">
        <f ca="1">LOGINV(RAND(),$M$14,$L$14)</f>
        <v>20.627245950035501</v>
      </c>
      <c r="G1079" s="14">
        <f ca="1">D1079+E1079+F1079</f>
        <v>58.064941969113029</v>
      </c>
      <c r="H1079">
        <f ca="1">FLOOR(SimTable[[#This Row],[Total_Service_Time_sec]],10)</f>
        <v>50</v>
      </c>
    </row>
    <row r="1080" spans="1:8" ht="15" customHeight="1">
      <c r="A1080">
        <f t="shared" si="16"/>
        <v>1079</v>
      </c>
      <c r="B1080" s="13">
        <f ca="1">RAND()</f>
        <v>0.73343000336735087</v>
      </c>
      <c r="C1080" t="str">
        <f ca="1">IF(B1080&lt;=$L$3,$I$3,IF(B1080&lt;=$L$4,$I$4,IF(B1080&lt;=$L$5,$I$5,IF(B1080&lt;=$L$6,$I$6,$I$7))))</f>
        <v>Cup</v>
      </c>
      <c r="D1080" s="14">
        <f ca="1">LOGINV(RAND(),$M$12,$L$12)</f>
        <v>33.89188883741646</v>
      </c>
      <c r="E1080" s="14">
        <f ca="1">LOGINV(RAND(),$M$13,$L$13)</f>
        <v>34.807309699060568</v>
      </c>
      <c r="F1080" s="14">
        <f ca="1">LOGINV(RAND(),$M$14,$L$14)</f>
        <v>20.046788694620862</v>
      </c>
      <c r="G1080" s="14">
        <f ca="1">D1080+E1080+F1080</f>
        <v>88.745987231097885</v>
      </c>
      <c r="H1080">
        <f ca="1">FLOOR(SimTable[[#This Row],[Total_Service_Time_sec]],10)</f>
        <v>80</v>
      </c>
    </row>
    <row r="1081" spans="1:8" ht="15" customHeight="1">
      <c r="A1081">
        <f t="shared" si="16"/>
        <v>1080</v>
      </c>
      <c r="B1081" s="13">
        <f ca="1">RAND()</f>
        <v>4.2607100243302942E-2</v>
      </c>
      <c r="C1081" t="str">
        <f ca="1">IF(B1081&lt;=$L$3,$I$3,IF(B1081&lt;=$L$4,$I$4,IF(B1081&lt;=$L$5,$I$5,IF(B1081&lt;=$L$6,$I$6,$I$7))))</f>
        <v>Cone</v>
      </c>
      <c r="D1081" s="14">
        <f ca="1">LOGINV(RAND(),$M$12,$L$12)</f>
        <v>49.649340123732586</v>
      </c>
      <c r="E1081" s="14">
        <f ca="1">LOGINV(RAND(),$M$13,$L$13)</f>
        <v>36.402605569357156</v>
      </c>
      <c r="F1081" s="14">
        <f ca="1">LOGINV(RAND(),$M$14,$L$14)</f>
        <v>20.401838931254936</v>
      </c>
      <c r="G1081" s="14">
        <f ca="1">D1081+E1081+F1081</f>
        <v>106.45378462434468</v>
      </c>
      <c r="H1081">
        <f ca="1">FLOOR(SimTable[[#This Row],[Total_Service_Time_sec]],10)</f>
        <v>100</v>
      </c>
    </row>
    <row r="1082" spans="1:8" ht="15" customHeight="1">
      <c r="A1082">
        <f t="shared" si="16"/>
        <v>1081</v>
      </c>
      <c r="B1082" s="13">
        <f ca="1">RAND()</f>
        <v>0.96122405914357978</v>
      </c>
      <c r="C1082" t="str">
        <f ca="1">IF(B1082&lt;=$L$3,$I$3,IF(B1082&lt;=$L$4,$I$4,IF(B1082&lt;=$L$5,$I$5,IF(B1082&lt;=$L$6,$I$6,$I$7))))</f>
        <v>Sundae</v>
      </c>
      <c r="D1082" s="14">
        <f ca="1">LOGINV(RAND(),$M$12,$L$12)</f>
        <v>56.395477669044958</v>
      </c>
      <c r="E1082" s="14">
        <f ca="1">LOGINV(RAND(),$M$13,$L$13)</f>
        <v>26.252453099074348</v>
      </c>
      <c r="F1082" s="14">
        <f ca="1">LOGINV(RAND(),$M$14,$L$14)</f>
        <v>20.589777874168451</v>
      </c>
      <c r="G1082" s="14">
        <f ca="1">D1082+E1082+F1082</f>
        <v>103.23770864228776</v>
      </c>
      <c r="H1082">
        <f ca="1">FLOOR(SimTable[[#This Row],[Total_Service_Time_sec]],10)</f>
        <v>100</v>
      </c>
    </row>
    <row r="1083" spans="1:8" ht="15" customHeight="1">
      <c r="A1083">
        <f t="shared" si="16"/>
        <v>1082</v>
      </c>
      <c r="B1083" s="13">
        <f ca="1">RAND()</f>
        <v>0.91297038127094443</v>
      </c>
      <c r="C1083" t="str">
        <f ca="1">IF(B1083&lt;=$L$3,$I$3,IF(B1083&lt;=$L$4,$I$4,IF(B1083&lt;=$L$5,$I$5,IF(B1083&lt;=$L$6,$I$6,$I$7))))</f>
        <v>Split</v>
      </c>
      <c r="D1083" s="14">
        <f ca="1">LOGINV(RAND(),$M$12,$L$12)</f>
        <v>23.761291549627547</v>
      </c>
      <c r="E1083" s="14">
        <f ca="1">LOGINV(RAND(),$M$13,$L$13)</f>
        <v>15.003728790687243</v>
      </c>
      <c r="F1083" s="14">
        <f ca="1">LOGINV(RAND(),$M$14,$L$14)</f>
        <v>16.927429316317959</v>
      </c>
      <c r="G1083" s="14">
        <f ca="1">D1083+E1083+F1083</f>
        <v>55.692449656632746</v>
      </c>
      <c r="H1083">
        <f ca="1">FLOOR(SimTable[[#This Row],[Total_Service_Time_sec]],10)</f>
        <v>50</v>
      </c>
    </row>
    <row r="1084" spans="1:8" ht="15" customHeight="1">
      <c r="A1084">
        <f t="shared" si="16"/>
        <v>1083</v>
      </c>
      <c r="B1084" s="13">
        <f ca="1">RAND()</f>
        <v>0.59801656851255947</v>
      </c>
      <c r="C1084" t="str">
        <f ca="1">IF(B1084&lt;=$L$3,$I$3,IF(B1084&lt;=$L$4,$I$4,IF(B1084&lt;=$L$5,$I$5,IF(B1084&lt;=$L$6,$I$6,$I$7))))</f>
        <v>Cup</v>
      </c>
      <c r="D1084" s="14">
        <f ca="1">LOGINV(RAND(),$M$12,$L$12)</f>
        <v>31.412937057804101</v>
      </c>
      <c r="E1084" s="14">
        <f ca="1">LOGINV(RAND(),$M$13,$L$13)</f>
        <v>11.742326844691451</v>
      </c>
      <c r="F1084" s="14">
        <f ca="1">LOGINV(RAND(),$M$14,$L$14)</f>
        <v>20.850590962980228</v>
      </c>
      <c r="G1084" s="14">
        <f ca="1">D1084+E1084+F1084</f>
        <v>64.005854865475783</v>
      </c>
      <c r="H1084">
        <f ca="1">FLOOR(SimTable[[#This Row],[Total_Service_Time_sec]],10)</f>
        <v>60</v>
      </c>
    </row>
    <row r="1085" spans="1:8" ht="15" customHeight="1">
      <c r="A1085">
        <f t="shared" si="16"/>
        <v>1084</v>
      </c>
      <c r="B1085" s="13">
        <f ca="1">RAND()</f>
        <v>0.93149354063497602</v>
      </c>
      <c r="C1085" t="str">
        <f ca="1">IF(B1085&lt;=$L$3,$I$3,IF(B1085&lt;=$L$4,$I$4,IF(B1085&lt;=$L$5,$I$5,IF(B1085&lt;=$L$6,$I$6,$I$7))))</f>
        <v>Split</v>
      </c>
      <c r="D1085" s="14">
        <f ca="1">LOGINV(RAND(),$M$12,$L$12)</f>
        <v>14.400049188694627</v>
      </c>
      <c r="E1085" s="14">
        <f ca="1">LOGINV(RAND(),$M$13,$L$13)</f>
        <v>17.83082720167236</v>
      </c>
      <c r="F1085" s="14">
        <f ca="1">LOGINV(RAND(),$M$14,$L$14)</f>
        <v>18.708781769729804</v>
      </c>
      <c r="G1085" s="14">
        <f ca="1">D1085+E1085+F1085</f>
        <v>50.939658160096791</v>
      </c>
      <c r="H1085">
        <f ca="1">FLOOR(SimTable[[#This Row],[Total_Service_Time_sec]],10)</f>
        <v>50</v>
      </c>
    </row>
    <row r="1086" spans="1:8" ht="15" customHeight="1">
      <c r="A1086">
        <f t="shared" si="16"/>
        <v>1085</v>
      </c>
      <c r="B1086" s="13">
        <f ca="1">RAND()</f>
        <v>0.27460338115117966</v>
      </c>
      <c r="C1086" t="str">
        <f ca="1">IF(B1086&lt;=$L$3,$I$3,IF(B1086&lt;=$L$4,$I$4,IF(B1086&lt;=$L$5,$I$5,IF(B1086&lt;=$L$6,$I$6,$I$7))))</f>
        <v>Cone</v>
      </c>
      <c r="D1086" s="14">
        <f ca="1">LOGINV(RAND(),$M$12,$L$12)</f>
        <v>11.044266990570828</v>
      </c>
      <c r="E1086" s="14">
        <f ca="1">LOGINV(RAND(),$M$13,$L$13)</f>
        <v>15.833145808257768</v>
      </c>
      <c r="F1086" s="14">
        <f ca="1">LOGINV(RAND(),$M$14,$L$14)</f>
        <v>17.348179908154108</v>
      </c>
      <c r="G1086" s="14">
        <f ca="1">D1086+E1086+F1086</f>
        <v>44.225592706982702</v>
      </c>
      <c r="H1086">
        <f ca="1">FLOOR(SimTable[[#This Row],[Total_Service_Time_sec]],10)</f>
        <v>40</v>
      </c>
    </row>
    <row r="1087" spans="1:8" ht="15" customHeight="1">
      <c r="A1087">
        <f t="shared" si="16"/>
        <v>1086</v>
      </c>
      <c r="B1087" s="13">
        <f ca="1">RAND()</f>
        <v>0.91441719580711278</v>
      </c>
      <c r="C1087" t="str">
        <f ca="1">IF(B1087&lt;=$L$3,$I$3,IF(B1087&lt;=$L$4,$I$4,IF(B1087&lt;=$L$5,$I$5,IF(B1087&lt;=$L$6,$I$6,$I$7))))</f>
        <v>Split</v>
      </c>
      <c r="D1087" s="14">
        <f ca="1">LOGINV(RAND(),$M$12,$L$12)</f>
        <v>37.70404256905541</v>
      </c>
      <c r="E1087" s="14">
        <f ca="1">LOGINV(RAND(),$M$13,$L$13)</f>
        <v>28.455403720874809</v>
      </c>
      <c r="F1087" s="14">
        <f ca="1">LOGINV(RAND(),$M$14,$L$14)</f>
        <v>20.947914446288447</v>
      </c>
      <c r="G1087" s="14">
        <f ca="1">D1087+E1087+F1087</f>
        <v>87.107360736218666</v>
      </c>
      <c r="H1087">
        <f ca="1">FLOOR(SimTable[[#This Row],[Total_Service_Time_sec]],10)</f>
        <v>80</v>
      </c>
    </row>
    <row r="1088" spans="1:8" ht="15" customHeight="1">
      <c r="A1088">
        <f t="shared" si="16"/>
        <v>1087</v>
      </c>
      <c r="B1088" s="13">
        <f ca="1">RAND()</f>
        <v>8.4862821606643823E-3</v>
      </c>
      <c r="C1088" t="str">
        <f ca="1">IF(B1088&lt;=$L$3,$I$3,IF(B1088&lt;=$L$4,$I$4,IF(B1088&lt;=$L$5,$I$5,IF(B1088&lt;=$L$6,$I$6,$I$7))))</f>
        <v>Cone</v>
      </c>
      <c r="D1088" s="14">
        <f ca="1">LOGINV(RAND(),$M$12,$L$12)</f>
        <v>24.285269706540458</v>
      </c>
      <c r="E1088" s="14">
        <f ca="1">LOGINV(RAND(),$M$13,$L$13)</f>
        <v>54.483061004377056</v>
      </c>
      <c r="F1088" s="14">
        <f ca="1">LOGINV(RAND(),$M$14,$L$14)</f>
        <v>26.211760759715492</v>
      </c>
      <c r="G1088" s="14">
        <f ca="1">D1088+E1088+F1088</f>
        <v>104.980091470633</v>
      </c>
      <c r="H1088">
        <f ca="1">FLOOR(SimTable[[#This Row],[Total_Service_Time_sec]],10)</f>
        <v>100</v>
      </c>
    </row>
    <row r="1089" spans="1:8" ht="15" customHeight="1">
      <c r="A1089">
        <f t="shared" si="16"/>
        <v>1088</v>
      </c>
      <c r="B1089" s="13">
        <f ca="1">RAND()</f>
        <v>8.5418132515857059E-2</v>
      </c>
      <c r="C1089" t="str">
        <f ca="1">IF(B1089&lt;=$L$3,$I$3,IF(B1089&lt;=$L$4,$I$4,IF(B1089&lt;=$L$5,$I$5,IF(B1089&lt;=$L$6,$I$6,$I$7))))</f>
        <v>Cone</v>
      </c>
      <c r="D1089" s="14">
        <f ca="1">LOGINV(RAND(),$M$12,$L$12)</f>
        <v>14.304123475684801</v>
      </c>
      <c r="E1089" s="14">
        <f ca="1">LOGINV(RAND(),$M$13,$L$13)</f>
        <v>51.770440878169907</v>
      </c>
      <c r="F1089" s="14">
        <f ca="1">LOGINV(RAND(),$M$14,$L$14)</f>
        <v>17.757740191230198</v>
      </c>
      <c r="G1089" s="14">
        <f ca="1">D1089+E1089+F1089</f>
        <v>83.832304545084909</v>
      </c>
      <c r="H1089">
        <f ca="1">FLOOR(SimTable[[#This Row],[Total_Service_Time_sec]],10)</f>
        <v>80</v>
      </c>
    </row>
    <row r="1090" spans="1:8" ht="15" customHeight="1">
      <c r="A1090">
        <f t="shared" ref="A1090:A1153" si="17">ROW()-1</f>
        <v>1089</v>
      </c>
      <c r="B1090" s="13">
        <f ca="1">RAND()</f>
        <v>0.33856576882631151</v>
      </c>
      <c r="C1090" t="str">
        <f ca="1">IF(B1090&lt;=$L$3,$I$3,IF(B1090&lt;=$L$4,$I$4,IF(B1090&lt;=$L$5,$I$5,IF(B1090&lt;=$L$6,$I$6,$I$7))))</f>
        <v>Cone</v>
      </c>
      <c r="D1090" s="14">
        <f ca="1">LOGINV(RAND(),$M$12,$L$12)</f>
        <v>46.903059841700795</v>
      </c>
      <c r="E1090" s="14">
        <f ca="1">LOGINV(RAND(),$M$13,$L$13)</f>
        <v>25.558027112626064</v>
      </c>
      <c r="F1090" s="14">
        <f ca="1">LOGINV(RAND(),$M$14,$L$14)</f>
        <v>17.942972005911471</v>
      </c>
      <c r="G1090" s="14">
        <f ca="1">D1090+E1090+F1090</f>
        <v>90.404058960238331</v>
      </c>
      <c r="H1090">
        <f ca="1">FLOOR(SimTable[[#This Row],[Total_Service_Time_sec]],10)</f>
        <v>90</v>
      </c>
    </row>
    <row r="1091" spans="1:8" ht="15" customHeight="1">
      <c r="A1091">
        <f t="shared" si="17"/>
        <v>1090</v>
      </c>
      <c r="B1091" s="13">
        <f ca="1">RAND()</f>
        <v>0.66333232532806097</v>
      </c>
      <c r="C1091" t="str">
        <f ca="1">IF(B1091&lt;=$L$3,$I$3,IF(B1091&lt;=$L$4,$I$4,IF(B1091&lt;=$L$5,$I$5,IF(B1091&lt;=$L$6,$I$6,$I$7))))</f>
        <v>Cup</v>
      </c>
      <c r="D1091" s="14">
        <f ca="1">LOGINV(RAND(),$M$12,$L$12)</f>
        <v>24.622129117640181</v>
      </c>
      <c r="E1091" s="14">
        <f ca="1">LOGINV(RAND(),$M$13,$L$13)</f>
        <v>33.025094917448591</v>
      </c>
      <c r="F1091" s="14">
        <f ca="1">LOGINV(RAND(),$M$14,$L$14)</f>
        <v>27.131850852827643</v>
      </c>
      <c r="G1091" s="14">
        <f ca="1">D1091+E1091+F1091</f>
        <v>84.779074887916408</v>
      </c>
      <c r="H1091">
        <f ca="1">FLOOR(SimTable[[#This Row],[Total_Service_Time_sec]],10)</f>
        <v>80</v>
      </c>
    </row>
    <row r="1092" spans="1:8" ht="15" customHeight="1">
      <c r="A1092">
        <f t="shared" si="17"/>
        <v>1091</v>
      </c>
      <c r="B1092" s="13">
        <f ca="1">RAND()</f>
        <v>0.16711916093022494</v>
      </c>
      <c r="C1092" t="str">
        <f ca="1">IF(B1092&lt;=$L$3,$I$3,IF(B1092&lt;=$L$4,$I$4,IF(B1092&lt;=$L$5,$I$5,IF(B1092&lt;=$L$6,$I$6,$I$7))))</f>
        <v>Cone</v>
      </c>
      <c r="D1092" s="14">
        <f ca="1">LOGINV(RAND(),$M$12,$L$12)</f>
        <v>14.240727181455378</v>
      </c>
      <c r="E1092" s="14">
        <f ca="1">LOGINV(RAND(),$M$13,$L$13)</f>
        <v>36.100008284975338</v>
      </c>
      <c r="F1092" s="14">
        <f ca="1">LOGINV(RAND(),$M$14,$L$14)</f>
        <v>19.171384667332521</v>
      </c>
      <c r="G1092" s="14">
        <f ca="1">D1092+E1092+F1092</f>
        <v>69.512120133763233</v>
      </c>
      <c r="H1092">
        <f ca="1">FLOOR(SimTable[[#This Row],[Total_Service_Time_sec]],10)</f>
        <v>60</v>
      </c>
    </row>
    <row r="1093" spans="1:8" ht="15" customHeight="1">
      <c r="A1093">
        <f t="shared" si="17"/>
        <v>1092</v>
      </c>
      <c r="B1093" s="13">
        <f ca="1">RAND()</f>
        <v>0.86843755725830241</v>
      </c>
      <c r="C1093" t="str">
        <f ca="1">IF(B1093&lt;=$L$3,$I$3,IF(B1093&lt;=$L$4,$I$4,IF(B1093&lt;=$L$5,$I$5,IF(B1093&lt;=$L$6,$I$6,$I$7))))</f>
        <v>Shake</v>
      </c>
      <c r="D1093" s="14">
        <f ca="1">LOGINV(RAND(),$M$12,$L$12)</f>
        <v>31.803756223383001</v>
      </c>
      <c r="E1093" s="14">
        <f ca="1">LOGINV(RAND(),$M$13,$L$13)</f>
        <v>40.447956196620211</v>
      </c>
      <c r="F1093" s="14">
        <f ca="1">LOGINV(RAND(),$M$14,$L$14)</f>
        <v>21.735978496121298</v>
      </c>
      <c r="G1093" s="14">
        <f ca="1">D1093+E1093+F1093</f>
        <v>93.987690916124507</v>
      </c>
      <c r="H1093">
        <f ca="1">FLOOR(SimTable[[#This Row],[Total_Service_Time_sec]],10)</f>
        <v>90</v>
      </c>
    </row>
    <row r="1094" spans="1:8" ht="15" customHeight="1">
      <c r="A1094">
        <f t="shared" si="17"/>
        <v>1093</v>
      </c>
      <c r="B1094" s="13">
        <f ca="1">RAND()</f>
        <v>0.56171495663077819</v>
      </c>
      <c r="C1094" t="str">
        <f ca="1">IF(B1094&lt;=$L$3,$I$3,IF(B1094&lt;=$L$4,$I$4,IF(B1094&lt;=$L$5,$I$5,IF(B1094&lt;=$L$6,$I$6,$I$7))))</f>
        <v>Cup</v>
      </c>
      <c r="D1094" s="14">
        <f ca="1">LOGINV(RAND(),$M$12,$L$12)</f>
        <v>37.703435324329675</v>
      </c>
      <c r="E1094" s="14">
        <f ca="1">LOGINV(RAND(),$M$13,$L$13)</f>
        <v>40.747623104615961</v>
      </c>
      <c r="F1094" s="14">
        <f ca="1">LOGINV(RAND(),$M$14,$L$14)</f>
        <v>32.997775778304117</v>
      </c>
      <c r="G1094" s="14">
        <f ca="1">D1094+E1094+F1094</f>
        <v>111.44883420724975</v>
      </c>
      <c r="H1094">
        <f ca="1">FLOOR(SimTable[[#This Row],[Total_Service_Time_sec]],10)</f>
        <v>110</v>
      </c>
    </row>
    <row r="1095" spans="1:8" ht="15" customHeight="1">
      <c r="A1095">
        <f t="shared" si="17"/>
        <v>1094</v>
      </c>
      <c r="B1095" s="13">
        <f ca="1">RAND()</f>
        <v>0.15436141582699403</v>
      </c>
      <c r="C1095" t="str">
        <f ca="1">IF(B1095&lt;=$L$3,$I$3,IF(B1095&lt;=$L$4,$I$4,IF(B1095&lt;=$L$5,$I$5,IF(B1095&lt;=$L$6,$I$6,$I$7))))</f>
        <v>Cone</v>
      </c>
      <c r="D1095" s="14">
        <f ca="1">LOGINV(RAND(),$M$12,$L$12)</f>
        <v>15.011113605338538</v>
      </c>
      <c r="E1095" s="14">
        <f ca="1">LOGINV(RAND(),$M$13,$L$13)</f>
        <v>24.480912177739985</v>
      </c>
      <c r="F1095" s="14">
        <f ca="1">LOGINV(RAND(),$M$14,$L$14)</f>
        <v>22.587554913029155</v>
      </c>
      <c r="G1095" s="14">
        <f ca="1">D1095+E1095+F1095</f>
        <v>62.079580696107683</v>
      </c>
      <c r="H1095">
        <f ca="1">FLOOR(SimTable[[#This Row],[Total_Service_Time_sec]],10)</f>
        <v>60</v>
      </c>
    </row>
    <row r="1096" spans="1:8" ht="15" customHeight="1">
      <c r="A1096">
        <f t="shared" si="17"/>
        <v>1095</v>
      </c>
      <c r="B1096" s="13">
        <f ca="1">RAND()</f>
        <v>0.59174577096556413</v>
      </c>
      <c r="C1096" t="str">
        <f ca="1">IF(B1096&lt;=$L$3,$I$3,IF(B1096&lt;=$L$4,$I$4,IF(B1096&lt;=$L$5,$I$5,IF(B1096&lt;=$L$6,$I$6,$I$7))))</f>
        <v>Cup</v>
      </c>
      <c r="D1096" s="14">
        <f ca="1">LOGINV(RAND(),$M$12,$L$12)</f>
        <v>20.180522605356586</v>
      </c>
      <c r="E1096" s="14">
        <f ca="1">LOGINV(RAND(),$M$13,$L$13)</f>
        <v>12.309803487752928</v>
      </c>
      <c r="F1096" s="14">
        <f ca="1">LOGINV(RAND(),$M$14,$L$14)</f>
        <v>25.714299826779264</v>
      </c>
      <c r="G1096" s="14">
        <f ca="1">D1096+E1096+F1096</f>
        <v>58.204625919888784</v>
      </c>
      <c r="H1096">
        <f ca="1">FLOOR(SimTable[[#This Row],[Total_Service_Time_sec]],10)</f>
        <v>50</v>
      </c>
    </row>
    <row r="1097" spans="1:8" ht="15" customHeight="1">
      <c r="A1097">
        <f t="shared" si="17"/>
        <v>1096</v>
      </c>
      <c r="B1097" s="13">
        <f ca="1">RAND()</f>
        <v>0.99308581352002034</v>
      </c>
      <c r="C1097" t="str">
        <f ca="1">IF(B1097&lt;=$L$3,$I$3,IF(B1097&lt;=$L$4,$I$4,IF(B1097&lt;=$L$5,$I$5,IF(B1097&lt;=$L$6,$I$6,$I$7))))</f>
        <v>Sundae</v>
      </c>
      <c r="D1097" s="14">
        <f ca="1">LOGINV(RAND(),$M$12,$L$12)</f>
        <v>39.837415093821271</v>
      </c>
      <c r="E1097" s="14">
        <f ca="1">LOGINV(RAND(),$M$13,$L$13)</f>
        <v>21.506768253446417</v>
      </c>
      <c r="F1097" s="14">
        <f ca="1">LOGINV(RAND(),$M$14,$L$14)</f>
        <v>13.578132975252474</v>
      </c>
      <c r="G1097" s="14">
        <f ca="1">D1097+E1097+F1097</f>
        <v>74.92231632252016</v>
      </c>
      <c r="H1097">
        <f ca="1">FLOOR(SimTable[[#This Row],[Total_Service_Time_sec]],10)</f>
        <v>70</v>
      </c>
    </row>
    <row r="1098" spans="1:8" ht="15" customHeight="1">
      <c r="A1098">
        <f t="shared" si="17"/>
        <v>1097</v>
      </c>
      <c r="B1098" s="13">
        <f ca="1">RAND()</f>
        <v>0.12269945750049249</v>
      </c>
      <c r="C1098" t="str">
        <f ca="1">IF(B1098&lt;=$L$3,$I$3,IF(B1098&lt;=$L$4,$I$4,IF(B1098&lt;=$L$5,$I$5,IF(B1098&lt;=$L$6,$I$6,$I$7))))</f>
        <v>Cone</v>
      </c>
      <c r="D1098" s="14">
        <f ca="1">LOGINV(RAND(),$M$12,$L$12)</f>
        <v>6.4272874295143723</v>
      </c>
      <c r="E1098" s="14">
        <f ca="1">LOGINV(RAND(),$M$13,$L$13)</f>
        <v>13.339417955283531</v>
      </c>
      <c r="F1098" s="14">
        <f ca="1">LOGINV(RAND(),$M$14,$L$14)</f>
        <v>18.76814380920473</v>
      </c>
      <c r="G1098" s="14">
        <f ca="1">D1098+E1098+F1098</f>
        <v>38.534849194002632</v>
      </c>
      <c r="H1098">
        <f ca="1">FLOOR(SimTable[[#This Row],[Total_Service_Time_sec]],10)</f>
        <v>30</v>
      </c>
    </row>
    <row r="1099" spans="1:8" ht="15" customHeight="1">
      <c r="A1099">
        <f t="shared" si="17"/>
        <v>1098</v>
      </c>
      <c r="B1099" s="13">
        <f ca="1">RAND()</f>
        <v>0.92101443375879721</v>
      </c>
      <c r="C1099" t="str">
        <f ca="1">IF(B1099&lt;=$L$3,$I$3,IF(B1099&lt;=$L$4,$I$4,IF(B1099&lt;=$L$5,$I$5,IF(B1099&lt;=$L$6,$I$6,$I$7))))</f>
        <v>Split</v>
      </c>
      <c r="D1099" s="14">
        <f ca="1">LOGINV(RAND(),$M$12,$L$12)</f>
        <v>16.214162304501446</v>
      </c>
      <c r="E1099" s="14">
        <f ca="1">LOGINV(RAND(),$M$13,$L$13)</f>
        <v>33.65111534865067</v>
      </c>
      <c r="F1099" s="14">
        <f ca="1">LOGINV(RAND(),$M$14,$L$14)</f>
        <v>29.180167013699165</v>
      </c>
      <c r="G1099" s="14">
        <f ca="1">D1099+E1099+F1099</f>
        <v>79.045444666851282</v>
      </c>
      <c r="H1099">
        <f ca="1">FLOOR(SimTable[[#This Row],[Total_Service_Time_sec]],10)</f>
        <v>70</v>
      </c>
    </row>
    <row r="1100" spans="1:8" ht="15" customHeight="1">
      <c r="A1100">
        <f t="shared" si="17"/>
        <v>1099</v>
      </c>
      <c r="B1100" s="13">
        <f ca="1">RAND()</f>
        <v>0.34165596272503274</v>
      </c>
      <c r="C1100" t="str">
        <f ca="1">IF(B1100&lt;=$L$3,$I$3,IF(B1100&lt;=$L$4,$I$4,IF(B1100&lt;=$L$5,$I$5,IF(B1100&lt;=$L$6,$I$6,$I$7))))</f>
        <v>Cone</v>
      </c>
      <c r="D1100" s="14">
        <f ca="1">LOGINV(RAND(),$M$12,$L$12)</f>
        <v>42.21496231524349</v>
      </c>
      <c r="E1100" s="14">
        <f ca="1">LOGINV(RAND(),$M$13,$L$13)</f>
        <v>11.476119872066475</v>
      </c>
      <c r="F1100" s="14">
        <f ca="1">LOGINV(RAND(),$M$14,$L$14)</f>
        <v>21.488991418516992</v>
      </c>
      <c r="G1100" s="14">
        <f ca="1">D1100+E1100+F1100</f>
        <v>75.180073605826962</v>
      </c>
      <c r="H1100">
        <f ca="1">FLOOR(SimTable[[#This Row],[Total_Service_Time_sec]],10)</f>
        <v>70</v>
      </c>
    </row>
    <row r="1101" spans="1:8" ht="15" customHeight="1">
      <c r="A1101">
        <f t="shared" si="17"/>
        <v>1100</v>
      </c>
      <c r="B1101" s="13">
        <f ca="1">RAND()</f>
        <v>0.75647214634709814</v>
      </c>
      <c r="C1101" t="str">
        <f ca="1">IF(B1101&lt;=$L$3,$I$3,IF(B1101&lt;=$L$4,$I$4,IF(B1101&lt;=$L$5,$I$5,IF(B1101&lt;=$L$6,$I$6,$I$7))))</f>
        <v>Cup</v>
      </c>
      <c r="D1101" s="14">
        <f ca="1">LOGINV(RAND(),$M$12,$L$12)</f>
        <v>30.358480412730611</v>
      </c>
      <c r="E1101" s="14">
        <f ca="1">LOGINV(RAND(),$M$13,$L$13)</f>
        <v>21.164301292536578</v>
      </c>
      <c r="F1101" s="14">
        <f ca="1">LOGINV(RAND(),$M$14,$L$14)</f>
        <v>22.039009082002753</v>
      </c>
      <c r="G1101" s="14">
        <f ca="1">D1101+E1101+F1101</f>
        <v>73.561790787269942</v>
      </c>
      <c r="H1101">
        <f ca="1">FLOOR(SimTable[[#This Row],[Total_Service_Time_sec]],10)</f>
        <v>70</v>
      </c>
    </row>
    <row r="1102" spans="1:8" ht="15" customHeight="1">
      <c r="A1102">
        <f t="shared" si="17"/>
        <v>1101</v>
      </c>
      <c r="B1102" s="13">
        <f ca="1">RAND()</f>
        <v>0.26497727740435995</v>
      </c>
      <c r="C1102" t="str">
        <f ca="1">IF(B1102&lt;=$L$3,$I$3,IF(B1102&lt;=$L$4,$I$4,IF(B1102&lt;=$L$5,$I$5,IF(B1102&lt;=$L$6,$I$6,$I$7))))</f>
        <v>Cone</v>
      </c>
      <c r="D1102" s="14">
        <f ca="1">LOGINV(RAND(),$M$12,$L$12)</f>
        <v>31.217777122030704</v>
      </c>
      <c r="E1102" s="14">
        <f ca="1">LOGINV(RAND(),$M$13,$L$13)</f>
        <v>26.52265076628094</v>
      </c>
      <c r="F1102" s="14">
        <f ca="1">LOGINV(RAND(),$M$14,$L$14)</f>
        <v>19.660132791568834</v>
      </c>
      <c r="G1102" s="14">
        <f ca="1">D1102+E1102+F1102</f>
        <v>77.400560679880471</v>
      </c>
      <c r="H1102">
        <f ca="1">FLOOR(SimTable[[#This Row],[Total_Service_Time_sec]],10)</f>
        <v>70</v>
      </c>
    </row>
    <row r="1103" spans="1:8" ht="15" customHeight="1">
      <c r="A1103">
        <f t="shared" si="17"/>
        <v>1102</v>
      </c>
      <c r="B1103" s="13">
        <f ca="1">RAND()</f>
        <v>0.46814454885538881</v>
      </c>
      <c r="C1103" t="str">
        <f ca="1">IF(B1103&lt;=$L$3,$I$3,IF(B1103&lt;=$L$4,$I$4,IF(B1103&lt;=$L$5,$I$5,IF(B1103&lt;=$L$6,$I$6,$I$7))))</f>
        <v>Cone</v>
      </c>
      <c r="D1103" s="14">
        <f ca="1">LOGINV(RAND(),$M$12,$L$12)</f>
        <v>28.177979590923083</v>
      </c>
      <c r="E1103" s="14">
        <f ca="1">LOGINV(RAND(),$M$13,$L$13)</f>
        <v>27.847960445034847</v>
      </c>
      <c r="F1103" s="14">
        <f ca="1">LOGINV(RAND(),$M$14,$L$14)</f>
        <v>23.040869547489418</v>
      </c>
      <c r="G1103" s="14">
        <f ca="1">D1103+E1103+F1103</f>
        <v>79.066809583447352</v>
      </c>
      <c r="H1103">
        <f ca="1">FLOOR(SimTable[[#This Row],[Total_Service_Time_sec]],10)</f>
        <v>70</v>
      </c>
    </row>
    <row r="1104" spans="1:8" ht="15" customHeight="1">
      <c r="A1104">
        <f t="shared" si="17"/>
        <v>1103</v>
      </c>
      <c r="B1104" s="13">
        <f ca="1">RAND()</f>
        <v>0.42713480329642872</v>
      </c>
      <c r="C1104" t="str">
        <f ca="1">IF(B1104&lt;=$L$3,$I$3,IF(B1104&lt;=$L$4,$I$4,IF(B1104&lt;=$L$5,$I$5,IF(B1104&lt;=$L$6,$I$6,$I$7))))</f>
        <v>Cone</v>
      </c>
      <c r="D1104" s="14">
        <f ca="1">LOGINV(RAND(),$M$12,$L$12)</f>
        <v>28.868602466754744</v>
      </c>
      <c r="E1104" s="14">
        <f ca="1">LOGINV(RAND(),$M$13,$L$13)</f>
        <v>8.9646537710776908</v>
      </c>
      <c r="F1104" s="14">
        <f ca="1">LOGINV(RAND(),$M$14,$L$14)</f>
        <v>30.682457917350941</v>
      </c>
      <c r="G1104" s="14">
        <f ca="1">D1104+E1104+F1104</f>
        <v>68.515714155183375</v>
      </c>
      <c r="H1104">
        <f ca="1">FLOOR(SimTable[[#This Row],[Total_Service_Time_sec]],10)</f>
        <v>60</v>
      </c>
    </row>
    <row r="1105" spans="1:8" ht="15" customHeight="1">
      <c r="A1105">
        <f t="shared" si="17"/>
        <v>1104</v>
      </c>
      <c r="B1105" s="13">
        <f ca="1">RAND()</f>
        <v>0.20630905178880032</v>
      </c>
      <c r="C1105" t="str">
        <f ca="1">IF(B1105&lt;=$L$3,$I$3,IF(B1105&lt;=$L$4,$I$4,IF(B1105&lt;=$L$5,$I$5,IF(B1105&lt;=$L$6,$I$6,$I$7))))</f>
        <v>Cone</v>
      </c>
      <c r="D1105" s="14">
        <f ca="1">LOGINV(RAND(),$M$12,$L$12)</f>
        <v>25.460897219154909</v>
      </c>
      <c r="E1105" s="14">
        <f ca="1">LOGINV(RAND(),$M$13,$L$13)</f>
        <v>9.3130940713607071</v>
      </c>
      <c r="F1105" s="14">
        <f ca="1">LOGINV(RAND(),$M$14,$L$14)</f>
        <v>17.904360770638846</v>
      </c>
      <c r="G1105" s="14">
        <f ca="1">D1105+E1105+F1105</f>
        <v>52.678352061154463</v>
      </c>
      <c r="H1105">
        <f ca="1">FLOOR(SimTable[[#This Row],[Total_Service_Time_sec]],10)</f>
        <v>50</v>
      </c>
    </row>
    <row r="1106" spans="1:8" ht="15" customHeight="1">
      <c r="A1106">
        <f t="shared" si="17"/>
        <v>1105</v>
      </c>
      <c r="B1106" s="13">
        <f ca="1">RAND()</f>
        <v>0.34641474318577148</v>
      </c>
      <c r="C1106" t="str">
        <f ca="1">IF(B1106&lt;=$L$3,$I$3,IF(B1106&lt;=$L$4,$I$4,IF(B1106&lt;=$L$5,$I$5,IF(B1106&lt;=$L$6,$I$6,$I$7))))</f>
        <v>Cone</v>
      </c>
      <c r="D1106" s="14">
        <f ca="1">LOGINV(RAND(),$M$12,$L$12)</f>
        <v>74.599384969091332</v>
      </c>
      <c r="E1106" s="14">
        <f ca="1">LOGINV(RAND(),$M$13,$L$13)</f>
        <v>22.572515437637026</v>
      </c>
      <c r="F1106" s="14">
        <f ca="1">LOGINV(RAND(),$M$14,$L$14)</f>
        <v>28.709598471879499</v>
      </c>
      <c r="G1106" s="14">
        <f ca="1">D1106+E1106+F1106</f>
        <v>125.88149887860786</v>
      </c>
      <c r="H1106">
        <f ca="1">FLOOR(SimTable[[#This Row],[Total_Service_Time_sec]],10)</f>
        <v>120</v>
      </c>
    </row>
    <row r="1107" spans="1:8" ht="15" customHeight="1">
      <c r="A1107">
        <f t="shared" si="17"/>
        <v>1106</v>
      </c>
      <c r="B1107" s="13">
        <f ca="1">RAND()</f>
        <v>0.20634726456813368</v>
      </c>
      <c r="C1107" t="str">
        <f ca="1">IF(B1107&lt;=$L$3,$I$3,IF(B1107&lt;=$L$4,$I$4,IF(B1107&lt;=$L$5,$I$5,IF(B1107&lt;=$L$6,$I$6,$I$7))))</f>
        <v>Cone</v>
      </c>
      <c r="D1107" s="14">
        <f ca="1">LOGINV(RAND(),$M$12,$L$12)</f>
        <v>24.243931935896352</v>
      </c>
      <c r="E1107" s="14">
        <f ca="1">LOGINV(RAND(),$M$13,$L$13)</f>
        <v>17.986507372112992</v>
      </c>
      <c r="F1107" s="14">
        <f ca="1">LOGINV(RAND(),$M$14,$L$14)</f>
        <v>20.36367499837624</v>
      </c>
      <c r="G1107" s="14">
        <f ca="1">D1107+E1107+F1107</f>
        <v>62.594114306385585</v>
      </c>
      <c r="H1107">
        <f ca="1">FLOOR(SimTable[[#This Row],[Total_Service_Time_sec]],10)</f>
        <v>60</v>
      </c>
    </row>
    <row r="1108" spans="1:8" ht="15" customHeight="1">
      <c r="A1108">
        <f t="shared" si="17"/>
        <v>1107</v>
      </c>
      <c r="B1108" s="13">
        <f ca="1">RAND()</f>
        <v>0.4315420408081766</v>
      </c>
      <c r="C1108" t="str">
        <f ca="1">IF(B1108&lt;=$L$3,$I$3,IF(B1108&lt;=$L$4,$I$4,IF(B1108&lt;=$L$5,$I$5,IF(B1108&lt;=$L$6,$I$6,$I$7))))</f>
        <v>Cone</v>
      </c>
      <c r="D1108" s="14">
        <f ca="1">LOGINV(RAND(),$M$12,$L$12)</f>
        <v>72.092388651817444</v>
      </c>
      <c r="E1108" s="14">
        <f ca="1">LOGINV(RAND(),$M$13,$L$13)</f>
        <v>14.722862898949895</v>
      </c>
      <c r="F1108" s="14">
        <f ca="1">LOGINV(RAND(),$M$14,$L$14)</f>
        <v>14.342135903188339</v>
      </c>
      <c r="G1108" s="14">
        <f ca="1">D1108+E1108+F1108</f>
        <v>101.15738745395568</v>
      </c>
      <c r="H1108">
        <f ca="1">FLOOR(SimTable[[#This Row],[Total_Service_Time_sec]],10)</f>
        <v>100</v>
      </c>
    </row>
    <row r="1109" spans="1:8" ht="15" customHeight="1">
      <c r="A1109">
        <f t="shared" si="17"/>
        <v>1108</v>
      </c>
      <c r="B1109" s="13">
        <f ca="1">RAND()</f>
        <v>0.52972088390750771</v>
      </c>
      <c r="C1109" t="str">
        <f ca="1">IF(B1109&lt;=$L$3,$I$3,IF(B1109&lt;=$L$4,$I$4,IF(B1109&lt;=$L$5,$I$5,IF(B1109&lt;=$L$6,$I$6,$I$7))))</f>
        <v>Cup</v>
      </c>
      <c r="D1109" s="14">
        <f ca="1">LOGINV(RAND(),$M$12,$L$12)</f>
        <v>22.685745205669427</v>
      </c>
      <c r="E1109" s="14">
        <f ca="1">LOGINV(RAND(),$M$13,$L$13)</f>
        <v>28.885976585508295</v>
      </c>
      <c r="F1109" s="14">
        <f ca="1">LOGINV(RAND(),$M$14,$L$14)</f>
        <v>21.269406708036158</v>
      </c>
      <c r="G1109" s="14">
        <f ca="1">D1109+E1109+F1109</f>
        <v>72.84112849921388</v>
      </c>
      <c r="H1109">
        <f ca="1">FLOOR(SimTable[[#This Row],[Total_Service_Time_sec]],10)</f>
        <v>70</v>
      </c>
    </row>
    <row r="1110" spans="1:8" ht="15" customHeight="1">
      <c r="A1110">
        <f t="shared" si="17"/>
        <v>1109</v>
      </c>
      <c r="B1110" s="13">
        <f ca="1">RAND()</f>
        <v>0.53672692293088398</v>
      </c>
      <c r="C1110" t="str">
        <f ca="1">IF(B1110&lt;=$L$3,$I$3,IF(B1110&lt;=$L$4,$I$4,IF(B1110&lt;=$L$5,$I$5,IF(B1110&lt;=$L$6,$I$6,$I$7))))</f>
        <v>Cup</v>
      </c>
      <c r="D1110" s="14">
        <f ca="1">LOGINV(RAND(),$M$12,$L$12)</f>
        <v>45.891773533784573</v>
      </c>
      <c r="E1110" s="14">
        <f ca="1">LOGINV(RAND(),$M$13,$L$13)</f>
        <v>15.247506084591151</v>
      </c>
      <c r="F1110" s="14">
        <f ca="1">LOGINV(RAND(),$M$14,$L$14)</f>
        <v>21.845922355167154</v>
      </c>
      <c r="G1110" s="14">
        <f ca="1">D1110+E1110+F1110</f>
        <v>82.985201973542871</v>
      </c>
      <c r="H1110">
        <f ca="1">FLOOR(SimTable[[#This Row],[Total_Service_Time_sec]],10)</f>
        <v>80</v>
      </c>
    </row>
    <row r="1111" spans="1:8" ht="15" customHeight="1">
      <c r="A1111">
        <f t="shared" si="17"/>
        <v>1110</v>
      </c>
      <c r="B1111" s="13">
        <f ca="1">RAND()</f>
        <v>0.38655765138987475</v>
      </c>
      <c r="C1111" t="str">
        <f ca="1">IF(B1111&lt;=$L$3,$I$3,IF(B1111&lt;=$L$4,$I$4,IF(B1111&lt;=$L$5,$I$5,IF(B1111&lt;=$L$6,$I$6,$I$7))))</f>
        <v>Cone</v>
      </c>
      <c r="D1111" s="14">
        <f ca="1">LOGINV(RAND(),$M$12,$L$12)</f>
        <v>44.440200834885815</v>
      </c>
      <c r="E1111" s="14">
        <f ca="1">LOGINV(RAND(),$M$13,$L$13)</f>
        <v>31.492054502664526</v>
      </c>
      <c r="F1111" s="14">
        <f ca="1">LOGINV(RAND(),$M$14,$L$14)</f>
        <v>17.153734595598696</v>
      </c>
      <c r="G1111" s="14">
        <f ca="1">D1111+E1111+F1111</f>
        <v>93.085989933149037</v>
      </c>
      <c r="H1111">
        <f ca="1">FLOOR(SimTable[[#This Row],[Total_Service_Time_sec]],10)</f>
        <v>90</v>
      </c>
    </row>
    <row r="1112" spans="1:8" ht="15" customHeight="1">
      <c r="A1112">
        <f t="shared" si="17"/>
        <v>1111</v>
      </c>
      <c r="B1112" s="13">
        <f ca="1">RAND()</f>
        <v>0.3202529472661243</v>
      </c>
      <c r="C1112" t="str">
        <f ca="1">IF(B1112&lt;=$L$3,$I$3,IF(B1112&lt;=$L$4,$I$4,IF(B1112&lt;=$L$5,$I$5,IF(B1112&lt;=$L$6,$I$6,$I$7))))</f>
        <v>Cone</v>
      </c>
      <c r="D1112" s="14">
        <f ca="1">LOGINV(RAND(),$M$12,$L$12)</f>
        <v>26.915749162099104</v>
      </c>
      <c r="E1112" s="14">
        <f ca="1">LOGINV(RAND(),$M$13,$L$13)</f>
        <v>10.794612808227138</v>
      </c>
      <c r="F1112" s="14">
        <f ca="1">LOGINV(RAND(),$M$14,$L$14)</f>
        <v>21.49860409587605</v>
      </c>
      <c r="G1112" s="14">
        <f ca="1">D1112+E1112+F1112</f>
        <v>59.208966066202294</v>
      </c>
      <c r="H1112">
        <f ca="1">FLOOR(SimTable[[#This Row],[Total_Service_Time_sec]],10)</f>
        <v>50</v>
      </c>
    </row>
    <row r="1113" spans="1:8" ht="15" customHeight="1">
      <c r="A1113">
        <f t="shared" si="17"/>
        <v>1112</v>
      </c>
      <c r="B1113" s="13">
        <f ca="1">RAND()</f>
        <v>2.5693892021772191E-2</v>
      </c>
      <c r="C1113" t="str">
        <f ca="1">IF(B1113&lt;=$L$3,$I$3,IF(B1113&lt;=$L$4,$I$4,IF(B1113&lt;=$L$5,$I$5,IF(B1113&lt;=$L$6,$I$6,$I$7))))</f>
        <v>Cone</v>
      </c>
      <c r="D1113" s="14">
        <f ca="1">LOGINV(RAND(),$M$12,$L$12)</f>
        <v>30.983590182061779</v>
      </c>
      <c r="E1113" s="14">
        <f ca="1">LOGINV(RAND(),$M$13,$L$13)</f>
        <v>47.243025282388444</v>
      </c>
      <c r="F1113" s="14">
        <f ca="1">LOGINV(RAND(),$M$14,$L$14)</f>
        <v>19.276446510407084</v>
      </c>
      <c r="G1113" s="14">
        <f ca="1">D1113+E1113+F1113</f>
        <v>97.503061974857303</v>
      </c>
      <c r="H1113">
        <f ca="1">FLOOR(SimTable[[#This Row],[Total_Service_Time_sec]],10)</f>
        <v>90</v>
      </c>
    </row>
    <row r="1114" spans="1:8" ht="15" customHeight="1">
      <c r="A1114">
        <f t="shared" si="17"/>
        <v>1113</v>
      </c>
      <c r="B1114" s="13">
        <f ca="1">RAND()</f>
        <v>0.97450944400432327</v>
      </c>
      <c r="C1114" t="str">
        <f ca="1">IF(B1114&lt;=$L$3,$I$3,IF(B1114&lt;=$L$4,$I$4,IF(B1114&lt;=$L$5,$I$5,IF(B1114&lt;=$L$6,$I$6,$I$7))))</f>
        <v>Sundae</v>
      </c>
      <c r="D1114" s="14">
        <f ca="1">LOGINV(RAND(),$M$12,$L$12)</f>
        <v>77.15288310213748</v>
      </c>
      <c r="E1114" s="14">
        <f ca="1">LOGINV(RAND(),$M$13,$L$13)</f>
        <v>13.199369511179135</v>
      </c>
      <c r="F1114" s="14">
        <f ca="1">LOGINV(RAND(),$M$14,$L$14)</f>
        <v>19.508459286304003</v>
      </c>
      <c r="G1114" s="14">
        <f ca="1">D1114+E1114+F1114</f>
        <v>109.86071189962061</v>
      </c>
      <c r="H1114">
        <f ca="1">FLOOR(SimTable[[#This Row],[Total_Service_Time_sec]],10)</f>
        <v>100</v>
      </c>
    </row>
    <row r="1115" spans="1:8" ht="15" customHeight="1">
      <c r="A1115">
        <f t="shared" si="17"/>
        <v>1114</v>
      </c>
      <c r="B1115" s="13">
        <f ca="1">RAND()</f>
        <v>0.53348918481127994</v>
      </c>
      <c r="C1115" t="str">
        <f ca="1">IF(B1115&lt;=$L$3,$I$3,IF(B1115&lt;=$L$4,$I$4,IF(B1115&lt;=$L$5,$I$5,IF(B1115&lt;=$L$6,$I$6,$I$7))))</f>
        <v>Cup</v>
      </c>
      <c r="D1115" s="14">
        <f ca="1">LOGINV(RAND(),$M$12,$L$12)</f>
        <v>34.170817488356235</v>
      </c>
      <c r="E1115" s="14">
        <f ca="1">LOGINV(RAND(),$M$13,$L$13)</f>
        <v>28.332752622557877</v>
      </c>
      <c r="F1115" s="14">
        <f ca="1">LOGINV(RAND(),$M$14,$L$14)</f>
        <v>22.293699059258159</v>
      </c>
      <c r="G1115" s="14">
        <f ca="1">D1115+E1115+F1115</f>
        <v>84.797269170172271</v>
      </c>
      <c r="H1115">
        <f ca="1">FLOOR(SimTable[[#This Row],[Total_Service_Time_sec]],10)</f>
        <v>80</v>
      </c>
    </row>
    <row r="1116" spans="1:8" ht="15" customHeight="1">
      <c r="A1116">
        <f t="shared" si="17"/>
        <v>1115</v>
      </c>
      <c r="B1116" s="13">
        <f ca="1">RAND()</f>
        <v>0.49477050994486849</v>
      </c>
      <c r="C1116" t="str">
        <f ca="1">IF(B1116&lt;=$L$3,$I$3,IF(B1116&lt;=$L$4,$I$4,IF(B1116&lt;=$L$5,$I$5,IF(B1116&lt;=$L$6,$I$6,$I$7))))</f>
        <v>Cone</v>
      </c>
      <c r="D1116" s="14">
        <f ca="1">LOGINV(RAND(),$M$12,$L$12)</f>
        <v>43.999296407430585</v>
      </c>
      <c r="E1116" s="14">
        <f ca="1">LOGINV(RAND(),$M$13,$L$13)</f>
        <v>20.085456514640036</v>
      </c>
      <c r="F1116" s="14">
        <f ca="1">LOGINV(RAND(),$M$14,$L$14)</f>
        <v>27.707293568752036</v>
      </c>
      <c r="G1116" s="14">
        <f ca="1">D1116+E1116+F1116</f>
        <v>91.792046490822656</v>
      </c>
      <c r="H1116">
        <f ca="1">FLOOR(SimTable[[#This Row],[Total_Service_Time_sec]],10)</f>
        <v>90</v>
      </c>
    </row>
    <row r="1117" spans="1:8" ht="15" customHeight="1">
      <c r="A1117">
        <f t="shared" si="17"/>
        <v>1116</v>
      </c>
      <c r="B1117" s="13">
        <f ca="1">RAND()</f>
        <v>0.76826642707910198</v>
      </c>
      <c r="C1117" t="str">
        <f ca="1">IF(B1117&lt;=$L$3,$I$3,IF(B1117&lt;=$L$4,$I$4,IF(B1117&lt;=$L$5,$I$5,IF(B1117&lt;=$L$6,$I$6,$I$7))))</f>
        <v>Cup</v>
      </c>
      <c r="D1117" s="14">
        <f ca="1">LOGINV(RAND(),$M$12,$L$12)</f>
        <v>32.572138165595241</v>
      </c>
      <c r="E1117" s="14">
        <f ca="1">LOGINV(RAND(),$M$13,$L$13)</f>
        <v>36.622014671831472</v>
      </c>
      <c r="F1117" s="14">
        <f ca="1">LOGINV(RAND(),$M$14,$L$14)</f>
        <v>15.377736115934221</v>
      </c>
      <c r="G1117" s="14">
        <f ca="1">D1117+E1117+F1117</f>
        <v>84.57188895336094</v>
      </c>
      <c r="H1117">
        <f ca="1">FLOOR(SimTable[[#This Row],[Total_Service_Time_sec]],10)</f>
        <v>80</v>
      </c>
    </row>
    <row r="1118" spans="1:8" ht="15" customHeight="1">
      <c r="A1118">
        <f t="shared" si="17"/>
        <v>1117</v>
      </c>
      <c r="B1118" s="13">
        <f ca="1">RAND()</f>
        <v>0.81416262141188478</v>
      </c>
      <c r="C1118" t="str">
        <f ca="1">IF(B1118&lt;=$L$3,$I$3,IF(B1118&lt;=$L$4,$I$4,IF(B1118&lt;=$L$5,$I$5,IF(B1118&lt;=$L$6,$I$6,$I$7))))</f>
        <v>Cup</v>
      </c>
      <c r="D1118" s="14">
        <f ca="1">LOGINV(RAND(),$M$12,$L$12)</f>
        <v>21.031015611488534</v>
      </c>
      <c r="E1118" s="14">
        <f ca="1">LOGINV(RAND(),$M$13,$L$13)</f>
        <v>10.506130045735103</v>
      </c>
      <c r="F1118" s="14">
        <f ca="1">LOGINV(RAND(),$M$14,$L$14)</f>
        <v>27.594053554800464</v>
      </c>
      <c r="G1118" s="14">
        <f ca="1">D1118+E1118+F1118</f>
        <v>59.1311992120241</v>
      </c>
      <c r="H1118">
        <f ca="1">FLOOR(SimTable[[#This Row],[Total_Service_Time_sec]],10)</f>
        <v>50</v>
      </c>
    </row>
    <row r="1119" spans="1:8" ht="15" customHeight="1">
      <c r="A1119">
        <f t="shared" si="17"/>
        <v>1118</v>
      </c>
      <c r="B1119" s="13">
        <f ca="1">RAND()</f>
        <v>0.81181332138951712</v>
      </c>
      <c r="C1119" t="str">
        <f ca="1">IF(B1119&lt;=$L$3,$I$3,IF(B1119&lt;=$L$4,$I$4,IF(B1119&lt;=$L$5,$I$5,IF(B1119&lt;=$L$6,$I$6,$I$7))))</f>
        <v>Cup</v>
      </c>
      <c r="D1119" s="14">
        <f ca="1">LOGINV(RAND(),$M$12,$L$12)</f>
        <v>20.893596822097638</v>
      </c>
      <c r="E1119" s="14">
        <f ca="1">LOGINV(RAND(),$M$13,$L$13)</f>
        <v>46.38657639954743</v>
      </c>
      <c r="F1119" s="14">
        <f ca="1">LOGINV(RAND(),$M$14,$L$14)</f>
        <v>18.378422038465605</v>
      </c>
      <c r="G1119" s="14">
        <f ca="1">D1119+E1119+F1119</f>
        <v>85.658595260110673</v>
      </c>
      <c r="H1119">
        <f ca="1">FLOOR(SimTable[[#This Row],[Total_Service_Time_sec]],10)</f>
        <v>80</v>
      </c>
    </row>
    <row r="1120" spans="1:8" ht="15" customHeight="1">
      <c r="A1120">
        <f t="shared" si="17"/>
        <v>1119</v>
      </c>
      <c r="B1120" s="13">
        <f ca="1">RAND()</f>
        <v>0.38392488105006672</v>
      </c>
      <c r="C1120" t="str">
        <f ca="1">IF(B1120&lt;=$L$3,$I$3,IF(B1120&lt;=$L$4,$I$4,IF(B1120&lt;=$L$5,$I$5,IF(B1120&lt;=$L$6,$I$6,$I$7))))</f>
        <v>Cone</v>
      </c>
      <c r="D1120" s="14">
        <f ca="1">LOGINV(RAND(),$M$12,$L$12)</f>
        <v>36.77079052599079</v>
      </c>
      <c r="E1120" s="14">
        <f ca="1">LOGINV(RAND(),$M$13,$L$13)</f>
        <v>35.948824362889347</v>
      </c>
      <c r="F1120" s="14">
        <f ca="1">LOGINV(RAND(),$M$14,$L$14)</f>
        <v>20.226843711004818</v>
      </c>
      <c r="G1120" s="14">
        <f ca="1">D1120+E1120+F1120</f>
        <v>92.946458599884949</v>
      </c>
      <c r="H1120">
        <f ca="1">FLOOR(SimTable[[#This Row],[Total_Service_Time_sec]],10)</f>
        <v>90</v>
      </c>
    </row>
    <row r="1121" spans="1:8" ht="15" customHeight="1">
      <c r="A1121">
        <f t="shared" si="17"/>
        <v>1120</v>
      </c>
      <c r="B1121" s="13">
        <f ca="1">RAND()</f>
        <v>0.20127048533164915</v>
      </c>
      <c r="C1121" t="str">
        <f ca="1">IF(B1121&lt;=$L$3,$I$3,IF(B1121&lt;=$L$4,$I$4,IF(B1121&lt;=$L$5,$I$5,IF(B1121&lt;=$L$6,$I$6,$I$7))))</f>
        <v>Cone</v>
      </c>
      <c r="D1121" s="14">
        <f ca="1">LOGINV(RAND(),$M$12,$L$12)</f>
        <v>37.236230277171792</v>
      </c>
      <c r="E1121" s="14">
        <f ca="1">LOGINV(RAND(),$M$13,$L$13)</f>
        <v>22.877554693315776</v>
      </c>
      <c r="F1121" s="14">
        <f ca="1">LOGINV(RAND(),$M$14,$L$14)</f>
        <v>21.937169331003798</v>
      </c>
      <c r="G1121" s="14">
        <f ca="1">D1121+E1121+F1121</f>
        <v>82.050954301491373</v>
      </c>
      <c r="H1121">
        <f ca="1">FLOOR(SimTable[[#This Row],[Total_Service_Time_sec]],10)</f>
        <v>80</v>
      </c>
    </row>
    <row r="1122" spans="1:8" ht="15" customHeight="1">
      <c r="A1122">
        <f t="shared" si="17"/>
        <v>1121</v>
      </c>
      <c r="B1122" s="13">
        <f ca="1">RAND()</f>
        <v>0.83147796344226743</v>
      </c>
      <c r="C1122" t="str">
        <f ca="1">IF(B1122&lt;=$L$3,$I$3,IF(B1122&lt;=$L$4,$I$4,IF(B1122&lt;=$L$5,$I$5,IF(B1122&lt;=$L$6,$I$6,$I$7))))</f>
        <v>Cup</v>
      </c>
      <c r="D1122" s="14">
        <f ca="1">LOGINV(RAND(),$M$12,$L$12)</f>
        <v>12.3767605667935</v>
      </c>
      <c r="E1122" s="14">
        <f ca="1">LOGINV(RAND(),$M$13,$L$13)</f>
        <v>38.619828965725048</v>
      </c>
      <c r="F1122" s="14">
        <f ca="1">LOGINV(RAND(),$M$14,$L$14)</f>
        <v>16.416811950166782</v>
      </c>
      <c r="G1122" s="14">
        <f ca="1">D1122+E1122+F1122</f>
        <v>67.41340148268533</v>
      </c>
      <c r="H1122">
        <f ca="1">FLOOR(SimTable[[#This Row],[Total_Service_Time_sec]],10)</f>
        <v>60</v>
      </c>
    </row>
    <row r="1123" spans="1:8" ht="15" customHeight="1">
      <c r="A1123">
        <f t="shared" si="17"/>
        <v>1122</v>
      </c>
      <c r="B1123" s="13">
        <f ca="1">RAND()</f>
        <v>0.84062130412997682</v>
      </c>
      <c r="C1123" t="str">
        <f ca="1">IF(B1123&lt;=$L$3,$I$3,IF(B1123&lt;=$L$4,$I$4,IF(B1123&lt;=$L$5,$I$5,IF(B1123&lt;=$L$6,$I$6,$I$7))))</f>
        <v>Cup</v>
      </c>
      <c r="D1123" s="14">
        <f ca="1">LOGINV(RAND(),$M$12,$L$12)</f>
        <v>22.135756856535725</v>
      </c>
      <c r="E1123" s="14">
        <f ca="1">LOGINV(RAND(),$M$13,$L$13)</f>
        <v>41.3539976194254</v>
      </c>
      <c r="F1123" s="14">
        <f ca="1">LOGINV(RAND(),$M$14,$L$14)</f>
        <v>22.573794586742896</v>
      </c>
      <c r="G1123" s="14">
        <f ca="1">D1123+E1123+F1123</f>
        <v>86.063549062704013</v>
      </c>
      <c r="H1123">
        <f ca="1">FLOOR(SimTable[[#This Row],[Total_Service_Time_sec]],10)</f>
        <v>80</v>
      </c>
    </row>
    <row r="1124" spans="1:8" ht="15" customHeight="1">
      <c r="A1124">
        <f t="shared" si="17"/>
        <v>1123</v>
      </c>
      <c r="B1124" s="13">
        <f ca="1">RAND()</f>
        <v>6.3210464175572856E-2</v>
      </c>
      <c r="C1124" t="str">
        <f ca="1">IF(B1124&lt;=$L$3,$I$3,IF(B1124&lt;=$L$4,$I$4,IF(B1124&lt;=$L$5,$I$5,IF(B1124&lt;=$L$6,$I$6,$I$7))))</f>
        <v>Cone</v>
      </c>
      <c r="D1124" s="14">
        <f ca="1">LOGINV(RAND(),$M$12,$L$12)</f>
        <v>11.919976877142217</v>
      </c>
      <c r="E1124" s="14">
        <f ca="1">LOGINV(RAND(),$M$13,$L$13)</f>
        <v>20.501457343177602</v>
      </c>
      <c r="F1124" s="14">
        <f ca="1">LOGINV(RAND(),$M$14,$L$14)</f>
        <v>28.926086357686803</v>
      </c>
      <c r="G1124" s="14">
        <f ca="1">D1124+E1124+F1124</f>
        <v>61.347520578006623</v>
      </c>
      <c r="H1124">
        <f ca="1">FLOOR(SimTable[[#This Row],[Total_Service_Time_sec]],10)</f>
        <v>60</v>
      </c>
    </row>
    <row r="1125" spans="1:8" ht="15" customHeight="1">
      <c r="A1125">
        <f t="shared" si="17"/>
        <v>1124</v>
      </c>
      <c r="B1125" s="13">
        <f ca="1">RAND()</f>
        <v>0.27725555026276572</v>
      </c>
      <c r="C1125" t="str">
        <f ca="1">IF(B1125&lt;=$L$3,$I$3,IF(B1125&lt;=$L$4,$I$4,IF(B1125&lt;=$L$5,$I$5,IF(B1125&lt;=$L$6,$I$6,$I$7))))</f>
        <v>Cone</v>
      </c>
      <c r="D1125" s="14">
        <f ca="1">LOGINV(RAND(),$M$12,$L$12)</f>
        <v>24.102986872212874</v>
      </c>
      <c r="E1125" s="14">
        <f ca="1">LOGINV(RAND(),$M$13,$L$13)</f>
        <v>31.578044615044259</v>
      </c>
      <c r="F1125" s="14">
        <f ca="1">LOGINV(RAND(),$M$14,$L$14)</f>
        <v>16.046287659876082</v>
      </c>
      <c r="G1125" s="14">
        <f ca="1">D1125+E1125+F1125</f>
        <v>71.727319147133215</v>
      </c>
      <c r="H1125">
        <f ca="1">FLOOR(SimTable[[#This Row],[Total_Service_Time_sec]],10)</f>
        <v>70</v>
      </c>
    </row>
    <row r="1126" spans="1:8" ht="15" customHeight="1">
      <c r="A1126">
        <f t="shared" si="17"/>
        <v>1125</v>
      </c>
      <c r="B1126" s="13">
        <f ca="1">RAND()</f>
        <v>0.88508462931162468</v>
      </c>
      <c r="C1126" t="str">
        <f ca="1">IF(B1126&lt;=$L$3,$I$3,IF(B1126&lt;=$L$4,$I$4,IF(B1126&lt;=$L$5,$I$5,IF(B1126&lt;=$L$6,$I$6,$I$7))))</f>
        <v>Shake</v>
      </c>
      <c r="D1126" s="14">
        <f ca="1">LOGINV(RAND(),$M$12,$L$12)</f>
        <v>20.992335231009086</v>
      </c>
      <c r="E1126" s="14">
        <f ca="1">LOGINV(RAND(),$M$13,$L$13)</f>
        <v>12.469888560669206</v>
      </c>
      <c r="F1126" s="14">
        <f ca="1">LOGINV(RAND(),$M$14,$L$14)</f>
        <v>16.042405831115079</v>
      </c>
      <c r="G1126" s="14">
        <f ca="1">D1126+E1126+F1126</f>
        <v>49.504629622793374</v>
      </c>
      <c r="H1126">
        <f ca="1">FLOOR(SimTable[[#This Row],[Total_Service_Time_sec]],10)</f>
        <v>40</v>
      </c>
    </row>
    <row r="1127" spans="1:8" ht="15" customHeight="1">
      <c r="A1127">
        <f t="shared" si="17"/>
        <v>1126</v>
      </c>
      <c r="B1127" s="13">
        <f ca="1">RAND()</f>
        <v>0.13040035803296179</v>
      </c>
      <c r="C1127" t="str">
        <f ca="1">IF(B1127&lt;=$L$3,$I$3,IF(B1127&lt;=$L$4,$I$4,IF(B1127&lt;=$L$5,$I$5,IF(B1127&lt;=$L$6,$I$6,$I$7))))</f>
        <v>Cone</v>
      </c>
      <c r="D1127" s="14">
        <f ca="1">LOGINV(RAND(),$M$12,$L$12)</f>
        <v>39.533750174319664</v>
      </c>
      <c r="E1127" s="14">
        <f ca="1">LOGINV(RAND(),$M$13,$L$13)</f>
        <v>38.648616621632911</v>
      </c>
      <c r="F1127" s="14">
        <f ca="1">LOGINV(RAND(),$M$14,$L$14)</f>
        <v>19.511558893406722</v>
      </c>
      <c r="G1127" s="14">
        <f ca="1">D1127+E1127+F1127</f>
        <v>97.693925689359304</v>
      </c>
      <c r="H1127">
        <f ca="1">FLOOR(SimTable[[#This Row],[Total_Service_Time_sec]],10)</f>
        <v>90</v>
      </c>
    </row>
    <row r="1128" spans="1:8" ht="15" customHeight="1">
      <c r="A1128">
        <f t="shared" si="17"/>
        <v>1127</v>
      </c>
      <c r="B1128" s="13">
        <f ca="1">RAND()</f>
        <v>0.35853435860958616</v>
      </c>
      <c r="C1128" t="str">
        <f ca="1">IF(B1128&lt;=$L$3,$I$3,IF(B1128&lt;=$L$4,$I$4,IF(B1128&lt;=$L$5,$I$5,IF(B1128&lt;=$L$6,$I$6,$I$7))))</f>
        <v>Cone</v>
      </c>
      <c r="D1128" s="14">
        <f ca="1">LOGINV(RAND(),$M$12,$L$12)</f>
        <v>38.762162866997862</v>
      </c>
      <c r="E1128" s="14">
        <f ca="1">LOGINV(RAND(),$M$13,$L$13)</f>
        <v>20.774775915704318</v>
      </c>
      <c r="F1128" s="14">
        <f ca="1">LOGINV(RAND(),$M$14,$L$14)</f>
        <v>20.434829434718644</v>
      </c>
      <c r="G1128" s="14">
        <f ca="1">D1128+E1128+F1128</f>
        <v>79.971768217420816</v>
      </c>
      <c r="H1128">
        <f ca="1">FLOOR(SimTable[[#This Row],[Total_Service_Time_sec]],10)</f>
        <v>70</v>
      </c>
    </row>
    <row r="1129" spans="1:8" ht="15" customHeight="1">
      <c r="A1129">
        <f t="shared" si="17"/>
        <v>1128</v>
      </c>
      <c r="B1129" s="13">
        <f ca="1">RAND()</f>
        <v>0.38040356327954461</v>
      </c>
      <c r="C1129" t="str">
        <f ca="1">IF(B1129&lt;=$L$3,$I$3,IF(B1129&lt;=$L$4,$I$4,IF(B1129&lt;=$L$5,$I$5,IF(B1129&lt;=$L$6,$I$6,$I$7))))</f>
        <v>Cone</v>
      </c>
      <c r="D1129" s="14">
        <f ca="1">LOGINV(RAND(),$M$12,$L$12)</f>
        <v>63.326989603968386</v>
      </c>
      <c r="E1129" s="14">
        <f ca="1">LOGINV(RAND(),$M$13,$L$13)</f>
        <v>28.578244025767201</v>
      </c>
      <c r="F1129" s="14">
        <f ca="1">LOGINV(RAND(),$M$14,$L$14)</f>
        <v>22.779713422424148</v>
      </c>
      <c r="G1129" s="14">
        <f ca="1">D1129+E1129+F1129</f>
        <v>114.68494705215974</v>
      </c>
      <c r="H1129">
        <f ca="1">FLOOR(SimTable[[#This Row],[Total_Service_Time_sec]],10)</f>
        <v>110</v>
      </c>
    </row>
    <row r="1130" spans="1:8" ht="15" customHeight="1">
      <c r="A1130">
        <f t="shared" si="17"/>
        <v>1129</v>
      </c>
      <c r="B1130" s="13">
        <f ca="1">RAND()</f>
        <v>0.38044145616740377</v>
      </c>
      <c r="C1130" t="str">
        <f ca="1">IF(B1130&lt;=$L$3,$I$3,IF(B1130&lt;=$L$4,$I$4,IF(B1130&lt;=$L$5,$I$5,IF(B1130&lt;=$L$6,$I$6,$I$7))))</f>
        <v>Cone</v>
      </c>
      <c r="D1130" s="14">
        <f ca="1">LOGINV(RAND(),$M$12,$L$12)</f>
        <v>94.08107549990855</v>
      </c>
      <c r="E1130" s="14">
        <f ca="1">LOGINV(RAND(),$M$13,$L$13)</f>
        <v>13.526543785972924</v>
      </c>
      <c r="F1130" s="14">
        <f ca="1">LOGINV(RAND(),$M$14,$L$14)</f>
        <v>22.232949249983452</v>
      </c>
      <c r="G1130" s="14">
        <f ca="1">D1130+E1130+F1130</f>
        <v>129.84056853586492</v>
      </c>
      <c r="H1130">
        <f ca="1">FLOOR(SimTable[[#This Row],[Total_Service_Time_sec]],10)</f>
        <v>120</v>
      </c>
    </row>
    <row r="1131" spans="1:8" ht="15" customHeight="1">
      <c r="A1131">
        <f t="shared" si="17"/>
        <v>1130</v>
      </c>
      <c r="B1131" s="13">
        <f ca="1">RAND()</f>
        <v>1.4663245390255764E-2</v>
      </c>
      <c r="C1131" t="str">
        <f ca="1">IF(B1131&lt;=$L$3,$I$3,IF(B1131&lt;=$L$4,$I$4,IF(B1131&lt;=$L$5,$I$5,IF(B1131&lt;=$L$6,$I$6,$I$7))))</f>
        <v>Cone</v>
      </c>
      <c r="D1131" s="14">
        <f ca="1">LOGINV(RAND(),$M$12,$L$12)</f>
        <v>63.166948203016446</v>
      </c>
      <c r="E1131" s="14">
        <f ca="1">LOGINV(RAND(),$M$13,$L$13)</f>
        <v>45.892665704065834</v>
      </c>
      <c r="F1131" s="14">
        <f ca="1">LOGINV(RAND(),$M$14,$L$14)</f>
        <v>26.007612498206107</v>
      </c>
      <c r="G1131" s="14">
        <f ca="1">D1131+E1131+F1131</f>
        <v>135.06722640528838</v>
      </c>
      <c r="H1131">
        <f ca="1">FLOOR(SimTable[[#This Row],[Total_Service_Time_sec]],10)</f>
        <v>130</v>
      </c>
    </row>
    <row r="1132" spans="1:8" ht="15" customHeight="1">
      <c r="A1132">
        <f t="shared" si="17"/>
        <v>1131</v>
      </c>
      <c r="B1132" s="13">
        <f ca="1">RAND()</f>
        <v>0.31166647900177069</v>
      </c>
      <c r="C1132" t="str">
        <f ca="1">IF(B1132&lt;=$L$3,$I$3,IF(B1132&lt;=$L$4,$I$4,IF(B1132&lt;=$L$5,$I$5,IF(B1132&lt;=$L$6,$I$6,$I$7))))</f>
        <v>Cone</v>
      </c>
      <c r="D1132" s="14">
        <f ca="1">LOGINV(RAND(),$M$12,$L$12)</f>
        <v>23.188274373911288</v>
      </c>
      <c r="E1132" s="14">
        <f ca="1">LOGINV(RAND(),$M$13,$L$13)</f>
        <v>26.153126570382067</v>
      </c>
      <c r="F1132" s="14">
        <f ca="1">LOGINV(RAND(),$M$14,$L$14)</f>
        <v>14.551897715665211</v>
      </c>
      <c r="G1132" s="14">
        <f ca="1">D1132+E1132+F1132</f>
        <v>63.893298659958567</v>
      </c>
      <c r="H1132">
        <f ca="1">FLOOR(SimTable[[#This Row],[Total_Service_Time_sec]],10)</f>
        <v>60</v>
      </c>
    </row>
    <row r="1133" spans="1:8" ht="15" customHeight="1">
      <c r="A1133">
        <f t="shared" si="17"/>
        <v>1132</v>
      </c>
      <c r="B1133" s="13">
        <f ca="1">RAND()</f>
        <v>0.40060959442444743</v>
      </c>
      <c r="C1133" t="str">
        <f ca="1">IF(B1133&lt;=$L$3,$I$3,IF(B1133&lt;=$L$4,$I$4,IF(B1133&lt;=$L$5,$I$5,IF(B1133&lt;=$L$6,$I$6,$I$7))))</f>
        <v>Cone</v>
      </c>
      <c r="D1133" s="14">
        <f ca="1">LOGINV(RAND(),$M$12,$L$12)</f>
        <v>26.645451484186143</v>
      </c>
      <c r="E1133" s="14">
        <f ca="1">LOGINV(RAND(),$M$13,$L$13)</f>
        <v>17.720081317538643</v>
      </c>
      <c r="F1133" s="14">
        <f ca="1">LOGINV(RAND(),$M$14,$L$14)</f>
        <v>25.56466754531553</v>
      </c>
      <c r="G1133" s="14">
        <f ca="1">D1133+E1133+F1133</f>
        <v>69.930200347040312</v>
      </c>
      <c r="H1133">
        <f ca="1">FLOOR(SimTable[[#This Row],[Total_Service_Time_sec]],10)</f>
        <v>60</v>
      </c>
    </row>
    <row r="1134" spans="1:8" ht="15" customHeight="1">
      <c r="A1134">
        <f t="shared" si="17"/>
        <v>1133</v>
      </c>
      <c r="B1134" s="13">
        <f ca="1">RAND()</f>
        <v>0.1110884551116601</v>
      </c>
      <c r="C1134" t="str">
        <f ca="1">IF(B1134&lt;=$L$3,$I$3,IF(B1134&lt;=$L$4,$I$4,IF(B1134&lt;=$L$5,$I$5,IF(B1134&lt;=$L$6,$I$6,$I$7))))</f>
        <v>Cone</v>
      </c>
      <c r="D1134" s="14">
        <f ca="1">LOGINV(RAND(),$M$12,$L$12)</f>
        <v>27.659408268574101</v>
      </c>
      <c r="E1134" s="14">
        <f ca="1">LOGINV(RAND(),$M$13,$L$13)</f>
        <v>29.858538756033429</v>
      </c>
      <c r="F1134" s="14">
        <f ca="1">LOGINV(RAND(),$M$14,$L$14)</f>
        <v>24.65421609877523</v>
      </c>
      <c r="G1134" s="14">
        <f ca="1">D1134+E1134+F1134</f>
        <v>82.172163123382759</v>
      </c>
      <c r="H1134">
        <f ca="1">FLOOR(SimTable[[#This Row],[Total_Service_Time_sec]],10)</f>
        <v>80</v>
      </c>
    </row>
    <row r="1135" spans="1:8" ht="15" customHeight="1">
      <c r="A1135">
        <f t="shared" si="17"/>
        <v>1134</v>
      </c>
      <c r="B1135" s="13">
        <f ca="1">RAND()</f>
        <v>0.26294252078578351</v>
      </c>
      <c r="C1135" t="str">
        <f ca="1">IF(B1135&lt;=$L$3,$I$3,IF(B1135&lt;=$L$4,$I$4,IF(B1135&lt;=$L$5,$I$5,IF(B1135&lt;=$L$6,$I$6,$I$7))))</f>
        <v>Cone</v>
      </c>
      <c r="D1135" s="14">
        <f ca="1">LOGINV(RAND(),$M$12,$L$12)</f>
        <v>95.577994310896145</v>
      </c>
      <c r="E1135" s="14">
        <f ca="1">LOGINV(RAND(),$M$13,$L$13)</f>
        <v>22.987936103746947</v>
      </c>
      <c r="F1135" s="14">
        <f ca="1">LOGINV(RAND(),$M$14,$L$14)</f>
        <v>17.696152105586041</v>
      </c>
      <c r="G1135" s="14">
        <f ca="1">D1135+E1135+F1135</f>
        <v>136.26208252022914</v>
      </c>
      <c r="H1135">
        <f ca="1">FLOOR(SimTable[[#This Row],[Total_Service_Time_sec]],10)</f>
        <v>130</v>
      </c>
    </row>
    <row r="1136" spans="1:8" ht="15" customHeight="1">
      <c r="A1136">
        <f t="shared" si="17"/>
        <v>1135</v>
      </c>
      <c r="B1136" s="13">
        <f ca="1">RAND()</f>
        <v>0.10959897639940841</v>
      </c>
      <c r="C1136" t="str">
        <f ca="1">IF(B1136&lt;=$L$3,$I$3,IF(B1136&lt;=$L$4,$I$4,IF(B1136&lt;=$L$5,$I$5,IF(B1136&lt;=$L$6,$I$6,$I$7))))</f>
        <v>Cone</v>
      </c>
      <c r="D1136" s="14">
        <f ca="1">LOGINV(RAND(),$M$12,$L$12)</f>
        <v>91.394173641275259</v>
      </c>
      <c r="E1136" s="14">
        <f ca="1">LOGINV(RAND(),$M$13,$L$13)</f>
        <v>63.586389203077502</v>
      </c>
      <c r="F1136" s="14">
        <f ca="1">LOGINV(RAND(),$M$14,$L$14)</f>
        <v>24.624481750814393</v>
      </c>
      <c r="G1136" s="14">
        <f ca="1">D1136+E1136+F1136</f>
        <v>179.60504459516716</v>
      </c>
      <c r="H1136">
        <f ca="1">FLOOR(SimTable[[#This Row],[Total_Service_Time_sec]],10)</f>
        <v>170</v>
      </c>
    </row>
    <row r="1137" spans="1:8" ht="15" customHeight="1">
      <c r="A1137">
        <f t="shared" si="17"/>
        <v>1136</v>
      </c>
      <c r="B1137" s="13">
        <f ca="1">RAND()</f>
        <v>0.39535541135787933</v>
      </c>
      <c r="C1137" t="str">
        <f ca="1">IF(B1137&lt;=$L$3,$I$3,IF(B1137&lt;=$L$4,$I$4,IF(B1137&lt;=$L$5,$I$5,IF(B1137&lt;=$L$6,$I$6,$I$7))))</f>
        <v>Cone</v>
      </c>
      <c r="D1137" s="14">
        <f ca="1">LOGINV(RAND(),$M$12,$L$12)</f>
        <v>23.349042383824475</v>
      </c>
      <c r="E1137" s="14">
        <f ca="1">LOGINV(RAND(),$M$13,$L$13)</f>
        <v>14.277779347353272</v>
      </c>
      <c r="F1137" s="14">
        <f ca="1">LOGINV(RAND(),$M$14,$L$14)</f>
        <v>23.577539137454377</v>
      </c>
      <c r="G1137" s="14">
        <f ca="1">D1137+E1137+F1137</f>
        <v>61.204360868632122</v>
      </c>
      <c r="H1137">
        <f ca="1">FLOOR(SimTable[[#This Row],[Total_Service_Time_sec]],10)</f>
        <v>60</v>
      </c>
    </row>
    <row r="1138" spans="1:8" ht="15" customHeight="1">
      <c r="A1138">
        <f t="shared" si="17"/>
        <v>1137</v>
      </c>
      <c r="B1138" s="13">
        <f ca="1">RAND()</f>
        <v>0.43789823846225284</v>
      </c>
      <c r="C1138" t="str">
        <f ca="1">IF(B1138&lt;=$L$3,$I$3,IF(B1138&lt;=$L$4,$I$4,IF(B1138&lt;=$L$5,$I$5,IF(B1138&lt;=$L$6,$I$6,$I$7))))</f>
        <v>Cone</v>
      </c>
      <c r="D1138" s="14">
        <f ca="1">LOGINV(RAND(),$M$12,$L$12)</f>
        <v>17.025411494303071</v>
      </c>
      <c r="E1138" s="14">
        <f ca="1">LOGINV(RAND(),$M$13,$L$13)</f>
        <v>11.394729999845957</v>
      </c>
      <c r="F1138" s="14">
        <f ca="1">LOGINV(RAND(),$M$14,$L$14)</f>
        <v>17.1657273883744</v>
      </c>
      <c r="G1138" s="14">
        <f ca="1">D1138+E1138+F1138</f>
        <v>45.585868882523428</v>
      </c>
      <c r="H1138">
        <f ca="1">FLOOR(SimTable[[#This Row],[Total_Service_Time_sec]],10)</f>
        <v>40</v>
      </c>
    </row>
    <row r="1139" spans="1:8" ht="15" customHeight="1">
      <c r="A1139">
        <f t="shared" si="17"/>
        <v>1138</v>
      </c>
      <c r="B1139" s="13">
        <f ca="1">RAND()</f>
        <v>0.9285180305589702</v>
      </c>
      <c r="C1139" t="str">
        <f ca="1">IF(B1139&lt;=$L$3,$I$3,IF(B1139&lt;=$L$4,$I$4,IF(B1139&lt;=$L$5,$I$5,IF(B1139&lt;=$L$6,$I$6,$I$7))))</f>
        <v>Split</v>
      </c>
      <c r="D1139" s="14">
        <f ca="1">LOGINV(RAND(),$M$12,$L$12)</f>
        <v>13.088906487050336</v>
      </c>
      <c r="E1139" s="14">
        <f ca="1">LOGINV(RAND(),$M$13,$L$13)</f>
        <v>29.808458673271556</v>
      </c>
      <c r="F1139" s="14">
        <f ca="1">LOGINV(RAND(),$M$14,$L$14)</f>
        <v>14.48375491851446</v>
      </c>
      <c r="G1139" s="14">
        <f ca="1">D1139+E1139+F1139</f>
        <v>57.381120078836346</v>
      </c>
      <c r="H1139">
        <f ca="1">FLOOR(SimTable[[#This Row],[Total_Service_Time_sec]],10)</f>
        <v>50</v>
      </c>
    </row>
    <row r="1140" spans="1:8" ht="15" customHeight="1">
      <c r="A1140">
        <f t="shared" si="17"/>
        <v>1139</v>
      </c>
      <c r="B1140" s="13">
        <f ca="1">RAND()</f>
        <v>0.84694165348531958</v>
      </c>
      <c r="C1140" t="str">
        <f ca="1">IF(B1140&lt;=$L$3,$I$3,IF(B1140&lt;=$L$4,$I$4,IF(B1140&lt;=$L$5,$I$5,IF(B1140&lt;=$L$6,$I$6,$I$7))))</f>
        <v>Cup</v>
      </c>
      <c r="D1140" s="14">
        <f ca="1">LOGINV(RAND(),$M$12,$L$12)</f>
        <v>51.289735876181943</v>
      </c>
      <c r="E1140" s="14">
        <f ca="1">LOGINV(RAND(),$M$13,$L$13)</f>
        <v>15.592139963316825</v>
      </c>
      <c r="F1140" s="14">
        <f ca="1">LOGINV(RAND(),$M$14,$L$14)</f>
        <v>22.344706841453355</v>
      </c>
      <c r="G1140" s="14">
        <f ca="1">D1140+E1140+F1140</f>
        <v>89.226582680952134</v>
      </c>
      <c r="H1140">
        <f ca="1">FLOOR(SimTable[[#This Row],[Total_Service_Time_sec]],10)</f>
        <v>80</v>
      </c>
    </row>
    <row r="1141" spans="1:8" ht="15" customHeight="1">
      <c r="A1141">
        <f t="shared" si="17"/>
        <v>1140</v>
      </c>
      <c r="B1141" s="13">
        <f ca="1">RAND()</f>
        <v>0.86858729734162099</v>
      </c>
      <c r="C1141" t="str">
        <f ca="1">IF(B1141&lt;=$L$3,$I$3,IF(B1141&lt;=$L$4,$I$4,IF(B1141&lt;=$L$5,$I$5,IF(B1141&lt;=$L$6,$I$6,$I$7))))</f>
        <v>Shake</v>
      </c>
      <c r="D1141" s="14">
        <f ca="1">LOGINV(RAND(),$M$12,$L$12)</f>
        <v>18.070342627111454</v>
      </c>
      <c r="E1141" s="14">
        <f ca="1">LOGINV(RAND(),$M$13,$L$13)</f>
        <v>68.335044789337857</v>
      </c>
      <c r="F1141" s="14">
        <f ca="1">LOGINV(RAND(),$M$14,$L$14)</f>
        <v>25.202180432306552</v>
      </c>
      <c r="G1141" s="14">
        <f ca="1">D1141+E1141+F1141</f>
        <v>111.60756784875586</v>
      </c>
      <c r="H1141">
        <f ca="1">FLOOR(SimTable[[#This Row],[Total_Service_Time_sec]],10)</f>
        <v>110</v>
      </c>
    </row>
    <row r="1142" spans="1:8" ht="15" customHeight="1">
      <c r="A1142">
        <f t="shared" si="17"/>
        <v>1141</v>
      </c>
      <c r="B1142" s="13">
        <f ca="1">RAND()</f>
        <v>0.60899304296077728</v>
      </c>
      <c r="C1142" t="str">
        <f ca="1">IF(B1142&lt;=$L$3,$I$3,IF(B1142&lt;=$L$4,$I$4,IF(B1142&lt;=$L$5,$I$5,IF(B1142&lt;=$L$6,$I$6,$I$7))))</f>
        <v>Cup</v>
      </c>
      <c r="D1142" s="14">
        <f ca="1">LOGINV(RAND(),$M$12,$L$12)</f>
        <v>10.660231500587646</v>
      </c>
      <c r="E1142" s="14">
        <f ca="1">LOGINV(RAND(),$M$13,$L$13)</f>
        <v>12.437034928349631</v>
      </c>
      <c r="F1142" s="14">
        <f ca="1">LOGINV(RAND(),$M$14,$L$14)</f>
        <v>18.274725924036581</v>
      </c>
      <c r="G1142" s="14">
        <f ca="1">D1142+E1142+F1142</f>
        <v>41.371992352973855</v>
      </c>
      <c r="H1142">
        <f ca="1">FLOOR(SimTable[[#This Row],[Total_Service_Time_sec]],10)</f>
        <v>40</v>
      </c>
    </row>
    <row r="1143" spans="1:8" ht="15" customHeight="1">
      <c r="A1143">
        <f t="shared" si="17"/>
        <v>1142</v>
      </c>
      <c r="B1143" s="13">
        <f ca="1">RAND()</f>
        <v>0.68748015785872052</v>
      </c>
      <c r="C1143" t="str">
        <f ca="1">IF(B1143&lt;=$L$3,$I$3,IF(B1143&lt;=$L$4,$I$4,IF(B1143&lt;=$L$5,$I$5,IF(B1143&lt;=$L$6,$I$6,$I$7))))</f>
        <v>Cup</v>
      </c>
      <c r="D1143" s="14">
        <f ca="1">LOGINV(RAND(),$M$12,$L$12)</f>
        <v>44.18735302041118</v>
      </c>
      <c r="E1143" s="14">
        <f ca="1">LOGINV(RAND(),$M$13,$L$13)</f>
        <v>20.135617235092525</v>
      </c>
      <c r="F1143" s="14">
        <f ca="1">LOGINV(RAND(),$M$14,$L$14)</f>
        <v>21.02001291747484</v>
      </c>
      <c r="G1143" s="14">
        <f ca="1">D1143+E1143+F1143</f>
        <v>85.342983172978549</v>
      </c>
      <c r="H1143">
        <f ca="1">FLOOR(SimTable[[#This Row],[Total_Service_Time_sec]],10)</f>
        <v>80</v>
      </c>
    </row>
    <row r="1144" spans="1:8" ht="15" customHeight="1">
      <c r="A1144">
        <f t="shared" si="17"/>
        <v>1143</v>
      </c>
      <c r="B1144" s="13">
        <f ca="1">RAND()</f>
        <v>0.36458936507296158</v>
      </c>
      <c r="C1144" t="str">
        <f ca="1">IF(B1144&lt;=$L$3,$I$3,IF(B1144&lt;=$L$4,$I$4,IF(B1144&lt;=$L$5,$I$5,IF(B1144&lt;=$L$6,$I$6,$I$7))))</f>
        <v>Cone</v>
      </c>
      <c r="D1144" s="14">
        <f ca="1">LOGINV(RAND(),$M$12,$L$12)</f>
        <v>94.217225685577134</v>
      </c>
      <c r="E1144" s="14">
        <f ca="1">LOGINV(RAND(),$M$13,$L$13)</f>
        <v>24.830197966813735</v>
      </c>
      <c r="F1144" s="14">
        <f ca="1">LOGINV(RAND(),$M$14,$L$14)</f>
        <v>20.978162385796608</v>
      </c>
      <c r="G1144" s="14">
        <f ca="1">D1144+E1144+F1144</f>
        <v>140.0255860381875</v>
      </c>
      <c r="H1144">
        <f ca="1">FLOOR(SimTable[[#This Row],[Total_Service_Time_sec]],10)</f>
        <v>140</v>
      </c>
    </row>
    <row r="1145" spans="1:8" ht="15" customHeight="1">
      <c r="A1145">
        <f t="shared" si="17"/>
        <v>1144</v>
      </c>
      <c r="B1145" s="13">
        <f ca="1">RAND()</f>
        <v>8.757421761560491E-2</v>
      </c>
      <c r="C1145" t="str">
        <f ca="1">IF(B1145&lt;=$L$3,$I$3,IF(B1145&lt;=$L$4,$I$4,IF(B1145&lt;=$L$5,$I$5,IF(B1145&lt;=$L$6,$I$6,$I$7))))</f>
        <v>Cone</v>
      </c>
      <c r="D1145" s="14">
        <f ca="1">LOGINV(RAND(),$M$12,$L$12)</f>
        <v>43.157604263019678</v>
      </c>
      <c r="E1145" s="14">
        <f ca="1">LOGINV(RAND(),$M$13,$L$13)</f>
        <v>27.919126950009012</v>
      </c>
      <c r="F1145" s="14">
        <f ca="1">LOGINV(RAND(),$M$14,$L$14)</f>
        <v>18.24154318455258</v>
      </c>
      <c r="G1145" s="14">
        <f ca="1">D1145+E1145+F1145</f>
        <v>89.318274397581277</v>
      </c>
      <c r="H1145">
        <f ca="1">FLOOR(SimTable[[#This Row],[Total_Service_Time_sec]],10)</f>
        <v>80</v>
      </c>
    </row>
    <row r="1146" spans="1:8" ht="15" customHeight="1">
      <c r="A1146">
        <f t="shared" si="17"/>
        <v>1145</v>
      </c>
      <c r="B1146" s="13">
        <f ca="1">RAND()</f>
        <v>8.9780383279868148E-2</v>
      </c>
      <c r="C1146" t="str">
        <f ca="1">IF(B1146&lt;=$L$3,$I$3,IF(B1146&lt;=$L$4,$I$4,IF(B1146&lt;=$L$5,$I$5,IF(B1146&lt;=$L$6,$I$6,$I$7))))</f>
        <v>Cone</v>
      </c>
      <c r="D1146" s="14">
        <f ca="1">LOGINV(RAND(),$M$12,$L$12)</f>
        <v>33.809085845330408</v>
      </c>
      <c r="E1146" s="14">
        <f ca="1">LOGINV(RAND(),$M$13,$L$13)</f>
        <v>16.574173425831805</v>
      </c>
      <c r="F1146" s="14">
        <f ca="1">LOGINV(RAND(),$M$14,$L$14)</f>
        <v>25.142590360487411</v>
      </c>
      <c r="G1146" s="14">
        <f ca="1">D1146+E1146+F1146</f>
        <v>75.525849631649635</v>
      </c>
      <c r="H1146">
        <f ca="1">FLOOR(SimTable[[#This Row],[Total_Service_Time_sec]],10)</f>
        <v>70</v>
      </c>
    </row>
    <row r="1147" spans="1:8" ht="15" customHeight="1">
      <c r="A1147">
        <f t="shared" si="17"/>
        <v>1146</v>
      </c>
      <c r="B1147" s="13">
        <f ca="1">RAND()</f>
        <v>0.94394844648050258</v>
      </c>
      <c r="C1147" t="str">
        <f ca="1">IF(B1147&lt;=$L$3,$I$3,IF(B1147&lt;=$L$4,$I$4,IF(B1147&lt;=$L$5,$I$5,IF(B1147&lt;=$L$6,$I$6,$I$7))))</f>
        <v>Split</v>
      </c>
      <c r="D1147" s="14">
        <f ca="1">LOGINV(RAND(),$M$12,$L$12)</f>
        <v>20.028506777326172</v>
      </c>
      <c r="E1147" s="14">
        <f ca="1">LOGINV(RAND(),$M$13,$L$13)</f>
        <v>25.958041362787796</v>
      </c>
      <c r="F1147" s="14">
        <f ca="1">LOGINV(RAND(),$M$14,$L$14)</f>
        <v>15.480513794509864</v>
      </c>
      <c r="G1147" s="14">
        <f ca="1">D1147+E1147+F1147</f>
        <v>61.467061934623828</v>
      </c>
      <c r="H1147">
        <f ca="1">FLOOR(SimTable[[#This Row],[Total_Service_Time_sec]],10)</f>
        <v>60</v>
      </c>
    </row>
    <row r="1148" spans="1:8" ht="15" customHeight="1">
      <c r="A1148">
        <f t="shared" si="17"/>
        <v>1147</v>
      </c>
      <c r="B1148" s="13">
        <f ca="1">RAND()</f>
        <v>0.74140687118005177</v>
      </c>
      <c r="C1148" t="str">
        <f ca="1">IF(B1148&lt;=$L$3,$I$3,IF(B1148&lt;=$L$4,$I$4,IF(B1148&lt;=$L$5,$I$5,IF(B1148&lt;=$L$6,$I$6,$I$7))))</f>
        <v>Cup</v>
      </c>
      <c r="D1148" s="14">
        <f ca="1">LOGINV(RAND(),$M$12,$L$12)</f>
        <v>13.273011889788695</v>
      </c>
      <c r="E1148" s="14">
        <f ca="1">LOGINV(RAND(),$M$13,$L$13)</f>
        <v>16.972303475558117</v>
      </c>
      <c r="F1148" s="14">
        <f ca="1">LOGINV(RAND(),$M$14,$L$14)</f>
        <v>17.066721945985414</v>
      </c>
      <c r="G1148" s="14">
        <f ca="1">D1148+E1148+F1148</f>
        <v>47.312037311332226</v>
      </c>
      <c r="H1148">
        <f ca="1">FLOOR(SimTable[[#This Row],[Total_Service_Time_sec]],10)</f>
        <v>40</v>
      </c>
    </row>
    <row r="1149" spans="1:8" ht="15" customHeight="1">
      <c r="A1149">
        <f t="shared" si="17"/>
        <v>1148</v>
      </c>
      <c r="B1149" s="13">
        <f ca="1">RAND()</f>
        <v>0.5349524931587748</v>
      </c>
      <c r="C1149" t="str">
        <f ca="1">IF(B1149&lt;=$L$3,$I$3,IF(B1149&lt;=$L$4,$I$4,IF(B1149&lt;=$L$5,$I$5,IF(B1149&lt;=$L$6,$I$6,$I$7))))</f>
        <v>Cup</v>
      </c>
      <c r="D1149" s="14">
        <f ca="1">LOGINV(RAND(),$M$12,$L$12)</f>
        <v>6.821327574327805</v>
      </c>
      <c r="E1149" s="14">
        <f ca="1">LOGINV(RAND(),$M$13,$L$13)</f>
        <v>12.89419247382877</v>
      </c>
      <c r="F1149" s="14">
        <f ca="1">LOGINV(RAND(),$M$14,$L$14)</f>
        <v>19.527826253280811</v>
      </c>
      <c r="G1149" s="14">
        <f ca="1">D1149+E1149+F1149</f>
        <v>39.243346301437384</v>
      </c>
      <c r="H1149">
        <f ca="1">FLOOR(SimTable[[#This Row],[Total_Service_Time_sec]],10)</f>
        <v>30</v>
      </c>
    </row>
    <row r="1150" spans="1:8" ht="15" customHeight="1">
      <c r="A1150">
        <f t="shared" si="17"/>
        <v>1149</v>
      </c>
      <c r="B1150" s="13">
        <f ca="1">RAND()</f>
        <v>0.90057450618439305</v>
      </c>
      <c r="C1150" t="str">
        <f ca="1">IF(B1150&lt;=$L$3,$I$3,IF(B1150&lt;=$L$4,$I$4,IF(B1150&lt;=$L$5,$I$5,IF(B1150&lt;=$L$6,$I$6,$I$7))))</f>
        <v>Split</v>
      </c>
      <c r="D1150" s="14">
        <f ca="1">LOGINV(RAND(),$M$12,$L$12)</f>
        <v>37.356588568895205</v>
      </c>
      <c r="E1150" s="14">
        <f ca="1">LOGINV(RAND(),$M$13,$L$13)</f>
        <v>16.757168475741803</v>
      </c>
      <c r="F1150" s="14">
        <f ca="1">LOGINV(RAND(),$M$14,$L$14)</f>
        <v>16.805108240930881</v>
      </c>
      <c r="G1150" s="14">
        <f ca="1">D1150+E1150+F1150</f>
        <v>70.91886528556789</v>
      </c>
      <c r="H1150">
        <f ca="1">FLOOR(SimTable[[#This Row],[Total_Service_Time_sec]],10)</f>
        <v>70</v>
      </c>
    </row>
    <row r="1151" spans="1:8" ht="15" customHeight="1">
      <c r="A1151">
        <f t="shared" si="17"/>
        <v>1150</v>
      </c>
      <c r="B1151" s="13">
        <f ca="1">RAND()</f>
        <v>0.34523945051388893</v>
      </c>
      <c r="C1151" t="str">
        <f ca="1">IF(B1151&lt;=$L$3,$I$3,IF(B1151&lt;=$L$4,$I$4,IF(B1151&lt;=$L$5,$I$5,IF(B1151&lt;=$L$6,$I$6,$I$7))))</f>
        <v>Cone</v>
      </c>
      <c r="D1151" s="14">
        <f ca="1">LOGINV(RAND(),$M$12,$L$12)</f>
        <v>82.874704488697319</v>
      </c>
      <c r="E1151" s="14">
        <f ca="1">LOGINV(RAND(),$M$13,$L$13)</f>
        <v>43.896671840362941</v>
      </c>
      <c r="F1151" s="14">
        <f ca="1">LOGINV(RAND(),$M$14,$L$14)</f>
        <v>19.414336668415345</v>
      </c>
      <c r="G1151" s="14">
        <f ca="1">D1151+E1151+F1151</f>
        <v>146.1857129974756</v>
      </c>
      <c r="H1151">
        <f ca="1">FLOOR(SimTable[[#This Row],[Total_Service_Time_sec]],10)</f>
        <v>140</v>
      </c>
    </row>
    <row r="1152" spans="1:8" ht="15" customHeight="1">
      <c r="A1152">
        <f t="shared" si="17"/>
        <v>1151</v>
      </c>
      <c r="B1152" s="13">
        <f ca="1">RAND()</f>
        <v>0.19849237026496125</v>
      </c>
      <c r="C1152" t="str">
        <f ca="1">IF(B1152&lt;=$L$3,$I$3,IF(B1152&lt;=$L$4,$I$4,IF(B1152&lt;=$L$5,$I$5,IF(B1152&lt;=$L$6,$I$6,$I$7))))</f>
        <v>Cone</v>
      </c>
      <c r="D1152" s="14">
        <f ca="1">LOGINV(RAND(),$M$12,$L$12)</f>
        <v>13.268566228110608</v>
      </c>
      <c r="E1152" s="14">
        <f ca="1">LOGINV(RAND(),$M$13,$L$13)</f>
        <v>29.339413396958285</v>
      </c>
      <c r="F1152" s="14">
        <f ca="1">LOGINV(RAND(),$M$14,$L$14)</f>
        <v>14.957039358534001</v>
      </c>
      <c r="G1152" s="14">
        <f ca="1">D1152+E1152+F1152</f>
        <v>57.565018983602897</v>
      </c>
      <c r="H1152">
        <f ca="1">FLOOR(SimTable[[#This Row],[Total_Service_Time_sec]],10)</f>
        <v>50</v>
      </c>
    </row>
    <row r="1153" spans="1:8" ht="15" customHeight="1">
      <c r="A1153">
        <f t="shared" si="17"/>
        <v>1152</v>
      </c>
      <c r="B1153" s="13">
        <f ca="1">RAND()</f>
        <v>5.6209315909646063E-2</v>
      </c>
      <c r="C1153" t="str">
        <f ca="1">IF(B1153&lt;=$L$3,$I$3,IF(B1153&lt;=$L$4,$I$4,IF(B1153&lt;=$L$5,$I$5,IF(B1153&lt;=$L$6,$I$6,$I$7))))</f>
        <v>Cone</v>
      </c>
      <c r="D1153" s="14">
        <f ca="1">LOGINV(RAND(),$M$12,$L$12)</f>
        <v>13.321038206417693</v>
      </c>
      <c r="E1153" s="14">
        <f ca="1">LOGINV(RAND(),$M$13,$L$13)</f>
        <v>38.303416322515716</v>
      </c>
      <c r="F1153" s="14">
        <f ca="1">LOGINV(RAND(),$M$14,$L$14)</f>
        <v>24.963589339236538</v>
      </c>
      <c r="G1153" s="14">
        <f ca="1">D1153+E1153+F1153</f>
        <v>76.588043868169947</v>
      </c>
      <c r="H1153">
        <f ca="1">FLOOR(SimTable[[#This Row],[Total_Service_Time_sec]],10)</f>
        <v>70</v>
      </c>
    </row>
    <row r="1154" spans="1:8" ht="15" customHeight="1">
      <c r="A1154">
        <f t="shared" ref="A1154:A1217" si="18">ROW()-1</f>
        <v>1153</v>
      </c>
      <c r="B1154" s="13">
        <f ca="1">RAND()</f>
        <v>0.74748827715052557</v>
      </c>
      <c r="C1154" t="str">
        <f ca="1">IF(B1154&lt;=$L$3,$I$3,IF(B1154&lt;=$L$4,$I$4,IF(B1154&lt;=$L$5,$I$5,IF(B1154&lt;=$L$6,$I$6,$I$7))))</f>
        <v>Cup</v>
      </c>
      <c r="D1154" s="14">
        <f ca="1">LOGINV(RAND(),$M$12,$L$12)</f>
        <v>11.939269117937773</v>
      </c>
      <c r="E1154" s="14">
        <f ca="1">LOGINV(RAND(),$M$13,$L$13)</f>
        <v>27.335203330845001</v>
      </c>
      <c r="F1154" s="14">
        <f ca="1">LOGINV(RAND(),$M$14,$L$14)</f>
        <v>23.697869531580359</v>
      </c>
      <c r="G1154" s="14">
        <f ca="1">D1154+E1154+F1154</f>
        <v>62.972341980363133</v>
      </c>
      <c r="H1154">
        <f ca="1">FLOOR(SimTable[[#This Row],[Total_Service_Time_sec]],10)</f>
        <v>60</v>
      </c>
    </row>
    <row r="1155" spans="1:8" ht="15" customHeight="1">
      <c r="A1155">
        <f t="shared" si="18"/>
        <v>1154</v>
      </c>
      <c r="B1155" s="13">
        <f ca="1">RAND()</f>
        <v>0.25188264943845828</v>
      </c>
      <c r="C1155" t="str">
        <f ca="1">IF(B1155&lt;=$L$3,$I$3,IF(B1155&lt;=$L$4,$I$4,IF(B1155&lt;=$L$5,$I$5,IF(B1155&lt;=$L$6,$I$6,$I$7))))</f>
        <v>Cone</v>
      </c>
      <c r="D1155" s="14">
        <f ca="1">LOGINV(RAND(),$M$12,$L$12)</f>
        <v>48.017488394257555</v>
      </c>
      <c r="E1155" s="14">
        <f ca="1">LOGINV(RAND(),$M$13,$L$13)</f>
        <v>24.052837332258157</v>
      </c>
      <c r="F1155" s="14">
        <f ca="1">LOGINV(RAND(),$M$14,$L$14)</f>
        <v>24.680640534981855</v>
      </c>
      <c r="G1155" s="14">
        <f ca="1">D1155+E1155+F1155</f>
        <v>96.750966261497553</v>
      </c>
      <c r="H1155">
        <f ca="1">FLOOR(SimTable[[#This Row],[Total_Service_Time_sec]],10)</f>
        <v>90</v>
      </c>
    </row>
    <row r="1156" spans="1:8" ht="15" customHeight="1">
      <c r="A1156">
        <f t="shared" si="18"/>
        <v>1155</v>
      </c>
      <c r="B1156" s="13">
        <f ca="1">RAND()</f>
        <v>0.27571730574130726</v>
      </c>
      <c r="C1156" t="str">
        <f ca="1">IF(B1156&lt;=$L$3,$I$3,IF(B1156&lt;=$L$4,$I$4,IF(B1156&lt;=$L$5,$I$5,IF(B1156&lt;=$L$6,$I$6,$I$7))))</f>
        <v>Cone</v>
      </c>
      <c r="D1156" s="14">
        <f ca="1">LOGINV(RAND(),$M$12,$L$12)</f>
        <v>41.989785821798272</v>
      </c>
      <c r="E1156" s="14">
        <f ca="1">LOGINV(RAND(),$M$13,$L$13)</f>
        <v>29.832659734561631</v>
      </c>
      <c r="F1156" s="14">
        <f ca="1">LOGINV(RAND(),$M$14,$L$14)</f>
        <v>20.936493777660722</v>
      </c>
      <c r="G1156" s="14">
        <f ca="1">D1156+E1156+F1156</f>
        <v>92.758939334020624</v>
      </c>
      <c r="H1156">
        <f ca="1">FLOOR(SimTable[[#This Row],[Total_Service_Time_sec]],10)</f>
        <v>90</v>
      </c>
    </row>
    <row r="1157" spans="1:8" ht="15" customHeight="1">
      <c r="A1157">
        <f t="shared" si="18"/>
        <v>1156</v>
      </c>
      <c r="B1157" s="13">
        <f ca="1">RAND()</f>
        <v>0.85788010769151146</v>
      </c>
      <c r="C1157" t="str">
        <f ca="1">IF(B1157&lt;=$L$3,$I$3,IF(B1157&lt;=$L$4,$I$4,IF(B1157&lt;=$L$5,$I$5,IF(B1157&lt;=$L$6,$I$6,$I$7))))</f>
        <v>Cup</v>
      </c>
      <c r="D1157" s="14">
        <f ca="1">LOGINV(RAND(),$M$12,$L$12)</f>
        <v>68.816620735998853</v>
      </c>
      <c r="E1157" s="14">
        <f ca="1">LOGINV(RAND(),$M$13,$L$13)</f>
        <v>28.383534247284285</v>
      </c>
      <c r="F1157" s="14">
        <f ca="1">LOGINV(RAND(),$M$14,$L$14)</f>
        <v>23.730611609414098</v>
      </c>
      <c r="G1157" s="14">
        <f ca="1">D1157+E1157+F1157</f>
        <v>120.93076659269724</v>
      </c>
      <c r="H1157">
        <f ca="1">FLOOR(SimTable[[#This Row],[Total_Service_Time_sec]],10)</f>
        <v>120</v>
      </c>
    </row>
    <row r="1158" spans="1:8" ht="15" customHeight="1">
      <c r="A1158">
        <f t="shared" si="18"/>
        <v>1157</v>
      </c>
      <c r="B1158" s="13">
        <f ca="1">RAND()</f>
        <v>0.64337898705735996</v>
      </c>
      <c r="C1158" t="str">
        <f ca="1">IF(B1158&lt;=$L$3,$I$3,IF(B1158&lt;=$L$4,$I$4,IF(B1158&lt;=$L$5,$I$5,IF(B1158&lt;=$L$6,$I$6,$I$7))))</f>
        <v>Cup</v>
      </c>
      <c r="D1158" s="14">
        <f ca="1">LOGINV(RAND(),$M$12,$L$12)</f>
        <v>15.918838248918322</v>
      </c>
      <c r="E1158" s="14">
        <f ca="1">LOGINV(RAND(),$M$13,$L$13)</f>
        <v>16.406741749609193</v>
      </c>
      <c r="F1158" s="14">
        <f ca="1">LOGINV(RAND(),$M$14,$L$14)</f>
        <v>25.312901854118067</v>
      </c>
      <c r="G1158" s="14">
        <f ca="1">D1158+E1158+F1158</f>
        <v>57.638481852645583</v>
      </c>
      <c r="H1158">
        <f ca="1">FLOOR(SimTable[[#This Row],[Total_Service_Time_sec]],10)</f>
        <v>50</v>
      </c>
    </row>
    <row r="1159" spans="1:8" ht="15" customHeight="1">
      <c r="A1159">
        <f t="shared" si="18"/>
        <v>1158</v>
      </c>
      <c r="B1159" s="13">
        <f ca="1">RAND()</f>
        <v>0.45154250426174258</v>
      </c>
      <c r="C1159" t="str">
        <f ca="1">IF(B1159&lt;=$L$3,$I$3,IF(B1159&lt;=$L$4,$I$4,IF(B1159&lt;=$L$5,$I$5,IF(B1159&lt;=$L$6,$I$6,$I$7))))</f>
        <v>Cone</v>
      </c>
      <c r="D1159" s="14">
        <f ca="1">LOGINV(RAND(),$M$12,$L$12)</f>
        <v>23.67906654949126</v>
      </c>
      <c r="E1159" s="14">
        <f ca="1">LOGINV(RAND(),$M$13,$L$13)</f>
        <v>17.740172127885639</v>
      </c>
      <c r="F1159" s="14">
        <f ca="1">LOGINV(RAND(),$M$14,$L$14)</f>
        <v>20.175602543276209</v>
      </c>
      <c r="G1159" s="14">
        <f ca="1">D1159+E1159+F1159</f>
        <v>61.594841220653109</v>
      </c>
      <c r="H1159">
        <f ca="1">FLOOR(SimTable[[#This Row],[Total_Service_Time_sec]],10)</f>
        <v>60</v>
      </c>
    </row>
    <row r="1160" spans="1:8" ht="15" customHeight="1">
      <c r="A1160">
        <f t="shared" si="18"/>
        <v>1159</v>
      </c>
      <c r="B1160" s="13">
        <f ca="1">RAND()</f>
        <v>0.88599488694026385</v>
      </c>
      <c r="C1160" t="str">
        <f ca="1">IF(B1160&lt;=$L$3,$I$3,IF(B1160&lt;=$L$4,$I$4,IF(B1160&lt;=$L$5,$I$5,IF(B1160&lt;=$L$6,$I$6,$I$7))))</f>
        <v>Shake</v>
      </c>
      <c r="D1160" s="14">
        <f ca="1">LOGINV(RAND(),$M$12,$L$12)</f>
        <v>27.876709947244052</v>
      </c>
      <c r="E1160" s="14">
        <f ca="1">LOGINV(RAND(),$M$13,$L$13)</f>
        <v>15.698255954925362</v>
      </c>
      <c r="F1160" s="14">
        <f ca="1">LOGINV(RAND(),$M$14,$L$14)</f>
        <v>15.416362272638318</v>
      </c>
      <c r="G1160" s="14">
        <f ca="1">D1160+E1160+F1160</f>
        <v>58.991328174807727</v>
      </c>
      <c r="H1160">
        <f ca="1">FLOOR(SimTable[[#This Row],[Total_Service_Time_sec]],10)</f>
        <v>50</v>
      </c>
    </row>
    <row r="1161" spans="1:8" ht="15" customHeight="1">
      <c r="A1161">
        <f t="shared" si="18"/>
        <v>1160</v>
      </c>
      <c r="B1161" s="13">
        <f ca="1">RAND()</f>
        <v>0.6163349848796873</v>
      </c>
      <c r="C1161" t="str">
        <f ca="1">IF(B1161&lt;=$L$3,$I$3,IF(B1161&lt;=$L$4,$I$4,IF(B1161&lt;=$L$5,$I$5,IF(B1161&lt;=$L$6,$I$6,$I$7))))</f>
        <v>Cup</v>
      </c>
      <c r="D1161" s="14">
        <f ca="1">LOGINV(RAND(),$M$12,$L$12)</f>
        <v>44.755694768337989</v>
      </c>
      <c r="E1161" s="14">
        <f ca="1">LOGINV(RAND(),$M$13,$L$13)</f>
        <v>32.96882606983398</v>
      </c>
      <c r="F1161" s="14">
        <f ca="1">LOGINV(RAND(),$M$14,$L$14)</f>
        <v>17.588036413687124</v>
      </c>
      <c r="G1161" s="14">
        <f ca="1">D1161+E1161+F1161</f>
        <v>95.31255725185909</v>
      </c>
      <c r="H1161">
        <f ca="1">FLOOR(SimTable[[#This Row],[Total_Service_Time_sec]],10)</f>
        <v>90</v>
      </c>
    </row>
    <row r="1162" spans="1:8" ht="15" customHeight="1">
      <c r="A1162">
        <f t="shared" si="18"/>
        <v>1161</v>
      </c>
      <c r="B1162" s="13">
        <f ca="1">RAND()</f>
        <v>0.80354562587040834</v>
      </c>
      <c r="C1162" t="str">
        <f ca="1">IF(B1162&lt;=$L$3,$I$3,IF(B1162&lt;=$L$4,$I$4,IF(B1162&lt;=$L$5,$I$5,IF(B1162&lt;=$L$6,$I$6,$I$7))))</f>
        <v>Cup</v>
      </c>
      <c r="D1162" s="14">
        <f ca="1">LOGINV(RAND(),$M$12,$L$12)</f>
        <v>79.898874282271692</v>
      </c>
      <c r="E1162" s="14">
        <f ca="1">LOGINV(RAND(),$M$13,$L$13)</f>
        <v>18.126370687711365</v>
      </c>
      <c r="F1162" s="14">
        <f ca="1">LOGINV(RAND(),$M$14,$L$14)</f>
        <v>19.462160525533957</v>
      </c>
      <c r="G1162" s="14">
        <f ca="1">D1162+E1162+F1162</f>
        <v>117.48740549551701</v>
      </c>
      <c r="H1162">
        <f ca="1">FLOOR(SimTable[[#This Row],[Total_Service_Time_sec]],10)</f>
        <v>110</v>
      </c>
    </row>
    <row r="1163" spans="1:8" ht="15" customHeight="1">
      <c r="A1163">
        <f t="shared" si="18"/>
        <v>1162</v>
      </c>
      <c r="B1163" s="13">
        <f ca="1">RAND()</f>
        <v>0.68238456320755125</v>
      </c>
      <c r="C1163" t="str">
        <f ca="1">IF(B1163&lt;=$L$3,$I$3,IF(B1163&lt;=$L$4,$I$4,IF(B1163&lt;=$L$5,$I$5,IF(B1163&lt;=$L$6,$I$6,$I$7))))</f>
        <v>Cup</v>
      </c>
      <c r="D1163" s="14">
        <f ca="1">LOGINV(RAND(),$M$12,$L$12)</f>
        <v>12.343998788144686</v>
      </c>
      <c r="E1163" s="14">
        <f ca="1">LOGINV(RAND(),$M$13,$L$13)</f>
        <v>71.18167479787698</v>
      </c>
      <c r="F1163" s="14">
        <f ca="1">LOGINV(RAND(),$M$14,$L$14)</f>
        <v>24.384372597930721</v>
      </c>
      <c r="G1163" s="14">
        <f ca="1">D1163+E1163+F1163</f>
        <v>107.91004618395239</v>
      </c>
      <c r="H1163">
        <f ca="1">FLOOR(SimTable[[#This Row],[Total_Service_Time_sec]],10)</f>
        <v>100</v>
      </c>
    </row>
    <row r="1164" spans="1:8" ht="15" customHeight="1">
      <c r="A1164">
        <f t="shared" si="18"/>
        <v>1163</v>
      </c>
      <c r="B1164" s="13">
        <f ca="1">RAND()</f>
        <v>0.63125033499424699</v>
      </c>
      <c r="C1164" t="str">
        <f ca="1">IF(B1164&lt;=$L$3,$I$3,IF(B1164&lt;=$L$4,$I$4,IF(B1164&lt;=$L$5,$I$5,IF(B1164&lt;=$L$6,$I$6,$I$7))))</f>
        <v>Cup</v>
      </c>
      <c r="D1164" s="14">
        <f ca="1">LOGINV(RAND(),$M$12,$L$12)</f>
        <v>3.3929518190986321</v>
      </c>
      <c r="E1164" s="14">
        <f ca="1">LOGINV(RAND(),$M$13,$L$13)</f>
        <v>71.475780918491807</v>
      </c>
      <c r="F1164" s="14">
        <f ca="1">LOGINV(RAND(),$M$14,$L$14)</f>
        <v>15.404834181966523</v>
      </c>
      <c r="G1164" s="14">
        <f ca="1">D1164+E1164+F1164</f>
        <v>90.273566919556956</v>
      </c>
      <c r="H1164">
        <f ca="1">FLOOR(SimTable[[#This Row],[Total_Service_Time_sec]],10)</f>
        <v>90</v>
      </c>
    </row>
    <row r="1165" spans="1:8" ht="15" customHeight="1">
      <c r="A1165">
        <f t="shared" si="18"/>
        <v>1164</v>
      </c>
      <c r="B1165" s="13">
        <f ca="1">RAND()</f>
        <v>0.13128682354064714</v>
      </c>
      <c r="C1165" t="str">
        <f ca="1">IF(B1165&lt;=$L$3,$I$3,IF(B1165&lt;=$L$4,$I$4,IF(B1165&lt;=$L$5,$I$5,IF(B1165&lt;=$L$6,$I$6,$I$7))))</f>
        <v>Cone</v>
      </c>
      <c r="D1165" s="14">
        <f ca="1">LOGINV(RAND(),$M$12,$L$12)</f>
        <v>26.668802852013528</v>
      </c>
      <c r="E1165" s="14">
        <f ca="1">LOGINV(RAND(),$M$13,$L$13)</f>
        <v>17.764004706301399</v>
      </c>
      <c r="F1165" s="14">
        <f ca="1">LOGINV(RAND(),$M$14,$L$14)</f>
        <v>18.864077327056354</v>
      </c>
      <c r="G1165" s="14">
        <f ca="1">D1165+E1165+F1165</f>
        <v>63.296884885371284</v>
      </c>
      <c r="H1165">
        <f ca="1">FLOOR(SimTable[[#This Row],[Total_Service_Time_sec]],10)</f>
        <v>60</v>
      </c>
    </row>
    <row r="1166" spans="1:8" ht="15" customHeight="1">
      <c r="A1166">
        <f t="shared" si="18"/>
        <v>1165</v>
      </c>
      <c r="B1166" s="13">
        <f ca="1">RAND()</f>
        <v>0.20155015351922234</v>
      </c>
      <c r="C1166" t="str">
        <f ca="1">IF(B1166&lt;=$L$3,$I$3,IF(B1166&lt;=$L$4,$I$4,IF(B1166&lt;=$L$5,$I$5,IF(B1166&lt;=$L$6,$I$6,$I$7))))</f>
        <v>Cone</v>
      </c>
      <c r="D1166" s="14">
        <f ca="1">LOGINV(RAND(),$M$12,$L$12)</f>
        <v>23.524535989615529</v>
      </c>
      <c r="E1166" s="14">
        <f ca="1">LOGINV(RAND(),$M$13,$L$13)</f>
        <v>29.689817194067764</v>
      </c>
      <c r="F1166" s="14">
        <f ca="1">LOGINV(RAND(),$M$14,$L$14)</f>
        <v>18.94591810063546</v>
      </c>
      <c r="G1166" s="14">
        <f ca="1">D1166+E1166+F1166</f>
        <v>72.160271284318753</v>
      </c>
      <c r="H1166">
        <f ca="1">FLOOR(SimTable[[#This Row],[Total_Service_Time_sec]],10)</f>
        <v>70</v>
      </c>
    </row>
    <row r="1167" spans="1:8" ht="15" customHeight="1">
      <c r="A1167">
        <f t="shared" si="18"/>
        <v>1166</v>
      </c>
      <c r="B1167" s="13">
        <f ca="1">RAND()</f>
        <v>4.8172592206479181E-2</v>
      </c>
      <c r="C1167" t="str">
        <f ca="1">IF(B1167&lt;=$L$3,$I$3,IF(B1167&lt;=$L$4,$I$4,IF(B1167&lt;=$L$5,$I$5,IF(B1167&lt;=$L$6,$I$6,$I$7))))</f>
        <v>Cone</v>
      </c>
      <c r="D1167" s="14">
        <f ca="1">LOGINV(RAND(),$M$12,$L$12)</f>
        <v>10.091121647009809</v>
      </c>
      <c r="E1167" s="14">
        <f ca="1">LOGINV(RAND(),$M$13,$L$13)</f>
        <v>22.024461540846289</v>
      </c>
      <c r="F1167" s="14">
        <f ca="1">LOGINV(RAND(),$M$14,$L$14)</f>
        <v>23.256286411814205</v>
      </c>
      <c r="G1167" s="14">
        <f ca="1">D1167+E1167+F1167</f>
        <v>55.371869599670305</v>
      </c>
      <c r="H1167">
        <f ca="1">FLOOR(SimTable[[#This Row],[Total_Service_Time_sec]],10)</f>
        <v>50</v>
      </c>
    </row>
    <row r="1168" spans="1:8" ht="15" customHeight="1">
      <c r="A1168">
        <f t="shared" si="18"/>
        <v>1167</v>
      </c>
      <c r="B1168" s="13">
        <f ca="1">RAND()</f>
        <v>0.74366919560773448</v>
      </c>
      <c r="C1168" t="str">
        <f ca="1">IF(B1168&lt;=$L$3,$I$3,IF(B1168&lt;=$L$4,$I$4,IF(B1168&lt;=$L$5,$I$5,IF(B1168&lt;=$L$6,$I$6,$I$7))))</f>
        <v>Cup</v>
      </c>
      <c r="D1168" s="14">
        <f ca="1">LOGINV(RAND(),$M$12,$L$12)</f>
        <v>7.3253885492503645</v>
      </c>
      <c r="E1168" s="14">
        <f ca="1">LOGINV(RAND(),$M$13,$L$13)</f>
        <v>52.19917633718071</v>
      </c>
      <c r="F1168" s="14">
        <f ca="1">LOGINV(RAND(),$M$14,$L$14)</f>
        <v>17.257547101224006</v>
      </c>
      <c r="G1168" s="14">
        <f ca="1">D1168+E1168+F1168</f>
        <v>76.782111987655071</v>
      </c>
      <c r="H1168">
        <f ca="1">FLOOR(SimTable[[#This Row],[Total_Service_Time_sec]],10)</f>
        <v>70</v>
      </c>
    </row>
    <row r="1169" spans="1:8" ht="15" customHeight="1">
      <c r="A1169">
        <f t="shared" si="18"/>
        <v>1168</v>
      </c>
      <c r="B1169" s="13">
        <f ca="1">RAND()</f>
        <v>0.5802193507884299</v>
      </c>
      <c r="C1169" t="str">
        <f ca="1">IF(B1169&lt;=$L$3,$I$3,IF(B1169&lt;=$L$4,$I$4,IF(B1169&lt;=$L$5,$I$5,IF(B1169&lt;=$L$6,$I$6,$I$7))))</f>
        <v>Cup</v>
      </c>
      <c r="D1169" s="14">
        <f ca="1">LOGINV(RAND(),$M$12,$L$12)</f>
        <v>31.405435500110023</v>
      </c>
      <c r="E1169" s="14">
        <f ca="1">LOGINV(RAND(),$M$13,$L$13)</f>
        <v>14.365126640958916</v>
      </c>
      <c r="F1169" s="14">
        <f ca="1">LOGINV(RAND(),$M$14,$L$14)</f>
        <v>23.557956298150966</v>
      </c>
      <c r="G1169" s="14">
        <f ca="1">D1169+E1169+F1169</f>
        <v>69.328518439219906</v>
      </c>
      <c r="H1169">
        <f ca="1">FLOOR(SimTable[[#This Row],[Total_Service_Time_sec]],10)</f>
        <v>60</v>
      </c>
    </row>
    <row r="1170" spans="1:8" ht="15" customHeight="1">
      <c r="A1170">
        <f t="shared" si="18"/>
        <v>1169</v>
      </c>
      <c r="B1170" s="13">
        <f ca="1">RAND()</f>
        <v>0.43209495501264961</v>
      </c>
      <c r="C1170" t="str">
        <f ca="1">IF(B1170&lt;=$L$3,$I$3,IF(B1170&lt;=$L$4,$I$4,IF(B1170&lt;=$L$5,$I$5,IF(B1170&lt;=$L$6,$I$6,$I$7))))</f>
        <v>Cone</v>
      </c>
      <c r="D1170" s="14">
        <f ca="1">LOGINV(RAND(),$M$12,$L$12)</f>
        <v>17.970264753043754</v>
      </c>
      <c r="E1170" s="14">
        <f ca="1">LOGINV(RAND(),$M$13,$L$13)</f>
        <v>64.942549491452695</v>
      </c>
      <c r="F1170" s="14">
        <f ca="1">LOGINV(RAND(),$M$14,$L$14)</f>
        <v>18.094119501739875</v>
      </c>
      <c r="G1170" s="14">
        <f ca="1">D1170+E1170+F1170</f>
        <v>101.00693374623631</v>
      </c>
      <c r="H1170">
        <f ca="1">FLOOR(SimTable[[#This Row],[Total_Service_Time_sec]],10)</f>
        <v>100</v>
      </c>
    </row>
    <row r="1171" spans="1:8" ht="15" customHeight="1">
      <c r="A1171">
        <f t="shared" si="18"/>
        <v>1170</v>
      </c>
      <c r="B1171" s="13">
        <f ca="1">RAND()</f>
        <v>0.47590351090992766</v>
      </c>
      <c r="C1171" t="str">
        <f ca="1">IF(B1171&lt;=$L$3,$I$3,IF(B1171&lt;=$L$4,$I$4,IF(B1171&lt;=$L$5,$I$5,IF(B1171&lt;=$L$6,$I$6,$I$7))))</f>
        <v>Cone</v>
      </c>
      <c r="D1171" s="14">
        <f ca="1">LOGINV(RAND(),$M$12,$L$12)</f>
        <v>22.67085774550511</v>
      </c>
      <c r="E1171" s="14">
        <f ca="1">LOGINV(RAND(),$M$13,$L$13)</f>
        <v>25.678730876875807</v>
      </c>
      <c r="F1171" s="14">
        <f ca="1">LOGINV(RAND(),$M$14,$L$14)</f>
        <v>20.389585765039893</v>
      </c>
      <c r="G1171" s="14">
        <f ca="1">D1171+E1171+F1171</f>
        <v>68.739174387420817</v>
      </c>
      <c r="H1171">
        <f ca="1">FLOOR(SimTable[[#This Row],[Total_Service_Time_sec]],10)</f>
        <v>60</v>
      </c>
    </row>
    <row r="1172" spans="1:8" ht="15" customHeight="1">
      <c r="A1172">
        <f t="shared" si="18"/>
        <v>1171</v>
      </c>
      <c r="B1172" s="13">
        <f ca="1">RAND()</f>
        <v>0.24090854715243448</v>
      </c>
      <c r="C1172" t="str">
        <f ca="1">IF(B1172&lt;=$L$3,$I$3,IF(B1172&lt;=$L$4,$I$4,IF(B1172&lt;=$L$5,$I$5,IF(B1172&lt;=$L$6,$I$6,$I$7))))</f>
        <v>Cone</v>
      </c>
      <c r="D1172" s="14">
        <f ca="1">LOGINV(RAND(),$M$12,$L$12)</f>
        <v>15.987117826210488</v>
      </c>
      <c r="E1172" s="14">
        <f ca="1">LOGINV(RAND(),$M$13,$L$13)</f>
        <v>14.26588364764665</v>
      </c>
      <c r="F1172" s="14">
        <f ca="1">LOGINV(RAND(),$M$14,$L$14)</f>
        <v>26.43616008194952</v>
      </c>
      <c r="G1172" s="14">
        <f ca="1">D1172+E1172+F1172</f>
        <v>56.689161555806663</v>
      </c>
      <c r="H1172">
        <f ca="1">FLOOR(SimTable[[#This Row],[Total_Service_Time_sec]],10)</f>
        <v>50</v>
      </c>
    </row>
    <row r="1173" spans="1:8" ht="15" customHeight="1">
      <c r="A1173">
        <f t="shared" si="18"/>
        <v>1172</v>
      </c>
      <c r="B1173" s="13">
        <f ca="1">RAND()</f>
        <v>0.56088087618556848</v>
      </c>
      <c r="C1173" t="str">
        <f ca="1">IF(B1173&lt;=$L$3,$I$3,IF(B1173&lt;=$L$4,$I$4,IF(B1173&lt;=$L$5,$I$5,IF(B1173&lt;=$L$6,$I$6,$I$7))))</f>
        <v>Cup</v>
      </c>
      <c r="D1173" s="14">
        <f ca="1">LOGINV(RAND(),$M$12,$L$12)</f>
        <v>64.234822829250021</v>
      </c>
      <c r="E1173" s="14">
        <f ca="1">LOGINV(RAND(),$M$13,$L$13)</f>
        <v>20.855838142248075</v>
      </c>
      <c r="F1173" s="14">
        <f ca="1">LOGINV(RAND(),$M$14,$L$14)</f>
        <v>18.949848562089979</v>
      </c>
      <c r="G1173" s="14">
        <f ca="1">D1173+E1173+F1173</f>
        <v>104.04050953358808</v>
      </c>
      <c r="H1173">
        <f ca="1">FLOOR(SimTable[[#This Row],[Total_Service_Time_sec]],10)</f>
        <v>100</v>
      </c>
    </row>
    <row r="1174" spans="1:8" ht="15" customHeight="1">
      <c r="A1174">
        <f t="shared" si="18"/>
        <v>1173</v>
      </c>
      <c r="B1174" s="13">
        <f ca="1">RAND()</f>
        <v>9.09210535823608E-2</v>
      </c>
      <c r="C1174" t="str">
        <f ca="1">IF(B1174&lt;=$L$3,$I$3,IF(B1174&lt;=$L$4,$I$4,IF(B1174&lt;=$L$5,$I$5,IF(B1174&lt;=$L$6,$I$6,$I$7))))</f>
        <v>Cone</v>
      </c>
      <c r="D1174" s="14">
        <f ca="1">LOGINV(RAND(),$M$12,$L$12)</f>
        <v>44.724020526381139</v>
      </c>
      <c r="E1174" s="14">
        <f ca="1">LOGINV(RAND(),$M$13,$L$13)</f>
        <v>24.344292553238347</v>
      </c>
      <c r="F1174" s="14">
        <f ca="1">LOGINV(RAND(),$M$14,$L$14)</f>
        <v>17.281333702013217</v>
      </c>
      <c r="G1174" s="14">
        <f ca="1">D1174+E1174+F1174</f>
        <v>86.3496467816327</v>
      </c>
      <c r="H1174">
        <f ca="1">FLOOR(SimTable[[#This Row],[Total_Service_Time_sec]],10)</f>
        <v>80</v>
      </c>
    </row>
    <row r="1175" spans="1:8" ht="15" customHeight="1">
      <c r="A1175">
        <f t="shared" si="18"/>
        <v>1174</v>
      </c>
      <c r="B1175" s="13">
        <f ca="1">RAND()</f>
        <v>0.5691679210014633</v>
      </c>
      <c r="C1175" t="str">
        <f ca="1">IF(B1175&lt;=$L$3,$I$3,IF(B1175&lt;=$L$4,$I$4,IF(B1175&lt;=$L$5,$I$5,IF(B1175&lt;=$L$6,$I$6,$I$7))))</f>
        <v>Cup</v>
      </c>
      <c r="D1175" s="14">
        <f ca="1">LOGINV(RAND(),$M$12,$L$12)</f>
        <v>61.527676964269396</v>
      </c>
      <c r="E1175" s="14">
        <f ca="1">LOGINV(RAND(),$M$13,$L$13)</f>
        <v>11.362085830310862</v>
      </c>
      <c r="F1175" s="14">
        <f ca="1">LOGINV(RAND(),$M$14,$L$14)</f>
        <v>30.143417350239076</v>
      </c>
      <c r="G1175" s="14">
        <f ca="1">D1175+E1175+F1175</f>
        <v>103.03318014481934</v>
      </c>
      <c r="H1175">
        <f ca="1">FLOOR(SimTable[[#This Row],[Total_Service_Time_sec]],10)</f>
        <v>100</v>
      </c>
    </row>
    <row r="1176" spans="1:8" ht="15" customHeight="1">
      <c r="A1176">
        <f t="shared" si="18"/>
        <v>1175</v>
      </c>
      <c r="B1176" s="13">
        <f ca="1">RAND()</f>
        <v>0.56206560248403381</v>
      </c>
      <c r="C1176" t="str">
        <f ca="1">IF(B1176&lt;=$L$3,$I$3,IF(B1176&lt;=$L$4,$I$4,IF(B1176&lt;=$L$5,$I$5,IF(B1176&lt;=$L$6,$I$6,$I$7))))</f>
        <v>Cup</v>
      </c>
      <c r="D1176" s="14">
        <f ca="1">LOGINV(RAND(),$M$12,$L$12)</f>
        <v>29.785480643711679</v>
      </c>
      <c r="E1176" s="14">
        <f ca="1">LOGINV(RAND(),$M$13,$L$13)</f>
        <v>23.808917320380313</v>
      </c>
      <c r="F1176" s="14">
        <f ca="1">LOGINV(RAND(),$M$14,$L$14)</f>
        <v>16.380151271104715</v>
      </c>
      <c r="G1176" s="14">
        <f ca="1">D1176+E1176+F1176</f>
        <v>69.974549235196719</v>
      </c>
      <c r="H1176">
        <f ca="1">FLOOR(SimTable[[#This Row],[Total_Service_Time_sec]],10)</f>
        <v>60</v>
      </c>
    </row>
    <row r="1177" spans="1:8" ht="15" customHeight="1">
      <c r="A1177">
        <f t="shared" si="18"/>
        <v>1176</v>
      </c>
      <c r="B1177" s="13">
        <f ca="1">RAND()</f>
        <v>0.37689922329305003</v>
      </c>
      <c r="C1177" t="str">
        <f ca="1">IF(B1177&lt;=$L$3,$I$3,IF(B1177&lt;=$L$4,$I$4,IF(B1177&lt;=$L$5,$I$5,IF(B1177&lt;=$L$6,$I$6,$I$7))))</f>
        <v>Cone</v>
      </c>
      <c r="D1177" s="14">
        <f ca="1">LOGINV(RAND(),$M$12,$L$12)</f>
        <v>20.382199113084656</v>
      </c>
      <c r="E1177" s="14">
        <f ca="1">LOGINV(RAND(),$M$13,$L$13)</f>
        <v>38.526354178785397</v>
      </c>
      <c r="F1177" s="14">
        <f ca="1">LOGINV(RAND(),$M$14,$L$14)</f>
        <v>19.721458274870031</v>
      </c>
      <c r="G1177" s="14">
        <f ca="1">D1177+E1177+F1177</f>
        <v>78.63001156674008</v>
      </c>
      <c r="H1177">
        <f ca="1">FLOOR(SimTable[[#This Row],[Total_Service_Time_sec]],10)</f>
        <v>70</v>
      </c>
    </row>
    <row r="1178" spans="1:8" ht="15" customHeight="1">
      <c r="A1178">
        <f t="shared" si="18"/>
        <v>1177</v>
      </c>
      <c r="B1178" s="13">
        <f ca="1">RAND()</f>
        <v>0.7082058188466015</v>
      </c>
      <c r="C1178" t="str">
        <f ca="1">IF(B1178&lt;=$L$3,$I$3,IF(B1178&lt;=$L$4,$I$4,IF(B1178&lt;=$L$5,$I$5,IF(B1178&lt;=$L$6,$I$6,$I$7))))</f>
        <v>Cup</v>
      </c>
      <c r="D1178" s="14">
        <f ca="1">LOGINV(RAND(),$M$12,$L$12)</f>
        <v>47.817868903946156</v>
      </c>
      <c r="E1178" s="14">
        <f ca="1">LOGINV(RAND(),$M$13,$L$13)</f>
        <v>19.348778233247568</v>
      </c>
      <c r="F1178" s="14">
        <f ca="1">LOGINV(RAND(),$M$14,$L$14)</f>
        <v>16.570304720178211</v>
      </c>
      <c r="G1178" s="14">
        <f ca="1">D1178+E1178+F1178</f>
        <v>83.736951857371935</v>
      </c>
      <c r="H1178">
        <f ca="1">FLOOR(SimTable[[#This Row],[Total_Service_Time_sec]],10)</f>
        <v>80</v>
      </c>
    </row>
    <row r="1179" spans="1:8" ht="15" customHeight="1">
      <c r="A1179">
        <f t="shared" si="18"/>
        <v>1178</v>
      </c>
      <c r="B1179" s="13">
        <f ca="1">RAND()</f>
        <v>0.45626273922793892</v>
      </c>
      <c r="C1179" t="str">
        <f ca="1">IF(B1179&lt;=$L$3,$I$3,IF(B1179&lt;=$L$4,$I$4,IF(B1179&lt;=$L$5,$I$5,IF(B1179&lt;=$L$6,$I$6,$I$7))))</f>
        <v>Cone</v>
      </c>
      <c r="D1179" s="14">
        <f ca="1">LOGINV(RAND(),$M$12,$L$12)</f>
        <v>22.712525290148214</v>
      </c>
      <c r="E1179" s="14">
        <f ca="1">LOGINV(RAND(),$M$13,$L$13)</f>
        <v>22.403707064612128</v>
      </c>
      <c r="F1179" s="14">
        <f ca="1">LOGINV(RAND(),$M$14,$L$14)</f>
        <v>16.634922812048966</v>
      </c>
      <c r="G1179" s="14">
        <f ca="1">D1179+E1179+F1179</f>
        <v>61.751155166809312</v>
      </c>
      <c r="H1179">
        <f ca="1">FLOOR(SimTable[[#This Row],[Total_Service_Time_sec]],10)</f>
        <v>60</v>
      </c>
    </row>
    <row r="1180" spans="1:8" ht="15" customHeight="1">
      <c r="A1180">
        <f t="shared" si="18"/>
        <v>1179</v>
      </c>
      <c r="B1180" s="13">
        <f ca="1">RAND()</f>
        <v>0.44917455574223408</v>
      </c>
      <c r="C1180" t="str">
        <f ca="1">IF(B1180&lt;=$L$3,$I$3,IF(B1180&lt;=$L$4,$I$4,IF(B1180&lt;=$L$5,$I$5,IF(B1180&lt;=$L$6,$I$6,$I$7))))</f>
        <v>Cone</v>
      </c>
      <c r="D1180" s="14">
        <f ca="1">LOGINV(RAND(),$M$12,$L$12)</f>
        <v>53.94988727818135</v>
      </c>
      <c r="E1180" s="14">
        <f ca="1">LOGINV(RAND(),$M$13,$L$13)</f>
        <v>25.23067740325979</v>
      </c>
      <c r="F1180" s="14">
        <f ca="1">LOGINV(RAND(),$M$14,$L$14)</f>
        <v>22.51211062104333</v>
      </c>
      <c r="G1180" s="14">
        <f ca="1">D1180+E1180+F1180</f>
        <v>101.69267530248447</v>
      </c>
      <c r="H1180">
        <f ca="1">FLOOR(SimTable[[#This Row],[Total_Service_Time_sec]],10)</f>
        <v>100</v>
      </c>
    </row>
    <row r="1181" spans="1:8" ht="15" customHeight="1">
      <c r="A1181">
        <f t="shared" si="18"/>
        <v>1180</v>
      </c>
      <c r="B1181" s="13">
        <f ca="1">RAND()</f>
        <v>0.99632895192396742</v>
      </c>
      <c r="C1181" t="str">
        <f ca="1">IF(B1181&lt;=$L$3,$I$3,IF(B1181&lt;=$L$4,$I$4,IF(B1181&lt;=$L$5,$I$5,IF(B1181&lt;=$L$6,$I$6,$I$7))))</f>
        <v>Sundae</v>
      </c>
      <c r="D1181" s="14">
        <f ca="1">LOGINV(RAND(),$M$12,$L$12)</f>
        <v>74.038586396368927</v>
      </c>
      <c r="E1181" s="14">
        <f ca="1">LOGINV(RAND(),$M$13,$L$13)</f>
        <v>7.9932465534057862</v>
      </c>
      <c r="F1181" s="14">
        <f ca="1">LOGINV(RAND(),$M$14,$L$14)</f>
        <v>19.377042883045711</v>
      </c>
      <c r="G1181" s="14">
        <f ca="1">D1181+E1181+F1181</f>
        <v>101.40887583282043</v>
      </c>
      <c r="H1181">
        <f ca="1">FLOOR(SimTable[[#This Row],[Total_Service_Time_sec]],10)</f>
        <v>100</v>
      </c>
    </row>
    <row r="1182" spans="1:8" ht="15" customHeight="1">
      <c r="A1182">
        <f t="shared" si="18"/>
        <v>1181</v>
      </c>
      <c r="B1182" s="13">
        <f ca="1">RAND()</f>
        <v>0.40357149831662376</v>
      </c>
      <c r="C1182" t="str">
        <f ca="1">IF(B1182&lt;=$L$3,$I$3,IF(B1182&lt;=$L$4,$I$4,IF(B1182&lt;=$L$5,$I$5,IF(B1182&lt;=$L$6,$I$6,$I$7))))</f>
        <v>Cone</v>
      </c>
      <c r="D1182" s="14">
        <f ca="1">LOGINV(RAND(),$M$12,$L$12)</f>
        <v>9.9415665017896302</v>
      </c>
      <c r="E1182" s="14">
        <f ca="1">LOGINV(RAND(),$M$13,$L$13)</f>
        <v>28.426740262006767</v>
      </c>
      <c r="F1182" s="14">
        <f ca="1">LOGINV(RAND(),$M$14,$L$14)</f>
        <v>21.070615387116767</v>
      </c>
      <c r="G1182" s="14">
        <f ca="1">D1182+E1182+F1182</f>
        <v>59.438922150913164</v>
      </c>
      <c r="H1182">
        <f ca="1">FLOOR(SimTable[[#This Row],[Total_Service_Time_sec]],10)</f>
        <v>50</v>
      </c>
    </row>
    <row r="1183" spans="1:8" ht="15" customHeight="1">
      <c r="A1183">
        <f t="shared" si="18"/>
        <v>1182</v>
      </c>
      <c r="B1183" s="13">
        <f ca="1">RAND()</f>
        <v>0.71842799983588201</v>
      </c>
      <c r="C1183" t="str">
        <f ca="1">IF(B1183&lt;=$L$3,$I$3,IF(B1183&lt;=$L$4,$I$4,IF(B1183&lt;=$L$5,$I$5,IF(B1183&lt;=$L$6,$I$6,$I$7))))</f>
        <v>Cup</v>
      </c>
      <c r="D1183" s="14">
        <f ca="1">LOGINV(RAND(),$M$12,$L$12)</f>
        <v>30.918378841333453</v>
      </c>
      <c r="E1183" s="14">
        <f ca="1">LOGINV(RAND(),$M$13,$L$13)</f>
        <v>27.768331402051317</v>
      </c>
      <c r="F1183" s="14">
        <f ca="1">LOGINV(RAND(),$M$14,$L$14)</f>
        <v>16.72805312598393</v>
      </c>
      <c r="G1183" s="14">
        <f ca="1">D1183+E1183+F1183</f>
        <v>75.4147633693687</v>
      </c>
      <c r="H1183">
        <f ca="1">FLOOR(SimTable[[#This Row],[Total_Service_Time_sec]],10)</f>
        <v>70</v>
      </c>
    </row>
    <row r="1184" spans="1:8" ht="15" customHeight="1">
      <c r="A1184">
        <f t="shared" si="18"/>
        <v>1183</v>
      </c>
      <c r="B1184" s="13">
        <f ca="1">RAND()</f>
        <v>0.35145389923262715</v>
      </c>
      <c r="C1184" t="str">
        <f ca="1">IF(B1184&lt;=$L$3,$I$3,IF(B1184&lt;=$L$4,$I$4,IF(B1184&lt;=$L$5,$I$5,IF(B1184&lt;=$L$6,$I$6,$I$7))))</f>
        <v>Cone</v>
      </c>
      <c r="D1184" s="14">
        <f ca="1">LOGINV(RAND(),$M$12,$L$12)</f>
        <v>33.335577107888035</v>
      </c>
      <c r="E1184" s="14">
        <f ca="1">LOGINV(RAND(),$M$13,$L$13)</f>
        <v>40.150522350474546</v>
      </c>
      <c r="F1184" s="14">
        <f ca="1">LOGINV(RAND(),$M$14,$L$14)</f>
        <v>15.012933429199469</v>
      </c>
      <c r="G1184" s="14">
        <f ca="1">D1184+E1184+F1184</f>
        <v>88.499032887562052</v>
      </c>
      <c r="H1184">
        <f ca="1">FLOOR(SimTable[[#This Row],[Total_Service_Time_sec]],10)</f>
        <v>80</v>
      </c>
    </row>
    <row r="1185" spans="1:8" ht="15" customHeight="1">
      <c r="A1185">
        <f t="shared" si="18"/>
        <v>1184</v>
      </c>
      <c r="B1185" s="13">
        <f ca="1">RAND()</f>
        <v>0.76471366280436637</v>
      </c>
      <c r="C1185" t="str">
        <f ca="1">IF(B1185&lt;=$L$3,$I$3,IF(B1185&lt;=$L$4,$I$4,IF(B1185&lt;=$L$5,$I$5,IF(B1185&lt;=$L$6,$I$6,$I$7))))</f>
        <v>Cup</v>
      </c>
      <c r="D1185" s="14">
        <f ca="1">LOGINV(RAND(),$M$12,$L$12)</f>
        <v>20.819621923106727</v>
      </c>
      <c r="E1185" s="14">
        <f ca="1">LOGINV(RAND(),$M$13,$L$13)</f>
        <v>33.661247736529027</v>
      </c>
      <c r="F1185" s="14">
        <f ca="1">LOGINV(RAND(),$M$14,$L$14)</f>
        <v>16.323576091767169</v>
      </c>
      <c r="G1185" s="14">
        <f ca="1">D1185+E1185+F1185</f>
        <v>70.804445751402923</v>
      </c>
      <c r="H1185">
        <f ca="1">FLOOR(SimTable[[#This Row],[Total_Service_Time_sec]],10)</f>
        <v>70</v>
      </c>
    </row>
    <row r="1186" spans="1:8" ht="15" customHeight="1">
      <c r="A1186">
        <f t="shared" si="18"/>
        <v>1185</v>
      </c>
      <c r="B1186" s="13">
        <f ca="1">RAND()</f>
        <v>0.43361474231188357</v>
      </c>
      <c r="C1186" t="str">
        <f ca="1">IF(B1186&lt;=$L$3,$I$3,IF(B1186&lt;=$L$4,$I$4,IF(B1186&lt;=$L$5,$I$5,IF(B1186&lt;=$L$6,$I$6,$I$7))))</f>
        <v>Cone</v>
      </c>
      <c r="D1186" s="14">
        <f ca="1">LOGINV(RAND(),$M$12,$L$12)</f>
        <v>65.576772668999823</v>
      </c>
      <c r="E1186" s="14">
        <f ca="1">LOGINV(RAND(),$M$13,$L$13)</f>
        <v>56.96321072513652</v>
      </c>
      <c r="F1186" s="14">
        <f ca="1">LOGINV(RAND(),$M$14,$L$14)</f>
        <v>20.744817960583536</v>
      </c>
      <c r="G1186" s="14">
        <f ca="1">D1186+E1186+F1186</f>
        <v>143.28480135471989</v>
      </c>
      <c r="H1186">
        <f ca="1">FLOOR(SimTable[[#This Row],[Total_Service_Time_sec]],10)</f>
        <v>140</v>
      </c>
    </row>
    <row r="1187" spans="1:8" ht="15" customHeight="1">
      <c r="A1187">
        <f t="shared" si="18"/>
        <v>1186</v>
      </c>
      <c r="B1187" s="13">
        <f ca="1">RAND()</f>
        <v>0.40083263828623616</v>
      </c>
      <c r="C1187" t="str">
        <f ca="1">IF(B1187&lt;=$L$3,$I$3,IF(B1187&lt;=$L$4,$I$4,IF(B1187&lt;=$L$5,$I$5,IF(B1187&lt;=$L$6,$I$6,$I$7))))</f>
        <v>Cone</v>
      </c>
      <c r="D1187" s="14">
        <f ca="1">LOGINV(RAND(),$M$12,$L$12)</f>
        <v>22.960913180523434</v>
      </c>
      <c r="E1187" s="14">
        <f ca="1">LOGINV(RAND(),$M$13,$L$13)</f>
        <v>36.102386697902794</v>
      </c>
      <c r="F1187" s="14">
        <f ca="1">LOGINV(RAND(),$M$14,$L$14)</f>
        <v>15.39991071814207</v>
      </c>
      <c r="G1187" s="14">
        <f ca="1">D1187+E1187+F1187</f>
        <v>74.463210596568302</v>
      </c>
      <c r="H1187">
        <f ca="1">FLOOR(SimTable[[#This Row],[Total_Service_Time_sec]],10)</f>
        <v>70</v>
      </c>
    </row>
    <row r="1188" spans="1:8" ht="15" customHeight="1">
      <c r="A1188">
        <f t="shared" si="18"/>
        <v>1187</v>
      </c>
      <c r="B1188" s="13">
        <f ca="1">RAND()</f>
        <v>0.73165060844079111</v>
      </c>
      <c r="C1188" t="str">
        <f ca="1">IF(B1188&lt;=$L$3,$I$3,IF(B1188&lt;=$L$4,$I$4,IF(B1188&lt;=$L$5,$I$5,IF(B1188&lt;=$L$6,$I$6,$I$7))))</f>
        <v>Cup</v>
      </c>
      <c r="D1188" s="14">
        <f ca="1">LOGINV(RAND(),$M$12,$L$12)</f>
        <v>116.20119471486341</v>
      </c>
      <c r="E1188" s="14">
        <f ca="1">LOGINV(RAND(),$M$13,$L$13)</f>
        <v>20.467403859535885</v>
      </c>
      <c r="F1188" s="14">
        <f ca="1">LOGINV(RAND(),$M$14,$L$14)</f>
        <v>22.624078964206369</v>
      </c>
      <c r="G1188" s="14">
        <f ca="1">D1188+E1188+F1188</f>
        <v>159.29267753860566</v>
      </c>
      <c r="H1188">
        <f ca="1">FLOOR(SimTable[[#This Row],[Total_Service_Time_sec]],10)</f>
        <v>150</v>
      </c>
    </row>
    <row r="1189" spans="1:8" ht="15" customHeight="1">
      <c r="A1189">
        <f t="shared" si="18"/>
        <v>1188</v>
      </c>
      <c r="B1189" s="13">
        <f ca="1">RAND()</f>
        <v>0.50067237557657263</v>
      </c>
      <c r="C1189" t="str">
        <f ca="1">IF(B1189&lt;=$L$3,$I$3,IF(B1189&lt;=$L$4,$I$4,IF(B1189&lt;=$L$5,$I$5,IF(B1189&lt;=$L$6,$I$6,$I$7))))</f>
        <v>Cup</v>
      </c>
      <c r="D1189" s="14">
        <f ca="1">LOGINV(RAND(),$M$12,$L$12)</f>
        <v>16.225511649545055</v>
      </c>
      <c r="E1189" s="14">
        <f ca="1">LOGINV(RAND(),$M$13,$L$13)</f>
        <v>15.574210641293902</v>
      </c>
      <c r="F1189" s="14">
        <f ca="1">LOGINV(RAND(),$M$14,$L$14)</f>
        <v>15.580313997262829</v>
      </c>
      <c r="G1189" s="14">
        <f ca="1">D1189+E1189+F1189</f>
        <v>47.380036288101785</v>
      </c>
      <c r="H1189">
        <f ca="1">FLOOR(SimTable[[#This Row],[Total_Service_Time_sec]],10)</f>
        <v>40</v>
      </c>
    </row>
    <row r="1190" spans="1:8" ht="15" customHeight="1">
      <c r="A1190">
        <f t="shared" si="18"/>
        <v>1189</v>
      </c>
      <c r="B1190" s="13">
        <f ca="1">RAND()</f>
        <v>0.62182727886299227</v>
      </c>
      <c r="C1190" t="str">
        <f ca="1">IF(B1190&lt;=$L$3,$I$3,IF(B1190&lt;=$L$4,$I$4,IF(B1190&lt;=$L$5,$I$5,IF(B1190&lt;=$L$6,$I$6,$I$7))))</f>
        <v>Cup</v>
      </c>
      <c r="D1190" s="14">
        <f ca="1">LOGINV(RAND(),$M$12,$L$12)</f>
        <v>16.031502428140886</v>
      </c>
      <c r="E1190" s="14">
        <f ca="1">LOGINV(RAND(),$M$13,$L$13)</f>
        <v>16.197890122365571</v>
      </c>
      <c r="F1190" s="14">
        <f ca="1">LOGINV(RAND(),$M$14,$L$14)</f>
        <v>21.22560291101512</v>
      </c>
      <c r="G1190" s="14">
        <f ca="1">D1190+E1190+F1190</f>
        <v>53.454995461521577</v>
      </c>
      <c r="H1190">
        <f ca="1">FLOOR(SimTable[[#This Row],[Total_Service_Time_sec]],10)</f>
        <v>50</v>
      </c>
    </row>
    <row r="1191" spans="1:8" ht="15" customHeight="1">
      <c r="A1191">
        <f t="shared" si="18"/>
        <v>1190</v>
      </c>
      <c r="B1191" s="13">
        <f ca="1">RAND()</f>
        <v>0.18170145794940473</v>
      </c>
      <c r="C1191" t="str">
        <f ca="1">IF(B1191&lt;=$L$3,$I$3,IF(B1191&lt;=$L$4,$I$4,IF(B1191&lt;=$L$5,$I$5,IF(B1191&lt;=$L$6,$I$6,$I$7))))</f>
        <v>Cone</v>
      </c>
      <c r="D1191" s="14">
        <f ca="1">LOGINV(RAND(),$M$12,$L$12)</f>
        <v>16.612601758705406</v>
      </c>
      <c r="E1191" s="14">
        <f ca="1">LOGINV(RAND(),$M$13,$L$13)</f>
        <v>15.491098977721116</v>
      </c>
      <c r="F1191" s="14">
        <f ca="1">LOGINV(RAND(),$M$14,$L$14)</f>
        <v>19.637027643887254</v>
      </c>
      <c r="G1191" s="14">
        <f ca="1">D1191+E1191+F1191</f>
        <v>51.740728380313769</v>
      </c>
      <c r="H1191">
        <f ca="1">FLOOR(SimTable[[#This Row],[Total_Service_Time_sec]],10)</f>
        <v>50</v>
      </c>
    </row>
    <row r="1192" spans="1:8" ht="15" customHeight="1">
      <c r="A1192">
        <f t="shared" si="18"/>
        <v>1191</v>
      </c>
      <c r="B1192" s="13">
        <f ca="1">RAND()</f>
        <v>0.30353889499267084</v>
      </c>
      <c r="C1192" t="str">
        <f ca="1">IF(B1192&lt;=$L$3,$I$3,IF(B1192&lt;=$L$4,$I$4,IF(B1192&lt;=$L$5,$I$5,IF(B1192&lt;=$L$6,$I$6,$I$7))))</f>
        <v>Cone</v>
      </c>
      <c r="D1192" s="14">
        <f ca="1">LOGINV(RAND(),$M$12,$L$12)</f>
        <v>25.960186512107295</v>
      </c>
      <c r="E1192" s="14">
        <f ca="1">LOGINV(RAND(),$M$13,$L$13)</f>
        <v>14.926552232814517</v>
      </c>
      <c r="F1192" s="14">
        <f ca="1">LOGINV(RAND(),$M$14,$L$14)</f>
        <v>15.605860990891042</v>
      </c>
      <c r="G1192" s="14">
        <f ca="1">D1192+E1192+F1192</f>
        <v>56.49259973581286</v>
      </c>
      <c r="H1192">
        <f ca="1">FLOOR(SimTable[[#This Row],[Total_Service_Time_sec]],10)</f>
        <v>50</v>
      </c>
    </row>
    <row r="1193" spans="1:8" ht="15" customHeight="1">
      <c r="A1193">
        <f t="shared" si="18"/>
        <v>1192</v>
      </c>
      <c r="B1193" s="13">
        <f ca="1">RAND()</f>
        <v>0.41518162706776673</v>
      </c>
      <c r="C1193" t="str">
        <f ca="1">IF(B1193&lt;=$L$3,$I$3,IF(B1193&lt;=$L$4,$I$4,IF(B1193&lt;=$L$5,$I$5,IF(B1193&lt;=$L$6,$I$6,$I$7))))</f>
        <v>Cone</v>
      </c>
      <c r="D1193" s="14">
        <f ca="1">LOGINV(RAND(),$M$12,$L$12)</f>
        <v>48.613685266883181</v>
      </c>
      <c r="E1193" s="14">
        <f ca="1">LOGINV(RAND(),$M$13,$L$13)</f>
        <v>33.838178144488694</v>
      </c>
      <c r="F1193" s="14">
        <f ca="1">LOGINV(RAND(),$M$14,$L$14)</f>
        <v>17.156581040771758</v>
      </c>
      <c r="G1193" s="14">
        <f ca="1">D1193+E1193+F1193</f>
        <v>99.60844445214363</v>
      </c>
      <c r="H1193">
        <f ca="1">FLOOR(SimTable[[#This Row],[Total_Service_Time_sec]],10)</f>
        <v>90</v>
      </c>
    </row>
    <row r="1194" spans="1:8" ht="15" customHeight="1">
      <c r="A1194">
        <f t="shared" si="18"/>
        <v>1193</v>
      </c>
      <c r="B1194" s="13">
        <f ca="1">RAND()</f>
        <v>8.2530906448373909E-2</v>
      </c>
      <c r="C1194" t="str">
        <f ca="1">IF(B1194&lt;=$L$3,$I$3,IF(B1194&lt;=$L$4,$I$4,IF(B1194&lt;=$L$5,$I$5,IF(B1194&lt;=$L$6,$I$6,$I$7))))</f>
        <v>Cone</v>
      </c>
      <c r="D1194" s="14">
        <f ca="1">LOGINV(RAND(),$M$12,$L$12)</f>
        <v>18.6141118927425</v>
      </c>
      <c r="E1194" s="14">
        <f ca="1">LOGINV(RAND(),$M$13,$L$13)</f>
        <v>26.108070360206529</v>
      </c>
      <c r="F1194" s="14">
        <f ca="1">LOGINV(RAND(),$M$14,$L$14)</f>
        <v>22.686628639392502</v>
      </c>
      <c r="G1194" s="14">
        <f ca="1">D1194+E1194+F1194</f>
        <v>67.408810892341535</v>
      </c>
      <c r="H1194">
        <f ca="1">FLOOR(SimTable[[#This Row],[Total_Service_Time_sec]],10)</f>
        <v>60</v>
      </c>
    </row>
    <row r="1195" spans="1:8" ht="15" customHeight="1">
      <c r="A1195">
        <f t="shared" si="18"/>
        <v>1194</v>
      </c>
      <c r="B1195" s="13">
        <f ca="1">RAND()</f>
        <v>0.96667122512861559</v>
      </c>
      <c r="C1195" t="str">
        <f ca="1">IF(B1195&lt;=$L$3,$I$3,IF(B1195&lt;=$L$4,$I$4,IF(B1195&lt;=$L$5,$I$5,IF(B1195&lt;=$L$6,$I$6,$I$7))))</f>
        <v>Sundae</v>
      </c>
      <c r="D1195" s="14">
        <f ca="1">LOGINV(RAND(),$M$12,$L$12)</f>
        <v>27.785880299699979</v>
      </c>
      <c r="E1195" s="14">
        <f ca="1">LOGINV(RAND(),$M$13,$L$13)</f>
        <v>57.837152257654431</v>
      </c>
      <c r="F1195" s="14">
        <f ca="1">LOGINV(RAND(),$M$14,$L$14)</f>
        <v>21.620421569312935</v>
      </c>
      <c r="G1195" s="14">
        <f ca="1">D1195+E1195+F1195</f>
        <v>107.24345412666734</v>
      </c>
      <c r="H1195">
        <f ca="1">FLOOR(SimTable[[#This Row],[Total_Service_Time_sec]],10)</f>
        <v>100</v>
      </c>
    </row>
    <row r="1196" spans="1:8" ht="15" customHeight="1">
      <c r="A1196">
        <f t="shared" si="18"/>
        <v>1195</v>
      </c>
      <c r="B1196" s="13">
        <f ca="1">RAND()</f>
        <v>0.77058750765118988</v>
      </c>
      <c r="C1196" t="str">
        <f ca="1">IF(B1196&lt;=$L$3,$I$3,IF(B1196&lt;=$L$4,$I$4,IF(B1196&lt;=$L$5,$I$5,IF(B1196&lt;=$L$6,$I$6,$I$7))))</f>
        <v>Cup</v>
      </c>
      <c r="D1196" s="14">
        <f ca="1">LOGINV(RAND(),$M$12,$L$12)</f>
        <v>72.813445712490036</v>
      </c>
      <c r="E1196" s="14">
        <f ca="1">LOGINV(RAND(),$M$13,$L$13)</f>
        <v>30.992436305039657</v>
      </c>
      <c r="F1196" s="14">
        <f ca="1">LOGINV(RAND(),$M$14,$L$14)</f>
        <v>18.702659959036129</v>
      </c>
      <c r="G1196" s="14">
        <f ca="1">D1196+E1196+F1196</f>
        <v>122.50854197656582</v>
      </c>
      <c r="H1196">
        <f ca="1">FLOOR(SimTable[[#This Row],[Total_Service_Time_sec]],10)</f>
        <v>120</v>
      </c>
    </row>
    <row r="1197" spans="1:8" ht="15" customHeight="1">
      <c r="A1197">
        <f t="shared" si="18"/>
        <v>1196</v>
      </c>
      <c r="B1197" s="13">
        <f ca="1">RAND()</f>
        <v>0.33417724367638391</v>
      </c>
      <c r="C1197" t="str">
        <f ca="1">IF(B1197&lt;=$L$3,$I$3,IF(B1197&lt;=$L$4,$I$4,IF(B1197&lt;=$L$5,$I$5,IF(B1197&lt;=$L$6,$I$6,$I$7))))</f>
        <v>Cone</v>
      </c>
      <c r="D1197" s="14">
        <f ca="1">LOGINV(RAND(),$M$12,$L$12)</f>
        <v>24.071324213306774</v>
      </c>
      <c r="E1197" s="14">
        <f ca="1">LOGINV(RAND(),$M$13,$L$13)</f>
        <v>54.91810641604004</v>
      </c>
      <c r="F1197" s="14">
        <f ca="1">LOGINV(RAND(),$M$14,$L$14)</f>
        <v>17.522928657518356</v>
      </c>
      <c r="G1197" s="14">
        <f ca="1">D1197+E1197+F1197</f>
        <v>96.512359286865177</v>
      </c>
      <c r="H1197">
        <f ca="1">FLOOR(SimTable[[#This Row],[Total_Service_Time_sec]],10)</f>
        <v>90</v>
      </c>
    </row>
    <row r="1198" spans="1:8" ht="15" customHeight="1">
      <c r="A1198">
        <f t="shared" si="18"/>
        <v>1197</v>
      </c>
      <c r="B1198" s="13">
        <f ca="1">RAND()</f>
        <v>0.91100073006542859</v>
      </c>
      <c r="C1198" t="str">
        <f ca="1">IF(B1198&lt;=$L$3,$I$3,IF(B1198&lt;=$L$4,$I$4,IF(B1198&lt;=$L$5,$I$5,IF(B1198&lt;=$L$6,$I$6,$I$7))))</f>
        <v>Split</v>
      </c>
      <c r="D1198" s="14">
        <f ca="1">LOGINV(RAND(),$M$12,$L$12)</f>
        <v>7.6550472409374173</v>
      </c>
      <c r="E1198" s="14">
        <f ca="1">LOGINV(RAND(),$M$13,$L$13)</f>
        <v>20.150809740353996</v>
      </c>
      <c r="F1198" s="14">
        <f ca="1">LOGINV(RAND(),$M$14,$L$14)</f>
        <v>21.315646772703229</v>
      </c>
      <c r="G1198" s="14">
        <f ca="1">D1198+E1198+F1198</f>
        <v>49.121503753994645</v>
      </c>
      <c r="H1198">
        <f ca="1">FLOOR(SimTable[[#This Row],[Total_Service_Time_sec]],10)</f>
        <v>40</v>
      </c>
    </row>
    <row r="1199" spans="1:8" ht="15" customHeight="1">
      <c r="A1199">
        <f t="shared" si="18"/>
        <v>1198</v>
      </c>
      <c r="B1199" s="13">
        <f ca="1">RAND()</f>
        <v>0.4100565800581123</v>
      </c>
      <c r="C1199" t="str">
        <f ca="1">IF(B1199&lt;=$L$3,$I$3,IF(B1199&lt;=$L$4,$I$4,IF(B1199&lt;=$L$5,$I$5,IF(B1199&lt;=$L$6,$I$6,$I$7))))</f>
        <v>Cone</v>
      </c>
      <c r="D1199" s="14">
        <f ca="1">LOGINV(RAND(),$M$12,$L$12)</f>
        <v>24.424093305972761</v>
      </c>
      <c r="E1199" s="14">
        <f ca="1">LOGINV(RAND(),$M$13,$L$13)</f>
        <v>18.855948732362318</v>
      </c>
      <c r="F1199" s="14">
        <f ca="1">LOGINV(RAND(),$M$14,$L$14)</f>
        <v>17.223040247819245</v>
      </c>
      <c r="G1199" s="14">
        <f ca="1">D1199+E1199+F1199</f>
        <v>60.503082286154324</v>
      </c>
      <c r="H1199">
        <f ca="1">FLOOR(SimTable[[#This Row],[Total_Service_Time_sec]],10)</f>
        <v>60</v>
      </c>
    </row>
    <row r="1200" spans="1:8" ht="15" customHeight="1">
      <c r="A1200">
        <f t="shared" si="18"/>
        <v>1199</v>
      </c>
      <c r="B1200" s="13">
        <f ca="1">RAND()</f>
        <v>0.65123720245776284</v>
      </c>
      <c r="C1200" t="str">
        <f ca="1">IF(B1200&lt;=$L$3,$I$3,IF(B1200&lt;=$L$4,$I$4,IF(B1200&lt;=$L$5,$I$5,IF(B1200&lt;=$L$6,$I$6,$I$7))))</f>
        <v>Cup</v>
      </c>
      <c r="D1200" s="14">
        <f ca="1">LOGINV(RAND(),$M$12,$L$12)</f>
        <v>30.017182789461597</v>
      </c>
      <c r="E1200" s="14">
        <f ca="1">LOGINV(RAND(),$M$13,$L$13)</f>
        <v>25.623808377790716</v>
      </c>
      <c r="F1200" s="14">
        <f ca="1">LOGINV(RAND(),$M$14,$L$14)</f>
        <v>20.112670178109077</v>
      </c>
      <c r="G1200" s="14">
        <f ca="1">D1200+E1200+F1200</f>
        <v>75.753661345361394</v>
      </c>
      <c r="H1200">
        <f ca="1">FLOOR(SimTable[[#This Row],[Total_Service_Time_sec]],10)</f>
        <v>70</v>
      </c>
    </row>
    <row r="1201" spans="1:8" ht="15" customHeight="1">
      <c r="A1201">
        <f t="shared" si="18"/>
        <v>1200</v>
      </c>
      <c r="B1201" s="13">
        <f ca="1">RAND()</f>
        <v>0.79402394130705911</v>
      </c>
      <c r="C1201" t="str">
        <f ca="1">IF(B1201&lt;=$L$3,$I$3,IF(B1201&lt;=$L$4,$I$4,IF(B1201&lt;=$L$5,$I$5,IF(B1201&lt;=$L$6,$I$6,$I$7))))</f>
        <v>Cup</v>
      </c>
      <c r="D1201" s="14">
        <f ca="1">LOGINV(RAND(),$M$12,$L$12)</f>
        <v>28.666005287704184</v>
      </c>
      <c r="E1201" s="14">
        <f ca="1">LOGINV(RAND(),$M$13,$L$13)</f>
        <v>64.576564451517896</v>
      </c>
      <c r="F1201" s="14">
        <f ca="1">LOGINV(RAND(),$M$14,$L$14)</f>
        <v>17.54802559105298</v>
      </c>
      <c r="G1201" s="14">
        <f ca="1">D1201+E1201+F1201</f>
        <v>110.79059533027505</v>
      </c>
      <c r="H1201">
        <f ca="1">FLOOR(SimTable[[#This Row],[Total_Service_Time_sec]],10)</f>
        <v>110</v>
      </c>
    </row>
    <row r="1202" spans="1:8" ht="15" customHeight="1">
      <c r="A1202">
        <f t="shared" si="18"/>
        <v>1201</v>
      </c>
      <c r="B1202" s="13">
        <f ca="1">RAND()</f>
        <v>0.93977803407707627</v>
      </c>
      <c r="C1202" t="str">
        <f ca="1">IF(B1202&lt;=$L$3,$I$3,IF(B1202&lt;=$L$4,$I$4,IF(B1202&lt;=$L$5,$I$5,IF(B1202&lt;=$L$6,$I$6,$I$7))))</f>
        <v>Split</v>
      </c>
      <c r="D1202" s="14">
        <f ca="1">LOGINV(RAND(),$M$12,$L$12)</f>
        <v>36.862356367166683</v>
      </c>
      <c r="E1202" s="14">
        <f ca="1">LOGINV(RAND(),$M$13,$L$13)</f>
        <v>23.407605158632126</v>
      </c>
      <c r="F1202" s="14">
        <f ca="1">LOGINV(RAND(),$M$14,$L$14)</f>
        <v>16.152668110161994</v>
      </c>
      <c r="G1202" s="14">
        <f ca="1">D1202+E1202+F1202</f>
        <v>76.422629635960803</v>
      </c>
      <c r="H1202">
        <f ca="1">FLOOR(SimTable[[#This Row],[Total_Service_Time_sec]],10)</f>
        <v>70</v>
      </c>
    </row>
    <row r="1203" spans="1:8" ht="15" customHeight="1">
      <c r="A1203">
        <f t="shared" si="18"/>
        <v>1202</v>
      </c>
      <c r="B1203" s="13">
        <f ca="1">RAND()</f>
        <v>0.25172892633386013</v>
      </c>
      <c r="C1203" t="str">
        <f ca="1">IF(B1203&lt;=$L$3,$I$3,IF(B1203&lt;=$L$4,$I$4,IF(B1203&lt;=$L$5,$I$5,IF(B1203&lt;=$L$6,$I$6,$I$7))))</f>
        <v>Cone</v>
      </c>
      <c r="D1203" s="14">
        <f ca="1">LOGINV(RAND(),$M$12,$L$12)</f>
        <v>97.183612818838682</v>
      </c>
      <c r="E1203" s="14">
        <f ca="1">LOGINV(RAND(),$M$13,$L$13)</f>
        <v>24.732787144556845</v>
      </c>
      <c r="F1203" s="14">
        <f ca="1">LOGINV(RAND(),$M$14,$L$14)</f>
        <v>20.630505062816205</v>
      </c>
      <c r="G1203" s="14">
        <f ca="1">D1203+E1203+F1203</f>
        <v>142.54690502621173</v>
      </c>
      <c r="H1203">
        <f ca="1">FLOOR(SimTable[[#This Row],[Total_Service_Time_sec]],10)</f>
        <v>140</v>
      </c>
    </row>
    <row r="1204" spans="1:8" ht="15" customHeight="1">
      <c r="A1204">
        <f t="shared" si="18"/>
        <v>1203</v>
      </c>
      <c r="B1204" s="13">
        <f ca="1">RAND()</f>
        <v>0.18617571141825084</v>
      </c>
      <c r="C1204" t="str">
        <f ca="1">IF(B1204&lt;=$L$3,$I$3,IF(B1204&lt;=$L$4,$I$4,IF(B1204&lt;=$L$5,$I$5,IF(B1204&lt;=$L$6,$I$6,$I$7))))</f>
        <v>Cone</v>
      </c>
      <c r="D1204" s="14">
        <f ca="1">LOGINV(RAND(),$M$12,$L$12)</f>
        <v>19.450966130556374</v>
      </c>
      <c r="E1204" s="14">
        <f ca="1">LOGINV(RAND(),$M$13,$L$13)</f>
        <v>25.88298318646514</v>
      </c>
      <c r="F1204" s="14">
        <f ca="1">LOGINV(RAND(),$M$14,$L$14)</f>
        <v>26.982714078409948</v>
      </c>
      <c r="G1204" s="14">
        <f ca="1">D1204+E1204+F1204</f>
        <v>72.316663395431462</v>
      </c>
      <c r="H1204">
        <f ca="1">FLOOR(SimTable[[#This Row],[Total_Service_Time_sec]],10)</f>
        <v>70</v>
      </c>
    </row>
    <row r="1205" spans="1:8" ht="15" customHeight="1">
      <c r="A1205">
        <f t="shared" si="18"/>
        <v>1204</v>
      </c>
      <c r="B1205" s="13">
        <f ca="1">RAND()</f>
        <v>0.59274369389041892</v>
      </c>
      <c r="C1205" t="str">
        <f ca="1">IF(B1205&lt;=$L$3,$I$3,IF(B1205&lt;=$L$4,$I$4,IF(B1205&lt;=$L$5,$I$5,IF(B1205&lt;=$L$6,$I$6,$I$7))))</f>
        <v>Cup</v>
      </c>
      <c r="D1205" s="14">
        <f ca="1">LOGINV(RAND(),$M$12,$L$12)</f>
        <v>29.2967031056133</v>
      </c>
      <c r="E1205" s="14">
        <f ca="1">LOGINV(RAND(),$M$13,$L$13)</f>
        <v>41.746823604343817</v>
      </c>
      <c r="F1205" s="14">
        <f ca="1">LOGINV(RAND(),$M$14,$L$14)</f>
        <v>26.072460680831671</v>
      </c>
      <c r="G1205" s="14">
        <f ca="1">D1205+E1205+F1205</f>
        <v>97.115987390788789</v>
      </c>
      <c r="H1205">
        <f ca="1">FLOOR(SimTable[[#This Row],[Total_Service_Time_sec]],10)</f>
        <v>90</v>
      </c>
    </row>
    <row r="1206" spans="1:8" ht="15" customHeight="1">
      <c r="A1206">
        <f t="shared" si="18"/>
        <v>1205</v>
      </c>
      <c r="B1206" s="13">
        <f ca="1">RAND()</f>
        <v>0.64944858326470534</v>
      </c>
      <c r="C1206" t="str">
        <f ca="1">IF(B1206&lt;=$L$3,$I$3,IF(B1206&lt;=$L$4,$I$4,IF(B1206&lt;=$L$5,$I$5,IF(B1206&lt;=$L$6,$I$6,$I$7))))</f>
        <v>Cup</v>
      </c>
      <c r="D1206" s="14">
        <f ca="1">LOGINV(RAND(),$M$12,$L$12)</f>
        <v>50.308007713902697</v>
      </c>
      <c r="E1206" s="14">
        <f ca="1">LOGINV(RAND(),$M$13,$L$13)</f>
        <v>21.388336903303546</v>
      </c>
      <c r="F1206" s="14">
        <f ca="1">LOGINV(RAND(),$M$14,$L$14)</f>
        <v>17.842271231809626</v>
      </c>
      <c r="G1206" s="14">
        <f ca="1">D1206+E1206+F1206</f>
        <v>89.538615849015883</v>
      </c>
      <c r="H1206">
        <f ca="1">FLOOR(SimTable[[#This Row],[Total_Service_Time_sec]],10)</f>
        <v>80</v>
      </c>
    </row>
    <row r="1207" spans="1:8" ht="15" customHeight="1">
      <c r="A1207">
        <f t="shared" si="18"/>
        <v>1206</v>
      </c>
      <c r="B1207" s="13">
        <f ca="1">RAND()</f>
        <v>4.7949467018099101E-2</v>
      </c>
      <c r="C1207" t="str">
        <f ca="1">IF(B1207&lt;=$L$3,$I$3,IF(B1207&lt;=$L$4,$I$4,IF(B1207&lt;=$L$5,$I$5,IF(B1207&lt;=$L$6,$I$6,$I$7))))</f>
        <v>Cone</v>
      </c>
      <c r="D1207" s="14">
        <f ca="1">LOGINV(RAND(),$M$12,$L$12)</f>
        <v>16.235690430719892</v>
      </c>
      <c r="E1207" s="14">
        <f ca="1">LOGINV(RAND(),$M$13,$L$13)</f>
        <v>43.20093445751305</v>
      </c>
      <c r="F1207" s="14">
        <f ca="1">LOGINV(RAND(),$M$14,$L$14)</f>
        <v>16.198104175372073</v>
      </c>
      <c r="G1207" s="14">
        <f ca="1">D1207+E1207+F1207</f>
        <v>75.634729063605022</v>
      </c>
      <c r="H1207">
        <f ca="1">FLOOR(SimTable[[#This Row],[Total_Service_Time_sec]],10)</f>
        <v>70</v>
      </c>
    </row>
    <row r="1208" spans="1:8" ht="15" customHeight="1">
      <c r="A1208">
        <f t="shared" si="18"/>
        <v>1207</v>
      </c>
      <c r="B1208" s="13">
        <f ca="1">RAND()</f>
        <v>0.24382395331879037</v>
      </c>
      <c r="C1208" t="str">
        <f ca="1">IF(B1208&lt;=$L$3,$I$3,IF(B1208&lt;=$L$4,$I$4,IF(B1208&lt;=$L$5,$I$5,IF(B1208&lt;=$L$6,$I$6,$I$7))))</f>
        <v>Cone</v>
      </c>
      <c r="D1208" s="14">
        <f ca="1">LOGINV(RAND(),$M$12,$L$12)</f>
        <v>38.017490681940082</v>
      </c>
      <c r="E1208" s="14">
        <f ca="1">LOGINV(RAND(),$M$13,$L$13)</f>
        <v>31.877119375396568</v>
      </c>
      <c r="F1208" s="14">
        <f ca="1">LOGINV(RAND(),$M$14,$L$14)</f>
        <v>18.998083528817638</v>
      </c>
      <c r="G1208" s="14">
        <f ca="1">D1208+E1208+F1208</f>
        <v>88.89269358615428</v>
      </c>
      <c r="H1208">
        <f ca="1">FLOOR(SimTable[[#This Row],[Total_Service_Time_sec]],10)</f>
        <v>80</v>
      </c>
    </row>
    <row r="1209" spans="1:8" ht="15" customHeight="1">
      <c r="A1209">
        <f t="shared" si="18"/>
        <v>1208</v>
      </c>
      <c r="B1209" s="13">
        <f ca="1">RAND()</f>
        <v>0.19126109686313675</v>
      </c>
      <c r="C1209" t="str">
        <f ca="1">IF(B1209&lt;=$L$3,$I$3,IF(B1209&lt;=$L$4,$I$4,IF(B1209&lt;=$L$5,$I$5,IF(B1209&lt;=$L$6,$I$6,$I$7))))</f>
        <v>Cone</v>
      </c>
      <c r="D1209" s="14">
        <f ca="1">LOGINV(RAND(),$M$12,$L$12)</f>
        <v>19.682735851191897</v>
      </c>
      <c r="E1209" s="14">
        <f ca="1">LOGINV(RAND(),$M$13,$L$13)</f>
        <v>26.928373006678736</v>
      </c>
      <c r="F1209" s="14">
        <f ca="1">LOGINV(RAND(),$M$14,$L$14)</f>
        <v>17.788453367764575</v>
      </c>
      <c r="G1209" s="14">
        <f ca="1">D1209+E1209+F1209</f>
        <v>64.399562225635208</v>
      </c>
      <c r="H1209">
        <f ca="1">FLOOR(SimTable[[#This Row],[Total_Service_Time_sec]],10)</f>
        <v>60</v>
      </c>
    </row>
    <row r="1210" spans="1:8" ht="15" customHeight="1">
      <c r="A1210">
        <f t="shared" si="18"/>
        <v>1209</v>
      </c>
      <c r="B1210" s="13">
        <f ca="1">RAND()</f>
        <v>1.0967833171149355E-2</v>
      </c>
      <c r="C1210" t="str">
        <f ca="1">IF(B1210&lt;=$L$3,$I$3,IF(B1210&lt;=$L$4,$I$4,IF(B1210&lt;=$L$5,$I$5,IF(B1210&lt;=$L$6,$I$6,$I$7))))</f>
        <v>Cone</v>
      </c>
      <c r="D1210" s="14">
        <f ca="1">LOGINV(RAND(),$M$12,$L$12)</f>
        <v>87.307688147417167</v>
      </c>
      <c r="E1210" s="14">
        <f ca="1">LOGINV(RAND(),$M$13,$L$13)</f>
        <v>28.090020771954144</v>
      </c>
      <c r="F1210" s="14">
        <f ca="1">LOGINV(RAND(),$M$14,$L$14)</f>
        <v>27.326046750597879</v>
      </c>
      <c r="G1210" s="14">
        <f ca="1">D1210+E1210+F1210</f>
        <v>142.72375566996919</v>
      </c>
      <c r="H1210">
        <f ca="1">FLOOR(SimTable[[#This Row],[Total_Service_Time_sec]],10)</f>
        <v>140</v>
      </c>
    </row>
    <row r="1211" spans="1:8" ht="15" customHeight="1">
      <c r="A1211">
        <f t="shared" si="18"/>
        <v>1210</v>
      </c>
      <c r="B1211" s="13">
        <f ca="1">RAND()</f>
        <v>0.4273624871897147</v>
      </c>
      <c r="C1211" t="str">
        <f ca="1">IF(B1211&lt;=$L$3,$I$3,IF(B1211&lt;=$L$4,$I$4,IF(B1211&lt;=$L$5,$I$5,IF(B1211&lt;=$L$6,$I$6,$I$7))))</f>
        <v>Cone</v>
      </c>
      <c r="D1211" s="14">
        <f ca="1">LOGINV(RAND(),$M$12,$L$12)</f>
        <v>79.134228526582646</v>
      </c>
      <c r="E1211" s="14">
        <f ca="1">LOGINV(RAND(),$M$13,$L$13)</f>
        <v>34.898473807910683</v>
      </c>
      <c r="F1211" s="14">
        <f ca="1">LOGINV(RAND(),$M$14,$L$14)</f>
        <v>21.797585802842249</v>
      </c>
      <c r="G1211" s="14">
        <f ca="1">D1211+E1211+F1211</f>
        <v>135.83028813733557</v>
      </c>
      <c r="H1211">
        <f ca="1">FLOOR(SimTable[[#This Row],[Total_Service_Time_sec]],10)</f>
        <v>130</v>
      </c>
    </row>
    <row r="1212" spans="1:8" ht="15" customHeight="1">
      <c r="A1212">
        <f t="shared" si="18"/>
        <v>1211</v>
      </c>
      <c r="B1212" s="13">
        <f ca="1">RAND()</f>
        <v>0.1631641273993637</v>
      </c>
      <c r="C1212" t="str">
        <f ca="1">IF(B1212&lt;=$L$3,$I$3,IF(B1212&lt;=$L$4,$I$4,IF(B1212&lt;=$L$5,$I$5,IF(B1212&lt;=$L$6,$I$6,$I$7))))</f>
        <v>Cone</v>
      </c>
      <c r="D1212" s="14">
        <f ca="1">LOGINV(RAND(),$M$12,$L$12)</f>
        <v>25.528471771546155</v>
      </c>
      <c r="E1212" s="14">
        <f ca="1">LOGINV(RAND(),$M$13,$L$13)</f>
        <v>63.287870055940687</v>
      </c>
      <c r="F1212" s="14">
        <f ca="1">LOGINV(RAND(),$M$14,$L$14)</f>
        <v>17.691859835455968</v>
      </c>
      <c r="G1212" s="14">
        <f ca="1">D1212+E1212+F1212</f>
        <v>106.50820166294281</v>
      </c>
      <c r="H1212">
        <f ca="1">FLOOR(SimTable[[#This Row],[Total_Service_Time_sec]],10)</f>
        <v>100</v>
      </c>
    </row>
    <row r="1213" spans="1:8" ht="15" customHeight="1">
      <c r="A1213">
        <f t="shared" si="18"/>
        <v>1212</v>
      </c>
      <c r="B1213" s="13">
        <f ca="1">RAND()</f>
        <v>0.13668580074254622</v>
      </c>
      <c r="C1213" t="str">
        <f ca="1">IF(B1213&lt;=$L$3,$I$3,IF(B1213&lt;=$L$4,$I$4,IF(B1213&lt;=$L$5,$I$5,IF(B1213&lt;=$L$6,$I$6,$I$7))))</f>
        <v>Cone</v>
      </c>
      <c r="D1213" s="14">
        <f ca="1">LOGINV(RAND(),$M$12,$L$12)</f>
        <v>10.47917111895709</v>
      </c>
      <c r="E1213" s="14">
        <f ca="1">LOGINV(RAND(),$M$13,$L$13)</f>
        <v>22.952455576087203</v>
      </c>
      <c r="F1213" s="14">
        <f ca="1">LOGINV(RAND(),$M$14,$L$14)</f>
        <v>18.323969935272626</v>
      </c>
      <c r="G1213" s="14">
        <f ca="1">D1213+E1213+F1213</f>
        <v>51.755596630316916</v>
      </c>
      <c r="H1213">
        <f ca="1">FLOOR(SimTable[[#This Row],[Total_Service_Time_sec]],10)</f>
        <v>50</v>
      </c>
    </row>
    <row r="1214" spans="1:8" ht="15" customHeight="1">
      <c r="A1214">
        <f t="shared" si="18"/>
        <v>1213</v>
      </c>
      <c r="B1214" s="13">
        <f ca="1">RAND()</f>
        <v>0.51482828349771159</v>
      </c>
      <c r="C1214" t="str">
        <f ca="1">IF(B1214&lt;=$L$3,$I$3,IF(B1214&lt;=$L$4,$I$4,IF(B1214&lt;=$L$5,$I$5,IF(B1214&lt;=$L$6,$I$6,$I$7))))</f>
        <v>Cup</v>
      </c>
      <c r="D1214" s="14">
        <f ca="1">LOGINV(RAND(),$M$12,$L$12)</f>
        <v>17.13650693017345</v>
      </c>
      <c r="E1214" s="14">
        <f ca="1">LOGINV(RAND(),$M$13,$L$13)</f>
        <v>26.161277804227879</v>
      </c>
      <c r="F1214" s="14">
        <f ca="1">LOGINV(RAND(),$M$14,$L$14)</f>
        <v>25.152480738922137</v>
      </c>
      <c r="G1214" s="14">
        <f ca="1">D1214+E1214+F1214</f>
        <v>68.450265473323469</v>
      </c>
      <c r="H1214">
        <f ca="1">FLOOR(SimTable[[#This Row],[Total_Service_Time_sec]],10)</f>
        <v>60</v>
      </c>
    </row>
    <row r="1215" spans="1:8" ht="15" customHeight="1">
      <c r="A1215">
        <f t="shared" si="18"/>
        <v>1214</v>
      </c>
      <c r="B1215" s="13">
        <f ca="1">RAND()</f>
        <v>0.92791658451731729</v>
      </c>
      <c r="C1215" t="str">
        <f ca="1">IF(B1215&lt;=$L$3,$I$3,IF(B1215&lt;=$L$4,$I$4,IF(B1215&lt;=$L$5,$I$5,IF(B1215&lt;=$L$6,$I$6,$I$7))))</f>
        <v>Split</v>
      </c>
      <c r="D1215" s="14">
        <f ca="1">LOGINV(RAND(),$M$12,$L$12)</f>
        <v>23.523783061966395</v>
      </c>
      <c r="E1215" s="14">
        <f ca="1">LOGINV(RAND(),$M$13,$L$13)</f>
        <v>12.233743683599251</v>
      </c>
      <c r="F1215" s="14">
        <f ca="1">LOGINV(RAND(),$M$14,$L$14)</f>
        <v>15.780611429709511</v>
      </c>
      <c r="G1215" s="14">
        <f ca="1">D1215+E1215+F1215</f>
        <v>51.538138175275151</v>
      </c>
      <c r="H1215">
        <f ca="1">FLOOR(SimTable[[#This Row],[Total_Service_Time_sec]],10)</f>
        <v>50</v>
      </c>
    </row>
    <row r="1216" spans="1:8" ht="15" customHeight="1">
      <c r="A1216">
        <f t="shared" si="18"/>
        <v>1215</v>
      </c>
      <c r="B1216" s="13">
        <f ca="1">RAND()</f>
        <v>0.36442778193375447</v>
      </c>
      <c r="C1216" t="str">
        <f ca="1">IF(B1216&lt;=$L$3,$I$3,IF(B1216&lt;=$L$4,$I$4,IF(B1216&lt;=$L$5,$I$5,IF(B1216&lt;=$L$6,$I$6,$I$7))))</f>
        <v>Cone</v>
      </c>
      <c r="D1216" s="14">
        <f ca="1">LOGINV(RAND(),$M$12,$L$12)</f>
        <v>42.501471191807283</v>
      </c>
      <c r="E1216" s="14">
        <f ca="1">LOGINV(RAND(),$M$13,$L$13)</f>
        <v>24.901401877954306</v>
      </c>
      <c r="F1216" s="14">
        <f ca="1">LOGINV(RAND(),$M$14,$L$14)</f>
        <v>18.279466832854716</v>
      </c>
      <c r="G1216" s="14">
        <f ca="1">D1216+E1216+F1216</f>
        <v>85.68233990261632</v>
      </c>
      <c r="H1216">
        <f ca="1">FLOOR(SimTable[[#This Row],[Total_Service_Time_sec]],10)</f>
        <v>80</v>
      </c>
    </row>
    <row r="1217" spans="1:8" ht="15" customHeight="1">
      <c r="A1217">
        <f t="shared" si="18"/>
        <v>1216</v>
      </c>
      <c r="B1217" s="13">
        <f ca="1">RAND()</f>
        <v>0.33111093469666808</v>
      </c>
      <c r="C1217" t="str">
        <f ca="1">IF(B1217&lt;=$L$3,$I$3,IF(B1217&lt;=$L$4,$I$4,IF(B1217&lt;=$L$5,$I$5,IF(B1217&lt;=$L$6,$I$6,$I$7))))</f>
        <v>Cone</v>
      </c>
      <c r="D1217" s="14">
        <f ca="1">LOGINV(RAND(),$M$12,$L$12)</f>
        <v>55.499369657402006</v>
      </c>
      <c r="E1217" s="14">
        <f ca="1">LOGINV(RAND(),$M$13,$L$13)</f>
        <v>14.991649480754617</v>
      </c>
      <c r="F1217" s="14">
        <f ca="1">LOGINV(RAND(),$M$14,$L$14)</f>
        <v>18.964287863803516</v>
      </c>
      <c r="G1217" s="14">
        <f ca="1">D1217+E1217+F1217</f>
        <v>89.455307001960136</v>
      </c>
      <c r="H1217">
        <f ca="1">FLOOR(SimTable[[#This Row],[Total_Service_Time_sec]],10)</f>
        <v>80</v>
      </c>
    </row>
    <row r="1218" spans="1:8" ht="15" customHeight="1">
      <c r="A1218">
        <f t="shared" ref="A1218:A1281" si="19">ROW()-1</f>
        <v>1217</v>
      </c>
      <c r="B1218" s="13">
        <f ca="1">RAND()</f>
        <v>0.16761445341076564</v>
      </c>
      <c r="C1218" t="str">
        <f ca="1">IF(B1218&lt;=$L$3,$I$3,IF(B1218&lt;=$L$4,$I$4,IF(B1218&lt;=$L$5,$I$5,IF(B1218&lt;=$L$6,$I$6,$I$7))))</f>
        <v>Cone</v>
      </c>
      <c r="D1218" s="14">
        <f ca="1">LOGINV(RAND(),$M$12,$L$12)</f>
        <v>36.612439510429752</v>
      </c>
      <c r="E1218" s="14">
        <f ca="1">LOGINV(RAND(),$M$13,$L$13)</f>
        <v>35.418147202328853</v>
      </c>
      <c r="F1218" s="14">
        <f ca="1">LOGINV(RAND(),$M$14,$L$14)</f>
        <v>15.859464676595953</v>
      </c>
      <c r="G1218" s="14">
        <f ca="1">D1218+E1218+F1218</f>
        <v>87.890051389354554</v>
      </c>
      <c r="H1218">
        <f ca="1">FLOOR(SimTable[[#This Row],[Total_Service_Time_sec]],10)</f>
        <v>80</v>
      </c>
    </row>
    <row r="1219" spans="1:8" ht="15" customHeight="1">
      <c r="A1219">
        <f t="shared" si="19"/>
        <v>1218</v>
      </c>
      <c r="B1219" s="13">
        <f ca="1">RAND()</f>
        <v>0.16340109961107019</v>
      </c>
      <c r="C1219" t="str">
        <f ca="1">IF(B1219&lt;=$L$3,$I$3,IF(B1219&lt;=$L$4,$I$4,IF(B1219&lt;=$L$5,$I$5,IF(B1219&lt;=$L$6,$I$6,$I$7))))</f>
        <v>Cone</v>
      </c>
      <c r="D1219" s="14">
        <f ca="1">LOGINV(RAND(),$M$12,$L$12)</f>
        <v>29.320007016975055</v>
      </c>
      <c r="E1219" s="14">
        <f ca="1">LOGINV(RAND(),$M$13,$L$13)</f>
        <v>30.766665713868118</v>
      </c>
      <c r="F1219" s="14">
        <f ca="1">LOGINV(RAND(),$M$14,$L$14)</f>
        <v>15.484321881496291</v>
      </c>
      <c r="G1219" s="14">
        <f ca="1">D1219+E1219+F1219</f>
        <v>75.570994612339462</v>
      </c>
      <c r="H1219">
        <f ca="1">FLOOR(SimTable[[#This Row],[Total_Service_Time_sec]],10)</f>
        <v>70</v>
      </c>
    </row>
    <row r="1220" spans="1:8" ht="15" customHeight="1">
      <c r="A1220">
        <f t="shared" si="19"/>
        <v>1219</v>
      </c>
      <c r="B1220" s="13">
        <f ca="1">RAND()</f>
        <v>0.26240387315587732</v>
      </c>
      <c r="C1220" t="str">
        <f ca="1">IF(B1220&lt;=$L$3,$I$3,IF(B1220&lt;=$L$4,$I$4,IF(B1220&lt;=$L$5,$I$5,IF(B1220&lt;=$L$6,$I$6,$I$7))))</f>
        <v>Cone</v>
      </c>
      <c r="D1220" s="14">
        <f ca="1">LOGINV(RAND(),$M$12,$L$12)</f>
        <v>15.278012005463134</v>
      </c>
      <c r="E1220" s="14">
        <f ca="1">LOGINV(RAND(),$M$13,$L$13)</f>
        <v>46.847113720802284</v>
      </c>
      <c r="F1220" s="14">
        <f ca="1">LOGINV(RAND(),$M$14,$L$14)</f>
        <v>23.527308172935467</v>
      </c>
      <c r="G1220" s="14">
        <f ca="1">D1220+E1220+F1220</f>
        <v>85.652433899200886</v>
      </c>
      <c r="H1220">
        <f ca="1">FLOOR(SimTable[[#This Row],[Total_Service_Time_sec]],10)</f>
        <v>80</v>
      </c>
    </row>
    <row r="1221" spans="1:8" ht="15" customHeight="1">
      <c r="A1221">
        <f t="shared" si="19"/>
        <v>1220</v>
      </c>
      <c r="B1221" s="13">
        <f ca="1">RAND()</f>
        <v>0.8297815579407265</v>
      </c>
      <c r="C1221" t="str">
        <f ca="1">IF(B1221&lt;=$L$3,$I$3,IF(B1221&lt;=$L$4,$I$4,IF(B1221&lt;=$L$5,$I$5,IF(B1221&lt;=$L$6,$I$6,$I$7))))</f>
        <v>Cup</v>
      </c>
      <c r="D1221" s="14">
        <f ca="1">LOGINV(RAND(),$M$12,$L$12)</f>
        <v>45.195309427287917</v>
      </c>
      <c r="E1221" s="14">
        <f ca="1">LOGINV(RAND(),$M$13,$L$13)</f>
        <v>66.66111111272059</v>
      </c>
      <c r="F1221" s="14">
        <f ca="1">LOGINV(RAND(),$M$14,$L$14)</f>
        <v>18.203779426783271</v>
      </c>
      <c r="G1221" s="14">
        <f ca="1">D1221+E1221+F1221</f>
        <v>130.0601999667918</v>
      </c>
      <c r="H1221">
        <f ca="1">FLOOR(SimTable[[#This Row],[Total_Service_Time_sec]],10)</f>
        <v>130</v>
      </c>
    </row>
    <row r="1222" spans="1:8" ht="15" customHeight="1">
      <c r="A1222">
        <f t="shared" si="19"/>
        <v>1221</v>
      </c>
      <c r="B1222" s="13">
        <f ca="1">RAND()</f>
        <v>0.75659906923141274</v>
      </c>
      <c r="C1222" t="str">
        <f ca="1">IF(B1222&lt;=$L$3,$I$3,IF(B1222&lt;=$L$4,$I$4,IF(B1222&lt;=$L$5,$I$5,IF(B1222&lt;=$L$6,$I$6,$I$7))))</f>
        <v>Cup</v>
      </c>
      <c r="D1222" s="14">
        <f ca="1">LOGINV(RAND(),$M$12,$L$12)</f>
        <v>62.132199265842608</v>
      </c>
      <c r="E1222" s="14">
        <f ca="1">LOGINV(RAND(),$M$13,$L$13)</f>
        <v>12.775518433251181</v>
      </c>
      <c r="F1222" s="14">
        <f ca="1">LOGINV(RAND(),$M$14,$L$14)</f>
        <v>30.254147648905434</v>
      </c>
      <c r="G1222" s="14">
        <f ca="1">D1222+E1222+F1222</f>
        <v>105.16186534799922</v>
      </c>
      <c r="H1222">
        <f ca="1">FLOOR(SimTable[[#This Row],[Total_Service_Time_sec]],10)</f>
        <v>100</v>
      </c>
    </row>
    <row r="1223" spans="1:8" ht="15" customHeight="1">
      <c r="A1223">
        <f t="shared" si="19"/>
        <v>1222</v>
      </c>
      <c r="B1223" s="13">
        <f ca="1">RAND()</f>
        <v>0.10326033501095999</v>
      </c>
      <c r="C1223" t="str">
        <f ca="1">IF(B1223&lt;=$L$3,$I$3,IF(B1223&lt;=$L$4,$I$4,IF(B1223&lt;=$L$5,$I$5,IF(B1223&lt;=$L$6,$I$6,$I$7))))</f>
        <v>Cone</v>
      </c>
      <c r="D1223" s="14">
        <f ca="1">LOGINV(RAND(),$M$12,$L$12)</f>
        <v>16.658362496525029</v>
      </c>
      <c r="E1223" s="14">
        <f ca="1">LOGINV(RAND(),$M$13,$L$13)</f>
        <v>45.606559688232551</v>
      </c>
      <c r="F1223" s="14">
        <f ca="1">LOGINV(RAND(),$M$14,$L$14)</f>
        <v>27.460069192177858</v>
      </c>
      <c r="G1223" s="14">
        <f ca="1">D1223+E1223+F1223</f>
        <v>89.724991376935435</v>
      </c>
      <c r="H1223">
        <f ca="1">FLOOR(SimTable[[#This Row],[Total_Service_Time_sec]],10)</f>
        <v>80</v>
      </c>
    </row>
    <row r="1224" spans="1:8" ht="15" customHeight="1">
      <c r="A1224">
        <f t="shared" si="19"/>
        <v>1223</v>
      </c>
      <c r="B1224" s="13">
        <f ca="1">RAND()</f>
        <v>0.72839599682204781</v>
      </c>
      <c r="C1224" t="str">
        <f ca="1">IF(B1224&lt;=$L$3,$I$3,IF(B1224&lt;=$L$4,$I$4,IF(B1224&lt;=$L$5,$I$5,IF(B1224&lt;=$L$6,$I$6,$I$7))))</f>
        <v>Cup</v>
      </c>
      <c r="D1224" s="14">
        <f ca="1">LOGINV(RAND(),$M$12,$L$12)</f>
        <v>31.355734944511184</v>
      </c>
      <c r="E1224" s="14">
        <f ca="1">LOGINV(RAND(),$M$13,$L$13)</f>
        <v>42.046520739332635</v>
      </c>
      <c r="F1224" s="14">
        <f ca="1">LOGINV(RAND(),$M$14,$L$14)</f>
        <v>26.626201133457183</v>
      </c>
      <c r="G1224" s="14">
        <f ca="1">D1224+E1224+F1224</f>
        <v>100.02845681730101</v>
      </c>
      <c r="H1224">
        <f ca="1">FLOOR(SimTable[[#This Row],[Total_Service_Time_sec]],10)</f>
        <v>100</v>
      </c>
    </row>
    <row r="1225" spans="1:8" ht="15" customHeight="1">
      <c r="A1225">
        <f t="shared" si="19"/>
        <v>1224</v>
      </c>
      <c r="B1225" s="13">
        <f ca="1">RAND()</f>
        <v>3.625208079162856E-2</v>
      </c>
      <c r="C1225" t="str">
        <f ca="1">IF(B1225&lt;=$L$3,$I$3,IF(B1225&lt;=$L$4,$I$4,IF(B1225&lt;=$L$5,$I$5,IF(B1225&lt;=$L$6,$I$6,$I$7))))</f>
        <v>Cone</v>
      </c>
      <c r="D1225" s="14">
        <f ca="1">LOGINV(RAND(),$M$12,$L$12)</f>
        <v>19.336021612964252</v>
      </c>
      <c r="E1225" s="14">
        <f ca="1">LOGINV(RAND(),$M$13,$L$13)</f>
        <v>17.980741476044685</v>
      </c>
      <c r="F1225" s="14">
        <f ca="1">LOGINV(RAND(),$M$14,$L$14)</f>
        <v>27.517255305852615</v>
      </c>
      <c r="G1225" s="14">
        <f ca="1">D1225+E1225+F1225</f>
        <v>64.834018394861545</v>
      </c>
      <c r="H1225">
        <f ca="1">FLOOR(SimTable[[#This Row],[Total_Service_Time_sec]],10)</f>
        <v>60</v>
      </c>
    </row>
    <row r="1226" spans="1:8" ht="15" customHeight="1">
      <c r="A1226">
        <f t="shared" si="19"/>
        <v>1225</v>
      </c>
      <c r="B1226" s="13">
        <f ca="1">RAND()</f>
        <v>0.11890960902870851</v>
      </c>
      <c r="C1226" t="str">
        <f ca="1">IF(B1226&lt;=$L$3,$I$3,IF(B1226&lt;=$L$4,$I$4,IF(B1226&lt;=$L$5,$I$5,IF(B1226&lt;=$L$6,$I$6,$I$7))))</f>
        <v>Cone</v>
      </c>
      <c r="D1226" s="14">
        <f ca="1">LOGINV(RAND(),$M$12,$L$12)</f>
        <v>67.618927648051567</v>
      </c>
      <c r="E1226" s="14">
        <f ca="1">LOGINV(RAND(),$M$13,$L$13)</f>
        <v>15.439719359541691</v>
      </c>
      <c r="F1226" s="14">
        <f ca="1">LOGINV(RAND(),$M$14,$L$14)</f>
        <v>19.626167383215389</v>
      </c>
      <c r="G1226" s="14">
        <f ca="1">D1226+E1226+F1226</f>
        <v>102.68481439080865</v>
      </c>
      <c r="H1226">
        <f ca="1">FLOOR(SimTable[[#This Row],[Total_Service_Time_sec]],10)</f>
        <v>100</v>
      </c>
    </row>
    <row r="1227" spans="1:8" ht="15" customHeight="1">
      <c r="A1227">
        <f t="shared" si="19"/>
        <v>1226</v>
      </c>
      <c r="B1227" s="13">
        <f ca="1">RAND()</f>
        <v>0.23545312491148462</v>
      </c>
      <c r="C1227" t="str">
        <f ca="1">IF(B1227&lt;=$L$3,$I$3,IF(B1227&lt;=$L$4,$I$4,IF(B1227&lt;=$L$5,$I$5,IF(B1227&lt;=$L$6,$I$6,$I$7))))</f>
        <v>Cone</v>
      </c>
      <c r="D1227" s="14">
        <f ca="1">LOGINV(RAND(),$M$12,$L$12)</f>
        <v>8.6114638445115865</v>
      </c>
      <c r="E1227" s="14">
        <f ca="1">LOGINV(RAND(),$M$13,$L$13)</f>
        <v>28.623753098059893</v>
      </c>
      <c r="F1227" s="14">
        <f ca="1">LOGINV(RAND(),$M$14,$L$14)</f>
        <v>18.869905298909103</v>
      </c>
      <c r="G1227" s="14">
        <f ca="1">D1227+E1227+F1227</f>
        <v>56.105122241480586</v>
      </c>
      <c r="H1227">
        <f ca="1">FLOOR(SimTable[[#This Row],[Total_Service_Time_sec]],10)</f>
        <v>50</v>
      </c>
    </row>
    <row r="1228" spans="1:8" ht="15" customHeight="1">
      <c r="A1228">
        <f t="shared" si="19"/>
        <v>1227</v>
      </c>
      <c r="B1228" s="13">
        <f ca="1">RAND()</f>
        <v>0.87183446271082166</v>
      </c>
      <c r="C1228" t="str">
        <f ca="1">IF(B1228&lt;=$L$3,$I$3,IF(B1228&lt;=$L$4,$I$4,IF(B1228&lt;=$L$5,$I$5,IF(B1228&lt;=$L$6,$I$6,$I$7))))</f>
        <v>Shake</v>
      </c>
      <c r="D1228" s="14">
        <f ca="1">LOGINV(RAND(),$M$12,$L$12)</f>
        <v>42.753646761400077</v>
      </c>
      <c r="E1228" s="14">
        <f ca="1">LOGINV(RAND(),$M$13,$L$13)</f>
        <v>16.95094459339067</v>
      </c>
      <c r="F1228" s="14">
        <f ca="1">LOGINV(RAND(),$M$14,$L$14)</f>
        <v>18.442444821839164</v>
      </c>
      <c r="G1228" s="14">
        <f ca="1">D1228+E1228+F1228</f>
        <v>78.147036176629911</v>
      </c>
      <c r="H1228">
        <f ca="1">FLOOR(SimTable[[#This Row],[Total_Service_Time_sec]],10)</f>
        <v>70</v>
      </c>
    </row>
    <row r="1229" spans="1:8" ht="15" customHeight="1">
      <c r="A1229">
        <f t="shared" si="19"/>
        <v>1228</v>
      </c>
      <c r="B1229" s="13">
        <f ca="1">RAND()</f>
        <v>0.17545242948483775</v>
      </c>
      <c r="C1229" t="str">
        <f ca="1">IF(B1229&lt;=$L$3,$I$3,IF(B1229&lt;=$L$4,$I$4,IF(B1229&lt;=$L$5,$I$5,IF(B1229&lt;=$L$6,$I$6,$I$7))))</f>
        <v>Cone</v>
      </c>
      <c r="D1229" s="14">
        <f ca="1">LOGINV(RAND(),$M$12,$L$12)</f>
        <v>29.12136109141758</v>
      </c>
      <c r="E1229" s="14">
        <f ca="1">LOGINV(RAND(),$M$13,$L$13)</f>
        <v>42.69318918767744</v>
      </c>
      <c r="F1229" s="14">
        <f ca="1">LOGINV(RAND(),$M$14,$L$14)</f>
        <v>17.134303641919395</v>
      </c>
      <c r="G1229" s="14">
        <f ca="1">D1229+E1229+F1229</f>
        <v>88.948853921014404</v>
      </c>
      <c r="H1229">
        <f ca="1">FLOOR(SimTable[[#This Row],[Total_Service_Time_sec]],10)</f>
        <v>80</v>
      </c>
    </row>
    <row r="1230" spans="1:8" ht="15" customHeight="1">
      <c r="A1230">
        <f t="shared" si="19"/>
        <v>1229</v>
      </c>
      <c r="B1230" s="13">
        <f ca="1">RAND()</f>
        <v>0.16691852856041556</v>
      </c>
      <c r="C1230" t="str">
        <f ca="1">IF(B1230&lt;=$L$3,$I$3,IF(B1230&lt;=$L$4,$I$4,IF(B1230&lt;=$L$5,$I$5,IF(B1230&lt;=$L$6,$I$6,$I$7))))</f>
        <v>Cone</v>
      </c>
      <c r="D1230" s="14">
        <f ca="1">LOGINV(RAND(),$M$12,$L$12)</f>
        <v>35.174912721212451</v>
      </c>
      <c r="E1230" s="14">
        <f ca="1">LOGINV(RAND(),$M$13,$L$13)</f>
        <v>14.873742349730177</v>
      </c>
      <c r="F1230" s="14">
        <f ca="1">LOGINV(RAND(),$M$14,$L$14)</f>
        <v>19.588541110798733</v>
      </c>
      <c r="G1230" s="14">
        <f ca="1">D1230+E1230+F1230</f>
        <v>69.637196181741359</v>
      </c>
      <c r="H1230">
        <f ca="1">FLOOR(SimTable[[#This Row],[Total_Service_Time_sec]],10)</f>
        <v>60</v>
      </c>
    </row>
    <row r="1231" spans="1:8" ht="15" customHeight="1">
      <c r="A1231">
        <f t="shared" si="19"/>
        <v>1230</v>
      </c>
      <c r="B1231" s="13">
        <f ca="1">RAND()</f>
        <v>0.99497405912156922</v>
      </c>
      <c r="C1231" t="str">
        <f ca="1">IF(B1231&lt;=$L$3,$I$3,IF(B1231&lt;=$L$4,$I$4,IF(B1231&lt;=$L$5,$I$5,IF(B1231&lt;=$L$6,$I$6,$I$7))))</f>
        <v>Sundae</v>
      </c>
      <c r="D1231" s="14">
        <f ca="1">LOGINV(RAND(),$M$12,$L$12)</f>
        <v>39.487311472350079</v>
      </c>
      <c r="E1231" s="14">
        <f ca="1">LOGINV(RAND(),$M$13,$L$13)</f>
        <v>13.090742413469455</v>
      </c>
      <c r="F1231" s="14">
        <f ca="1">LOGINV(RAND(),$M$14,$L$14)</f>
        <v>20.013593868468075</v>
      </c>
      <c r="G1231" s="14">
        <f ca="1">D1231+E1231+F1231</f>
        <v>72.591647754287607</v>
      </c>
      <c r="H1231">
        <f ca="1">FLOOR(SimTable[[#This Row],[Total_Service_Time_sec]],10)</f>
        <v>70</v>
      </c>
    </row>
    <row r="1232" spans="1:8" ht="15" customHeight="1">
      <c r="A1232">
        <f t="shared" si="19"/>
        <v>1231</v>
      </c>
      <c r="B1232" s="13">
        <f ca="1">RAND()</f>
        <v>0.51985202985612755</v>
      </c>
      <c r="C1232" t="str">
        <f ca="1">IF(B1232&lt;=$L$3,$I$3,IF(B1232&lt;=$L$4,$I$4,IF(B1232&lt;=$L$5,$I$5,IF(B1232&lt;=$L$6,$I$6,$I$7))))</f>
        <v>Cup</v>
      </c>
      <c r="D1232" s="14">
        <f ca="1">LOGINV(RAND(),$M$12,$L$12)</f>
        <v>21.026740840981002</v>
      </c>
      <c r="E1232" s="14">
        <f ca="1">LOGINV(RAND(),$M$13,$L$13)</f>
        <v>18.910161842529916</v>
      </c>
      <c r="F1232" s="14">
        <f ca="1">LOGINV(RAND(),$M$14,$L$14)</f>
        <v>24.875054061972421</v>
      </c>
      <c r="G1232" s="14">
        <f ca="1">D1232+E1232+F1232</f>
        <v>64.811956745483343</v>
      </c>
      <c r="H1232">
        <f ca="1">FLOOR(SimTable[[#This Row],[Total_Service_Time_sec]],10)</f>
        <v>60</v>
      </c>
    </row>
    <row r="1233" spans="1:8" ht="15" customHeight="1">
      <c r="A1233">
        <f t="shared" si="19"/>
        <v>1232</v>
      </c>
      <c r="B1233" s="13">
        <f ca="1">RAND()</f>
        <v>0.439854571475922</v>
      </c>
      <c r="C1233" t="str">
        <f ca="1">IF(B1233&lt;=$L$3,$I$3,IF(B1233&lt;=$L$4,$I$4,IF(B1233&lt;=$L$5,$I$5,IF(B1233&lt;=$L$6,$I$6,$I$7))))</f>
        <v>Cone</v>
      </c>
      <c r="D1233" s="14">
        <f ca="1">LOGINV(RAND(),$M$12,$L$12)</f>
        <v>26.647641494698071</v>
      </c>
      <c r="E1233" s="14">
        <f ca="1">LOGINV(RAND(),$M$13,$L$13)</f>
        <v>39.100072489791216</v>
      </c>
      <c r="F1233" s="14">
        <f ca="1">LOGINV(RAND(),$M$14,$L$14)</f>
        <v>16.119841798835417</v>
      </c>
      <c r="G1233" s="14">
        <f ca="1">D1233+E1233+F1233</f>
        <v>81.86755578332469</v>
      </c>
      <c r="H1233">
        <f ca="1">FLOOR(SimTable[[#This Row],[Total_Service_Time_sec]],10)</f>
        <v>80</v>
      </c>
    </row>
    <row r="1234" spans="1:8" ht="15" customHeight="1">
      <c r="A1234">
        <f t="shared" si="19"/>
        <v>1233</v>
      </c>
      <c r="B1234" s="13">
        <f ca="1">RAND()</f>
        <v>0.85983669790348138</v>
      </c>
      <c r="C1234" t="str">
        <f ca="1">IF(B1234&lt;=$L$3,$I$3,IF(B1234&lt;=$L$4,$I$4,IF(B1234&lt;=$L$5,$I$5,IF(B1234&lt;=$L$6,$I$6,$I$7))))</f>
        <v>Cup</v>
      </c>
      <c r="D1234" s="14">
        <f ca="1">LOGINV(RAND(),$M$12,$L$12)</f>
        <v>22.708624635085336</v>
      </c>
      <c r="E1234" s="14">
        <f ca="1">LOGINV(RAND(),$M$13,$L$13)</f>
        <v>39.539703947045346</v>
      </c>
      <c r="F1234" s="14">
        <f ca="1">LOGINV(RAND(),$M$14,$L$14)</f>
        <v>26.910388473230306</v>
      </c>
      <c r="G1234" s="14">
        <f ca="1">D1234+E1234+F1234</f>
        <v>89.158717055360995</v>
      </c>
      <c r="H1234">
        <f ca="1">FLOOR(SimTable[[#This Row],[Total_Service_Time_sec]],10)</f>
        <v>80</v>
      </c>
    </row>
    <row r="1235" spans="1:8" ht="15" customHeight="1">
      <c r="A1235">
        <f t="shared" si="19"/>
        <v>1234</v>
      </c>
      <c r="B1235" s="13">
        <f ca="1">RAND()</f>
        <v>0.41771691637352859</v>
      </c>
      <c r="C1235" t="str">
        <f ca="1">IF(B1235&lt;=$L$3,$I$3,IF(B1235&lt;=$L$4,$I$4,IF(B1235&lt;=$L$5,$I$5,IF(B1235&lt;=$L$6,$I$6,$I$7))))</f>
        <v>Cone</v>
      </c>
      <c r="D1235" s="14">
        <f ca="1">LOGINV(RAND(),$M$12,$L$12)</f>
        <v>6.5701215624193221</v>
      </c>
      <c r="E1235" s="14">
        <f ca="1">LOGINV(RAND(),$M$13,$L$13)</f>
        <v>26.456288047257221</v>
      </c>
      <c r="F1235" s="14">
        <f ca="1">LOGINV(RAND(),$M$14,$L$14)</f>
        <v>13.064708312489843</v>
      </c>
      <c r="G1235" s="14">
        <f ca="1">D1235+E1235+F1235</f>
        <v>46.091117922166383</v>
      </c>
      <c r="H1235">
        <f ca="1">FLOOR(SimTable[[#This Row],[Total_Service_Time_sec]],10)</f>
        <v>40</v>
      </c>
    </row>
    <row r="1236" spans="1:8" ht="15" customHeight="1">
      <c r="A1236">
        <f t="shared" si="19"/>
        <v>1235</v>
      </c>
      <c r="B1236" s="13">
        <f ca="1">RAND()</f>
        <v>0.74605041712855624</v>
      </c>
      <c r="C1236" t="str">
        <f ca="1">IF(B1236&lt;=$L$3,$I$3,IF(B1236&lt;=$L$4,$I$4,IF(B1236&lt;=$L$5,$I$5,IF(B1236&lt;=$L$6,$I$6,$I$7))))</f>
        <v>Cup</v>
      </c>
      <c r="D1236" s="14">
        <f ca="1">LOGINV(RAND(),$M$12,$L$12)</f>
        <v>51.559351854373972</v>
      </c>
      <c r="E1236" s="14">
        <f ca="1">LOGINV(RAND(),$M$13,$L$13)</f>
        <v>56.042761137637136</v>
      </c>
      <c r="F1236" s="14">
        <f ca="1">LOGINV(RAND(),$M$14,$L$14)</f>
        <v>18.547388286866589</v>
      </c>
      <c r="G1236" s="14">
        <f ca="1">D1236+E1236+F1236</f>
        <v>126.14950127887771</v>
      </c>
      <c r="H1236">
        <f ca="1">FLOOR(SimTable[[#This Row],[Total_Service_Time_sec]],10)</f>
        <v>120</v>
      </c>
    </row>
    <row r="1237" spans="1:8" ht="15" customHeight="1">
      <c r="A1237">
        <f t="shared" si="19"/>
        <v>1236</v>
      </c>
      <c r="B1237" s="13">
        <f ca="1">RAND()</f>
        <v>7.4202666585484467E-2</v>
      </c>
      <c r="C1237" t="str">
        <f ca="1">IF(B1237&lt;=$L$3,$I$3,IF(B1237&lt;=$L$4,$I$4,IF(B1237&lt;=$L$5,$I$5,IF(B1237&lt;=$L$6,$I$6,$I$7))))</f>
        <v>Cone</v>
      </c>
      <c r="D1237" s="14">
        <f ca="1">LOGINV(RAND(),$M$12,$L$12)</f>
        <v>37.314003480947811</v>
      </c>
      <c r="E1237" s="14">
        <f ca="1">LOGINV(RAND(),$M$13,$L$13)</f>
        <v>54.499964142612789</v>
      </c>
      <c r="F1237" s="14">
        <f ca="1">LOGINV(RAND(),$M$14,$L$14)</f>
        <v>21.836801362130853</v>
      </c>
      <c r="G1237" s="14">
        <f ca="1">D1237+E1237+F1237</f>
        <v>113.65076898569146</v>
      </c>
      <c r="H1237">
        <f ca="1">FLOOR(SimTable[[#This Row],[Total_Service_Time_sec]],10)</f>
        <v>110</v>
      </c>
    </row>
    <row r="1238" spans="1:8" ht="15" customHeight="1">
      <c r="A1238">
        <f t="shared" si="19"/>
        <v>1237</v>
      </c>
      <c r="B1238" s="13">
        <f ca="1">RAND()</f>
        <v>0.17324770754057284</v>
      </c>
      <c r="C1238" t="str">
        <f ca="1">IF(B1238&lt;=$L$3,$I$3,IF(B1238&lt;=$L$4,$I$4,IF(B1238&lt;=$L$5,$I$5,IF(B1238&lt;=$L$6,$I$6,$I$7))))</f>
        <v>Cone</v>
      </c>
      <c r="D1238" s="14">
        <f ca="1">LOGINV(RAND(),$M$12,$L$12)</f>
        <v>12.822404656468137</v>
      </c>
      <c r="E1238" s="14">
        <f ca="1">LOGINV(RAND(),$M$13,$L$13)</f>
        <v>23.620524319311905</v>
      </c>
      <c r="F1238" s="14">
        <f ca="1">LOGINV(RAND(),$M$14,$L$14)</f>
        <v>14.380044946665272</v>
      </c>
      <c r="G1238" s="14">
        <f ca="1">D1238+E1238+F1238</f>
        <v>50.822973922445314</v>
      </c>
      <c r="H1238">
        <f ca="1">FLOOR(SimTable[[#This Row],[Total_Service_Time_sec]],10)</f>
        <v>50</v>
      </c>
    </row>
    <row r="1239" spans="1:8" ht="15" customHeight="1">
      <c r="A1239">
        <f t="shared" si="19"/>
        <v>1238</v>
      </c>
      <c r="B1239" s="13">
        <f ca="1">RAND()</f>
        <v>0.16572343382662313</v>
      </c>
      <c r="C1239" t="str">
        <f ca="1">IF(B1239&lt;=$L$3,$I$3,IF(B1239&lt;=$L$4,$I$4,IF(B1239&lt;=$L$5,$I$5,IF(B1239&lt;=$L$6,$I$6,$I$7))))</f>
        <v>Cone</v>
      </c>
      <c r="D1239" s="14">
        <f ca="1">LOGINV(RAND(),$M$12,$L$12)</f>
        <v>50.9342582502506</v>
      </c>
      <c r="E1239" s="14">
        <f ca="1">LOGINV(RAND(),$M$13,$L$13)</f>
        <v>38.226261178132113</v>
      </c>
      <c r="F1239" s="14">
        <f ca="1">LOGINV(RAND(),$M$14,$L$14)</f>
        <v>18.895337964664204</v>
      </c>
      <c r="G1239" s="14">
        <f ca="1">D1239+E1239+F1239</f>
        <v>108.05585739304692</v>
      </c>
      <c r="H1239">
        <f ca="1">FLOOR(SimTable[[#This Row],[Total_Service_Time_sec]],10)</f>
        <v>100</v>
      </c>
    </row>
    <row r="1240" spans="1:8" ht="15" customHeight="1">
      <c r="A1240">
        <f t="shared" si="19"/>
        <v>1239</v>
      </c>
      <c r="B1240" s="13">
        <f ca="1">RAND()</f>
        <v>0.91748627912127201</v>
      </c>
      <c r="C1240" t="str">
        <f ca="1">IF(B1240&lt;=$L$3,$I$3,IF(B1240&lt;=$L$4,$I$4,IF(B1240&lt;=$L$5,$I$5,IF(B1240&lt;=$L$6,$I$6,$I$7))))</f>
        <v>Split</v>
      </c>
      <c r="D1240" s="14">
        <f ca="1">LOGINV(RAND(),$M$12,$L$12)</f>
        <v>47.556990213277984</v>
      </c>
      <c r="E1240" s="14">
        <f ca="1">LOGINV(RAND(),$M$13,$L$13)</f>
        <v>11.803456509398101</v>
      </c>
      <c r="F1240" s="14">
        <f ca="1">LOGINV(RAND(),$M$14,$L$14)</f>
        <v>20.46854311935968</v>
      </c>
      <c r="G1240" s="14">
        <f ca="1">D1240+E1240+F1240</f>
        <v>79.828989842035767</v>
      </c>
      <c r="H1240">
        <f ca="1">FLOOR(SimTable[[#This Row],[Total_Service_Time_sec]],10)</f>
        <v>70</v>
      </c>
    </row>
    <row r="1241" spans="1:8" ht="15" customHeight="1">
      <c r="A1241">
        <f t="shared" si="19"/>
        <v>1240</v>
      </c>
      <c r="B1241" s="13">
        <f ca="1">RAND()</f>
        <v>0.93502078389490739</v>
      </c>
      <c r="C1241" t="str">
        <f ca="1">IF(B1241&lt;=$L$3,$I$3,IF(B1241&lt;=$L$4,$I$4,IF(B1241&lt;=$L$5,$I$5,IF(B1241&lt;=$L$6,$I$6,$I$7))))</f>
        <v>Split</v>
      </c>
      <c r="D1241" s="14">
        <f ca="1">LOGINV(RAND(),$M$12,$L$12)</f>
        <v>60.046096469496767</v>
      </c>
      <c r="E1241" s="14">
        <f ca="1">LOGINV(RAND(),$M$13,$L$13)</f>
        <v>36.189157717240995</v>
      </c>
      <c r="F1241" s="14">
        <f ca="1">LOGINV(RAND(),$M$14,$L$14)</f>
        <v>24.035093882748168</v>
      </c>
      <c r="G1241" s="14">
        <f ca="1">D1241+E1241+F1241</f>
        <v>120.27034806948593</v>
      </c>
      <c r="H1241">
        <f ca="1">FLOOR(SimTable[[#This Row],[Total_Service_Time_sec]],10)</f>
        <v>120</v>
      </c>
    </row>
    <row r="1242" spans="1:8" ht="15" customHeight="1">
      <c r="A1242">
        <f t="shared" si="19"/>
        <v>1241</v>
      </c>
      <c r="B1242" s="13">
        <f ca="1">RAND()</f>
        <v>0.73487821473714088</v>
      </c>
      <c r="C1242" t="str">
        <f ca="1">IF(B1242&lt;=$L$3,$I$3,IF(B1242&lt;=$L$4,$I$4,IF(B1242&lt;=$L$5,$I$5,IF(B1242&lt;=$L$6,$I$6,$I$7))))</f>
        <v>Cup</v>
      </c>
      <c r="D1242" s="14">
        <f ca="1">LOGINV(RAND(),$M$12,$L$12)</f>
        <v>31.086469618713661</v>
      </c>
      <c r="E1242" s="14">
        <f ca="1">LOGINV(RAND(),$M$13,$L$13)</f>
        <v>26.91748298968615</v>
      </c>
      <c r="F1242" s="14">
        <f ca="1">LOGINV(RAND(),$M$14,$L$14)</f>
        <v>18.080846486071799</v>
      </c>
      <c r="G1242" s="14">
        <f ca="1">D1242+E1242+F1242</f>
        <v>76.084799094471606</v>
      </c>
      <c r="H1242">
        <f ca="1">FLOOR(SimTable[[#This Row],[Total_Service_Time_sec]],10)</f>
        <v>70</v>
      </c>
    </row>
    <row r="1243" spans="1:8" ht="15" customHeight="1">
      <c r="A1243">
        <f t="shared" si="19"/>
        <v>1242</v>
      </c>
      <c r="B1243" s="13">
        <f ca="1">RAND()</f>
        <v>0.80796126658610801</v>
      </c>
      <c r="C1243" t="str">
        <f ca="1">IF(B1243&lt;=$L$3,$I$3,IF(B1243&lt;=$L$4,$I$4,IF(B1243&lt;=$L$5,$I$5,IF(B1243&lt;=$L$6,$I$6,$I$7))))</f>
        <v>Cup</v>
      </c>
      <c r="D1243" s="14">
        <f ca="1">LOGINV(RAND(),$M$12,$L$12)</f>
        <v>29.541850436462731</v>
      </c>
      <c r="E1243" s="14">
        <f ca="1">LOGINV(RAND(),$M$13,$L$13)</f>
        <v>35.984407722428713</v>
      </c>
      <c r="F1243" s="14">
        <f ca="1">LOGINV(RAND(),$M$14,$L$14)</f>
        <v>20.47540370872278</v>
      </c>
      <c r="G1243" s="14">
        <f ca="1">D1243+E1243+F1243</f>
        <v>86.001661867614217</v>
      </c>
      <c r="H1243">
        <f ca="1">FLOOR(SimTable[[#This Row],[Total_Service_Time_sec]],10)</f>
        <v>80</v>
      </c>
    </row>
    <row r="1244" spans="1:8" ht="15" customHeight="1">
      <c r="A1244">
        <f t="shared" si="19"/>
        <v>1243</v>
      </c>
      <c r="B1244" s="13">
        <f ca="1">RAND()</f>
        <v>0.51337254973601021</v>
      </c>
      <c r="C1244" t="str">
        <f ca="1">IF(B1244&lt;=$L$3,$I$3,IF(B1244&lt;=$L$4,$I$4,IF(B1244&lt;=$L$5,$I$5,IF(B1244&lt;=$L$6,$I$6,$I$7))))</f>
        <v>Cup</v>
      </c>
      <c r="D1244" s="14">
        <f ca="1">LOGINV(RAND(),$M$12,$L$12)</f>
        <v>130.58931179784733</v>
      </c>
      <c r="E1244" s="14">
        <f ca="1">LOGINV(RAND(),$M$13,$L$13)</f>
        <v>32.504261435628351</v>
      </c>
      <c r="F1244" s="14">
        <f ca="1">LOGINV(RAND(),$M$14,$L$14)</f>
        <v>15.009546710801338</v>
      </c>
      <c r="G1244" s="14">
        <f ca="1">D1244+E1244+F1244</f>
        <v>178.10311994427704</v>
      </c>
      <c r="H1244">
        <f ca="1">FLOOR(SimTable[[#This Row],[Total_Service_Time_sec]],10)</f>
        <v>170</v>
      </c>
    </row>
    <row r="1245" spans="1:8" ht="15" customHeight="1">
      <c r="A1245">
        <f t="shared" si="19"/>
        <v>1244</v>
      </c>
      <c r="B1245" s="13">
        <f ca="1">RAND()</f>
        <v>0.93294064954273759</v>
      </c>
      <c r="C1245" t="str">
        <f ca="1">IF(B1245&lt;=$L$3,$I$3,IF(B1245&lt;=$L$4,$I$4,IF(B1245&lt;=$L$5,$I$5,IF(B1245&lt;=$L$6,$I$6,$I$7))))</f>
        <v>Split</v>
      </c>
      <c r="D1245" s="14">
        <f ca="1">LOGINV(RAND(),$M$12,$L$12)</f>
        <v>47.274825337311114</v>
      </c>
      <c r="E1245" s="14">
        <f ca="1">LOGINV(RAND(),$M$13,$L$13)</f>
        <v>6.470694341994653</v>
      </c>
      <c r="F1245" s="14">
        <f ca="1">LOGINV(RAND(),$M$14,$L$14)</f>
        <v>21.53639875199077</v>
      </c>
      <c r="G1245" s="14">
        <f ca="1">D1245+E1245+F1245</f>
        <v>75.281918431296532</v>
      </c>
      <c r="H1245">
        <f ca="1">FLOOR(SimTable[[#This Row],[Total_Service_Time_sec]],10)</f>
        <v>70</v>
      </c>
    </row>
    <row r="1246" spans="1:8" ht="15" customHeight="1">
      <c r="A1246">
        <f t="shared" si="19"/>
        <v>1245</v>
      </c>
      <c r="B1246" s="13">
        <f ca="1">RAND()</f>
        <v>0.35759576932482706</v>
      </c>
      <c r="C1246" t="str">
        <f ca="1">IF(B1246&lt;=$L$3,$I$3,IF(B1246&lt;=$L$4,$I$4,IF(B1246&lt;=$L$5,$I$5,IF(B1246&lt;=$L$6,$I$6,$I$7))))</f>
        <v>Cone</v>
      </c>
      <c r="D1246" s="14">
        <f ca="1">LOGINV(RAND(),$M$12,$L$12)</f>
        <v>27.675890791664788</v>
      </c>
      <c r="E1246" s="14">
        <f ca="1">LOGINV(RAND(),$M$13,$L$13)</f>
        <v>10.489234174867292</v>
      </c>
      <c r="F1246" s="14">
        <f ca="1">LOGINV(RAND(),$M$14,$L$14)</f>
        <v>23.737587189809535</v>
      </c>
      <c r="G1246" s="14">
        <f ca="1">D1246+E1246+F1246</f>
        <v>61.902712156341607</v>
      </c>
      <c r="H1246">
        <f ca="1">FLOOR(SimTable[[#This Row],[Total_Service_Time_sec]],10)</f>
        <v>60</v>
      </c>
    </row>
    <row r="1247" spans="1:8" ht="15" customHeight="1">
      <c r="A1247">
        <f t="shared" si="19"/>
        <v>1246</v>
      </c>
      <c r="B1247" s="13">
        <f ca="1">RAND()</f>
        <v>0.93922605532868564</v>
      </c>
      <c r="C1247" t="str">
        <f ca="1">IF(B1247&lt;=$L$3,$I$3,IF(B1247&lt;=$L$4,$I$4,IF(B1247&lt;=$L$5,$I$5,IF(B1247&lt;=$L$6,$I$6,$I$7))))</f>
        <v>Split</v>
      </c>
      <c r="D1247" s="14">
        <f ca="1">LOGINV(RAND(),$M$12,$L$12)</f>
        <v>12.673946217933356</v>
      </c>
      <c r="E1247" s="14">
        <f ca="1">LOGINV(RAND(),$M$13,$L$13)</f>
        <v>71.875741536771329</v>
      </c>
      <c r="F1247" s="14">
        <f ca="1">LOGINV(RAND(),$M$14,$L$14)</f>
        <v>21.722117114683346</v>
      </c>
      <c r="G1247" s="14">
        <f ca="1">D1247+E1247+F1247</f>
        <v>106.27180486938802</v>
      </c>
      <c r="H1247">
        <f ca="1">FLOOR(SimTable[[#This Row],[Total_Service_Time_sec]],10)</f>
        <v>100</v>
      </c>
    </row>
    <row r="1248" spans="1:8" ht="15" customHeight="1">
      <c r="A1248">
        <f t="shared" si="19"/>
        <v>1247</v>
      </c>
      <c r="B1248" s="13">
        <f ca="1">RAND()</f>
        <v>0.48170645404409718</v>
      </c>
      <c r="C1248" t="str">
        <f ca="1">IF(B1248&lt;=$L$3,$I$3,IF(B1248&lt;=$L$4,$I$4,IF(B1248&lt;=$L$5,$I$5,IF(B1248&lt;=$L$6,$I$6,$I$7))))</f>
        <v>Cone</v>
      </c>
      <c r="D1248" s="14">
        <f ca="1">LOGINV(RAND(),$M$12,$L$12)</f>
        <v>29.513602528011361</v>
      </c>
      <c r="E1248" s="14">
        <f ca="1">LOGINV(RAND(),$M$13,$L$13)</f>
        <v>35.939266106952026</v>
      </c>
      <c r="F1248" s="14">
        <f ca="1">LOGINV(RAND(),$M$14,$L$14)</f>
        <v>21.148587206136192</v>
      </c>
      <c r="G1248" s="14">
        <f ca="1">D1248+E1248+F1248</f>
        <v>86.601455841099579</v>
      </c>
      <c r="H1248">
        <f ca="1">FLOOR(SimTable[[#This Row],[Total_Service_Time_sec]],10)</f>
        <v>80</v>
      </c>
    </row>
    <row r="1249" spans="1:8" ht="15" customHeight="1">
      <c r="A1249">
        <f t="shared" si="19"/>
        <v>1248</v>
      </c>
      <c r="B1249" s="13">
        <f ca="1">RAND()</f>
        <v>0.57332467661141007</v>
      </c>
      <c r="C1249" t="str">
        <f ca="1">IF(B1249&lt;=$L$3,$I$3,IF(B1249&lt;=$L$4,$I$4,IF(B1249&lt;=$L$5,$I$5,IF(B1249&lt;=$L$6,$I$6,$I$7))))</f>
        <v>Cup</v>
      </c>
      <c r="D1249" s="14">
        <f ca="1">LOGINV(RAND(),$M$12,$L$12)</f>
        <v>18.297610483374097</v>
      </c>
      <c r="E1249" s="14">
        <f ca="1">LOGINV(RAND(),$M$13,$L$13)</f>
        <v>12.707450635047866</v>
      </c>
      <c r="F1249" s="14">
        <f ca="1">LOGINV(RAND(),$M$14,$L$14)</f>
        <v>22.947793175067407</v>
      </c>
      <c r="G1249" s="14">
        <f ca="1">D1249+E1249+F1249</f>
        <v>53.952854293489366</v>
      </c>
      <c r="H1249">
        <f ca="1">FLOOR(SimTable[[#This Row],[Total_Service_Time_sec]],10)</f>
        <v>50</v>
      </c>
    </row>
    <row r="1250" spans="1:8" ht="15" customHeight="1">
      <c r="A1250">
        <f t="shared" si="19"/>
        <v>1249</v>
      </c>
      <c r="B1250" s="13">
        <f ca="1">RAND()</f>
        <v>0.50204979400604055</v>
      </c>
      <c r="C1250" t="str">
        <f ca="1">IF(B1250&lt;=$L$3,$I$3,IF(B1250&lt;=$L$4,$I$4,IF(B1250&lt;=$L$5,$I$5,IF(B1250&lt;=$L$6,$I$6,$I$7))))</f>
        <v>Cup</v>
      </c>
      <c r="D1250" s="14">
        <f ca="1">LOGINV(RAND(),$M$12,$L$12)</f>
        <v>51.740454958774691</v>
      </c>
      <c r="E1250" s="14">
        <f ca="1">LOGINV(RAND(),$M$13,$L$13)</f>
        <v>27.26675497593515</v>
      </c>
      <c r="F1250" s="14">
        <f ca="1">LOGINV(RAND(),$M$14,$L$14)</f>
        <v>21.312058754936086</v>
      </c>
      <c r="G1250" s="14">
        <f ca="1">D1250+E1250+F1250</f>
        <v>100.31926868964592</v>
      </c>
      <c r="H1250">
        <f ca="1">FLOOR(SimTable[[#This Row],[Total_Service_Time_sec]],10)</f>
        <v>100</v>
      </c>
    </row>
    <row r="1251" spans="1:8" ht="15" customHeight="1">
      <c r="A1251">
        <f t="shared" si="19"/>
        <v>1250</v>
      </c>
      <c r="B1251" s="13">
        <f ca="1">RAND()</f>
        <v>0.48222241419356038</v>
      </c>
      <c r="C1251" t="str">
        <f ca="1">IF(B1251&lt;=$L$3,$I$3,IF(B1251&lt;=$L$4,$I$4,IF(B1251&lt;=$L$5,$I$5,IF(B1251&lt;=$L$6,$I$6,$I$7))))</f>
        <v>Cone</v>
      </c>
      <c r="D1251" s="14">
        <f ca="1">LOGINV(RAND(),$M$12,$L$12)</f>
        <v>29.015514584332909</v>
      </c>
      <c r="E1251" s="14">
        <f ca="1">LOGINV(RAND(),$M$13,$L$13)</f>
        <v>21.335694540959345</v>
      </c>
      <c r="F1251" s="14">
        <f ca="1">LOGINV(RAND(),$M$14,$L$14)</f>
        <v>20.096347742715469</v>
      </c>
      <c r="G1251" s="14">
        <f ca="1">D1251+E1251+F1251</f>
        <v>70.447556868007723</v>
      </c>
      <c r="H1251">
        <f ca="1">FLOOR(SimTable[[#This Row],[Total_Service_Time_sec]],10)</f>
        <v>70</v>
      </c>
    </row>
    <row r="1252" spans="1:8" ht="15" customHeight="1">
      <c r="A1252">
        <f t="shared" si="19"/>
        <v>1251</v>
      </c>
      <c r="B1252" s="13">
        <f ca="1">RAND()</f>
        <v>0.34708672317421885</v>
      </c>
      <c r="C1252" t="str">
        <f ca="1">IF(B1252&lt;=$L$3,$I$3,IF(B1252&lt;=$L$4,$I$4,IF(B1252&lt;=$L$5,$I$5,IF(B1252&lt;=$L$6,$I$6,$I$7))))</f>
        <v>Cone</v>
      </c>
      <c r="D1252" s="14">
        <f ca="1">LOGINV(RAND(),$M$12,$L$12)</f>
        <v>87.426758539162378</v>
      </c>
      <c r="E1252" s="14">
        <f ca="1">LOGINV(RAND(),$M$13,$L$13)</f>
        <v>48.081488244402621</v>
      </c>
      <c r="F1252" s="14">
        <f ca="1">LOGINV(RAND(),$M$14,$L$14)</f>
        <v>17.242462306943644</v>
      </c>
      <c r="G1252" s="14">
        <f ca="1">D1252+E1252+F1252</f>
        <v>152.75070909050865</v>
      </c>
      <c r="H1252">
        <f ca="1">FLOOR(SimTable[[#This Row],[Total_Service_Time_sec]],10)</f>
        <v>150</v>
      </c>
    </row>
    <row r="1253" spans="1:8" ht="15" customHeight="1">
      <c r="A1253">
        <f t="shared" si="19"/>
        <v>1252</v>
      </c>
      <c r="B1253" s="13">
        <f ca="1">RAND()</f>
        <v>0.24762750599980332</v>
      </c>
      <c r="C1253" t="str">
        <f ca="1">IF(B1253&lt;=$L$3,$I$3,IF(B1253&lt;=$L$4,$I$4,IF(B1253&lt;=$L$5,$I$5,IF(B1253&lt;=$L$6,$I$6,$I$7))))</f>
        <v>Cone</v>
      </c>
      <c r="D1253" s="14">
        <f ca="1">LOGINV(RAND(),$M$12,$L$12)</f>
        <v>19.482115107087939</v>
      </c>
      <c r="E1253" s="14">
        <f ca="1">LOGINV(RAND(),$M$13,$L$13)</f>
        <v>24.432817407061744</v>
      </c>
      <c r="F1253" s="14">
        <f ca="1">LOGINV(RAND(),$M$14,$L$14)</f>
        <v>24.144874928139927</v>
      </c>
      <c r="G1253" s="14">
        <f ca="1">D1253+E1253+F1253</f>
        <v>68.05980744228961</v>
      </c>
      <c r="H1253">
        <f ca="1">FLOOR(SimTable[[#This Row],[Total_Service_Time_sec]],10)</f>
        <v>60</v>
      </c>
    </row>
    <row r="1254" spans="1:8" ht="15" customHeight="1">
      <c r="A1254">
        <f t="shared" si="19"/>
        <v>1253</v>
      </c>
      <c r="B1254" s="13">
        <f ca="1">RAND()</f>
        <v>3.4618986883454217E-2</v>
      </c>
      <c r="C1254" t="str">
        <f ca="1">IF(B1254&lt;=$L$3,$I$3,IF(B1254&lt;=$L$4,$I$4,IF(B1254&lt;=$L$5,$I$5,IF(B1254&lt;=$L$6,$I$6,$I$7))))</f>
        <v>Cone</v>
      </c>
      <c r="D1254" s="14">
        <f ca="1">LOGINV(RAND(),$M$12,$L$12)</f>
        <v>56.446327951350135</v>
      </c>
      <c r="E1254" s="14">
        <f ca="1">LOGINV(RAND(),$M$13,$L$13)</f>
        <v>22.365627641188002</v>
      </c>
      <c r="F1254" s="14">
        <f ca="1">LOGINV(RAND(),$M$14,$L$14)</f>
        <v>15.995529311797309</v>
      </c>
      <c r="G1254" s="14">
        <f ca="1">D1254+E1254+F1254</f>
        <v>94.807484904335453</v>
      </c>
      <c r="H1254">
        <f ca="1">FLOOR(SimTable[[#This Row],[Total_Service_Time_sec]],10)</f>
        <v>90</v>
      </c>
    </row>
    <row r="1255" spans="1:8" ht="15" customHeight="1">
      <c r="A1255">
        <f t="shared" si="19"/>
        <v>1254</v>
      </c>
      <c r="B1255" s="13">
        <f ca="1">RAND()</f>
        <v>0.68446130506732683</v>
      </c>
      <c r="C1255" t="str">
        <f ca="1">IF(B1255&lt;=$L$3,$I$3,IF(B1255&lt;=$L$4,$I$4,IF(B1255&lt;=$L$5,$I$5,IF(B1255&lt;=$L$6,$I$6,$I$7))))</f>
        <v>Cup</v>
      </c>
      <c r="D1255" s="14">
        <f ca="1">LOGINV(RAND(),$M$12,$L$12)</f>
        <v>108.58340412068667</v>
      </c>
      <c r="E1255" s="14">
        <f ca="1">LOGINV(RAND(),$M$13,$L$13)</f>
        <v>25.938486896430526</v>
      </c>
      <c r="F1255" s="14">
        <f ca="1">LOGINV(RAND(),$M$14,$L$14)</f>
        <v>22.784145005863085</v>
      </c>
      <c r="G1255" s="14">
        <f ca="1">D1255+E1255+F1255</f>
        <v>157.30603602298027</v>
      </c>
      <c r="H1255">
        <f ca="1">FLOOR(SimTable[[#This Row],[Total_Service_Time_sec]],10)</f>
        <v>150</v>
      </c>
    </row>
    <row r="1256" spans="1:8" ht="15" customHeight="1">
      <c r="A1256">
        <f t="shared" si="19"/>
        <v>1255</v>
      </c>
      <c r="B1256" s="13">
        <f ca="1">RAND()</f>
        <v>0.7198286272202542</v>
      </c>
      <c r="C1256" t="str">
        <f ca="1">IF(B1256&lt;=$L$3,$I$3,IF(B1256&lt;=$L$4,$I$4,IF(B1256&lt;=$L$5,$I$5,IF(B1256&lt;=$L$6,$I$6,$I$7))))</f>
        <v>Cup</v>
      </c>
      <c r="D1256" s="14">
        <f ca="1">LOGINV(RAND(),$M$12,$L$12)</f>
        <v>44.085093722456698</v>
      </c>
      <c r="E1256" s="14">
        <f ca="1">LOGINV(RAND(),$M$13,$L$13)</f>
        <v>14.435033915140288</v>
      </c>
      <c r="F1256" s="14">
        <f ca="1">LOGINV(RAND(),$M$14,$L$14)</f>
        <v>19.157827976749775</v>
      </c>
      <c r="G1256" s="14">
        <f ca="1">D1256+E1256+F1256</f>
        <v>77.677955614346757</v>
      </c>
      <c r="H1256">
        <f ca="1">FLOOR(SimTable[[#This Row],[Total_Service_Time_sec]],10)</f>
        <v>70</v>
      </c>
    </row>
    <row r="1257" spans="1:8" ht="15" customHeight="1">
      <c r="A1257">
        <f t="shared" si="19"/>
        <v>1256</v>
      </c>
      <c r="B1257" s="13">
        <f ca="1">RAND()</f>
        <v>0.96758107392132364</v>
      </c>
      <c r="C1257" t="str">
        <f ca="1">IF(B1257&lt;=$L$3,$I$3,IF(B1257&lt;=$L$4,$I$4,IF(B1257&lt;=$L$5,$I$5,IF(B1257&lt;=$L$6,$I$6,$I$7))))</f>
        <v>Sundae</v>
      </c>
      <c r="D1257" s="14">
        <f ca="1">LOGINV(RAND(),$M$12,$L$12)</f>
        <v>9.2572164342753531</v>
      </c>
      <c r="E1257" s="14">
        <f ca="1">LOGINV(RAND(),$M$13,$L$13)</f>
        <v>8.7455585228458297</v>
      </c>
      <c r="F1257" s="14">
        <f ca="1">LOGINV(RAND(),$M$14,$L$14)</f>
        <v>18.742181700072525</v>
      </c>
      <c r="G1257" s="14">
        <f ca="1">D1257+E1257+F1257</f>
        <v>36.744956657193711</v>
      </c>
      <c r="H1257">
        <f ca="1">FLOOR(SimTable[[#This Row],[Total_Service_Time_sec]],10)</f>
        <v>30</v>
      </c>
    </row>
    <row r="1258" spans="1:8" ht="15" customHeight="1">
      <c r="A1258">
        <f t="shared" si="19"/>
        <v>1257</v>
      </c>
      <c r="B1258" s="13">
        <f ca="1">RAND()</f>
        <v>9.1251393435425432E-2</v>
      </c>
      <c r="C1258" t="str">
        <f ca="1">IF(B1258&lt;=$L$3,$I$3,IF(B1258&lt;=$L$4,$I$4,IF(B1258&lt;=$L$5,$I$5,IF(B1258&lt;=$L$6,$I$6,$I$7))))</f>
        <v>Cone</v>
      </c>
      <c r="D1258" s="14">
        <f ca="1">LOGINV(RAND(),$M$12,$L$12)</f>
        <v>14.991542873197936</v>
      </c>
      <c r="E1258" s="14">
        <f ca="1">LOGINV(RAND(),$M$13,$L$13)</f>
        <v>30.225293198248728</v>
      </c>
      <c r="F1258" s="14">
        <f ca="1">LOGINV(RAND(),$M$14,$L$14)</f>
        <v>18.421087038104215</v>
      </c>
      <c r="G1258" s="14">
        <f ca="1">D1258+E1258+F1258</f>
        <v>63.637923109550883</v>
      </c>
      <c r="H1258">
        <f ca="1">FLOOR(SimTable[[#This Row],[Total_Service_Time_sec]],10)</f>
        <v>60</v>
      </c>
    </row>
    <row r="1259" spans="1:8" ht="15" customHeight="1">
      <c r="A1259">
        <f t="shared" si="19"/>
        <v>1258</v>
      </c>
      <c r="B1259" s="13">
        <f ca="1">RAND()</f>
        <v>0.30355253603630794</v>
      </c>
      <c r="C1259" t="str">
        <f ca="1">IF(B1259&lt;=$L$3,$I$3,IF(B1259&lt;=$L$4,$I$4,IF(B1259&lt;=$L$5,$I$5,IF(B1259&lt;=$L$6,$I$6,$I$7))))</f>
        <v>Cone</v>
      </c>
      <c r="D1259" s="14">
        <f ca="1">LOGINV(RAND(),$M$12,$L$12)</f>
        <v>12.603763656578941</v>
      </c>
      <c r="E1259" s="14">
        <f ca="1">LOGINV(RAND(),$M$13,$L$13)</f>
        <v>50.907857236588967</v>
      </c>
      <c r="F1259" s="14">
        <f ca="1">LOGINV(RAND(),$M$14,$L$14)</f>
        <v>17.42144217673335</v>
      </c>
      <c r="G1259" s="14">
        <f ca="1">D1259+E1259+F1259</f>
        <v>80.933063069901266</v>
      </c>
      <c r="H1259">
        <f ca="1">FLOOR(SimTable[[#This Row],[Total_Service_Time_sec]],10)</f>
        <v>80</v>
      </c>
    </row>
    <row r="1260" spans="1:8" ht="15" customHeight="1">
      <c r="A1260">
        <f t="shared" si="19"/>
        <v>1259</v>
      </c>
      <c r="B1260" s="13">
        <f ca="1">RAND()</f>
        <v>0.45217609670958014</v>
      </c>
      <c r="C1260" t="str">
        <f ca="1">IF(B1260&lt;=$L$3,$I$3,IF(B1260&lt;=$L$4,$I$4,IF(B1260&lt;=$L$5,$I$5,IF(B1260&lt;=$L$6,$I$6,$I$7))))</f>
        <v>Cone</v>
      </c>
      <c r="D1260" s="14">
        <f ca="1">LOGINV(RAND(),$M$12,$L$12)</f>
        <v>34.819058626530882</v>
      </c>
      <c r="E1260" s="14">
        <f ca="1">LOGINV(RAND(),$M$13,$L$13)</f>
        <v>19.620934970074927</v>
      </c>
      <c r="F1260" s="14">
        <f ca="1">LOGINV(RAND(),$M$14,$L$14)</f>
        <v>14.792546491859214</v>
      </c>
      <c r="G1260" s="14">
        <f ca="1">D1260+E1260+F1260</f>
        <v>69.232540088465029</v>
      </c>
      <c r="H1260">
        <f ca="1">FLOOR(SimTable[[#This Row],[Total_Service_Time_sec]],10)</f>
        <v>60</v>
      </c>
    </row>
    <row r="1261" spans="1:8" ht="15" customHeight="1">
      <c r="A1261">
        <f t="shared" si="19"/>
        <v>1260</v>
      </c>
      <c r="B1261" s="13">
        <f ca="1">RAND()</f>
        <v>0.23804699737597523</v>
      </c>
      <c r="C1261" t="str">
        <f ca="1">IF(B1261&lt;=$L$3,$I$3,IF(B1261&lt;=$L$4,$I$4,IF(B1261&lt;=$L$5,$I$5,IF(B1261&lt;=$L$6,$I$6,$I$7))))</f>
        <v>Cone</v>
      </c>
      <c r="D1261" s="14">
        <f ca="1">LOGINV(RAND(),$M$12,$L$12)</f>
        <v>14.150984841080719</v>
      </c>
      <c r="E1261" s="14">
        <f ca="1">LOGINV(RAND(),$M$13,$L$13)</f>
        <v>25.92804196470215</v>
      </c>
      <c r="F1261" s="14">
        <f ca="1">LOGINV(RAND(),$M$14,$L$14)</f>
        <v>23.433892230909073</v>
      </c>
      <c r="G1261" s="14">
        <f ca="1">D1261+E1261+F1261</f>
        <v>63.51291903669194</v>
      </c>
      <c r="H1261">
        <f ca="1">FLOOR(SimTable[[#This Row],[Total_Service_Time_sec]],10)</f>
        <v>60</v>
      </c>
    </row>
    <row r="1262" spans="1:8" ht="15" customHeight="1">
      <c r="A1262">
        <f t="shared" si="19"/>
        <v>1261</v>
      </c>
      <c r="B1262" s="13">
        <f ca="1">RAND()</f>
        <v>0.53576798103313772</v>
      </c>
      <c r="C1262" t="str">
        <f ca="1">IF(B1262&lt;=$L$3,$I$3,IF(B1262&lt;=$L$4,$I$4,IF(B1262&lt;=$L$5,$I$5,IF(B1262&lt;=$L$6,$I$6,$I$7))))</f>
        <v>Cup</v>
      </c>
      <c r="D1262" s="14">
        <f ca="1">LOGINV(RAND(),$M$12,$L$12)</f>
        <v>18.745333202026657</v>
      </c>
      <c r="E1262" s="14">
        <f ca="1">LOGINV(RAND(),$M$13,$L$13)</f>
        <v>65.462012240477492</v>
      </c>
      <c r="F1262" s="14">
        <f ca="1">LOGINV(RAND(),$M$14,$L$14)</f>
        <v>14.444249807114963</v>
      </c>
      <c r="G1262" s="14">
        <f ca="1">D1262+E1262+F1262</f>
        <v>98.651595249619106</v>
      </c>
      <c r="H1262">
        <f ca="1">FLOOR(SimTable[[#This Row],[Total_Service_Time_sec]],10)</f>
        <v>90</v>
      </c>
    </row>
    <row r="1263" spans="1:8" ht="15" customHeight="1">
      <c r="A1263">
        <f t="shared" si="19"/>
        <v>1262</v>
      </c>
      <c r="B1263" s="13">
        <f ca="1">RAND()</f>
        <v>0.81509764298538134</v>
      </c>
      <c r="C1263" t="str">
        <f ca="1">IF(B1263&lt;=$L$3,$I$3,IF(B1263&lt;=$L$4,$I$4,IF(B1263&lt;=$L$5,$I$5,IF(B1263&lt;=$L$6,$I$6,$I$7))))</f>
        <v>Cup</v>
      </c>
      <c r="D1263" s="14">
        <f ca="1">LOGINV(RAND(),$M$12,$L$12)</f>
        <v>36.293781485920924</v>
      </c>
      <c r="E1263" s="14">
        <f ca="1">LOGINV(RAND(),$M$13,$L$13)</f>
        <v>21.538083948901527</v>
      </c>
      <c r="F1263" s="14">
        <f ca="1">LOGINV(RAND(),$M$14,$L$14)</f>
        <v>19.890395270968057</v>
      </c>
      <c r="G1263" s="14">
        <f ca="1">D1263+E1263+F1263</f>
        <v>77.722260705790504</v>
      </c>
      <c r="H1263">
        <f ca="1">FLOOR(SimTable[[#This Row],[Total_Service_Time_sec]],10)</f>
        <v>70</v>
      </c>
    </row>
    <row r="1264" spans="1:8" ht="15" customHeight="1">
      <c r="A1264">
        <f t="shared" si="19"/>
        <v>1263</v>
      </c>
      <c r="B1264" s="13">
        <f ca="1">RAND()</f>
        <v>0.59661720922636585</v>
      </c>
      <c r="C1264" t="str">
        <f ca="1">IF(B1264&lt;=$L$3,$I$3,IF(B1264&lt;=$L$4,$I$4,IF(B1264&lt;=$L$5,$I$5,IF(B1264&lt;=$L$6,$I$6,$I$7))))</f>
        <v>Cup</v>
      </c>
      <c r="D1264" s="14">
        <f ca="1">LOGINV(RAND(),$M$12,$L$12)</f>
        <v>44.8080133854411</v>
      </c>
      <c r="E1264" s="14">
        <f ca="1">LOGINV(RAND(),$M$13,$L$13)</f>
        <v>12.646761176403981</v>
      </c>
      <c r="F1264" s="14">
        <f ca="1">LOGINV(RAND(),$M$14,$L$14)</f>
        <v>21.962568720162949</v>
      </c>
      <c r="G1264" s="14">
        <f ca="1">D1264+E1264+F1264</f>
        <v>79.417343282008034</v>
      </c>
      <c r="H1264">
        <f ca="1">FLOOR(SimTable[[#This Row],[Total_Service_Time_sec]],10)</f>
        <v>70</v>
      </c>
    </row>
    <row r="1265" spans="1:8" ht="15" customHeight="1">
      <c r="A1265">
        <f t="shared" si="19"/>
        <v>1264</v>
      </c>
      <c r="B1265" s="13">
        <f ca="1">RAND()</f>
        <v>2.3051762294270417E-2</v>
      </c>
      <c r="C1265" t="str">
        <f ca="1">IF(B1265&lt;=$L$3,$I$3,IF(B1265&lt;=$L$4,$I$4,IF(B1265&lt;=$L$5,$I$5,IF(B1265&lt;=$L$6,$I$6,$I$7))))</f>
        <v>Cone</v>
      </c>
      <c r="D1265" s="14">
        <f ca="1">LOGINV(RAND(),$M$12,$L$12)</f>
        <v>19.849647799486927</v>
      </c>
      <c r="E1265" s="14">
        <f ca="1">LOGINV(RAND(),$M$13,$L$13)</f>
        <v>41.640468205685622</v>
      </c>
      <c r="F1265" s="14">
        <f ca="1">LOGINV(RAND(),$M$14,$L$14)</f>
        <v>14.188712004962005</v>
      </c>
      <c r="G1265" s="14">
        <f ca="1">D1265+E1265+F1265</f>
        <v>75.678828010134552</v>
      </c>
      <c r="H1265">
        <f ca="1">FLOOR(SimTable[[#This Row],[Total_Service_Time_sec]],10)</f>
        <v>70</v>
      </c>
    </row>
    <row r="1266" spans="1:8" ht="15" customHeight="1">
      <c r="A1266">
        <f t="shared" si="19"/>
        <v>1265</v>
      </c>
      <c r="B1266" s="13">
        <f ca="1">RAND()</f>
        <v>0.25627931421766936</v>
      </c>
      <c r="C1266" t="str">
        <f ca="1">IF(B1266&lt;=$L$3,$I$3,IF(B1266&lt;=$L$4,$I$4,IF(B1266&lt;=$L$5,$I$5,IF(B1266&lt;=$L$6,$I$6,$I$7))))</f>
        <v>Cone</v>
      </c>
      <c r="D1266" s="14">
        <f ca="1">LOGINV(RAND(),$M$12,$L$12)</f>
        <v>15.272390860058158</v>
      </c>
      <c r="E1266" s="14">
        <f ca="1">LOGINV(RAND(),$M$13,$L$13)</f>
        <v>26.750447955435003</v>
      </c>
      <c r="F1266" s="14">
        <f ca="1">LOGINV(RAND(),$M$14,$L$14)</f>
        <v>24.375274956801842</v>
      </c>
      <c r="G1266" s="14">
        <f ca="1">D1266+E1266+F1266</f>
        <v>66.398113772295005</v>
      </c>
      <c r="H1266">
        <f ca="1">FLOOR(SimTable[[#This Row],[Total_Service_Time_sec]],10)</f>
        <v>60</v>
      </c>
    </row>
    <row r="1267" spans="1:8" ht="15" customHeight="1">
      <c r="A1267">
        <f t="shared" si="19"/>
        <v>1266</v>
      </c>
      <c r="B1267" s="13">
        <f ca="1">RAND()</f>
        <v>0.80485405483981931</v>
      </c>
      <c r="C1267" t="str">
        <f ca="1">IF(B1267&lt;=$L$3,$I$3,IF(B1267&lt;=$L$4,$I$4,IF(B1267&lt;=$L$5,$I$5,IF(B1267&lt;=$L$6,$I$6,$I$7))))</f>
        <v>Cup</v>
      </c>
      <c r="D1267" s="14">
        <f ca="1">LOGINV(RAND(),$M$12,$L$12)</f>
        <v>17.114420241008144</v>
      </c>
      <c r="E1267" s="14">
        <f ca="1">LOGINV(RAND(),$M$13,$L$13)</f>
        <v>31.521073131390324</v>
      </c>
      <c r="F1267" s="14">
        <f ca="1">LOGINV(RAND(),$M$14,$L$14)</f>
        <v>27.163809378980588</v>
      </c>
      <c r="G1267" s="14">
        <f ca="1">D1267+E1267+F1267</f>
        <v>75.799302751379059</v>
      </c>
      <c r="H1267">
        <f ca="1">FLOOR(SimTable[[#This Row],[Total_Service_Time_sec]],10)</f>
        <v>70</v>
      </c>
    </row>
    <row r="1268" spans="1:8" ht="15" customHeight="1">
      <c r="A1268">
        <f t="shared" si="19"/>
        <v>1267</v>
      </c>
      <c r="B1268" s="13">
        <f ca="1">RAND()</f>
        <v>0.98833134198965289</v>
      </c>
      <c r="C1268" t="str">
        <f ca="1">IF(B1268&lt;=$L$3,$I$3,IF(B1268&lt;=$L$4,$I$4,IF(B1268&lt;=$L$5,$I$5,IF(B1268&lt;=$L$6,$I$6,$I$7))))</f>
        <v>Sundae</v>
      </c>
      <c r="D1268" s="14">
        <f ca="1">LOGINV(RAND(),$M$12,$L$12)</f>
        <v>17.663566457133463</v>
      </c>
      <c r="E1268" s="14">
        <f ca="1">LOGINV(RAND(),$M$13,$L$13)</f>
        <v>19.119547179424355</v>
      </c>
      <c r="F1268" s="14">
        <f ca="1">LOGINV(RAND(),$M$14,$L$14)</f>
        <v>16.297616549694066</v>
      </c>
      <c r="G1268" s="14">
        <f ca="1">D1268+E1268+F1268</f>
        <v>53.080730186251884</v>
      </c>
      <c r="H1268">
        <f ca="1">FLOOR(SimTable[[#This Row],[Total_Service_Time_sec]],10)</f>
        <v>50</v>
      </c>
    </row>
    <row r="1269" spans="1:8" ht="15" customHeight="1">
      <c r="A1269">
        <f t="shared" si="19"/>
        <v>1268</v>
      </c>
      <c r="B1269" s="13">
        <f ca="1">RAND()</f>
        <v>0.91390396961650533</v>
      </c>
      <c r="C1269" t="str">
        <f ca="1">IF(B1269&lt;=$L$3,$I$3,IF(B1269&lt;=$L$4,$I$4,IF(B1269&lt;=$L$5,$I$5,IF(B1269&lt;=$L$6,$I$6,$I$7))))</f>
        <v>Split</v>
      </c>
      <c r="D1269" s="14">
        <f ca="1">LOGINV(RAND(),$M$12,$L$12)</f>
        <v>44.506140876901675</v>
      </c>
      <c r="E1269" s="14">
        <f ca="1">LOGINV(RAND(),$M$13,$L$13)</f>
        <v>23.650492599313019</v>
      </c>
      <c r="F1269" s="14">
        <f ca="1">LOGINV(RAND(),$M$14,$L$14)</f>
        <v>16.426683673051851</v>
      </c>
      <c r="G1269" s="14">
        <f ca="1">D1269+E1269+F1269</f>
        <v>84.583317149266549</v>
      </c>
      <c r="H1269">
        <f ca="1">FLOOR(SimTable[[#This Row],[Total_Service_Time_sec]],10)</f>
        <v>80</v>
      </c>
    </row>
    <row r="1270" spans="1:8" ht="15" customHeight="1">
      <c r="A1270">
        <f t="shared" si="19"/>
        <v>1269</v>
      </c>
      <c r="B1270" s="13">
        <f ca="1">RAND()</f>
        <v>0.69848881262757723</v>
      </c>
      <c r="C1270" t="str">
        <f ca="1">IF(B1270&lt;=$L$3,$I$3,IF(B1270&lt;=$L$4,$I$4,IF(B1270&lt;=$L$5,$I$5,IF(B1270&lt;=$L$6,$I$6,$I$7))))</f>
        <v>Cup</v>
      </c>
      <c r="D1270" s="14">
        <f ca="1">LOGINV(RAND(),$M$12,$L$12)</f>
        <v>29.990301068220315</v>
      </c>
      <c r="E1270" s="14">
        <f ca="1">LOGINV(RAND(),$M$13,$L$13)</f>
        <v>15.220926157812849</v>
      </c>
      <c r="F1270" s="14">
        <f ca="1">LOGINV(RAND(),$M$14,$L$14)</f>
        <v>23.020310604643917</v>
      </c>
      <c r="G1270" s="14">
        <f ca="1">D1270+E1270+F1270</f>
        <v>68.231537830677084</v>
      </c>
      <c r="H1270">
        <f ca="1">FLOOR(SimTable[[#This Row],[Total_Service_Time_sec]],10)</f>
        <v>60</v>
      </c>
    </row>
    <row r="1271" spans="1:8" ht="15" customHeight="1">
      <c r="A1271">
        <f t="shared" si="19"/>
        <v>1270</v>
      </c>
      <c r="B1271" s="13">
        <f ca="1">RAND()</f>
        <v>0.88120862607674</v>
      </c>
      <c r="C1271" t="str">
        <f ca="1">IF(B1271&lt;=$L$3,$I$3,IF(B1271&lt;=$L$4,$I$4,IF(B1271&lt;=$L$5,$I$5,IF(B1271&lt;=$L$6,$I$6,$I$7))))</f>
        <v>Shake</v>
      </c>
      <c r="D1271" s="14">
        <f ca="1">LOGINV(RAND(),$M$12,$L$12)</f>
        <v>12.232406127528165</v>
      </c>
      <c r="E1271" s="14">
        <f ca="1">LOGINV(RAND(),$M$13,$L$13)</f>
        <v>34.821389280426843</v>
      </c>
      <c r="F1271" s="14">
        <f ca="1">LOGINV(RAND(),$M$14,$L$14)</f>
        <v>16.753223445901089</v>
      </c>
      <c r="G1271" s="14">
        <f ca="1">D1271+E1271+F1271</f>
        <v>63.807018853856093</v>
      </c>
      <c r="H1271">
        <f ca="1">FLOOR(SimTable[[#This Row],[Total_Service_Time_sec]],10)</f>
        <v>60</v>
      </c>
    </row>
    <row r="1272" spans="1:8" ht="15" customHeight="1">
      <c r="A1272">
        <f t="shared" si="19"/>
        <v>1271</v>
      </c>
      <c r="B1272" s="13">
        <f ca="1">RAND()</f>
        <v>0.93562073450198291</v>
      </c>
      <c r="C1272" t="str">
        <f ca="1">IF(B1272&lt;=$L$3,$I$3,IF(B1272&lt;=$L$4,$I$4,IF(B1272&lt;=$L$5,$I$5,IF(B1272&lt;=$L$6,$I$6,$I$7))))</f>
        <v>Split</v>
      </c>
      <c r="D1272" s="14">
        <f ca="1">LOGINV(RAND(),$M$12,$L$12)</f>
        <v>52.766858641738487</v>
      </c>
      <c r="E1272" s="14">
        <f ca="1">LOGINV(RAND(),$M$13,$L$13)</f>
        <v>58.719339864919846</v>
      </c>
      <c r="F1272" s="14">
        <f ca="1">LOGINV(RAND(),$M$14,$L$14)</f>
        <v>18.216551916816108</v>
      </c>
      <c r="G1272" s="14">
        <f ca="1">D1272+E1272+F1272</f>
        <v>129.70275042347444</v>
      </c>
      <c r="H1272">
        <f ca="1">FLOOR(SimTable[[#This Row],[Total_Service_Time_sec]],10)</f>
        <v>120</v>
      </c>
    </row>
    <row r="1273" spans="1:8" ht="15" customHeight="1">
      <c r="A1273">
        <f t="shared" si="19"/>
        <v>1272</v>
      </c>
      <c r="B1273" s="13">
        <f ca="1">RAND()</f>
        <v>0.23541624136500117</v>
      </c>
      <c r="C1273" t="str">
        <f ca="1">IF(B1273&lt;=$L$3,$I$3,IF(B1273&lt;=$L$4,$I$4,IF(B1273&lt;=$L$5,$I$5,IF(B1273&lt;=$L$6,$I$6,$I$7))))</f>
        <v>Cone</v>
      </c>
      <c r="D1273" s="14">
        <f ca="1">LOGINV(RAND(),$M$12,$L$12)</f>
        <v>23.303984701552896</v>
      </c>
      <c r="E1273" s="14">
        <f ca="1">LOGINV(RAND(),$M$13,$L$13)</f>
        <v>19.065939291874106</v>
      </c>
      <c r="F1273" s="14">
        <f ca="1">LOGINV(RAND(),$M$14,$L$14)</f>
        <v>17.601856092828747</v>
      </c>
      <c r="G1273" s="14">
        <f ca="1">D1273+E1273+F1273</f>
        <v>59.971780086255748</v>
      </c>
      <c r="H1273">
        <f ca="1">FLOOR(SimTable[[#This Row],[Total_Service_Time_sec]],10)</f>
        <v>50</v>
      </c>
    </row>
    <row r="1274" spans="1:8" ht="15" customHeight="1">
      <c r="A1274">
        <f t="shared" si="19"/>
        <v>1273</v>
      </c>
      <c r="B1274" s="13">
        <f ca="1">RAND()</f>
        <v>0.12127937271330558</v>
      </c>
      <c r="C1274" t="str">
        <f ca="1">IF(B1274&lt;=$L$3,$I$3,IF(B1274&lt;=$L$4,$I$4,IF(B1274&lt;=$L$5,$I$5,IF(B1274&lt;=$L$6,$I$6,$I$7))))</f>
        <v>Cone</v>
      </c>
      <c r="D1274" s="14">
        <f ca="1">LOGINV(RAND(),$M$12,$L$12)</f>
        <v>46.786054737843408</v>
      </c>
      <c r="E1274" s="14">
        <f ca="1">LOGINV(RAND(),$M$13,$L$13)</f>
        <v>13.200125193644716</v>
      </c>
      <c r="F1274" s="14">
        <f ca="1">LOGINV(RAND(),$M$14,$L$14)</f>
        <v>20.317399564942775</v>
      </c>
      <c r="G1274" s="14">
        <f ca="1">D1274+E1274+F1274</f>
        <v>80.303579496430899</v>
      </c>
      <c r="H1274">
        <f ca="1">FLOOR(SimTable[[#This Row],[Total_Service_Time_sec]],10)</f>
        <v>80</v>
      </c>
    </row>
    <row r="1275" spans="1:8" ht="15" customHeight="1">
      <c r="A1275">
        <f t="shared" si="19"/>
        <v>1274</v>
      </c>
      <c r="B1275" s="13">
        <f ca="1">RAND()</f>
        <v>0.92453350174707916</v>
      </c>
      <c r="C1275" t="str">
        <f ca="1">IF(B1275&lt;=$L$3,$I$3,IF(B1275&lt;=$L$4,$I$4,IF(B1275&lt;=$L$5,$I$5,IF(B1275&lt;=$L$6,$I$6,$I$7))))</f>
        <v>Split</v>
      </c>
      <c r="D1275" s="14">
        <f ca="1">LOGINV(RAND(),$M$12,$L$12)</f>
        <v>18.947487892511418</v>
      </c>
      <c r="E1275" s="14">
        <f ca="1">LOGINV(RAND(),$M$13,$L$13)</f>
        <v>22.298907991279901</v>
      </c>
      <c r="F1275" s="14">
        <f ca="1">LOGINV(RAND(),$M$14,$L$14)</f>
        <v>20.899411446493012</v>
      </c>
      <c r="G1275" s="14">
        <f ca="1">D1275+E1275+F1275</f>
        <v>62.145807330284335</v>
      </c>
      <c r="H1275">
        <f ca="1">FLOOR(SimTable[[#This Row],[Total_Service_Time_sec]],10)</f>
        <v>60</v>
      </c>
    </row>
    <row r="1276" spans="1:8" ht="15" customHeight="1">
      <c r="A1276">
        <f t="shared" si="19"/>
        <v>1275</v>
      </c>
      <c r="B1276" s="13">
        <f ca="1">RAND()</f>
        <v>0.78773665969807072</v>
      </c>
      <c r="C1276" t="str">
        <f ca="1">IF(B1276&lt;=$L$3,$I$3,IF(B1276&lt;=$L$4,$I$4,IF(B1276&lt;=$L$5,$I$5,IF(B1276&lt;=$L$6,$I$6,$I$7))))</f>
        <v>Cup</v>
      </c>
      <c r="D1276" s="14">
        <f ca="1">LOGINV(RAND(),$M$12,$L$12)</f>
        <v>18.486270341686861</v>
      </c>
      <c r="E1276" s="14">
        <f ca="1">LOGINV(RAND(),$M$13,$L$13)</f>
        <v>43.291065748160527</v>
      </c>
      <c r="F1276" s="14">
        <f ca="1">LOGINV(RAND(),$M$14,$L$14)</f>
        <v>17.989547728127622</v>
      </c>
      <c r="G1276" s="14">
        <f ca="1">D1276+E1276+F1276</f>
        <v>79.766883817975014</v>
      </c>
      <c r="H1276">
        <f ca="1">FLOOR(SimTable[[#This Row],[Total_Service_Time_sec]],10)</f>
        <v>70</v>
      </c>
    </row>
    <row r="1277" spans="1:8" ht="15" customHeight="1">
      <c r="A1277">
        <f t="shared" si="19"/>
        <v>1276</v>
      </c>
      <c r="B1277" s="13">
        <f ca="1">RAND()</f>
        <v>0.70249875973721232</v>
      </c>
      <c r="C1277" t="str">
        <f ca="1">IF(B1277&lt;=$L$3,$I$3,IF(B1277&lt;=$L$4,$I$4,IF(B1277&lt;=$L$5,$I$5,IF(B1277&lt;=$L$6,$I$6,$I$7))))</f>
        <v>Cup</v>
      </c>
      <c r="D1277" s="14">
        <f ca="1">LOGINV(RAND(),$M$12,$L$12)</f>
        <v>45.687151938689844</v>
      </c>
      <c r="E1277" s="14">
        <f ca="1">LOGINV(RAND(),$M$13,$L$13)</f>
        <v>41.080423436805162</v>
      </c>
      <c r="F1277" s="14">
        <f ca="1">LOGINV(RAND(),$M$14,$L$14)</f>
        <v>22.606054087024486</v>
      </c>
      <c r="G1277" s="14">
        <f ca="1">D1277+E1277+F1277</f>
        <v>109.37362946251949</v>
      </c>
      <c r="H1277">
        <f ca="1">FLOOR(SimTable[[#This Row],[Total_Service_Time_sec]],10)</f>
        <v>100</v>
      </c>
    </row>
    <row r="1278" spans="1:8" ht="15" customHeight="1">
      <c r="A1278">
        <f t="shared" si="19"/>
        <v>1277</v>
      </c>
      <c r="B1278" s="13">
        <f ca="1">RAND()</f>
        <v>0.51883837198027682</v>
      </c>
      <c r="C1278" t="str">
        <f ca="1">IF(B1278&lt;=$L$3,$I$3,IF(B1278&lt;=$L$4,$I$4,IF(B1278&lt;=$L$5,$I$5,IF(B1278&lt;=$L$6,$I$6,$I$7))))</f>
        <v>Cup</v>
      </c>
      <c r="D1278" s="14">
        <f ca="1">LOGINV(RAND(),$M$12,$L$12)</f>
        <v>8.8774088747166857</v>
      </c>
      <c r="E1278" s="14">
        <f ca="1">LOGINV(RAND(),$M$13,$L$13)</f>
        <v>6.6988118146138875</v>
      </c>
      <c r="F1278" s="14">
        <f ca="1">LOGINV(RAND(),$M$14,$L$14)</f>
        <v>21.484798411334666</v>
      </c>
      <c r="G1278" s="14">
        <f ca="1">D1278+E1278+F1278</f>
        <v>37.061019100665234</v>
      </c>
      <c r="H1278">
        <f ca="1">FLOOR(SimTable[[#This Row],[Total_Service_Time_sec]],10)</f>
        <v>30</v>
      </c>
    </row>
    <row r="1279" spans="1:8" ht="15" customHeight="1">
      <c r="A1279">
        <f t="shared" si="19"/>
        <v>1278</v>
      </c>
      <c r="B1279" s="13">
        <f ca="1">RAND()</f>
        <v>0.1733120375596493</v>
      </c>
      <c r="C1279" t="str">
        <f ca="1">IF(B1279&lt;=$L$3,$I$3,IF(B1279&lt;=$L$4,$I$4,IF(B1279&lt;=$L$5,$I$5,IF(B1279&lt;=$L$6,$I$6,$I$7))))</f>
        <v>Cone</v>
      </c>
      <c r="D1279" s="14">
        <f ca="1">LOGINV(RAND(),$M$12,$L$12)</f>
        <v>26.201945035436257</v>
      </c>
      <c r="E1279" s="14">
        <f ca="1">LOGINV(RAND(),$M$13,$L$13)</f>
        <v>23.554928163021625</v>
      </c>
      <c r="F1279" s="14">
        <f ca="1">LOGINV(RAND(),$M$14,$L$14)</f>
        <v>18.174222274150679</v>
      </c>
      <c r="G1279" s="14">
        <f ca="1">D1279+E1279+F1279</f>
        <v>67.931095472608561</v>
      </c>
      <c r="H1279">
        <f ca="1">FLOOR(SimTable[[#This Row],[Total_Service_Time_sec]],10)</f>
        <v>60</v>
      </c>
    </row>
    <row r="1280" spans="1:8" ht="15" customHeight="1">
      <c r="A1280">
        <f t="shared" si="19"/>
        <v>1279</v>
      </c>
      <c r="B1280" s="13">
        <f ca="1">RAND()</f>
        <v>0.61552748644810429</v>
      </c>
      <c r="C1280" t="str">
        <f ca="1">IF(B1280&lt;=$L$3,$I$3,IF(B1280&lt;=$L$4,$I$4,IF(B1280&lt;=$L$5,$I$5,IF(B1280&lt;=$L$6,$I$6,$I$7))))</f>
        <v>Cup</v>
      </c>
      <c r="D1280" s="14">
        <f ca="1">LOGINV(RAND(),$M$12,$L$12)</f>
        <v>10.437053992026845</v>
      </c>
      <c r="E1280" s="14">
        <f ca="1">LOGINV(RAND(),$M$13,$L$13)</f>
        <v>25.062220077520401</v>
      </c>
      <c r="F1280" s="14">
        <f ca="1">LOGINV(RAND(),$M$14,$L$14)</f>
        <v>19.402863468393925</v>
      </c>
      <c r="G1280" s="14">
        <f ca="1">D1280+E1280+F1280</f>
        <v>54.902137537941172</v>
      </c>
      <c r="H1280">
        <f ca="1">FLOOR(SimTable[[#This Row],[Total_Service_Time_sec]],10)</f>
        <v>50</v>
      </c>
    </row>
    <row r="1281" spans="1:8" ht="15" customHeight="1">
      <c r="A1281">
        <f t="shared" si="19"/>
        <v>1280</v>
      </c>
      <c r="B1281" s="13">
        <f ca="1">RAND()</f>
        <v>0.20186795737479934</v>
      </c>
      <c r="C1281" t="str">
        <f ca="1">IF(B1281&lt;=$L$3,$I$3,IF(B1281&lt;=$L$4,$I$4,IF(B1281&lt;=$L$5,$I$5,IF(B1281&lt;=$L$6,$I$6,$I$7))))</f>
        <v>Cone</v>
      </c>
      <c r="D1281" s="14">
        <f ca="1">LOGINV(RAND(),$M$12,$L$12)</f>
        <v>18.814937559846577</v>
      </c>
      <c r="E1281" s="14">
        <f ca="1">LOGINV(RAND(),$M$13,$L$13)</f>
        <v>45.419522137417317</v>
      </c>
      <c r="F1281" s="14">
        <f ca="1">LOGINV(RAND(),$M$14,$L$14)</f>
        <v>14.409018876804605</v>
      </c>
      <c r="G1281" s="14">
        <f ca="1">D1281+E1281+F1281</f>
        <v>78.64347857406851</v>
      </c>
      <c r="H1281">
        <f ca="1">FLOOR(SimTable[[#This Row],[Total_Service_Time_sec]],10)</f>
        <v>70</v>
      </c>
    </row>
    <row r="1282" spans="1:8" ht="15" customHeight="1">
      <c r="A1282">
        <f t="shared" ref="A1282:A1345" si="20">ROW()-1</f>
        <v>1281</v>
      </c>
      <c r="B1282" s="13">
        <f ca="1">RAND()</f>
        <v>0.31713287721560723</v>
      </c>
      <c r="C1282" t="str">
        <f ca="1">IF(B1282&lt;=$L$3,$I$3,IF(B1282&lt;=$L$4,$I$4,IF(B1282&lt;=$L$5,$I$5,IF(B1282&lt;=$L$6,$I$6,$I$7))))</f>
        <v>Cone</v>
      </c>
      <c r="D1282" s="14">
        <f ca="1">LOGINV(RAND(),$M$12,$L$12)</f>
        <v>19.377567619580855</v>
      </c>
      <c r="E1282" s="14">
        <f ca="1">LOGINV(RAND(),$M$13,$L$13)</f>
        <v>55.920695844259754</v>
      </c>
      <c r="F1282" s="14">
        <f ca="1">LOGINV(RAND(),$M$14,$L$14)</f>
        <v>18.928167753893494</v>
      </c>
      <c r="G1282" s="14">
        <f ca="1">D1282+E1282+F1282</f>
        <v>94.226431217734103</v>
      </c>
      <c r="H1282">
        <f ca="1">FLOOR(SimTable[[#This Row],[Total_Service_Time_sec]],10)</f>
        <v>90</v>
      </c>
    </row>
    <row r="1283" spans="1:8" ht="15" customHeight="1">
      <c r="A1283">
        <f t="shared" si="20"/>
        <v>1282</v>
      </c>
      <c r="B1283" s="13">
        <f ca="1">RAND()</f>
        <v>0.90373688325107771</v>
      </c>
      <c r="C1283" t="str">
        <f ca="1">IF(B1283&lt;=$L$3,$I$3,IF(B1283&lt;=$L$4,$I$4,IF(B1283&lt;=$L$5,$I$5,IF(B1283&lt;=$L$6,$I$6,$I$7))))</f>
        <v>Split</v>
      </c>
      <c r="D1283" s="14">
        <f ca="1">LOGINV(RAND(),$M$12,$L$12)</f>
        <v>31.617385861008753</v>
      </c>
      <c r="E1283" s="14">
        <f ca="1">LOGINV(RAND(),$M$13,$L$13)</f>
        <v>9.5132287561934916</v>
      </c>
      <c r="F1283" s="14">
        <f ca="1">LOGINV(RAND(),$M$14,$L$14)</f>
        <v>20.927621828228219</v>
      </c>
      <c r="G1283" s="14">
        <f ca="1">D1283+E1283+F1283</f>
        <v>62.05823644543046</v>
      </c>
      <c r="H1283">
        <f ca="1">FLOOR(SimTable[[#This Row],[Total_Service_Time_sec]],10)</f>
        <v>60</v>
      </c>
    </row>
    <row r="1284" spans="1:8" ht="15" customHeight="1">
      <c r="A1284">
        <f t="shared" si="20"/>
        <v>1283</v>
      </c>
      <c r="B1284" s="13">
        <f ca="1">RAND()</f>
        <v>0.2666627463816339</v>
      </c>
      <c r="C1284" t="str">
        <f ca="1">IF(B1284&lt;=$L$3,$I$3,IF(B1284&lt;=$L$4,$I$4,IF(B1284&lt;=$L$5,$I$5,IF(B1284&lt;=$L$6,$I$6,$I$7))))</f>
        <v>Cone</v>
      </c>
      <c r="D1284" s="14">
        <f ca="1">LOGINV(RAND(),$M$12,$L$12)</f>
        <v>85.742751513014881</v>
      </c>
      <c r="E1284" s="14">
        <f ca="1">LOGINV(RAND(),$M$13,$L$13)</f>
        <v>12.71939113148154</v>
      </c>
      <c r="F1284" s="14">
        <f ca="1">LOGINV(RAND(),$M$14,$L$14)</f>
        <v>22.882126960765795</v>
      </c>
      <c r="G1284" s="14">
        <f ca="1">D1284+E1284+F1284</f>
        <v>121.34426960526221</v>
      </c>
      <c r="H1284">
        <f ca="1">FLOOR(SimTable[[#This Row],[Total_Service_Time_sec]],10)</f>
        <v>120</v>
      </c>
    </row>
    <row r="1285" spans="1:8" ht="15" customHeight="1">
      <c r="A1285">
        <f t="shared" si="20"/>
        <v>1284</v>
      </c>
      <c r="B1285" s="13">
        <f ca="1">RAND()</f>
        <v>0.80823882921111534</v>
      </c>
      <c r="C1285" t="str">
        <f ca="1">IF(B1285&lt;=$L$3,$I$3,IF(B1285&lt;=$L$4,$I$4,IF(B1285&lt;=$L$5,$I$5,IF(B1285&lt;=$L$6,$I$6,$I$7))))</f>
        <v>Cup</v>
      </c>
      <c r="D1285" s="14">
        <f ca="1">LOGINV(RAND(),$M$12,$L$12)</f>
        <v>7.7638371042366119</v>
      </c>
      <c r="E1285" s="14">
        <f ca="1">LOGINV(RAND(),$M$13,$L$13)</f>
        <v>19.324783946234234</v>
      </c>
      <c r="F1285" s="14">
        <f ca="1">LOGINV(RAND(),$M$14,$L$14)</f>
        <v>19.713338599965319</v>
      </c>
      <c r="G1285" s="14">
        <f ca="1">D1285+E1285+F1285</f>
        <v>46.80195965043616</v>
      </c>
      <c r="H1285">
        <f ca="1">FLOOR(SimTable[[#This Row],[Total_Service_Time_sec]],10)</f>
        <v>40</v>
      </c>
    </row>
    <row r="1286" spans="1:8" ht="15" customHeight="1">
      <c r="A1286">
        <f t="shared" si="20"/>
        <v>1285</v>
      </c>
      <c r="B1286" s="13">
        <f ca="1">RAND()</f>
        <v>0.93922024463741949</v>
      </c>
      <c r="C1286" t="str">
        <f ca="1">IF(B1286&lt;=$L$3,$I$3,IF(B1286&lt;=$L$4,$I$4,IF(B1286&lt;=$L$5,$I$5,IF(B1286&lt;=$L$6,$I$6,$I$7))))</f>
        <v>Split</v>
      </c>
      <c r="D1286" s="14">
        <f ca="1">LOGINV(RAND(),$M$12,$L$12)</f>
        <v>16.104396610076243</v>
      </c>
      <c r="E1286" s="14">
        <f ca="1">LOGINV(RAND(),$M$13,$L$13)</f>
        <v>11.118522393734482</v>
      </c>
      <c r="F1286" s="14">
        <f ca="1">LOGINV(RAND(),$M$14,$L$14)</f>
        <v>15.784013560403865</v>
      </c>
      <c r="G1286" s="14">
        <f ca="1">D1286+E1286+F1286</f>
        <v>43.006932564214587</v>
      </c>
      <c r="H1286">
        <f ca="1">FLOOR(SimTable[[#This Row],[Total_Service_Time_sec]],10)</f>
        <v>40</v>
      </c>
    </row>
    <row r="1287" spans="1:8" ht="15" customHeight="1">
      <c r="A1287">
        <f t="shared" si="20"/>
        <v>1286</v>
      </c>
      <c r="B1287" s="13">
        <f ca="1">RAND()</f>
        <v>0.22545564541710483</v>
      </c>
      <c r="C1287" t="str">
        <f ca="1">IF(B1287&lt;=$L$3,$I$3,IF(B1287&lt;=$L$4,$I$4,IF(B1287&lt;=$L$5,$I$5,IF(B1287&lt;=$L$6,$I$6,$I$7))))</f>
        <v>Cone</v>
      </c>
      <c r="D1287" s="14">
        <f ca="1">LOGINV(RAND(),$M$12,$L$12)</f>
        <v>38.196284102955119</v>
      </c>
      <c r="E1287" s="14">
        <f ca="1">LOGINV(RAND(),$M$13,$L$13)</f>
        <v>21.891021126476442</v>
      </c>
      <c r="F1287" s="14">
        <f ca="1">LOGINV(RAND(),$M$14,$L$14)</f>
        <v>24.621511585520878</v>
      </c>
      <c r="G1287" s="14">
        <f ca="1">D1287+E1287+F1287</f>
        <v>84.708816814952442</v>
      </c>
      <c r="H1287">
        <f ca="1">FLOOR(SimTable[[#This Row],[Total_Service_Time_sec]],10)</f>
        <v>80</v>
      </c>
    </row>
    <row r="1288" spans="1:8" ht="15" customHeight="1">
      <c r="A1288">
        <f t="shared" si="20"/>
        <v>1287</v>
      </c>
      <c r="B1288" s="13">
        <f ca="1">RAND()</f>
        <v>0.71456303594786086</v>
      </c>
      <c r="C1288" t="str">
        <f ca="1">IF(B1288&lt;=$L$3,$I$3,IF(B1288&lt;=$L$4,$I$4,IF(B1288&lt;=$L$5,$I$5,IF(B1288&lt;=$L$6,$I$6,$I$7))))</f>
        <v>Cup</v>
      </c>
      <c r="D1288" s="14">
        <f ca="1">LOGINV(RAND(),$M$12,$L$12)</f>
        <v>26.298260102783729</v>
      </c>
      <c r="E1288" s="14">
        <f ca="1">LOGINV(RAND(),$M$13,$L$13)</f>
        <v>75.657626890684682</v>
      </c>
      <c r="F1288" s="14">
        <f ca="1">LOGINV(RAND(),$M$14,$L$14)</f>
        <v>21.505163652205809</v>
      </c>
      <c r="G1288" s="14">
        <f ca="1">D1288+E1288+F1288</f>
        <v>123.46105064567422</v>
      </c>
      <c r="H1288">
        <f ca="1">FLOOR(SimTable[[#This Row],[Total_Service_Time_sec]],10)</f>
        <v>120</v>
      </c>
    </row>
    <row r="1289" spans="1:8" ht="15" customHeight="1">
      <c r="A1289">
        <f t="shared" si="20"/>
        <v>1288</v>
      </c>
      <c r="B1289" s="13">
        <f ca="1">RAND()</f>
        <v>0.42428264909490443</v>
      </c>
      <c r="C1289" t="str">
        <f ca="1">IF(B1289&lt;=$L$3,$I$3,IF(B1289&lt;=$L$4,$I$4,IF(B1289&lt;=$L$5,$I$5,IF(B1289&lt;=$L$6,$I$6,$I$7))))</f>
        <v>Cone</v>
      </c>
      <c r="D1289" s="14">
        <f ca="1">LOGINV(RAND(),$M$12,$L$12)</f>
        <v>125.53130645590907</v>
      </c>
      <c r="E1289" s="14">
        <f ca="1">LOGINV(RAND(),$M$13,$L$13)</f>
        <v>30.52149316706576</v>
      </c>
      <c r="F1289" s="14">
        <f ca="1">LOGINV(RAND(),$M$14,$L$14)</f>
        <v>19.20082667674891</v>
      </c>
      <c r="G1289" s="14">
        <f ca="1">D1289+E1289+F1289</f>
        <v>175.25362629972375</v>
      </c>
      <c r="H1289">
        <f ca="1">FLOOR(SimTable[[#This Row],[Total_Service_Time_sec]],10)</f>
        <v>170</v>
      </c>
    </row>
    <row r="1290" spans="1:8" ht="15" customHeight="1">
      <c r="A1290">
        <f t="shared" si="20"/>
        <v>1289</v>
      </c>
      <c r="B1290" s="13">
        <f ca="1">RAND()</f>
        <v>0.64287837040907081</v>
      </c>
      <c r="C1290" t="str">
        <f ca="1">IF(B1290&lt;=$L$3,$I$3,IF(B1290&lt;=$L$4,$I$4,IF(B1290&lt;=$L$5,$I$5,IF(B1290&lt;=$L$6,$I$6,$I$7))))</f>
        <v>Cup</v>
      </c>
      <c r="D1290" s="14">
        <f ca="1">LOGINV(RAND(),$M$12,$L$12)</f>
        <v>35.984543429229731</v>
      </c>
      <c r="E1290" s="14">
        <f ca="1">LOGINV(RAND(),$M$13,$L$13)</f>
        <v>22.789327926813801</v>
      </c>
      <c r="F1290" s="14">
        <f ca="1">LOGINV(RAND(),$M$14,$L$14)</f>
        <v>19.7194646506337</v>
      </c>
      <c r="G1290" s="14">
        <f ca="1">D1290+E1290+F1290</f>
        <v>78.493336006677225</v>
      </c>
      <c r="H1290">
        <f ca="1">FLOOR(SimTable[[#This Row],[Total_Service_Time_sec]],10)</f>
        <v>70</v>
      </c>
    </row>
    <row r="1291" spans="1:8" ht="15" customHeight="1">
      <c r="A1291">
        <f t="shared" si="20"/>
        <v>1290</v>
      </c>
      <c r="B1291" s="13">
        <f ca="1">RAND()</f>
        <v>0.32290929342209884</v>
      </c>
      <c r="C1291" t="str">
        <f ca="1">IF(B1291&lt;=$L$3,$I$3,IF(B1291&lt;=$L$4,$I$4,IF(B1291&lt;=$L$5,$I$5,IF(B1291&lt;=$L$6,$I$6,$I$7))))</f>
        <v>Cone</v>
      </c>
      <c r="D1291" s="14">
        <f ca="1">LOGINV(RAND(),$M$12,$L$12)</f>
        <v>9.7084530583042632</v>
      </c>
      <c r="E1291" s="14">
        <f ca="1">LOGINV(RAND(),$M$13,$L$13)</f>
        <v>70.278847576346124</v>
      </c>
      <c r="F1291" s="14">
        <f ca="1">LOGINV(RAND(),$M$14,$L$14)</f>
        <v>17.419968963523193</v>
      </c>
      <c r="G1291" s="14">
        <f ca="1">D1291+E1291+F1291</f>
        <v>97.407269598173571</v>
      </c>
      <c r="H1291">
        <f ca="1">FLOOR(SimTable[[#This Row],[Total_Service_Time_sec]],10)</f>
        <v>90</v>
      </c>
    </row>
    <row r="1292" spans="1:8" ht="15" customHeight="1">
      <c r="A1292">
        <f t="shared" si="20"/>
        <v>1291</v>
      </c>
      <c r="B1292" s="13">
        <f ca="1">RAND()</f>
        <v>0.14319755888182206</v>
      </c>
      <c r="C1292" t="str">
        <f ca="1">IF(B1292&lt;=$L$3,$I$3,IF(B1292&lt;=$L$4,$I$4,IF(B1292&lt;=$L$5,$I$5,IF(B1292&lt;=$L$6,$I$6,$I$7))))</f>
        <v>Cone</v>
      </c>
      <c r="D1292" s="14">
        <f ca="1">LOGINV(RAND(),$M$12,$L$12)</f>
        <v>37.638057576951049</v>
      </c>
      <c r="E1292" s="14">
        <f ca="1">LOGINV(RAND(),$M$13,$L$13)</f>
        <v>21.266977816866216</v>
      </c>
      <c r="F1292" s="14">
        <f ca="1">LOGINV(RAND(),$M$14,$L$14)</f>
        <v>29.468325422989288</v>
      </c>
      <c r="G1292" s="14">
        <f ca="1">D1292+E1292+F1292</f>
        <v>88.373360816806553</v>
      </c>
      <c r="H1292">
        <f ca="1">FLOOR(SimTable[[#This Row],[Total_Service_Time_sec]],10)</f>
        <v>80</v>
      </c>
    </row>
    <row r="1293" spans="1:8" ht="15" customHeight="1">
      <c r="A1293">
        <f t="shared" si="20"/>
        <v>1292</v>
      </c>
      <c r="B1293" s="13">
        <f ca="1">RAND()</f>
        <v>0.30011801993557163</v>
      </c>
      <c r="C1293" t="str">
        <f ca="1">IF(B1293&lt;=$L$3,$I$3,IF(B1293&lt;=$L$4,$I$4,IF(B1293&lt;=$L$5,$I$5,IF(B1293&lt;=$L$6,$I$6,$I$7))))</f>
        <v>Cone</v>
      </c>
      <c r="D1293" s="14">
        <f ca="1">LOGINV(RAND(),$M$12,$L$12)</f>
        <v>30.961939921215567</v>
      </c>
      <c r="E1293" s="14">
        <f ca="1">LOGINV(RAND(),$M$13,$L$13)</f>
        <v>19.711501126724137</v>
      </c>
      <c r="F1293" s="14">
        <f ca="1">LOGINV(RAND(),$M$14,$L$14)</f>
        <v>20.930086982160518</v>
      </c>
      <c r="G1293" s="14">
        <f ca="1">D1293+E1293+F1293</f>
        <v>71.603528030100222</v>
      </c>
      <c r="H1293">
        <f ca="1">FLOOR(SimTable[[#This Row],[Total_Service_Time_sec]],10)</f>
        <v>70</v>
      </c>
    </row>
    <row r="1294" spans="1:8" ht="15" customHeight="1">
      <c r="A1294">
        <f t="shared" si="20"/>
        <v>1293</v>
      </c>
      <c r="B1294" s="13">
        <f ca="1">RAND()</f>
        <v>0.90695660163739611</v>
      </c>
      <c r="C1294" t="str">
        <f ca="1">IF(B1294&lt;=$L$3,$I$3,IF(B1294&lt;=$L$4,$I$4,IF(B1294&lt;=$L$5,$I$5,IF(B1294&lt;=$L$6,$I$6,$I$7))))</f>
        <v>Split</v>
      </c>
      <c r="D1294" s="14">
        <f ca="1">LOGINV(RAND(),$M$12,$L$12)</f>
        <v>45.863390528254619</v>
      </c>
      <c r="E1294" s="14">
        <f ca="1">LOGINV(RAND(),$M$13,$L$13)</f>
        <v>38.837745827692451</v>
      </c>
      <c r="F1294" s="14">
        <f ca="1">LOGINV(RAND(),$M$14,$L$14)</f>
        <v>19.693729626516408</v>
      </c>
      <c r="G1294" s="14">
        <f ca="1">D1294+E1294+F1294</f>
        <v>104.39486598246347</v>
      </c>
      <c r="H1294">
        <f ca="1">FLOOR(SimTable[[#This Row],[Total_Service_Time_sec]],10)</f>
        <v>100</v>
      </c>
    </row>
    <row r="1295" spans="1:8" ht="15" customHeight="1">
      <c r="A1295">
        <f t="shared" si="20"/>
        <v>1294</v>
      </c>
      <c r="B1295" s="13">
        <f ca="1">RAND()</f>
        <v>0.86485039850617029</v>
      </c>
      <c r="C1295" t="str">
        <f ca="1">IF(B1295&lt;=$L$3,$I$3,IF(B1295&lt;=$L$4,$I$4,IF(B1295&lt;=$L$5,$I$5,IF(B1295&lt;=$L$6,$I$6,$I$7))))</f>
        <v>Shake</v>
      </c>
      <c r="D1295" s="14">
        <f ca="1">LOGINV(RAND(),$M$12,$L$12)</f>
        <v>130.45449361692511</v>
      </c>
      <c r="E1295" s="14">
        <f ca="1">LOGINV(RAND(),$M$13,$L$13)</f>
        <v>12.444712951029468</v>
      </c>
      <c r="F1295" s="14">
        <f ca="1">LOGINV(RAND(),$M$14,$L$14)</f>
        <v>23.972867487396925</v>
      </c>
      <c r="G1295" s="14">
        <f ca="1">D1295+E1295+F1295</f>
        <v>166.8720740553515</v>
      </c>
      <c r="H1295">
        <f ca="1">FLOOR(SimTable[[#This Row],[Total_Service_Time_sec]],10)</f>
        <v>160</v>
      </c>
    </row>
    <row r="1296" spans="1:8" ht="15" customHeight="1">
      <c r="A1296">
        <f t="shared" si="20"/>
        <v>1295</v>
      </c>
      <c r="B1296" s="13">
        <f ca="1">RAND()</f>
        <v>0.28176899150080637</v>
      </c>
      <c r="C1296" t="str">
        <f ca="1">IF(B1296&lt;=$L$3,$I$3,IF(B1296&lt;=$L$4,$I$4,IF(B1296&lt;=$L$5,$I$5,IF(B1296&lt;=$L$6,$I$6,$I$7))))</f>
        <v>Cone</v>
      </c>
      <c r="D1296" s="14">
        <f ca="1">LOGINV(RAND(),$M$12,$L$12)</f>
        <v>56.021874286267867</v>
      </c>
      <c r="E1296" s="14">
        <f ca="1">LOGINV(RAND(),$M$13,$L$13)</f>
        <v>16.682566401880642</v>
      </c>
      <c r="F1296" s="14">
        <f ca="1">LOGINV(RAND(),$M$14,$L$14)</f>
        <v>20.03314001316653</v>
      </c>
      <c r="G1296" s="14">
        <f ca="1">D1296+E1296+F1296</f>
        <v>92.737580701315039</v>
      </c>
      <c r="H1296">
        <f ca="1">FLOOR(SimTable[[#This Row],[Total_Service_Time_sec]],10)</f>
        <v>90</v>
      </c>
    </row>
    <row r="1297" spans="1:8" ht="15" customHeight="1">
      <c r="A1297">
        <f t="shared" si="20"/>
        <v>1296</v>
      </c>
      <c r="B1297" s="13">
        <f ca="1">RAND()</f>
        <v>0.72209856239205461</v>
      </c>
      <c r="C1297" t="str">
        <f ca="1">IF(B1297&lt;=$L$3,$I$3,IF(B1297&lt;=$L$4,$I$4,IF(B1297&lt;=$L$5,$I$5,IF(B1297&lt;=$L$6,$I$6,$I$7))))</f>
        <v>Cup</v>
      </c>
      <c r="D1297" s="14">
        <f ca="1">LOGINV(RAND(),$M$12,$L$12)</f>
        <v>28.71804548488948</v>
      </c>
      <c r="E1297" s="14">
        <f ca="1">LOGINV(RAND(),$M$13,$L$13)</f>
        <v>26.23943687871019</v>
      </c>
      <c r="F1297" s="14">
        <f ca="1">LOGINV(RAND(),$M$14,$L$14)</f>
        <v>25.01957796802547</v>
      </c>
      <c r="G1297" s="14">
        <f ca="1">D1297+E1297+F1297</f>
        <v>79.97706033162514</v>
      </c>
      <c r="H1297">
        <f ca="1">FLOOR(SimTable[[#This Row],[Total_Service_Time_sec]],10)</f>
        <v>70</v>
      </c>
    </row>
    <row r="1298" spans="1:8" ht="15" customHeight="1">
      <c r="A1298">
        <f t="shared" si="20"/>
        <v>1297</v>
      </c>
      <c r="B1298" s="13">
        <f ca="1">RAND()</f>
        <v>0.97665426381336629</v>
      </c>
      <c r="C1298" t="str">
        <f ca="1">IF(B1298&lt;=$L$3,$I$3,IF(B1298&lt;=$L$4,$I$4,IF(B1298&lt;=$L$5,$I$5,IF(B1298&lt;=$L$6,$I$6,$I$7))))</f>
        <v>Sundae</v>
      </c>
      <c r="D1298" s="14">
        <f ca="1">LOGINV(RAND(),$M$12,$L$12)</f>
        <v>21.712245377740675</v>
      </c>
      <c r="E1298" s="14">
        <f ca="1">LOGINV(RAND(),$M$13,$L$13)</f>
        <v>21.34041725979165</v>
      </c>
      <c r="F1298" s="14">
        <f ca="1">LOGINV(RAND(),$M$14,$L$14)</f>
        <v>21.588814285843796</v>
      </c>
      <c r="G1298" s="14">
        <f ca="1">D1298+E1298+F1298</f>
        <v>64.641476923376118</v>
      </c>
      <c r="H1298">
        <f ca="1">FLOOR(SimTable[[#This Row],[Total_Service_Time_sec]],10)</f>
        <v>60</v>
      </c>
    </row>
    <row r="1299" spans="1:8" ht="15" customHeight="1">
      <c r="A1299">
        <f t="shared" si="20"/>
        <v>1298</v>
      </c>
      <c r="B1299" s="13">
        <f ca="1">RAND()</f>
        <v>2.1198948164754872E-2</v>
      </c>
      <c r="C1299" t="str">
        <f ca="1">IF(B1299&lt;=$L$3,$I$3,IF(B1299&lt;=$L$4,$I$4,IF(B1299&lt;=$L$5,$I$5,IF(B1299&lt;=$L$6,$I$6,$I$7))))</f>
        <v>Cone</v>
      </c>
      <c r="D1299" s="14">
        <f ca="1">LOGINV(RAND(),$M$12,$L$12)</f>
        <v>27.593916026893382</v>
      </c>
      <c r="E1299" s="14">
        <f ca="1">LOGINV(RAND(),$M$13,$L$13)</f>
        <v>20.483783121984992</v>
      </c>
      <c r="F1299" s="14">
        <f ca="1">LOGINV(RAND(),$M$14,$L$14)</f>
        <v>17.245266001028096</v>
      </c>
      <c r="G1299" s="14">
        <f ca="1">D1299+E1299+F1299</f>
        <v>65.322965149906466</v>
      </c>
      <c r="H1299">
        <f ca="1">FLOOR(SimTable[[#This Row],[Total_Service_Time_sec]],10)</f>
        <v>60</v>
      </c>
    </row>
    <row r="1300" spans="1:8" ht="15" customHeight="1">
      <c r="A1300">
        <f t="shared" si="20"/>
        <v>1299</v>
      </c>
      <c r="B1300" s="13">
        <f ca="1">RAND()</f>
        <v>0.91764594273962163</v>
      </c>
      <c r="C1300" t="str">
        <f ca="1">IF(B1300&lt;=$L$3,$I$3,IF(B1300&lt;=$L$4,$I$4,IF(B1300&lt;=$L$5,$I$5,IF(B1300&lt;=$L$6,$I$6,$I$7))))</f>
        <v>Split</v>
      </c>
      <c r="D1300" s="14">
        <f ca="1">LOGINV(RAND(),$M$12,$L$12)</f>
        <v>18.890412964556383</v>
      </c>
      <c r="E1300" s="14">
        <f ca="1">LOGINV(RAND(),$M$13,$L$13)</f>
        <v>24.701980577256599</v>
      </c>
      <c r="F1300" s="14">
        <f ca="1">LOGINV(RAND(),$M$14,$L$14)</f>
        <v>24.488416358668967</v>
      </c>
      <c r="G1300" s="14">
        <f ca="1">D1300+E1300+F1300</f>
        <v>68.080809900481952</v>
      </c>
      <c r="H1300">
        <f ca="1">FLOOR(SimTable[[#This Row],[Total_Service_Time_sec]],10)</f>
        <v>60</v>
      </c>
    </row>
    <row r="1301" spans="1:8" ht="15" customHeight="1">
      <c r="A1301">
        <f t="shared" si="20"/>
        <v>1300</v>
      </c>
      <c r="B1301" s="13">
        <f ca="1">RAND()</f>
        <v>4.7682410259202945E-2</v>
      </c>
      <c r="C1301" t="str">
        <f ca="1">IF(B1301&lt;=$L$3,$I$3,IF(B1301&lt;=$L$4,$I$4,IF(B1301&lt;=$L$5,$I$5,IF(B1301&lt;=$L$6,$I$6,$I$7))))</f>
        <v>Cone</v>
      </c>
      <c r="D1301" s="14">
        <f ca="1">LOGINV(RAND(),$M$12,$L$12)</f>
        <v>36.60101568838229</v>
      </c>
      <c r="E1301" s="14">
        <f ca="1">LOGINV(RAND(),$M$13,$L$13)</f>
        <v>36.189892313420813</v>
      </c>
      <c r="F1301" s="14">
        <f ca="1">LOGINV(RAND(),$M$14,$L$14)</f>
        <v>17.757918026969069</v>
      </c>
      <c r="G1301" s="14">
        <f ca="1">D1301+E1301+F1301</f>
        <v>90.548826028772169</v>
      </c>
      <c r="H1301">
        <f ca="1">FLOOR(SimTable[[#This Row],[Total_Service_Time_sec]],10)</f>
        <v>90</v>
      </c>
    </row>
    <row r="1302" spans="1:8" ht="15" customHeight="1">
      <c r="A1302">
        <f t="shared" si="20"/>
        <v>1301</v>
      </c>
      <c r="B1302" s="13">
        <f ca="1">RAND()</f>
        <v>0.70722619695740541</v>
      </c>
      <c r="C1302" t="str">
        <f ca="1">IF(B1302&lt;=$L$3,$I$3,IF(B1302&lt;=$L$4,$I$4,IF(B1302&lt;=$L$5,$I$5,IF(B1302&lt;=$L$6,$I$6,$I$7))))</f>
        <v>Cup</v>
      </c>
      <c r="D1302" s="14">
        <f ca="1">LOGINV(RAND(),$M$12,$L$12)</f>
        <v>15.231845364884034</v>
      </c>
      <c r="E1302" s="14">
        <f ca="1">LOGINV(RAND(),$M$13,$L$13)</f>
        <v>15.291287439816871</v>
      </c>
      <c r="F1302" s="14">
        <f ca="1">LOGINV(RAND(),$M$14,$L$14)</f>
        <v>16.078750742790429</v>
      </c>
      <c r="G1302" s="14">
        <f ca="1">D1302+E1302+F1302</f>
        <v>46.60188354749134</v>
      </c>
      <c r="H1302">
        <f ca="1">FLOOR(SimTable[[#This Row],[Total_Service_Time_sec]],10)</f>
        <v>40</v>
      </c>
    </row>
    <row r="1303" spans="1:8" ht="15" customHeight="1">
      <c r="A1303">
        <f t="shared" si="20"/>
        <v>1302</v>
      </c>
      <c r="B1303" s="13">
        <f ca="1">RAND()</f>
        <v>0.23872478039021416</v>
      </c>
      <c r="C1303" t="str">
        <f ca="1">IF(B1303&lt;=$L$3,$I$3,IF(B1303&lt;=$L$4,$I$4,IF(B1303&lt;=$L$5,$I$5,IF(B1303&lt;=$L$6,$I$6,$I$7))))</f>
        <v>Cone</v>
      </c>
      <c r="D1303" s="14">
        <f ca="1">LOGINV(RAND(),$M$12,$L$12)</f>
        <v>30.172263518029897</v>
      </c>
      <c r="E1303" s="14">
        <f ca="1">LOGINV(RAND(),$M$13,$L$13)</f>
        <v>62.507809199131408</v>
      </c>
      <c r="F1303" s="14">
        <f ca="1">LOGINV(RAND(),$M$14,$L$14)</f>
        <v>22.48652907034996</v>
      </c>
      <c r="G1303" s="14">
        <f ca="1">D1303+E1303+F1303</f>
        <v>115.16660178751127</v>
      </c>
      <c r="H1303">
        <f ca="1">FLOOR(SimTable[[#This Row],[Total_Service_Time_sec]],10)</f>
        <v>110</v>
      </c>
    </row>
    <row r="1304" spans="1:8" ht="15" customHeight="1">
      <c r="A1304">
        <f t="shared" si="20"/>
        <v>1303</v>
      </c>
      <c r="B1304" s="13">
        <f ca="1">RAND()</f>
        <v>0.99456223919185871</v>
      </c>
      <c r="C1304" t="str">
        <f ca="1">IF(B1304&lt;=$L$3,$I$3,IF(B1304&lt;=$L$4,$I$4,IF(B1304&lt;=$L$5,$I$5,IF(B1304&lt;=$L$6,$I$6,$I$7))))</f>
        <v>Sundae</v>
      </c>
      <c r="D1304" s="14">
        <f ca="1">LOGINV(RAND(),$M$12,$L$12)</f>
        <v>32.692529326491879</v>
      </c>
      <c r="E1304" s="14">
        <f ca="1">LOGINV(RAND(),$M$13,$L$13)</f>
        <v>28.719164467828232</v>
      </c>
      <c r="F1304" s="14">
        <f ca="1">LOGINV(RAND(),$M$14,$L$14)</f>
        <v>20.11333328645582</v>
      </c>
      <c r="G1304" s="14">
        <f ca="1">D1304+E1304+F1304</f>
        <v>81.525027080775942</v>
      </c>
      <c r="H1304">
        <f ca="1">FLOOR(SimTable[[#This Row],[Total_Service_Time_sec]],10)</f>
        <v>80</v>
      </c>
    </row>
    <row r="1305" spans="1:8" ht="15" customHeight="1">
      <c r="A1305">
        <f t="shared" si="20"/>
        <v>1304</v>
      </c>
      <c r="B1305" s="13">
        <f ca="1">RAND()</f>
        <v>0.33582643292585901</v>
      </c>
      <c r="C1305" t="str">
        <f ca="1">IF(B1305&lt;=$L$3,$I$3,IF(B1305&lt;=$L$4,$I$4,IF(B1305&lt;=$L$5,$I$5,IF(B1305&lt;=$L$6,$I$6,$I$7))))</f>
        <v>Cone</v>
      </c>
      <c r="D1305" s="14">
        <f ca="1">LOGINV(RAND(),$M$12,$L$12)</f>
        <v>10.967129352660557</v>
      </c>
      <c r="E1305" s="14">
        <f ca="1">LOGINV(RAND(),$M$13,$L$13)</f>
        <v>20.846659298581319</v>
      </c>
      <c r="F1305" s="14">
        <f ca="1">LOGINV(RAND(),$M$14,$L$14)</f>
        <v>22.446031905038478</v>
      </c>
      <c r="G1305" s="14">
        <f ca="1">D1305+E1305+F1305</f>
        <v>54.259820556280353</v>
      </c>
      <c r="H1305">
        <f ca="1">FLOOR(SimTable[[#This Row],[Total_Service_Time_sec]],10)</f>
        <v>50</v>
      </c>
    </row>
    <row r="1306" spans="1:8" ht="15" customHeight="1">
      <c r="A1306">
        <f t="shared" si="20"/>
        <v>1305</v>
      </c>
      <c r="B1306" s="13">
        <f ca="1">RAND()</f>
        <v>0.86493577861840565</v>
      </c>
      <c r="C1306" t="str">
        <f ca="1">IF(B1306&lt;=$L$3,$I$3,IF(B1306&lt;=$L$4,$I$4,IF(B1306&lt;=$L$5,$I$5,IF(B1306&lt;=$L$6,$I$6,$I$7))))</f>
        <v>Shake</v>
      </c>
      <c r="D1306" s="14">
        <f ca="1">LOGINV(RAND(),$M$12,$L$12)</f>
        <v>51.451415438541716</v>
      </c>
      <c r="E1306" s="14">
        <f ca="1">LOGINV(RAND(),$M$13,$L$13)</f>
        <v>12.513649887142657</v>
      </c>
      <c r="F1306" s="14">
        <f ca="1">LOGINV(RAND(),$M$14,$L$14)</f>
        <v>21.163200358873837</v>
      </c>
      <c r="G1306" s="14">
        <f ca="1">D1306+E1306+F1306</f>
        <v>85.128265684558215</v>
      </c>
      <c r="H1306">
        <f ca="1">FLOOR(SimTable[[#This Row],[Total_Service_Time_sec]],10)</f>
        <v>80</v>
      </c>
    </row>
    <row r="1307" spans="1:8" ht="15" customHeight="1">
      <c r="A1307">
        <f t="shared" si="20"/>
        <v>1306</v>
      </c>
      <c r="B1307" s="13">
        <f ca="1">RAND()</f>
        <v>0.47689110676402069</v>
      </c>
      <c r="C1307" t="str">
        <f ca="1">IF(B1307&lt;=$L$3,$I$3,IF(B1307&lt;=$L$4,$I$4,IF(B1307&lt;=$L$5,$I$5,IF(B1307&lt;=$L$6,$I$6,$I$7))))</f>
        <v>Cone</v>
      </c>
      <c r="D1307" s="14">
        <f ca="1">LOGINV(RAND(),$M$12,$L$12)</f>
        <v>93.667014033108742</v>
      </c>
      <c r="E1307" s="14">
        <f ca="1">LOGINV(RAND(),$M$13,$L$13)</f>
        <v>26.939074458396274</v>
      </c>
      <c r="F1307" s="14">
        <f ca="1">LOGINV(RAND(),$M$14,$L$14)</f>
        <v>12.449198914285867</v>
      </c>
      <c r="G1307" s="14">
        <f ca="1">D1307+E1307+F1307</f>
        <v>133.05528740579089</v>
      </c>
      <c r="H1307">
        <f ca="1">FLOOR(SimTable[[#This Row],[Total_Service_Time_sec]],10)</f>
        <v>130</v>
      </c>
    </row>
    <row r="1308" spans="1:8" ht="15" customHeight="1">
      <c r="A1308">
        <f t="shared" si="20"/>
        <v>1307</v>
      </c>
      <c r="B1308" s="13">
        <f ca="1">RAND()</f>
        <v>0.40402205752850229</v>
      </c>
      <c r="C1308" t="str">
        <f ca="1">IF(B1308&lt;=$L$3,$I$3,IF(B1308&lt;=$L$4,$I$4,IF(B1308&lt;=$L$5,$I$5,IF(B1308&lt;=$L$6,$I$6,$I$7))))</f>
        <v>Cone</v>
      </c>
      <c r="D1308" s="14">
        <f ca="1">LOGINV(RAND(),$M$12,$L$12)</f>
        <v>32.094004302429454</v>
      </c>
      <c r="E1308" s="14">
        <f ca="1">LOGINV(RAND(),$M$13,$L$13)</f>
        <v>23.080160642832809</v>
      </c>
      <c r="F1308" s="14">
        <f ca="1">LOGINV(RAND(),$M$14,$L$14)</f>
        <v>19.09832354011473</v>
      </c>
      <c r="G1308" s="14">
        <f ca="1">D1308+E1308+F1308</f>
        <v>74.272488485376996</v>
      </c>
      <c r="H1308">
        <f ca="1">FLOOR(SimTable[[#This Row],[Total_Service_Time_sec]],10)</f>
        <v>70</v>
      </c>
    </row>
    <row r="1309" spans="1:8" ht="15" customHeight="1">
      <c r="A1309">
        <f t="shared" si="20"/>
        <v>1308</v>
      </c>
      <c r="B1309" s="13">
        <f ca="1">RAND()</f>
        <v>0.9291292555114723</v>
      </c>
      <c r="C1309" t="str">
        <f ca="1">IF(B1309&lt;=$L$3,$I$3,IF(B1309&lt;=$L$4,$I$4,IF(B1309&lt;=$L$5,$I$5,IF(B1309&lt;=$L$6,$I$6,$I$7))))</f>
        <v>Split</v>
      </c>
      <c r="D1309" s="14">
        <f ca="1">LOGINV(RAND(),$M$12,$L$12)</f>
        <v>51.718281126196359</v>
      </c>
      <c r="E1309" s="14">
        <f ca="1">LOGINV(RAND(),$M$13,$L$13)</f>
        <v>43.642858006852222</v>
      </c>
      <c r="F1309" s="14">
        <f ca="1">LOGINV(RAND(),$M$14,$L$14)</f>
        <v>18.135636703560557</v>
      </c>
      <c r="G1309" s="14">
        <f ca="1">D1309+E1309+F1309</f>
        <v>113.49677583660915</v>
      </c>
      <c r="H1309">
        <f ca="1">FLOOR(SimTable[[#This Row],[Total_Service_Time_sec]],10)</f>
        <v>110</v>
      </c>
    </row>
    <row r="1310" spans="1:8" ht="15" customHeight="1">
      <c r="A1310">
        <f t="shared" si="20"/>
        <v>1309</v>
      </c>
      <c r="B1310" s="13">
        <f ca="1">RAND()</f>
        <v>0.88629322178234282</v>
      </c>
      <c r="C1310" t="str">
        <f ca="1">IF(B1310&lt;=$L$3,$I$3,IF(B1310&lt;=$L$4,$I$4,IF(B1310&lt;=$L$5,$I$5,IF(B1310&lt;=$L$6,$I$6,$I$7))))</f>
        <v>Shake</v>
      </c>
      <c r="D1310" s="14">
        <f ca="1">LOGINV(RAND(),$M$12,$L$12)</f>
        <v>35.972981544242991</v>
      </c>
      <c r="E1310" s="14">
        <f ca="1">LOGINV(RAND(),$M$13,$L$13)</f>
        <v>7.8854020065875767</v>
      </c>
      <c r="F1310" s="14">
        <f ca="1">LOGINV(RAND(),$M$14,$L$14)</f>
        <v>14.833256879408687</v>
      </c>
      <c r="G1310" s="14">
        <f ca="1">D1310+E1310+F1310</f>
        <v>58.691640430239254</v>
      </c>
      <c r="H1310">
        <f ca="1">FLOOR(SimTable[[#This Row],[Total_Service_Time_sec]],10)</f>
        <v>50</v>
      </c>
    </row>
    <row r="1311" spans="1:8" ht="15" customHeight="1">
      <c r="A1311">
        <f t="shared" si="20"/>
        <v>1310</v>
      </c>
      <c r="B1311" s="13">
        <f ca="1">RAND()</f>
        <v>0.91145164402211587</v>
      </c>
      <c r="C1311" t="str">
        <f ca="1">IF(B1311&lt;=$L$3,$I$3,IF(B1311&lt;=$L$4,$I$4,IF(B1311&lt;=$L$5,$I$5,IF(B1311&lt;=$L$6,$I$6,$I$7))))</f>
        <v>Split</v>
      </c>
      <c r="D1311" s="14">
        <f ca="1">LOGINV(RAND(),$M$12,$L$12)</f>
        <v>52.112901890954745</v>
      </c>
      <c r="E1311" s="14">
        <f ca="1">LOGINV(RAND(),$M$13,$L$13)</f>
        <v>36.442456264492151</v>
      </c>
      <c r="F1311" s="14">
        <f ca="1">LOGINV(RAND(),$M$14,$L$14)</f>
        <v>20.629656286108226</v>
      </c>
      <c r="G1311" s="14">
        <f ca="1">D1311+E1311+F1311</f>
        <v>109.18501444155513</v>
      </c>
      <c r="H1311">
        <f ca="1">FLOOR(SimTable[[#This Row],[Total_Service_Time_sec]],10)</f>
        <v>100</v>
      </c>
    </row>
    <row r="1312" spans="1:8" ht="15" customHeight="1">
      <c r="A1312">
        <f t="shared" si="20"/>
        <v>1311</v>
      </c>
      <c r="B1312" s="13">
        <f ca="1">RAND()</f>
        <v>0.79726272721697411</v>
      </c>
      <c r="C1312" t="str">
        <f ca="1">IF(B1312&lt;=$L$3,$I$3,IF(B1312&lt;=$L$4,$I$4,IF(B1312&lt;=$L$5,$I$5,IF(B1312&lt;=$L$6,$I$6,$I$7))))</f>
        <v>Cup</v>
      </c>
      <c r="D1312" s="14">
        <f ca="1">LOGINV(RAND(),$M$12,$L$12)</f>
        <v>43.743906381784626</v>
      </c>
      <c r="E1312" s="14">
        <f ca="1">LOGINV(RAND(),$M$13,$L$13)</f>
        <v>36.215886652399092</v>
      </c>
      <c r="F1312" s="14">
        <f ca="1">LOGINV(RAND(),$M$14,$L$14)</f>
        <v>17.188937233480342</v>
      </c>
      <c r="G1312" s="14">
        <f ca="1">D1312+E1312+F1312</f>
        <v>97.148730267664064</v>
      </c>
      <c r="H1312">
        <f ca="1">FLOOR(SimTable[[#This Row],[Total_Service_Time_sec]],10)</f>
        <v>90</v>
      </c>
    </row>
    <row r="1313" spans="1:8" ht="15" customHeight="1">
      <c r="A1313">
        <f t="shared" si="20"/>
        <v>1312</v>
      </c>
      <c r="B1313" s="13">
        <f ca="1">RAND()</f>
        <v>0.1454888035869083</v>
      </c>
      <c r="C1313" t="str">
        <f ca="1">IF(B1313&lt;=$L$3,$I$3,IF(B1313&lt;=$L$4,$I$4,IF(B1313&lt;=$L$5,$I$5,IF(B1313&lt;=$L$6,$I$6,$I$7))))</f>
        <v>Cone</v>
      </c>
      <c r="D1313" s="14">
        <f ca="1">LOGINV(RAND(),$M$12,$L$12)</f>
        <v>28.219366979866578</v>
      </c>
      <c r="E1313" s="14">
        <f ca="1">LOGINV(RAND(),$M$13,$L$13)</f>
        <v>18.07668336247233</v>
      </c>
      <c r="F1313" s="14">
        <f ca="1">LOGINV(RAND(),$M$14,$L$14)</f>
        <v>21.043551463056566</v>
      </c>
      <c r="G1313" s="14">
        <f ca="1">D1313+E1313+F1313</f>
        <v>67.339601805395475</v>
      </c>
      <c r="H1313">
        <f ca="1">FLOOR(SimTable[[#This Row],[Total_Service_Time_sec]],10)</f>
        <v>60</v>
      </c>
    </row>
    <row r="1314" spans="1:8" ht="15" customHeight="1">
      <c r="A1314">
        <f t="shared" si="20"/>
        <v>1313</v>
      </c>
      <c r="B1314" s="13">
        <f ca="1">RAND()</f>
        <v>0.55655158334856125</v>
      </c>
      <c r="C1314" t="str">
        <f ca="1">IF(B1314&lt;=$L$3,$I$3,IF(B1314&lt;=$L$4,$I$4,IF(B1314&lt;=$L$5,$I$5,IF(B1314&lt;=$L$6,$I$6,$I$7))))</f>
        <v>Cup</v>
      </c>
      <c r="D1314" s="14">
        <f ca="1">LOGINV(RAND(),$M$12,$L$12)</f>
        <v>26.213490154109074</v>
      </c>
      <c r="E1314" s="14">
        <f ca="1">LOGINV(RAND(),$M$13,$L$13)</f>
        <v>17.526198596941462</v>
      </c>
      <c r="F1314" s="14">
        <f ca="1">LOGINV(RAND(),$M$14,$L$14)</f>
        <v>17.233959159313784</v>
      </c>
      <c r="G1314" s="14">
        <f ca="1">D1314+E1314+F1314</f>
        <v>60.973647910364321</v>
      </c>
      <c r="H1314">
        <f ca="1">FLOOR(SimTable[[#This Row],[Total_Service_Time_sec]],10)</f>
        <v>60</v>
      </c>
    </row>
    <row r="1315" spans="1:8" ht="15" customHeight="1">
      <c r="A1315">
        <f t="shared" si="20"/>
        <v>1314</v>
      </c>
      <c r="B1315" s="13">
        <f ca="1">RAND()</f>
        <v>0.84472285671272718</v>
      </c>
      <c r="C1315" t="str">
        <f ca="1">IF(B1315&lt;=$L$3,$I$3,IF(B1315&lt;=$L$4,$I$4,IF(B1315&lt;=$L$5,$I$5,IF(B1315&lt;=$L$6,$I$6,$I$7))))</f>
        <v>Cup</v>
      </c>
      <c r="D1315" s="14">
        <f ca="1">LOGINV(RAND(),$M$12,$L$12)</f>
        <v>14.987109714250851</v>
      </c>
      <c r="E1315" s="14">
        <f ca="1">LOGINV(RAND(),$M$13,$L$13)</f>
        <v>50.771397490881611</v>
      </c>
      <c r="F1315" s="14">
        <f ca="1">LOGINV(RAND(),$M$14,$L$14)</f>
        <v>18.723980349126016</v>
      </c>
      <c r="G1315" s="14">
        <f ca="1">D1315+E1315+F1315</f>
        <v>84.482487554258483</v>
      </c>
      <c r="H1315">
        <f ca="1">FLOOR(SimTable[[#This Row],[Total_Service_Time_sec]],10)</f>
        <v>80</v>
      </c>
    </row>
    <row r="1316" spans="1:8" ht="15" customHeight="1">
      <c r="A1316">
        <f t="shared" si="20"/>
        <v>1315</v>
      </c>
      <c r="B1316" s="13">
        <f ca="1">RAND()</f>
        <v>0.30485736715713641</v>
      </c>
      <c r="C1316" t="str">
        <f ca="1">IF(B1316&lt;=$L$3,$I$3,IF(B1316&lt;=$L$4,$I$4,IF(B1316&lt;=$L$5,$I$5,IF(B1316&lt;=$L$6,$I$6,$I$7))))</f>
        <v>Cone</v>
      </c>
      <c r="D1316" s="14">
        <f ca="1">LOGINV(RAND(),$M$12,$L$12)</f>
        <v>38.820368529602753</v>
      </c>
      <c r="E1316" s="14">
        <f ca="1">LOGINV(RAND(),$M$13,$L$13)</f>
        <v>18.399472881255626</v>
      </c>
      <c r="F1316" s="14">
        <f ca="1">LOGINV(RAND(),$M$14,$L$14)</f>
        <v>22.125104022684642</v>
      </c>
      <c r="G1316" s="14">
        <f ca="1">D1316+E1316+F1316</f>
        <v>79.344945433543018</v>
      </c>
      <c r="H1316">
        <f ca="1">FLOOR(SimTable[[#This Row],[Total_Service_Time_sec]],10)</f>
        <v>70</v>
      </c>
    </row>
    <row r="1317" spans="1:8" ht="15" customHeight="1">
      <c r="A1317">
        <f t="shared" si="20"/>
        <v>1316</v>
      </c>
      <c r="B1317" s="13">
        <f ca="1">RAND()</f>
        <v>0.40382446101579739</v>
      </c>
      <c r="C1317" t="str">
        <f ca="1">IF(B1317&lt;=$L$3,$I$3,IF(B1317&lt;=$L$4,$I$4,IF(B1317&lt;=$L$5,$I$5,IF(B1317&lt;=$L$6,$I$6,$I$7))))</f>
        <v>Cone</v>
      </c>
      <c r="D1317" s="14">
        <f ca="1">LOGINV(RAND(),$M$12,$L$12)</f>
        <v>32.938915256937868</v>
      </c>
      <c r="E1317" s="14">
        <f ca="1">LOGINV(RAND(),$M$13,$L$13)</f>
        <v>14.077406777745807</v>
      </c>
      <c r="F1317" s="14">
        <f ca="1">LOGINV(RAND(),$M$14,$L$14)</f>
        <v>20.576938639209484</v>
      </c>
      <c r="G1317" s="14">
        <f ca="1">D1317+E1317+F1317</f>
        <v>67.593260673893155</v>
      </c>
      <c r="H1317">
        <f ca="1">FLOOR(SimTable[[#This Row],[Total_Service_Time_sec]],10)</f>
        <v>60</v>
      </c>
    </row>
    <row r="1318" spans="1:8" ht="15" customHeight="1">
      <c r="A1318">
        <f t="shared" si="20"/>
        <v>1317</v>
      </c>
      <c r="B1318" s="13">
        <f ca="1">RAND()</f>
        <v>0.50097055381771727</v>
      </c>
      <c r="C1318" t="str">
        <f ca="1">IF(B1318&lt;=$L$3,$I$3,IF(B1318&lt;=$L$4,$I$4,IF(B1318&lt;=$L$5,$I$5,IF(B1318&lt;=$L$6,$I$6,$I$7))))</f>
        <v>Cup</v>
      </c>
      <c r="D1318" s="14">
        <f ca="1">LOGINV(RAND(),$M$12,$L$12)</f>
        <v>9.313890075741476</v>
      </c>
      <c r="E1318" s="14">
        <f ca="1">LOGINV(RAND(),$M$13,$L$13)</f>
        <v>54.603900743029286</v>
      </c>
      <c r="F1318" s="14">
        <f ca="1">LOGINV(RAND(),$M$14,$L$14)</f>
        <v>21.764491978667422</v>
      </c>
      <c r="G1318" s="14">
        <f ca="1">D1318+E1318+F1318</f>
        <v>85.682282797438177</v>
      </c>
      <c r="H1318">
        <f ca="1">FLOOR(SimTable[[#This Row],[Total_Service_Time_sec]],10)</f>
        <v>80</v>
      </c>
    </row>
    <row r="1319" spans="1:8" ht="15" customHeight="1">
      <c r="A1319">
        <f t="shared" si="20"/>
        <v>1318</v>
      </c>
      <c r="B1319" s="13">
        <f ca="1">RAND()</f>
        <v>0.36228320714191276</v>
      </c>
      <c r="C1319" t="str">
        <f ca="1">IF(B1319&lt;=$L$3,$I$3,IF(B1319&lt;=$L$4,$I$4,IF(B1319&lt;=$L$5,$I$5,IF(B1319&lt;=$L$6,$I$6,$I$7))))</f>
        <v>Cone</v>
      </c>
      <c r="D1319" s="14">
        <f ca="1">LOGINV(RAND(),$M$12,$L$12)</f>
        <v>25.605709434618021</v>
      </c>
      <c r="E1319" s="14">
        <f ca="1">LOGINV(RAND(),$M$13,$L$13)</f>
        <v>95.30637243322569</v>
      </c>
      <c r="F1319" s="14">
        <f ca="1">LOGINV(RAND(),$M$14,$L$14)</f>
        <v>20.713926459785082</v>
      </c>
      <c r="G1319" s="14">
        <f ca="1">D1319+E1319+F1319</f>
        <v>141.6260083276288</v>
      </c>
      <c r="H1319">
        <f ca="1">FLOOR(SimTable[[#This Row],[Total_Service_Time_sec]],10)</f>
        <v>140</v>
      </c>
    </row>
    <row r="1320" spans="1:8" ht="15" customHeight="1">
      <c r="A1320">
        <f t="shared" si="20"/>
        <v>1319</v>
      </c>
      <c r="B1320" s="13">
        <f ca="1">RAND()</f>
        <v>6.8084015416946642E-2</v>
      </c>
      <c r="C1320" t="str">
        <f ca="1">IF(B1320&lt;=$L$3,$I$3,IF(B1320&lt;=$L$4,$I$4,IF(B1320&lt;=$L$5,$I$5,IF(B1320&lt;=$L$6,$I$6,$I$7))))</f>
        <v>Cone</v>
      </c>
      <c r="D1320" s="14">
        <f ca="1">LOGINV(RAND(),$M$12,$L$12)</f>
        <v>7.1612332051270648</v>
      </c>
      <c r="E1320" s="14">
        <f ca="1">LOGINV(RAND(),$M$13,$L$13)</f>
        <v>17.583699088434145</v>
      </c>
      <c r="F1320" s="14">
        <f ca="1">LOGINV(RAND(),$M$14,$L$14)</f>
        <v>21.651853567639826</v>
      </c>
      <c r="G1320" s="14">
        <f ca="1">D1320+E1320+F1320</f>
        <v>46.396785861201039</v>
      </c>
      <c r="H1320">
        <f ca="1">FLOOR(SimTable[[#This Row],[Total_Service_Time_sec]],10)</f>
        <v>40</v>
      </c>
    </row>
    <row r="1321" spans="1:8" ht="15" customHeight="1">
      <c r="A1321">
        <f t="shared" si="20"/>
        <v>1320</v>
      </c>
      <c r="B1321" s="13">
        <f ca="1">RAND()</f>
        <v>5.8914929303778507E-2</v>
      </c>
      <c r="C1321" t="str">
        <f ca="1">IF(B1321&lt;=$L$3,$I$3,IF(B1321&lt;=$L$4,$I$4,IF(B1321&lt;=$L$5,$I$5,IF(B1321&lt;=$L$6,$I$6,$I$7))))</f>
        <v>Cone</v>
      </c>
      <c r="D1321" s="14">
        <f ca="1">LOGINV(RAND(),$M$12,$L$12)</f>
        <v>74.900162193192955</v>
      </c>
      <c r="E1321" s="14">
        <f ca="1">LOGINV(RAND(),$M$13,$L$13)</f>
        <v>17.155375940910339</v>
      </c>
      <c r="F1321" s="14">
        <f ca="1">LOGINV(RAND(),$M$14,$L$14)</f>
        <v>19.022137269971843</v>
      </c>
      <c r="G1321" s="14">
        <f ca="1">D1321+E1321+F1321</f>
        <v>111.07767540407514</v>
      </c>
      <c r="H1321">
        <f ca="1">FLOOR(SimTable[[#This Row],[Total_Service_Time_sec]],10)</f>
        <v>110</v>
      </c>
    </row>
    <row r="1322" spans="1:8" ht="15" customHeight="1">
      <c r="A1322">
        <f t="shared" si="20"/>
        <v>1321</v>
      </c>
      <c r="B1322" s="13">
        <f ca="1">RAND()</f>
        <v>0.82870292901125653</v>
      </c>
      <c r="C1322" t="str">
        <f ca="1">IF(B1322&lt;=$L$3,$I$3,IF(B1322&lt;=$L$4,$I$4,IF(B1322&lt;=$L$5,$I$5,IF(B1322&lt;=$L$6,$I$6,$I$7))))</f>
        <v>Cup</v>
      </c>
      <c r="D1322" s="14">
        <f ca="1">LOGINV(RAND(),$M$12,$L$12)</f>
        <v>45.418646567916774</v>
      </c>
      <c r="E1322" s="14">
        <f ca="1">LOGINV(RAND(),$M$13,$L$13)</f>
        <v>58.803132575996408</v>
      </c>
      <c r="F1322" s="14">
        <f ca="1">LOGINV(RAND(),$M$14,$L$14)</f>
        <v>21.492050754066877</v>
      </c>
      <c r="G1322" s="14">
        <f ca="1">D1322+E1322+F1322</f>
        <v>125.71382989798006</v>
      </c>
      <c r="H1322">
        <f ca="1">FLOOR(SimTable[[#This Row],[Total_Service_Time_sec]],10)</f>
        <v>120</v>
      </c>
    </row>
    <row r="1323" spans="1:8" ht="15" customHeight="1">
      <c r="A1323">
        <f t="shared" si="20"/>
        <v>1322</v>
      </c>
      <c r="B1323" s="13">
        <f ca="1">RAND()</f>
        <v>1.345958573700734E-2</v>
      </c>
      <c r="C1323" t="str">
        <f ca="1">IF(B1323&lt;=$L$3,$I$3,IF(B1323&lt;=$L$4,$I$4,IF(B1323&lt;=$L$5,$I$5,IF(B1323&lt;=$L$6,$I$6,$I$7))))</f>
        <v>Cone</v>
      </c>
      <c r="D1323" s="14">
        <f ca="1">LOGINV(RAND(),$M$12,$L$12)</f>
        <v>89.503737846697803</v>
      </c>
      <c r="E1323" s="14">
        <f ca="1">LOGINV(RAND(),$M$13,$L$13)</f>
        <v>39.068884208763627</v>
      </c>
      <c r="F1323" s="14">
        <f ca="1">LOGINV(RAND(),$M$14,$L$14)</f>
        <v>19.177226813568996</v>
      </c>
      <c r="G1323" s="14">
        <f ca="1">D1323+E1323+F1323</f>
        <v>147.74984886903044</v>
      </c>
      <c r="H1323">
        <f ca="1">FLOOR(SimTable[[#This Row],[Total_Service_Time_sec]],10)</f>
        <v>140</v>
      </c>
    </row>
    <row r="1324" spans="1:8" ht="15" customHeight="1">
      <c r="A1324">
        <f t="shared" si="20"/>
        <v>1323</v>
      </c>
      <c r="B1324" s="13">
        <f ca="1">RAND()</f>
        <v>0.70679985034004944</v>
      </c>
      <c r="C1324" t="str">
        <f ca="1">IF(B1324&lt;=$L$3,$I$3,IF(B1324&lt;=$L$4,$I$4,IF(B1324&lt;=$L$5,$I$5,IF(B1324&lt;=$L$6,$I$6,$I$7))))</f>
        <v>Cup</v>
      </c>
      <c r="D1324" s="14">
        <f ca="1">LOGINV(RAND(),$M$12,$L$12)</f>
        <v>17.019821207771408</v>
      </c>
      <c r="E1324" s="14">
        <f ca="1">LOGINV(RAND(),$M$13,$L$13)</f>
        <v>23.826752031197838</v>
      </c>
      <c r="F1324" s="14">
        <f ca="1">LOGINV(RAND(),$M$14,$L$14)</f>
        <v>22.571878632722765</v>
      </c>
      <c r="G1324" s="14">
        <f ca="1">D1324+E1324+F1324</f>
        <v>63.418451871692007</v>
      </c>
      <c r="H1324">
        <f ca="1">FLOOR(SimTable[[#This Row],[Total_Service_Time_sec]],10)</f>
        <v>60</v>
      </c>
    </row>
    <row r="1325" spans="1:8" ht="15" customHeight="1">
      <c r="A1325">
        <f t="shared" si="20"/>
        <v>1324</v>
      </c>
      <c r="B1325" s="13">
        <f ca="1">RAND()</f>
        <v>0.61366395038278665</v>
      </c>
      <c r="C1325" t="str">
        <f ca="1">IF(B1325&lt;=$L$3,$I$3,IF(B1325&lt;=$L$4,$I$4,IF(B1325&lt;=$L$5,$I$5,IF(B1325&lt;=$L$6,$I$6,$I$7))))</f>
        <v>Cup</v>
      </c>
      <c r="D1325" s="14">
        <f ca="1">LOGINV(RAND(),$M$12,$L$12)</f>
        <v>29.508186222661394</v>
      </c>
      <c r="E1325" s="14">
        <f ca="1">LOGINV(RAND(),$M$13,$L$13)</f>
        <v>10.24757839140735</v>
      </c>
      <c r="F1325" s="14">
        <f ca="1">LOGINV(RAND(),$M$14,$L$14)</f>
        <v>18.576324226769774</v>
      </c>
      <c r="G1325" s="14">
        <f ca="1">D1325+E1325+F1325</f>
        <v>58.332088840838523</v>
      </c>
      <c r="H1325">
        <f ca="1">FLOOR(SimTable[[#This Row],[Total_Service_Time_sec]],10)</f>
        <v>50</v>
      </c>
    </row>
    <row r="1326" spans="1:8" ht="15" customHeight="1">
      <c r="A1326">
        <f t="shared" si="20"/>
        <v>1325</v>
      </c>
      <c r="B1326" s="13">
        <f ca="1">RAND()</f>
        <v>0.42412650503936211</v>
      </c>
      <c r="C1326" t="str">
        <f ca="1">IF(B1326&lt;=$L$3,$I$3,IF(B1326&lt;=$L$4,$I$4,IF(B1326&lt;=$L$5,$I$5,IF(B1326&lt;=$L$6,$I$6,$I$7))))</f>
        <v>Cone</v>
      </c>
      <c r="D1326" s="14">
        <f ca="1">LOGINV(RAND(),$M$12,$L$12)</f>
        <v>17.981585963728108</v>
      </c>
      <c r="E1326" s="14">
        <f ca="1">LOGINV(RAND(),$M$13,$L$13)</f>
        <v>40.554451438264486</v>
      </c>
      <c r="F1326" s="14">
        <f ca="1">LOGINV(RAND(),$M$14,$L$14)</f>
        <v>14.864990605326259</v>
      </c>
      <c r="G1326" s="14">
        <f ca="1">D1326+E1326+F1326</f>
        <v>73.401028007318857</v>
      </c>
      <c r="H1326">
        <f ca="1">FLOOR(SimTable[[#This Row],[Total_Service_Time_sec]],10)</f>
        <v>70</v>
      </c>
    </row>
    <row r="1327" spans="1:8" ht="15" customHeight="1">
      <c r="A1327">
        <f t="shared" si="20"/>
        <v>1326</v>
      </c>
      <c r="B1327" s="13">
        <f ca="1">RAND()</f>
        <v>0.75056082752405795</v>
      </c>
      <c r="C1327" t="str">
        <f ca="1">IF(B1327&lt;=$L$3,$I$3,IF(B1327&lt;=$L$4,$I$4,IF(B1327&lt;=$L$5,$I$5,IF(B1327&lt;=$L$6,$I$6,$I$7))))</f>
        <v>Cup</v>
      </c>
      <c r="D1327" s="14">
        <f ca="1">LOGINV(RAND(),$M$12,$L$12)</f>
        <v>16.818944915866929</v>
      </c>
      <c r="E1327" s="14">
        <f ca="1">LOGINV(RAND(),$M$13,$L$13)</f>
        <v>30.056749268391656</v>
      </c>
      <c r="F1327" s="14">
        <f ca="1">LOGINV(RAND(),$M$14,$L$14)</f>
        <v>20.830715251045753</v>
      </c>
      <c r="G1327" s="14">
        <f ca="1">D1327+E1327+F1327</f>
        <v>67.706409435304337</v>
      </c>
      <c r="H1327">
        <f ca="1">FLOOR(SimTable[[#This Row],[Total_Service_Time_sec]],10)</f>
        <v>60</v>
      </c>
    </row>
    <row r="1328" spans="1:8" ht="15" customHeight="1">
      <c r="A1328">
        <f t="shared" si="20"/>
        <v>1327</v>
      </c>
      <c r="B1328" s="13">
        <f ca="1">RAND()</f>
        <v>0.45352559745562482</v>
      </c>
      <c r="C1328" t="str">
        <f ca="1">IF(B1328&lt;=$L$3,$I$3,IF(B1328&lt;=$L$4,$I$4,IF(B1328&lt;=$L$5,$I$5,IF(B1328&lt;=$L$6,$I$6,$I$7))))</f>
        <v>Cone</v>
      </c>
      <c r="D1328" s="14">
        <f ca="1">LOGINV(RAND(),$M$12,$L$12)</f>
        <v>33.565855259494136</v>
      </c>
      <c r="E1328" s="14">
        <f ca="1">LOGINV(RAND(),$M$13,$L$13)</f>
        <v>25.291186841984842</v>
      </c>
      <c r="F1328" s="14">
        <f ca="1">LOGINV(RAND(),$M$14,$L$14)</f>
        <v>16.574171316739051</v>
      </c>
      <c r="G1328" s="14">
        <f ca="1">D1328+E1328+F1328</f>
        <v>75.431213418218036</v>
      </c>
      <c r="H1328">
        <f ca="1">FLOOR(SimTable[[#This Row],[Total_Service_Time_sec]],10)</f>
        <v>70</v>
      </c>
    </row>
    <row r="1329" spans="1:8" ht="15" customHeight="1">
      <c r="A1329">
        <f t="shared" si="20"/>
        <v>1328</v>
      </c>
      <c r="B1329" s="13">
        <f ca="1">RAND()</f>
        <v>0.82696481993117721</v>
      </c>
      <c r="C1329" t="str">
        <f ca="1">IF(B1329&lt;=$L$3,$I$3,IF(B1329&lt;=$L$4,$I$4,IF(B1329&lt;=$L$5,$I$5,IF(B1329&lt;=$L$6,$I$6,$I$7))))</f>
        <v>Cup</v>
      </c>
      <c r="D1329" s="14">
        <f ca="1">LOGINV(RAND(),$M$12,$L$12)</f>
        <v>7.9310001957637022</v>
      </c>
      <c r="E1329" s="14">
        <f ca="1">LOGINV(RAND(),$M$13,$L$13)</f>
        <v>44.62889176094869</v>
      </c>
      <c r="F1329" s="14">
        <f ca="1">LOGINV(RAND(),$M$14,$L$14)</f>
        <v>16.575986622221116</v>
      </c>
      <c r="G1329" s="14">
        <f ca="1">D1329+E1329+F1329</f>
        <v>69.1358785789335</v>
      </c>
      <c r="H1329">
        <f ca="1">FLOOR(SimTable[[#This Row],[Total_Service_Time_sec]],10)</f>
        <v>60</v>
      </c>
    </row>
    <row r="1330" spans="1:8" ht="15" customHeight="1">
      <c r="A1330">
        <f t="shared" si="20"/>
        <v>1329</v>
      </c>
      <c r="B1330" s="13">
        <f ca="1">RAND()</f>
        <v>0.58100097212003021</v>
      </c>
      <c r="C1330" t="str">
        <f ca="1">IF(B1330&lt;=$L$3,$I$3,IF(B1330&lt;=$L$4,$I$4,IF(B1330&lt;=$L$5,$I$5,IF(B1330&lt;=$L$6,$I$6,$I$7))))</f>
        <v>Cup</v>
      </c>
      <c r="D1330" s="14">
        <f ca="1">LOGINV(RAND(),$M$12,$L$12)</f>
        <v>18.123197710358536</v>
      </c>
      <c r="E1330" s="14">
        <f ca="1">LOGINV(RAND(),$M$13,$L$13)</f>
        <v>19.349175853987798</v>
      </c>
      <c r="F1330" s="14">
        <f ca="1">LOGINV(RAND(),$M$14,$L$14)</f>
        <v>19.276974364263225</v>
      </c>
      <c r="G1330" s="14">
        <f ca="1">D1330+E1330+F1330</f>
        <v>56.749347928609559</v>
      </c>
      <c r="H1330">
        <f ca="1">FLOOR(SimTable[[#This Row],[Total_Service_Time_sec]],10)</f>
        <v>50</v>
      </c>
    </row>
    <row r="1331" spans="1:8" ht="15" customHeight="1">
      <c r="A1331">
        <f t="shared" si="20"/>
        <v>1330</v>
      </c>
      <c r="B1331" s="13">
        <f ca="1">RAND()</f>
        <v>0.67195083578104597</v>
      </c>
      <c r="C1331" t="str">
        <f ca="1">IF(B1331&lt;=$L$3,$I$3,IF(B1331&lt;=$L$4,$I$4,IF(B1331&lt;=$L$5,$I$5,IF(B1331&lt;=$L$6,$I$6,$I$7))))</f>
        <v>Cup</v>
      </c>
      <c r="D1331" s="14">
        <f ca="1">LOGINV(RAND(),$M$12,$L$12)</f>
        <v>42.202108564059948</v>
      </c>
      <c r="E1331" s="14">
        <f ca="1">LOGINV(RAND(),$M$13,$L$13)</f>
        <v>23.934431449265187</v>
      </c>
      <c r="F1331" s="14">
        <f ca="1">LOGINV(RAND(),$M$14,$L$14)</f>
        <v>21.116118390265367</v>
      </c>
      <c r="G1331" s="14">
        <f ca="1">D1331+E1331+F1331</f>
        <v>87.252658403590502</v>
      </c>
      <c r="H1331">
        <f ca="1">FLOOR(SimTable[[#This Row],[Total_Service_Time_sec]],10)</f>
        <v>80</v>
      </c>
    </row>
    <row r="1332" spans="1:8" ht="15" customHeight="1">
      <c r="A1332">
        <f t="shared" si="20"/>
        <v>1331</v>
      </c>
      <c r="B1332" s="13">
        <f ca="1">RAND()</f>
        <v>0.23788332457372918</v>
      </c>
      <c r="C1332" t="str">
        <f ca="1">IF(B1332&lt;=$L$3,$I$3,IF(B1332&lt;=$L$4,$I$4,IF(B1332&lt;=$L$5,$I$5,IF(B1332&lt;=$L$6,$I$6,$I$7))))</f>
        <v>Cone</v>
      </c>
      <c r="D1332" s="14">
        <f ca="1">LOGINV(RAND(),$M$12,$L$12)</f>
        <v>25.451059068905121</v>
      </c>
      <c r="E1332" s="14">
        <f ca="1">LOGINV(RAND(),$M$13,$L$13)</f>
        <v>29.118810428953829</v>
      </c>
      <c r="F1332" s="14">
        <f ca="1">LOGINV(RAND(),$M$14,$L$14)</f>
        <v>19.062629590225928</v>
      </c>
      <c r="G1332" s="14">
        <f ca="1">D1332+E1332+F1332</f>
        <v>73.63249908808487</v>
      </c>
      <c r="H1332">
        <f ca="1">FLOOR(SimTable[[#This Row],[Total_Service_Time_sec]],10)</f>
        <v>70</v>
      </c>
    </row>
    <row r="1333" spans="1:8" ht="15" customHeight="1">
      <c r="A1333">
        <f t="shared" si="20"/>
        <v>1332</v>
      </c>
      <c r="B1333" s="13">
        <f ca="1">RAND()</f>
        <v>0.11587553751931312</v>
      </c>
      <c r="C1333" t="str">
        <f ca="1">IF(B1333&lt;=$L$3,$I$3,IF(B1333&lt;=$L$4,$I$4,IF(B1333&lt;=$L$5,$I$5,IF(B1333&lt;=$L$6,$I$6,$I$7))))</f>
        <v>Cone</v>
      </c>
      <c r="D1333" s="14">
        <f ca="1">LOGINV(RAND(),$M$12,$L$12)</f>
        <v>65.413585378860461</v>
      </c>
      <c r="E1333" s="14">
        <f ca="1">LOGINV(RAND(),$M$13,$L$13)</f>
        <v>26.404757529182358</v>
      </c>
      <c r="F1333" s="14">
        <f ca="1">LOGINV(RAND(),$M$14,$L$14)</f>
        <v>19.961772311013757</v>
      </c>
      <c r="G1333" s="14">
        <f ca="1">D1333+E1333+F1333</f>
        <v>111.78011521905658</v>
      </c>
      <c r="H1333">
        <f ca="1">FLOOR(SimTable[[#This Row],[Total_Service_Time_sec]],10)</f>
        <v>110</v>
      </c>
    </row>
    <row r="1334" spans="1:8" ht="15" customHeight="1">
      <c r="A1334">
        <f t="shared" si="20"/>
        <v>1333</v>
      </c>
      <c r="B1334" s="13">
        <f ca="1">RAND()</f>
        <v>0.14667387677811161</v>
      </c>
      <c r="C1334" t="str">
        <f ca="1">IF(B1334&lt;=$L$3,$I$3,IF(B1334&lt;=$L$4,$I$4,IF(B1334&lt;=$L$5,$I$5,IF(B1334&lt;=$L$6,$I$6,$I$7))))</f>
        <v>Cone</v>
      </c>
      <c r="D1334" s="14">
        <f ca="1">LOGINV(RAND(),$M$12,$L$12)</f>
        <v>65.137743290100133</v>
      </c>
      <c r="E1334" s="14">
        <f ca="1">LOGINV(RAND(),$M$13,$L$13)</f>
        <v>37.234881457531934</v>
      </c>
      <c r="F1334" s="14">
        <f ca="1">LOGINV(RAND(),$M$14,$L$14)</f>
        <v>23.902882625265896</v>
      </c>
      <c r="G1334" s="14">
        <f ca="1">D1334+E1334+F1334</f>
        <v>126.27550737289798</v>
      </c>
      <c r="H1334">
        <f ca="1">FLOOR(SimTable[[#This Row],[Total_Service_Time_sec]],10)</f>
        <v>120</v>
      </c>
    </row>
    <row r="1335" spans="1:8" ht="15" customHeight="1">
      <c r="A1335">
        <f t="shared" si="20"/>
        <v>1334</v>
      </c>
      <c r="B1335" s="13">
        <f ca="1">RAND()</f>
        <v>0.9146716572955399</v>
      </c>
      <c r="C1335" t="str">
        <f ca="1">IF(B1335&lt;=$L$3,$I$3,IF(B1335&lt;=$L$4,$I$4,IF(B1335&lt;=$L$5,$I$5,IF(B1335&lt;=$L$6,$I$6,$I$7))))</f>
        <v>Split</v>
      </c>
      <c r="D1335" s="14">
        <f ca="1">LOGINV(RAND(),$M$12,$L$12)</f>
        <v>66.830297837042849</v>
      </c>
      <c r="E1335" s="14">
        <f ca="1">LOGINV(RAND(),$M$13,$L$13)</f>
        <v>29.517342678076005</v>
      </c>
      <c r="F1335" s="14">
        <f ca="1">LOGINV(RAND(),$M$14,$L$14)</f>
        <v>27.037196148693248</v>
      </c>
      <c r="G1335" s="14">
        <f ca="1">D1335+E1335+F1335</f>
        <v>123.38483666381211</v>
      </c>
      <c r="H1335">
        <f ca="1">FLOOR(SimTable[[#This Row],[Total_Service_Time_sec]],10)</f>
        <v>120</v>
      </c>
    </row>
    <row r="1336" spans="1:8" ht="15" customHeight="1">
      <c r="A1336">
        <f t="shared" si="20"/>
        <v>1335</v>
      </c>
      <c r="B1336" s="13">
        <f ca="1">RAND()</f>
        <v>0.4137497687245042</v>
      </c>
      <c r="C1336" t="str">
        <f ca="1">IF(B1336&lt;=$L$3,$I$3,IF(B1336&lt;=$L$4,$I$4,IF(B1336&lt;=$L$5,$I$5,IF(B1336&lt;=$L$6,$I$6,$I$7))))</f>
        <v>Cone</v>
      </c>
      <c r="D1336" s="14">
        <f ca="1">LOGINV(RAND(),$M$12,$L$12)</f>
        <v>24.803204071186833</v>
      </c>
      <c r="E1336" s="14">
        <f ca="1">LOGINV(RAND(),$M$13,$L$13)</f>
        <v>30.49224822152566</v>
      </c>
      <c r="F1336" s="14">
        <f ca="1">LOGINV(RAND(),$M$14,$L$14)</f>
        <v>19.38249459139978</v>
      </c>
      <c r="G1336" s="14">
        <f ca="1">D1336+E1336+F1336</f>
        <v>74.677946884112274</v>
      </c>
      <c r="H1336">
        <f ca="1">FLOOR(SimTable[[#This Row],[Total_Service_Time_sec]],10)</f>
        <v>70</v>
      </c>
    </row>
    <row r="1337" spans="1:8" ht="15" customHeight="1">
      <c r="A1337">
        <f t="shared" si="20"/>
        <v>1336</v>
      </c>
      <c r="B1337" s="13">
        <f ca="1">RAND()</f>
        <v>0.27801604289896986</v>
      </c>
      <c r="C1337" t="str">
        <f ca="1">IF(B1337&lt;=$L$3,$I$3,IF(B1337&lt;=$L$4,$I$4,IF(B1337&lt;=$L$5,$I$5,IF(B1337&lt;=$L$6,$I$6,$I$7))))</f>
        <v>Cone</v>
      </c>
      <c r="D1337" s="14">
        <f ca="1">LOGINV(RAND(),$M$12,$L$12)</f>
        <v>49.967255587913897</v>
      </c>
      <c r="E1337" s="14">
        <f ca="1">LOGINV(RAND(),$M$13,$L$13)</f>
        <v>56.853332603748392</v>
      </c>
      <c r="F1337" s="14">
        <f ca="1">LOGINV(RAND(),$M$14,$L$14)</f>
        <v>19.224453813531092</v>
      </c>
      <c r="G1337" s="14">
        <f ca="1">D1337+E1337+F1337</f>
        <v>126.04504200519338</v>
      </c>
      <c r="H1337">
        <f ca="1">FLOOR(SimTable[[#This Row],[Total_Service_Time_sec]],10)</f>
        <v>120</v>
      </c>
    </row>
    <row r="1338" spans="1:8" ht="15" customHeight="1">
      <c r="A1338">
        <f t="shared" si="20"/>
        <v>1337</v>
      </c>
      <c r="B1338" s="13">
        <f ca="1">RAND()</f>
        <v>0.36383464294949031</v>
      </c>
      <c r="C1338" t="str">
        <f ca="1">IF(B1338&lt;=$L$3,$I$3,IF(B1338&lt;=$L$4,$I$4,IF(B1338&lt;=$L$5,$I$5,IF(B1338&lt;=$L$6,$I$6,$I$7))))</f>
        <v>Cone</v>
      </c>
      <c r="D1338" s="14">
        <f ca="1">LOGINV(RAND(),$M$12,$L$12)</f>
        <v>83.316966025345366</v>
      </c>
      <c r="E1338" s="14">
        <f ca="1">LOGINV(RAND(),$M$13,$L$13)</f>
        <v>20.414164594276414</v>
      </c>
      <c r="F1338" s="14">
        <f ca="1">LOGINV(RAND(),$M$14,$L$14)</f>
        <v>21.497194989963951</v>
      </c>
      <c r="G1338" s="14">
        <f ca="1">D1338+E1338+F1338</f>
        <v>125.22832560958574</v>
      </c>
      <c r="H1338">
        <f ca="1">FLOOR(SimTable[[#This Row],[Total_Service_Time_sec]],10)</f>
        <v>120</v>
      </c>
    </row>
    <row r="1339" spans="1:8" ht="15" customHeight="1">
      <c r="A1339">
        <f t="shared" si="20"/>
        <v>1338</v>
      </c>
      <c r="B1339" s="13">
        <f ca="1">RAND()</f>
        <v>3.6681693465323018E-2</v>
      </c>
      <c r="C1339" t="str">
        <f ca="1">IF(B1339&lt;=$L$3,$I$3,IF(B1339&lt;=$L$4,$I$4,IF(B1339&lt;=$L$5,$I$5,IF(B1339&lt;=$L$6,$I$6,$I$7))))</f>
        <v>Cone</v>
      </c>
      <c r="D1339" s="14">
        <f ca="1">LOGINV(RAND(),$M$12,$L$12)</f>
        <v>4.982257950613791</v>
      </c>
      <c r="E1339" s="14">
        <f ca="1">LOGINV(RAND(),$M$13,$L$13)</f>
        <v>7.3311615784428854</v>
      </c>
      <c r="F1339" s="14">
        <f ca="1">LOGINV(RAND(),$M$14,$L$14)</f>
        <v>19.735375931624027</v>
      </c>
      <c r="G1339" s="14">
        <f ca="1">D1339+E1339+F1339</f>
        <v>32.048795460680708</v>
      </c>
      <c r="H1339">
        <f ca="1">FLOOR(SimTable[[#This Row],[Total_Service_Time_sec]],10)</f>
        <v>30</v>
      </c>
    </row>
    <row r="1340" spans="1:8" ht="15" customHeight="1">
      <c r="A1340">
        <f t="shared" si="20"/>
        <v>1339</v>
      </c>
      <c r="B1340" s="13">
        <f ca="1">RAND()</f>
        <v>0.62955438196107483</v>
      </c>
      <c r="C1340" t="str">
        <f ca="1">IF(B1340&lt;=$L$3,$I$3,IF(B1340&lt;=$L$4,$I$4,IF(B1340&lt;=$L$5,$I$5,IF(B1340&lt;=$L$6,$I$6,$I$7))))</f>
        <v>Cup</v>
      </c>
      <c r="D1340" s="14">
        <f ca="1">LOGINV(RAND(),$M$12,$L$12)</f>
        <v>64.22150179214259</v>
      </c>
      <c r="E1340" s="14">
        <f ca="1">LOGINV(RAND(),$M$13,$L$13)</f>
        <v>110.28074043004878</v>
      </c>
      <c r="F1340" s="14">
        <f ca="1">LOGINV(RAND(),$M$14,$L$14)</f>
        <v>15.322584160190912</v>
      </c>
      <c r="G1340" s="14">
        <f ca="1">D1340+E1340+F1340</f>
        <v>189.82482638238227</v>
      </c>
      <c r="H1340">
        <f ca="1">FLOOR(SimTable[[#This Row],[Total_Service_Time_sec]],10)</f>
        <v>180</v>
      </c>
    </row>
    <row r="1341" spans="1:8" ht="15" customHeight="1">
      <c r="A1341">
        <f t="shared" si="20"/>
        <v>1340</v>
      </c>
      <c r="B1341" s="13">
        <f ca="1">RAND()</f>
        <v>0.8841262224167733</v>
      </c>
      <c r="C1341" t="str">
        <f ca="1">IF(B1341&lt;=$L$3,$I$3,IF(B1341&lt;=$L$4,$I$4,IF(B1341&lt;=$L$5,$I$5,IF(B1341&lt;=$L$6,$I$6,$I$7))))</f>
        <v>Shake</v>
      </c>
      <c r="D1341" s="14">
        <f ca="1">LOGINV(RAND(),$M$12,$L$12)</f>
        <v>64.042461142421772</v>
      </c>
      <c r="E1341" s="14">
        <f ca="1">LOGINV(RAND(),$M$13,$L$13)</f>
        <v>17.627602301352866</v>
      </c>
      <c r="F1341" s="14">
        <f ca="1">LOGINV(RAND(),$M$14,$L$14)</f>
        <v>21.478870775995098</v>
      </c>
      <c r="G1341" s="14">
        <f ca="1">D1341+E1341+F1341</f>
        <v>103.14893421976973</v>
      </c>
      <c r="H1341">
        <f ca="1">FLOOR(SimTable[[#This Row],[Total_Service_Time_sec]],10)</f>
        <v>100</v>
      </c>
    </row>
    <row r="1342" spans="1:8" ht="15" customHeight="1">
      <c r="A1342">
        <f t="shared" si="20"/>
        <v>1341</v>
      </c>
      <c r="B1342" s="13">
        <f ca="1">RAND()</f>
        <v>0.16543919240897376</v>
      </c>
      <c r="C1342" t="str">
        <f ca="1">IF(B1342&lt;=$L$3,$I$3,IF(B1342&lt;=$L$4,$I$4,IF(B1342&lt;=$L$5,$I$5,IF(B1342&lt;=$L$6,$I$6,$I$7))))</f>
        <v>Cone</v>
      </c>
      <c r="D1342" s="14">
        <f ca="1">LOGINV(RAND(),$M$12,$L$12)</f>
        <v>38.248972160244122</v>
      </c>
      <c r="E1342" s="14">
        <f ca="1">LOGINV(RAND(),$M$13,$L$13)</f>
        <v>25.869655472849669</v>
      </c>
      <c r="F1342" s="14">
        <f ca="1">LOGINV(RAND(),$M$14,$L$14)</f>
        <v>27.477151765699997</v>
      </c>
      <c r="G1342" s="14">
        <f ca="1">D1342+E1342+F1342</f>
        <v>91.595779398793795</v>
      </c>
      <c r="H1342">
        <f ca="1">FLOOR(SimTable[[#This Row],[Total_Service_Time_sec]],10)</f>
        <v>90</v>
      </c>
    </row>
    <row r="1343" spans="1:8" ht="15" customHeight="1">
      <c r="A1343">
        <f t="shared" si="20"/>
        <v>1342</v>
      </c>
      <c r="B1343" s="13">
        <f ca="1">RAND()</f>
        <v>0.65145344772780245</v>
      </c>
      <c r="C1343" t="str">
        <f ca="1">IF(B1343&lt;=$L$3,$I$3,IF(B1343&lt;=$L$4,$I$4,IF(B1343&lt;=$L$5,$I$5,IF(B1343&lt;=$L$6,$I$6,$I$7))))</f>
        <v>Cup</v>
      </c>
      <c r="D1343" s="14">
        <f ca="1">LOGINV(RAND(),$M$12,$L$12)</f>
        <v>44.074438151473693</v>
      </c>
      <c r="E1343" s="14">
        <f ca="1">LOGINV(RAND(),$M$13,$L$13)</f>
        <v>22.795407020841104</v>
      </c>
      <c r="F1343" s="14">
        <f ca="1">LOGINV(RAND(),$M$14,$L$14)</f>
        <v>22.581662270913188</v>
      </c>
      <c r="G1343" s="14">
        <f ca="1">D1343+E1343+F1343</f>
        <v>89.451507443227982</v>
      </c>
      <c r="H1343">
        <f ca="1">FLOOR(SimTable[[#This Row],[Total_Service_Time_sec]],10)</f>
        <v>80</v>
      </c>
    </row>
    <row r="1344" spans="1:8" ht="15" customHeight="1">
      <c r="A1344">
        <f t="shared" si="20"/>
        <v>1343</v>
      </c>
      <c r="B1344" s="13">
        <f ca="1">RAND()</f>
        <v>0.42961609159897529</v>
      </c>
      <c r="C1344" t="str">
        <f ca="1">IF(B1344&lt;=$L$3,$I$3,IF(B1344&lt;=$L$4,$I$4,IF(B1344&lt;=$L$5,$I$5,IF(B1344&lt;=$L$6,$I$6,$I$7))))</f>
        <v>Cone</v>
      </c>
      <c r="D1344" s="14">
        <f ca="1">LOGINV(RAND(),$M$12,$L$12)</f>
        <v>35.765603660599623</v>
      </c>
      <c r="E1344" s="14">
        <f ca="1">LOGINV(RAND(),$M$13,$L$13)</f>
        <v>80.349392387205171</v>
      </c>
      <c r="F1344" s="14">
        <f ca="1">LOGINV(RAND(),$M$14,$L$14)</f>
        <v>15.975308157160573</v>
      </c>
      <c r="G1344" s="14">
        <f ca="1">D1344+E1344+F1344</f>
        <v>132.09030420496538</v>
      </c>
      <c r="H1344">
        <f ca="1">FLOOR(SimTable[[#This Row],[Total_Service_Time_sec]],10)</f>
        <v>130</v>
      </c>
    </row>
    <row r="1345" spans="1:8" ht="15" customHeight="1">
      <c r="A1345">
        <f t="shared" si="20"/>
        <v>1344</v>
      </c>
      <c r="B1345" s="13">
        <f ca="1">RAND()</f>
        <v>8.7893153836622884E-2</v>
      </c>
      <c r="C1345" t="str">
        <f ca="1">IF(B1345&lt;=$L$3,$I$3,IF(B1345&lt;=$L$4,$I$4,IF(B1345&lt;=$L$5,$I$5,IF(B1345&lt;=$L$6,$I$6,$I$7))))</f>
        <v>Cone</v>
      </c>
      <c r="D1345" s="14">
        <f ca="1">LOGINV(RAND(),$M$12,$L$12)</f>
        <v>93.128710386117007</v>
      </c>
      <c r="E1345" s="14">
        <f ca="1">LOGINV(RAND(),$M$13,$L$13)</f>
        <v>42.064528630562016</v>
      </c>
      <c r="F1345" s="14">
        <f ca="1">LOGINV(RAND(),$M$14,$L$14)</f>
        <v>23.18580189431486</v>
      </c>
      <c r="G1345" s="14">
        <f ca="1">D1345+E1345+F1345</f>
        <v>158.37904091099389</v>
      </c>
      <c r="H1345">
        <f ca="1">FLOOR(SimTable[[#This Row],[Total_Service_Time_sec]],10)</f>
        <v>150</v>
      </c>
    </row>
    <row r="1346" spans="1:8" ht="15" customHeight="1">
      <c r="A1346">
        <f t="shared" ref="A1346:A1409" si="21">ROW()-1</f>
        <v>1345</v>
      </c>
      <c r="B1346" s="13">
        <f ca="1">RAND()</f>
        <v>0.29418426444437096</v>
      </c>
      <c r="C1346" t="str">
        <f ca="1">IF(B1346&lt;=$L$3,$I$3,IF(B1346&lt;=$L$4,$I$4,IF(B1346&lt;=$L$5,$I$5,IF(B1346&lt;=$L$6,$I$6,$I$7))))</f>
        <v>Cone</v>
      </c>
      <c r="D1346" s="14">
        <f ca="1">LOGINV(RAND(),$M$12,$L$12)</f>
        <v>21.098868479721549</v>
      </c>
      <c r="E1346" s="14">
        <f ca="1">LOGINV(RAND(),$M$13,$L$13)</f>
        <v>13.839924144313764</v>
      </c>
      <c r="F1346" s="14">
        <f ca="1">LOGINV(RAND(),$M$14,$L$14)</f>
        <v>18.802334290465186</v>
      </c>
      <c r="G1346" s="14">
        <f ca="1">D1346+E1346+F1346</f>
        <v>53.741126914500498</v>
      </c>
      <c r="H1346">
        <f ca="1">FLOOR(SimTable[[#This Row],[Total_Service_Time_sec]],10)</f>
        <v>50</v>
      </c>
    </row>
    <row r="1347" spans="1:8" ht="15" customHeight="1">
      <c r="A1347">
        <f t="shared" si="21"/>
        <v>1346</v>
      </c>
      <c r="B1347" s="13">
        <f ca="1">RAND()</f>
        <v>0.86062542579280477</v>
      </c>
      <c r="C1347" t="str">
        <f ca="1">IF(B1347&lt;=$L$3,$I$3,IF(B1347&lt;=$L$4,$I$4,IF(B1347&lt;=$L$5,$I$5,IF(B1347&lt;=$L$6,$I$6,$I$7))))</f>
        <v>Shake</v>
      </c>
      <c r="D1347" s="14">
        <f ca="1">LOGINV(RAND(),$M$12,$L$12)</f>
        <v>60.06783698984691</v>
      </c>
      <c r="E1347" s="14">
        <f ca="1">LOGINV(RAND(),$M$13,$L$13)</f>
        <v>7.3614514187749229</v>
      </c>
      <c r="F1347" s="14">
        <f ca="1">LOGINV(RAND(),$M$14,$L$14)</f>
        <v>17.871986062240602</v>
      </c>
      <c r="G1347" s="14">
        <f ca="1">D1347+E1347+F1347</f>
        <v>85.301274470862438</v>
      </c>
      <c r="H1347">
        <f ca="1">FLOOR(SimTable[[#This Row],[Total_Service_Time_sec]],10)</f>
        <v>80</v>
      </c>
    </row>
    <row r="1348" spans="1:8" ht="15" customHeight="1">
      <c r="A1348">
        <f t="shared" si="21"/>
        <v>1347</v>
      </c>
      <c r="B1348" s="13">
        <f ca="1">RAND()</f>
        <v>0.63208702944315009</v>
      </c>
      <c r="C1348" t="str">
        <f ca="1">IF(B1348&lt;=$L$3,$I$3,IF(B1348&lt;=$L$4,$I$4,IF(B1348&lt;=$L$5,$I$5,IF(B1348&lt;=$L$6,$I$6,$I$7))))</f>
        <v>Cup</v>
      </c>
      <c r="D1348" s="14">
        <f ca="1">LOGINV(RAND(),$M$12,$L$12)</f>
        <v>18.53576446935752</v>
      </c>
      <c r="E1348" s="14">
        <f ca="1">LOGINV(RAND(),$M$13,$L$13)</f>
        <v>11.736191483155618</v>
      </c>
      <c r="F1348" s="14">
        <f ca="1">LOGINV(RAND(),$M$14,$L$14)</f>
        <v>17.203606878840009</v>
      </c>
      <c r="G1348" s="14">
        <f ca="1">D1348+E1348+F1348</f>
        <v>47.475562831353145</v>
      </c>
      <c r="H1348">
        <f ca="1">FLOOR(SimTable[[#This Row],[Total_Service_Time_sec]],10)</f>
        <v>40</v>
      </c>
    </row>
    <row r="1349" spans="1:8" ht="15" customHeight="1">
      <c r="A1349">
        <f t="shared" si="21"/>
        <v>1348</v>
      </c>
      <c r="B1349" s="13">
        <f ca="1">RAND()</f>
        <v>0.25617551452257192</v>
      </c>
      <c r="C1349" t="str">
        <f ca="1">IF(B1349&lt;=$L$3,$I$3,IF(B1349&lt;=$L$4,$I$4,IF(B1349&lt;=$L$5,$I$5,IF(B1349&lt;=$L$6,$I$6,$I$7))))</f>
        <v>Cone</v>
      </c>
      <c r="D1349" s="14">
        <f ca="1">LOGINV(RAND(),$M$12,$L$12)</f>
        <v>42.50014159739608</v>
      </c>
      <c r="E1349" s="14">
        <f ca="1">LOGINV(RAND(),$M$13,$L$13)</f>
        <v>33.611681658074865</v>
      </c>
      <c r="F1349" s="14">
        <f ca="1">LOGINV(RAND(),$M$14,$L$14)</f>
        <v>24.982517189810377</v>
      </c>
      <c r="G1349" s="14">
        <f ca="1">D1349+E1349+F1349</f>
        <v>101.09434044528132</v>
      </c>
      <c r="H1349">
        <f ca="1">FLOOR(SimTable[[#This Row],[Total_Service_Time_sec]],10)</f>
        <v>100</v>
      </c>
    </row>
    <row r="1350" spans="1:8" ht="15" customHeight="1">
      <c r="A1350">
        <f t="shared" si="21"/>
        <v>1349</v>
      </c>
      <c r="B1350" s="13">
        <f ca="1">RAND()</f>
        <v>0.44712319255410216</v>
      </c>
      <c r="C1350" t="str">
        <f ca="1">IF(B1350&lt;=$L$3,$I$3,IF(B1350&lt;=$L$4,$I$4,IF(B1350&lt;=$L$5,$I$5,IF(B1350&lt;=$L$6,$I$6,$I$7))))</f>
        <v>Cone</v>
      </c>
      <c r="D1350" s="14">
        <f ca="1">LOGINV(RAND(),$M$12,$L$12)</f>
        <v>32.642416118676636</v>
      </c>
      <c r="E1350" s="14">
        <f ca="1">LOGINV(RAND(),$M$13,$L$13)</f>
        <v>13.440461197749796</v>
      </c>
      <c r="F1350" s="14">
        <f ca="1">LOGINV(RAND(),$M$14,$L$14)</f>
        <v>29.531669746566042</v>
      </c>
      <c r="G1350" s="14">
        <f ca="1">D1350+E1350+F1350</f>
        <v>75.614547062992472</v>
      </c>
      <c r="H1350">
        <f ca="1">FLOOR(SimTable[[#This Row],[Total_Service_Time_sec]],10)</f>
        <v>70</v>
      </c>
    </row>
    <row r="1351" spans="1:8" ht="15" customHeight="1">
      <c r="A1351">
        <f t="shared" si="21"/>
        <v>1350</v>
      </c>
      <c r="B1351" s="13">
        <f ca="1">RAND()</f>
        <v>0.71692629750122971</v>
      </c>
      <c r="C1351" t="str">
        <f ca="1">IF(B1351&lt;=$L$3,$I$3,IF(B1351&lt;=$L$4,$I$4,IF(B1351&lt;=$L$5,$I$5,IF(B1351&lt;=$L$6,$I$6,$I$7))))</f>
        <v>Cup</v>
      </c>
      <c r="D1351" s="14">
        <f ca="1">LOGINV(RAND(),$M$12,$L$12)</f>
        <v>48.762255133699028</v>
      </c>
      <c r="E1351" s="14">
        <f ca="1">LOGINV(RAND(),$M$13,$L$13)</f>
        <v>25.334065280836853</v>
      </c>
      <c r="F1351" s="14">
        <f ca="1">LOGINV(RAND(),$M$14,$L$14)</f>
        <v>20.699456026967489</v>
      </c>
      <c r="G1351" s="14">
        <f ca="1">D1351+E1351+F1351</f>
        <v>94.795776441503364</v>
      </c>
      <c r="H1351">
        <f ca="1">FLOOR(SimTable[[#This Row],[Total_Service_Time_sec]],10)</f>
        <v>90</v>
      </c>
    </row>
    <row r="1352" spans="1:8" ht="15" customHeight="1">
      <c r="A1352">
        <f t="shared" si="21"/>
        <v>1351</v>
      </c>
      <c r="B1352" s="13">
        <f ca="1">RAND()</f>
        <v>0.38901490040088671</v>
      </c>
      <c r="C1352" t="str">
        <f ca="1">IF(B1352&lt;=$L$3,$I$3,IF(B1352&lt;=$L$4,$I$4,IF(B1352&lt;=$L$5,$I$5,IF(B1352&lt;=$L$6,$I$6,$I$7))))</f>
        <v>Cone</v>
      </c>
      <c r="D1352" s="14">
        <f ca="1">LOGINV(RAND(),$M$12,$L$12)</f>
        <v>37.024270381990036</v>
      </c>
      <c r="E1352" s="14">
        <f ca="1">LOGINV(RAND(),$M$13,$L$13)</f>
        <v>19.134201480218362</v>
      </c>
      <c r="F1352" s="14">
        <f ca="1">LOGINV(RAND(),$M$14,$L$14)</f>
        <v>22.528869981750638</v>
      </c>
      <c r="G1352" s="14">
        <f ca="1">D1352+E1352+F1352</f>
        <v>78.687341843959047</v>
      </c>
      <c r="H1352">
        <f ca="1">FLOOR(SimTable[[#This Row],[Total_Service_Time_sec]],10)</f>
        <v>70</v>
      </c>
    </row>
    <row r="1353" spans="1:8" ht="15" customHeight="1">
      <c r="A1353">
        <f t="shared" si="21"/>
        <v>1352</v>
      </c>
      <c r="B1353" s="13">
        <f ca="1">RAND()</f>
        <v>0.32820974041725726</v>
      </c>
      <c r="C1353" t="str">
        <f ca="1">IF(B1353&lt;=$L$3,$I$3,IF(B1353&lt;=$L$4,$I$4,IF(B1353&lt;=$L$5,$I$5,IF(B1353&lt;=$L$6,$I$6,$I$7))))</f>
        <v>Cone</v>
      </c>
      <c r="D1353" s="14">
        <f ca="1">LOGINV(RAND(),$M$12,$L$12)</f>
        <v>43.112192325609051</v>
      </c>
      <c r="E1353" s="14">
        <f ca="1">LOGINV(RAND(),$M$13,$L$13)</f>
        <v>15.788637737921478</v>
      </c>
      <c r="F1353" s="14">
        <f ca="1">LOGINV(RAND(),$M$14,$L$14)</f>
        <v>19.150545783901961</v>
      </c>
      <c r="G1353" s="14">
        <f ca="1">D1353+E1353+F1353</f>
        <v>78.051375847432496</v>
      </c>
      <c r="H1353">
        <f ca="1">FLOOR(SimTable[[#This Row],[Total_Service_Time_sec]],10)</f>
        <v>70</v>
      </c>
    </row>
    <row r="1354" spans="1:8" ht="15" customHeight="1">
      <c r="A1354">
        <f t="shared" si="21"/>
        <v>1353</v>
      </c>
      <c r="B1354" s="13">
        <f ca="1">RAND()</f>
        <v>0.3529933449370859</v>
      </c>
      <c r="C1354" t="str">
        <f ca="1">IF(B1354&lt;=$L$3,$I$3,IF(B1354&lt;=$L$4,$I$4,IF(B1354&lt;=$L$5,$I$5,IF(B1354&lt;=$L$6,$I$6,$I$7))))</f>
        <v>Cone</v>
      </c>
      <c r="D1354" s="14">
        <f ca="1">LOGINV(RAND(),$M$12,$L$12)</f>
        <v>24.34215082421062</v>
      </c>
      <c r="E1354" s="14">
        <f ca="1">LOGINV(RAND(),$M$13,$L$13)</f>
        <v>45.128036738330088</v>
      </c>
      <c r="F1354" s="14">
        <f ca="1">LOGINV(RAND(),$M$14,$L$14)</f>
        <v>18.985316909338042</v>
      </c>
      <c r="G1354" s="14">
        <f ca="1">D1354+E1354+F1354</f>
        <v>88.45550447187874</v>
      </c>
      <c r="H1354">
        <f ca="1">FLOOR(SimTable[[#This Row],[Total_Service_Time_sec]],10)</f>
        <v>80</v>
      </c>
    </row>
    <row r="1355" spans="1:8" ht="15" customHeight="1">
      <c r="A1355">
        <f t="shared" si="21"/>
        <v>1354</v>
      </c>
      <c r="B1355" s="13">
        <f ca="1">RAND()</f>
        <v>0.24802739600124024</v>
      </c>
      <c r="C1355" t="str">
        <f ca="1">IF(B1355&lt;=$L$3,$I$3,IF(B1355&lt;=$L$4,$I$4,IF(B1355&lt;=$L$5,$I$5,IF(B1355&lt;=$L$6,$I$6,$I$7))))</f>
        <v>Cone</v>
      </c>
      <c r="D1355" s="14">
        <f ca="1">LOGINV(RAND(),$M$12,$L$12)</f>
        <v>22.342742125141832</v>
      </c>
      <c r="E1355" s="14">
        <f ca="1">LOGINV(RAND(),$M$13,$L$13)</f>
        <v>29.915141285000484</v>
      </c>
      <c r="F1355" s="14">
        <f ca="1">LOGINV(RAND(),$M$14,$L$14)</f>
        <v>23.169995756710644</v>
      </c>
      <c r="G1355" s="14">
        <f ca="1">D1355+E1355+F1355</f>
        <v>75.427879166852961</v>
      </c>
      <c r="H1355">
        <f ca="1">FLOOR(SimTable[[#This Row],[Total_Service_Time_sec]],10)</f>
        <v>70</v>
      </c>
    </row>
    <row r="1356" spans="1:8" ht="15" customHeight="1">
      <c r="A1356">
        <f t="shared" si="21"/>
        <v>1355</v>
      </c>
      <c r="B1356" s="13">
        <f ca="1">RAND()</f>
        <v>0.78352314099980558</v>
      </c>
      <c r="C1356" t="str">
        <f ca="1">IF(B1356&lt;=$L$3,$I$3,IF(B1356&lt;=$L$4,$I$4,IF(B1356&lt;=$L$5,$I$5,IF(B1356&lt;=$L$6,$I$6,$I$7))))</f>
        <v>Cup</v>
      </c>
      <c r="D1356" s="14">
        <f ca="1">LOGINV(RAND(),$M$12,$L$12)</f>
        <v>72.397012457374871</v>
      </c>
      <c r="E1356" s="14">
        <f ca="1">LOGINV(RAND(),$M$13,$L$13)</f>
        <v>32.6169002142762</v>
      </c>
      <c r="F1356" s="14">
        <f ca="1">LOGINV(RAND(),$M$14,$L$14)</f>
        <v>17.29567699675075</v>
      </c>
      <c r="G1356" s="14">
        <f ca="1">D1356+E1356+F1356</f>
        <v>122.30958966840183</v>
      </c>
      <c r="H1356">
        <f ca="1">FLOOR(SimTable[[#This Row],[Total_Service_Time_sec]],10)</f>
        <v>120</v>
      </c>
    </row>
    <row r="1357" spans="1:8" ht="15" customHeight="1">
      <c r="A1357">
        <f t="shared" si="21"/>
        <v>1356</v>
      </c>
      <c r="B1357" s="13">
        <f ca="1">RAND()</f>
        <v>0.46802925536286277</v>
      </c>
      <c r="C1357" t="str">
        <f ca="1">IF(B1357&lt;=$L$3,$I$3,IF(B1357&lt;=$L$4,$I$4,IF(B1357&lt;=$L$5,$I$5,IF(B1357&lt;=$L$6,$I$6,$I$7))))</f>
        <v>Cone</v>
      </c>
      <c r="D1357" s="14">
        <f ca="1">LOGINV(RAND(),$M$12,$L$12)</f>
        <v>46.334084927477207</v>
      </c>
      <c r="E1357" s="14">
        <f ca="1">LOGINV(RAND(),$M$13,$L$13)</f>
        <v>53.846777016561774</v>
      </c>
      <c r="F1357" s="14">
        <f ca="1">LOGINV(RAND(),$M$14,$L$14)</f>
        <v>14.511035494975415</v>
      </c>
      <c r="G1357" s="14">
        <f ca="1">D1357+E1357+F1357</f>
        <v>114.6918974390144</v>
      </c>
      <c r="H1357">
        <f ca="1">FLOOR(SimTable[[#This Row],[Total_Service_Time_sec]],10)</f>
        <v>110</v>
      </c>
    </row>
    <row r="1358" spans="1:8" ht="15" customHeight="1">
      <c r="A1358">
        <f t="shared" si="21"/>
        <v>1357</v>
      </c>
      <c r="B1358" s="13">
        <f ca="1">RAND()</f>
        <v>0.20930207582373073</v>
      </c>
      <c r="C1358" t="str">
        <f ca="1">IF(B1358&lt;=$L$3,$I$3,IF(B1358&lt;=$L$4,$I$4,IF(B1358&lt;=$L$5,$I$5,IF(B1358&lt;=$L$6,$I$6,$I$7))))</f>
        <v>Cone</v>
      </c>
      <c r="D1358" s="14">
        <f ca="1">LOGINV(RAND(),$M$12,$L$12)</f>
        <v>10.527897682435135</v>
      </c>
      <c r="E1358" s="14">
        <f ca="1">LOGINV(RAND(),$M$13,$L$13)</f>
        <v>21.75117570617665</v>
      </c>
      <c r="F1358" s="14">
        <f ca="1">LOGINV(RAND(),$M$14,$L$14)</f>
        <v>20.088119369825034</v>
      </c>
      <c r="G1358" s="14">
        <f ca="1">D1358+E1358+F1358</f>
        <v>52.367192758436815</v>
      </c>
      <c r="H1358">
        <f ca="1">FLOOR(SimTable[[#This Row],[Total_Service_Time_sec]],10)</f>
        <v>50</v>
      </c>
    </row>
    <row r="1359" spans="1:8" ht="15" customHeight="1">
      <c r="A1359">
        <f t="shared" si="21"/>
        <v>1358</v>
      </c>
      <c r="B1359" s="13">
        <f ca="1">RAND()</f>
        <v>9.719355192178103E-2</v>
      </c>
      <c r="C1359" t="str">
        <f ca="1">IF(B1359&lt;=$L$3,$I$3,IF(B1359&lt;=$L$4,$I$4,IF(B1359&lt;=$L$5,$I$5,IF(B1359&lt;=$L$6,$I$6,$I$7))))</f>
        <v>Cone</v>
      </c>
      <c r="D1359" s="14">
        <f ca="1">LOGINV(RAND(),$M$12,$L$12)</f>
        <v>52.794884905381636</v>
      </c>
      <c r="E1359" s="14">
        <f ca="1">LOGINV(RAND(),$M$13,$L$13)</f>
        <v>24.642644816335835</v>
      </c>
      <c r="F1359" s="14">
        <f ca="1">LOGINV(RAND(),$M$14,$L$14)</f>
        <v>17.842380719950121</v>
      </c>
      <c r="G1359" s="14">
        <f ca="1">D1359+E1359+F1359</f>
        <v>95.279910441667596</v>
      </c>
      <c r="H1359">
        <f ca="1">FLOOR(SimTable[[#This Row],[Total_Service_Time_sec]],10)</f>
        <v>90</v>
      </c>
    </row>
    <row r="1360" spans="1:8" ht="15" customHeight="1">
      <c r="A1360">
        <f t="shared" si="21"/>
        <v>1359</v>
      </c>
      <c r="B1360" s="13">
        <f ca="1">RAND()</f>
        <v>0.82601001551851483</v>
      </c>
      <c r="C1360" t="str">
        <f ca="1">IF(B1360&lt;=$L$3,$I$3,IF(B1360&lt;=$L$4,$I$4,IF(B1360&lt;=$L$5,$I$5,IF(B1360&lt;=$L$6,$I$6,$I$7))))</f>
        <v>Cup</v>
      </c>
      <c r="D1360" s="14">
        <f ca="1">LOGINV(RAND(),$M$12,$L$12)</f>
        <v>7.7190415139900317</v>
      </c>
      <c r="E1360" s="14">
        <f ca="1">LOGINV(RAND(),$M$13,$L$13)</f>
        <v>44.2993456030526</v>
      </c>
      <c r="F1360" s="14">
        <f ca="1">LOGINV(RAND(),$M$14,$L$14)</f>
        <v>20.891267909485808</v>
      </c>
      <c r="G1360" s="14">
        <f ca="1">D1360+E1360+F1360</f>
        <v>72.909655026528441</v>
      </c>
      <c r="H1360">
        <f ca="1">FLOOR(SimTable[[#This Row],[Total_Service_Time_sec]],10)</f>
        <v>70</v>
      </c>
    </row>
    <row r="1361" spans="1:8" ht="15" customHeight="1">
      <c r="A1361">
        <f t="shared" si="21"/>
        <v>1360</v>
      </c>
      <c r="B1361" s="13">
        <f ca="1">RAND()</f>
        <v>0.50994825857430326</v>
      </c>
      <c r="C1361" t="str">
        <f ca="1">IF(B1361&lt;=$L$3,$I$3,IF(B1361&lt;=$L$4,$I$4,IF(B1361&lt;=$L$5,$I$5,IF(B1361&lt;=$L$6,$I$6,$I$7))))</f>
        <v>Cup</v>
      </c>
      <c r="D1361" s="14">
        <f ca="1">LOGINV(RAND(),$M$12,$L$12)</f>
        <v>41.178501512634746</v>
      </c>
      <c r="E1361" s="14">
        <f ca="1">LOGINV(RAND(),$M$13,$L$13)</f>
        <v>66.378401431271342</v>
      </c>
      <c r="F1361" s="14">
        <f ca="1">LOGINV(RAND(),$M$14,$L$14)</f>
        <v>15.039375826136139</v>
      </c>
      <c r="G1361" s="14">
        <f ca="1">D1361+E1361+F1361</f>
        <v>122.59627877004223</v>
      </c>
      <c r="H1361">
        <f ca="1">FLOOR(SimTable[[#This Row],[Total_Service_Time_sec]],10)</f>
        <v>120</v>
      </c>
    </row>
    <row r="1362" spans="1:8" ht="15" customHeight="1">
      <c r="A1362">
        <f t="shared" si="21"/>
        <v>1361</v>
      </c>
      <c r="B1362" s="13">
        <f ca="1">RAND()</f>
        <v>0.23149863630724188</v>
      </c>
      <c r="C1362" t="str">
        <f ca="1">IF(B1362&lt;=$L$3,$I$3,IF(B1362&lt;=$L$4,$I$4,IF(B1362&lt;=$L$5,$I$5,IF(B1362&lt;=$L$6,$I$6,$I$7))))</f>
        <v>Cone</v>
      </c>
      <c r="D1362" s="14">
        <f ca="1">LOGINV(RAND(),$M$12,$L$12)</f>
        <v>35.030573363096721</v>
      </c>
      <c r="E1362" s="14">
        <f ca="1">LOGINV(RAND(),$M$13,$L$13)</f>
        <v>15.802420391357854</v>
      </c>
      <c r="F1362" s="14">
        <f ca="1">LOGINV(RAND(),$M$14,$L$14)</f>
        <v>19.825680831192976</v>
      </c>
      <c r="G1362" s="14">
        <f ca="1">D1362+E1362+F1362</f>
        <v>70.65867458564756</v>
      </c>
      <c r="H1362">
        <f ca="1">FLOOR(SimTable[[#This Row],[Total_Service_Time_sec]],10)</f>
        <v>70</v>
      </c>
    </row>
    <row r="1363" spans="1:8" ht="15" customHeight="1">
      <c r="A1363">
        <f t="shared" si="21"/>
        <v>1362</v>
      </c>
      <c r="B1363" s="13">
        <f ca="1">RAND()</f>
        <v>0.66796009787958943</v>
      </c>
      <c r="C1363" t="str">
        <f ca="1">IF(B1363&lt;=$L$3,$I$3,IF(B1363&lt;=$L$4,$I$4,IF(B1363&lt;=$L$5,$I$5,IF(B1363&lt;=$L$6,$I$6,$I$7))))</f>
        <v>Cup</v>
      </c>
      <c r="D1363" s="14">
        <f ca="1">LOGINV(RAND(),$M$12,$L$12)</f>
        <v>54.580666313527203</v>
      </c>
      <c r="E1363" s="14">
        <f ca="1">LOGINV(RAND(),$M$13,$L$13)</f>
        <v>12.422925586057662</v>
      </c>
      <c r="F1363" s="14">
        <f ca="1">LOGINV(RAND(),$M$14,$L$14)</f>
        <v>18.802014739938336</v>
      </c>
      <c r="G1363" s="14">
        <f ca="1">D1363+E1363+F1363</f>
        <v>85.805606639523205</v>
      </c>
      <c r="H1363">
        <f ca="1">FLOOR(SimTable[[#This Row],[Total_Service_Time_sec]],10)</f>
        <v>80</v>
      </c>
    </row>
    <row r="1364" spans="1:8" ht="15" customHeight="1">
      <c r="A1364">
        <f t="shared" si="21"/>
        <v>1363</v>
      </c>
      <c r="B1364" s="13">
        <f ca="1">RAND()</f>
        <v>0.47879185989278128</v>
      </c>
      <c r="C1364" t="str">
        <f ca="1">IF(B1364&lt;=$L$3,$I$3,IF(B1364&lt;=$L$4,$I$4,IF(B1364&lt;=$L$5,$I$5,IF(B1364&lt;=$L$6,$I$6,$I$7))))</f>
        <v>Cone</v>
      </c>
      <c r="D1364" s="14">
        <f ca="1">LOGINV(RAND(),$M$12,$L$12)</f>
        <v>39.015283594294395</v>
      </c>
      <c r="E1364" s="14">
        <f ca="1">LOGINV(RAND(),$M$13,$L$13)</f>
        <v>34.583013949062554</v>
      </c>
      <c r="F1364" s="14">
        <f ca="1">LOGINV(RAND(),$M$14,$L$14)</f>
        <v>24.461570681974724</v>
      </c>
      <c r="G1364" s="14">
        <f ca="1">D1364+E1364+F1364</f>
        <v>98.05986822533167</v>
      </c>
      <c r="H1364">
        <f ca="1">FLOOR(SimTable[[#This Row],[Total_Service_Time_sec]],10)</f>
        <v>90</v>
      </c>
    </row>
    <row r="1365" spans="1:8" ht="15" customHeight="1">
      <c r="A1365">
        <f t="shared" si="21"/>
        <v>1364</v>
      </c>
      <c r="B1365" s="13">
        <f ca="1">RAND()</f>
        <v>0.15887092495865274</v>
      </c>
      <c r="C1365" t="str">
        <f ca="1">IF(B1365&lt;=$L$3,$I$3,IF(B1365&lt;=$L$4,$I$4,IF(B1365&lt;=$L$5,$I$5,IF(B1365&lt;=$L$6,$I$6,$I$7))))</f>
        <v>Cone</v>
      </c>
      <c r="D1365" s="14">
        <f ca="1">LOGINV(RAND(),$M$12,$L$12)</f>
        <v>39.537905694616271</v>
      </c>
      <c r="E1365" s="14">
        <f ca="1">LOGINV(RAND(),$M$13,$L$13)</f>
        <v>13.537259219864595</v>
      </c>
      <c r="F1365" s="14">
        <f ca="1">LOGINV(RAND(),$M$14,$L$14)</f>
        <v>15.247779846776146</v>
      </c>
      <c r="G1365" s="14">
        <f ca="1">D1365+E1365+F1365</f>
        <v>68.322944761257006</v>
      </c>
      <c r="H1365">
        <f ca="1">FLOOR(SimTable[[#This Row],[Total_Service_Time_sec]],10)</f>
        <v>60</v>
      </c>
    </row>
    <row r="1366" spans="1:8" ht="15" customHeight="1">
      <c r="A1366">
        <f t="shared" si="21"/>
        <v>1365</v>
      </c>
      <c r="B1366" s="13">
        <f ca="1">RAND()</f>
        <v>0.71684635374966477</v>
      </c>
      <c r="C1366" t="str">
        <f ca="1">IF(B1366&lt;=$L$3,$I$3,IF(B1366&lt;=$L$4,$I$4,IF(B1366&lt;=$L$5,$I$5,IF(B1366&lt;=$L$6,$I$6,$I$7))))</f>
        <v>Cup</v>
      </c>
      <c r="D1366" s="14">
        <f ca="1">LOGINV(RAND(),$M$12,$L$12)</f>
        <v>33.343220729699866</v>
      </c>
      <c r="E1366" s="14">
        <f ca="1">LOGINV(RAND(),$M$13,$L$13)</f>
        <v>18.91372969469322</v>
      </c>
      <c r="F1366" s="14">
        <f ca="1">LOGINV(RAND(),$M$14,$L$14)</f>
        <v>26.664603853649879</v>
      </c>
      <c r="G1366" s="14">
        <f ca="1">D1366+E1366+F1366</f>
        <v>78.921554278042962</v>
      </c>
      <c r="H1366">
        <f ca="1">FLOOR(SimTable[[#This Row],[Total_Service_Time_sec]],10)</f>
        <v>70</v>
      </c>
    </row>
    <row r="1367" spans="1:8" ht="15" customHeight="1">
      <c r="A1367">
        <f t="shared" si="21"/>
        <v>1366</v>
      </c>
      <c r="B1367" s="13">
        <f ca="1">RAND()</f>
        <v>0.29842379019437293</v>
      </c>
      <c r="C1367" t="str">
        <f ca="1">IF(B1367&lt;=$L$3,$I$3,IF(B1367&lt;=$L$4,$I$4,IF(B1367&lt;=$L$5,$I$5,IF(B1367&lt;=$L$6,$I$6,$I$7))))</f>
        <v>Cone</v>
      </c>
      <c r="D1367" s="14">
        <f ca="1">LOGINV(RAND(),$M$12,$L$12)</f>
        <v>14.169884028950888</v>
      </c>
      <c r="E1367" s="14">
        <f ca="1">LOGINV(RAND(),$M$13,$L$13)</f>
        <v>35.161089746996886</v>
      </c>
      <c r="F1367" s="14">
        <f ca="1">LOGINV(RAND(),$M$14,$L$14)</f>
        <v>16.949761104116259</v>
      </c>
      <c r="G1367" s="14">
        <f ca="1">D1367+E1367+F1367</f>
        <v>66.280734880064031</v>
      </c>
      <c r="H1367">
        <f ca="1">FLOOR(SimTable[[#This Row],[Total_Service_Time_sec]],10)</f>
        <v>60</v>
      </c>
    </row>
    <row r="1368" spans="1:8" ht="15" customHeight="1">
      <c r="A1368">
        <f t="shared" si="21"/>
        <v>1367</v>
      </c>
      <c r="B1368" s="13">
        <f ca="1">RAND()</f>
        <v>0.94717884103246386</v>
      </c>
      <c r="C1368" t="str">
        <f ca="1">IF(B1368&lt;=$L$3,$I$3,IF(B1368&lt;=$L$4,$I$4,IF(B1368&lt;=$L$5,$I$5,IF(B1368&lt;=$L$6,$I$6,$I$7))))</f>
        <v>Split</v>
      </c>
      <c r="D1368" s="14">
        <f ca="1">LOGINV(RAND(),$M$12,$L$12)</f>
        <v>68.877637403086766</v>
      </c>
      <c r="E1368" s="14">
        <f ca="1">LOGINV(RAND(),$M$13,$L$13)</f>
        <v>28.013263477017592</v>
      </c>
      <c r="F1368" s="14">
        <f ca="1">LOGINV(RAND(),$M$14,$L$14)</f>
        <v>21.036900789239862</v>
      </c>
      <c r="G1368" s="14">
        <f ca="1">D1368+E1368+F1368</f>
        <v>117.92780166934422</v>
      </c>
      <c r="H1368">
        <f ca="1">FLOOR(SimTable[[#This Row],[Total_Service_Time_sec]],10)</f>
        <v>110</v>
      </c>
    </row>
    <row r="1369" spans="1:8" ht="15" customHeight="1">
      <c r="A1369">
        <f t="shared" si="21"/>
        <v>1368</v>
      </c>
      <c r="B1369" s="13">
        <f ca="1">RAND()</f>
        <v>0.38765360933485427</v>
      </c>
      <c r="C1369" t="str">
        <f ca="1">IF(B1369&lt;=$L$3,$I$3,IF(B1369&lt;=$L$4,$I$4,IF(B1369&lt;=$L$5,$I$5,IF(B1369&lt;=$L$6,$I$6,$I$7))))</f>
        <v>Cone</v>
      </c>
      <c r="D1369" s="14">
        <f ca="1">LOGINV(RAND(),$M$12,$L$12)</f>
        <v>43.380722586407288</v>
      </c>
      <c r="E1369" s="14">
        <f ca="1">LOGINV(RAND(),$M$13,$L$13)</f>
        <v>12.895362698074688</v>
      </c>
      <c r="F1369" s="14">
        <f ca="1">LOGINV(RAND(),$M$14,$L$14)</f>
        <v>20.255147616830754</v>
      </c>
      <c r="G1369" s="14">
        <f ca="1">D1369+E1369+F1369</f>
        <v>76.531232901312734</v>
      </c>
      <c r="H1369">
        <f ca="1">FLOOR(SimTable[[#This Row],[Total_Service_Time_sec]],10)</f>
        <v>70</v>
      </c>
    </row>
    <row r="1370" spans="1:8" ht="15" customHeight="1">
      <c r="A1370">
        <f t="shared" si="21"/>
        <v>1369</v>
      </c>
      <c r="B1370" s="13">
        <f ca="1">RAND()</f>
        <v>0.46405441700409955</v>
      </c>
      <c r="C1370" t="str">
        <f ca="1">IF(B1370&lt;=$L$3,$I$3,IF(B1370&lt;=$L$4,$I$4,IF(B1370&lt;=$L$5,$I$5,IF(B1370&lt;=$L$6,$I$6,$I$7))))</f>
        <v>Cone</v>
      </c>
      <c r="D1370" s="14">
        <f ca="1">LOGINV(RAND(),$M$12,$L$12)</f>
        <v>28.458640152633119</v>
      </c>
      <c r="E1370" s="14">
        <f ca="1">LOGINV(RAND(),$M$13,$L$13)</f>
        <v>44.220720466382595</v>
      </c>
      <c r="F1370" s="14">
        <f ca="1">LOGINV(RAND(),$M$14,$L$14)</f>
        <v>26.549807254635816</v>
      </c>
      <c r="G1370" s="14">
        <f ca="1">D1370+E1370+F1370</f>
        <v>99.229167873651534</v>
      </c>
      <c r="H1370">
        <f ca="1">FLOOR(SimTable[[#This Row],[Total_Service_Time_sec]],10)</f>
        <v>90</v>
      </c>
    </row>
    <row r="1371" spans="1:8" ht="15" customHeight="1">
      <c r="A1371">
        <f t="shared" si="21"/>
        <v>1370</v>
      </c>
      <c r="B1371" s="13">
        <f ca="1">RAND()</f>
        <v>0.52116205362781132</v>
      </c>
      <c r="C1371" t="str">
        <f ca="1">IF(B1371&lt;=$L$3,$I$3,IF(B1371&lt;=$L$4,$I$4,IF(B1371&lt;=$L$5,$I$5,IF(B1371&lt;=$L$6,$I$6,$I$7))))</f>
        <v>Cup</v>
      </c>
      <c r="D1371" s="14">
        <f ca="1">LOGINV(RAND(),$M$12,$L$12)</f>
        <v>42.789808949795408</v>
      </c>
      <c r="E1371" s="14">
        <f ca="1">LOGINV(RAND(),$M$13,$L$13)</f>
        <v>28.720211143970246</v>
      </c>
      <c r="F1371" s="14">
        <f ca="1">LOGINV(RAND(),$M$14,$L$14)</f>
        <v>18.949414657214852</v>
      </c>
      <c r="G1371" s="14">
        <f ca="1">D1371+E1371+F1371</f>
        <v>90.459434750980506</v>
      </c>
      <c r="H1371">
        <f ca="1">FLOOR(SimTable[[#This Row],[Total_Service_Time_sec]],10)</f>
        <v>90</v>
      </c>
    </row>
    <row r="1372" spans="1:8" ht="15" customHeight="1">
      <c r="A1372">
        <f t="shared" si="21"/>
        <v>1371</v>
      </c>
      <c r="B1372" s="13">
        <f ca="1">RAND()</f>
        <v>0.9797575038494617</v>
      </c>
      <c r="C1372" t="str">
        <f ca="1">IF(B1372&lt;=$L$3,$I$3,IF(B1372&lt;=$L$4,$I$4,IF(B1372&lt;=$L$5,$I$5,IF(B1372&lt;=$L$6,$I$6,$I$7))))</f>
        <v>Sundae</v>
      </c>
      <c r="D1372" s="14">
        <f ca="1">LOGINV(RAND(),$M$12,$L$12)</f>
        <v>128.45645089898412</v>
      </c>
      <c r="E1372" s="14">
        <f ca="1">LOGINV(RAND(),$M$13,$L$13)</f>
        <v>29.556578956116386</v>
      </c>
      <c r="F1372" s="14">
        <f ca="1">LOGINV(RAND(),$M$14,$L$14)</f>
        <v>21.55634537045502</v>
      </c>
      <c r="G1372" s="14">
        <f ca="1">D1372+E1372+F1372</f>
        <v>179.56937522555552</v>
      </c>
      <c r="H1372">
        <f ca="1">FLOOR(SimTable[[#This Row],[Total_Service_Time_sec]],10)</f>
        <v>170</v>
      </c>
    </row>
    <row r="1373" spans="1:8" ht="15" customHeight="1">
      <c r="A1373">
        <f t="shared" si="21"/>
        <v>1372</v>
      </c>
      <c r="B1373" s="13">
        <f ca="1">RAND()</f>
        <v>0.48791587742074982</v>
      </c>
      <c r="C1373" t="str">
        <f ca="1">IF(B1373&lt;=$L$3,$I$3,IF(B1373&lt;=$L$4,$I$4,IF(B1373&lt;=$L$5,$I$5,IF(B1373&lt;=$L$6,$I$6,$I$7))))</f>
        <v>Cone</v>
      </c>
      <c r="D1373" s="14">
        <f ca="1">LOGINV(RAND(),$M$12,$L$12)</f>
        <v>12.216802523760911</v>
      </c>
      <c r="E1373" s="14">
        <f ca="1">LOGINV(RAND(),$M$13,$L$13)</f>
        <v>12.72165490631413</v>
      </c>
      <c r="F1373" s="14">
        <f ca="1">LOGINV(RAND(),$M$14,$L$14)</f>
        <v>16.310902031262501</v>
      </c>
      <c r="G1373" s="14">
        <f ca="1">D1373+E1373+F1373</f>
        <v>41.249359461337541</v>
      </c>
      <c r="H1373">
        <f ca="1">FLOOR(SimTable[[#This Row],[Total_Service_Time_sec]],10)</f>
        <v>40</v>
      </c>
    </row>
    <row r="1374" spans="1:8" ht="15" customHeight="1">
      <c r="A1374">
        <f t="shared" si="21"/>
        <v>1373</v>
      </c>
      <c r="B1374" s="13">
        <f ca="1">RAND()</f>
        <v>4.6699986714543118E-2</v>
      </c>
      <c r="C1374" t="str">
        <f ca="1">IF(B1374&lt;=$L$3,$I$3,IF(B1374&lt;=$L$4,$I$4,IF(B1374&lt;=$L$5,$I$5,IF(B1374&lt;=$L$6,$I$6,$I$7))))</f>
        <v>Cone</v>
      </c>
      <c r="D1374" s="14">
        <f ca="1">LOGINV(RAND(),$M$12,$L$12)</f>
        <v>18.777027940202405</v>
      </c>
      <c r="E1374" s="14">
        <f ca="1">LOGINV(RAND(),$M$13,$L$13)</f>
        <v>27.596376566783103</v>
      </c>
      <c r="F1374" s="14">
        <f ca="1">LOGINV(RAND(),$M$14,$L$14)</f>
        <v>21.743423464145014</v>
      </c>
      <c r="G1374" s="14">
        <f ca="1">D1374+E1374+F1374</f>
        <v>68.116827971130519</v>
      </c>
      <c r="H1374">
        <f ca="1">FLOOR(SimTable[[#This Row],[Total_Service_Time_sec]],10)</f>
        <v>60</v>
      </c>
    </row>
    <row r="1375" spans="1:8" ht="15" customHeight="1">
      <c r="A1375">
        <f t="shared" si="21"/>
        <v>1374</v>
      </c>
      <c r="B1375" s="13">
        <f ca="1">RAND()</f>
        <v>0.78330035703150913</v>
      </c>
      <c r="C1375" t="str">
        <f ca="1">IF(B1375&lt;=$L$3,$I$3,IF(B1375&lt;=$L$4,$I$4,IF(B1375&lt;=$L$5,$I$5,IF(B1375&lt;=$L$6,$I$6,$I$7))))</f>
        <v>Cup</v>
      </c>
      <c r="D1375" s="14">
        <f ca="1">LOGINV(RAND(),$M$12,$L$12)</f>
        <v>36.482225751272544</v>
      </c>
      <c r="E1375" s="14">
        <f ca="1">LOGINV(RAND(),$M$13,$L$13)</f>
        <v>16.335830879273651</v>
      </c>
      <c r="F1375" s="14">
        <f ca="1">LOGINV(RAND(),$M$14,$L$14)</f>
        <v>20.1187771240408</v>
      </c>
      <c r="G1375" s="14">
        <f ca="1">D1375+E1375+F1375</f>
        <v>72.936833754586999</v>
      </c>
      <c r="H1375">
        <f ca="1">FLOOR(SimTable[[#This Row],[Total_Service_Time_sec]],10)</f>
        <v>70</v>
      </c>
    </row>
    <row r="1376" spans="1:8" ht="15" customHeight="1">
      <c r="A1376">
        <f t="shared" si="21"/>
        <v>1375</v>
      </c>
      <c r="B1376" s="13">
        <f ca="1">RAND()</f>
        <v>0.68717705196184797</v>
      </c>
      <c r="C1376" t="str">
        <f ca="1">IF(B1376&lt;=$L$3,$I$3,IF(B1376&lt;=$L$4,$I$4,IF(B1376&lt;=$L$5,$I$5,IF(B1376&lt;=$L$6,$I$6,$I$7))))</f>
        <v>Cup</v>
      </c>
      <c r="D1376" s="14">
        <f ca="1">LOGINV(RAND(),$M$12,$L$12)</f>
        <v>38.586600487684578</v>
      </c>
      <c r="E1376" s="14">
        <f ca="1">LOGINV(RAND(),$M$13,$L$13)</f>
        <v>19.976411984794879</v>
      </c>
      <c r="F1376" s="14">
        <f ca="1">LOGINV(RAND(),$M$14,$L$14)</f>
        <v>18.20423865182347</v>
      </c>
      <c r="G1376" s="14">
        <f ca="1">D1376+E1376+F1376</f>
        <v>76.767251124302931</v>
      </c>
      <c r="H1376">
        <f ca="1">FLOOR(SimTable[[#This Row],[Total_Service_Time_sec]],10)</f>
        <v>70</v>
      </c>
    </row>
    <row r="1377" spans="1:8" ht="15" customHeight="1">
      <c r="A1377">
        <f t="shared" si="21"/>
        <v>1376</v>
      </c>
      <c r="B1377" s="13">
        <f ca="1">RAND()</f>
        <v>0.91248084333914814</v>
      </c>
      <c r="C1377" t="str">
        <f ca="1">IF(B1377&lt;=$L$3,$I$3,IF(B1377&lt;=$L$4,$I$4,IF(B1377&lt;=$L$5,$I$5,IF(B1377&lt;=$L$6,$I$6,$I$7))))</f>
        <v>Split</v>
      </c>
      <c r="D1377" s="14">
        <f ca="1">LOGINV(RAND(),$M$12,$L$12)</f>
        <v>57.496136182217711</v>
      </c>
      <c r="E1377" s="14">
        <f ca="1">LOGINV(RAND(),$M$13,$L$13)</f>
        <v>25.580586776125639</v>
      </c>
      <c r="F1377" s="14">
        <f ca="1">LOGINV(RAND(),$M$14,$L$14)</f>
        <v>15.793303045602062</v>
      </c>
      <c r="G1377" s="14">
        <f ca="1">D1377+E1377+F1377</f>
        <v>98.870026003945412</v>
      </c>
      <c r="H1377">
        <f ca="1">FLOOR(SimTable[[#This Row],[Total_Service_Time_sec]],10)</f>
        <v>90</v>
      </c>
    </row>
    <row r="1378" spans="1:8" ht="15" customHeight="1">
      <c r="A1378">
        <f t="shared" si="21"/>
        <v>1377</v>
      </c>
      <c r="B1378" s="13">
        <f ca="1">RAND()</f>
        <v>0.69103590948484694</v>
      </c>
      <c r="C1378" t="str">
        <f ca="1">IF(B1378&lt;=$L$3,$I$3,IF(B1378&lt;=$L$4,$I$4,IF(B1378&lt;=$L$5,$I$5,IF(B1378&lt;=$L$6,$I$6,$I$7))))</f>
        <v>Cup</v>
      </c>
      <c r="D1378" s="14">
        <f ca="1">LOGINV(RAND(),$M$12,$L$12)</f>
        <v>48.66207013504652</v>
      </c>
      <c r="E1378" s="14">
        <f ca="1">LOGINV(RAND(),$M$13,$L$13)</f>
        <v>37.034214879898734</v>
      </c>
      <c r="F1378" s="14">
        <f ca="1">LOGINV(RAND(),$M$14,$L$14)</f>
        <v>17.281119629756724</v>
      </c>
      <c r="G1378" s="14">
        <f ca="1">D1378+E1378+F1378</f>
        <v>102.97740464470198</v>
      </c>
      <c r="H1378">
        <f ca="1">FLOOR(SimTable[[#This Row],[Total_Service_Time_sec]],10)</f>
        <v>100</v>
      </c>
    </row>
    <row r="1379" spans="1:8" ht="15" customHeight="1">
      <c r="A1379">
        <f t="shared" si="21"/>
        <v>1378</v>
      </c>
      <c r="B1379" s="13">
        <f ca="1">RAND()</f>
        <v>0.56984392786618665</v>
      </c>
      <c r="C1379" t="str">
        <f ca="1">IF(B1379&lt;=$L$3,$I$3,IF(B1379&lt;=$L$4,$I$4,IF(B1379&lt;=$L$5,$I$5,IF(B1379&lt;=$L$6,$I$6,$I$7))))</f>
        <v>Cup</v>
      </c>
      <c r="D1379" s="14">
        <f ca="1">LOGINV(RAND(),$M$12,$L$12)</f>
        <v>67.377918526213037</v>
      </c>
      <c r="E1379" s="14">
        <f ca="1">LOGINV(RAND(),$M$13,$L$13)</f>
        <v>13.739242119363597</v>
      </c>
      <c r="F1379" s="14">
        <f ca="1">LOGINV(RAND(),$M$14,$L$14)</f>
        <v>14.571918862996775</v>
      </c>
      <c r="G1379" s="14">
        <f ca="1">D1379+E1379+F1379</f>
        <v>95.6890795085734</v>
      </c>
      <c r="H1379">
        <f ca="1">FLOOR(SimTable[[#This Row],[Total_Service_Time_sec]],10)</f>
        <v>90</v>
      </c>
    </row>
    <row r="1380" spans="1:8" ht="15" customHeight="1">
      <c r="A1380">
        <f t="shared" si="21"/>
        <v>1379</v>
      </c>
      <c r="B1380" s="13">
        <f ca="1">RAND()</f>
        <v>0.90610478576768139</v>
      </c>
      <c r="C1380" t="str">
        <f ca="1">IF(B1380&lt;=$L$3,$I$3,IF(B1380&lt;=$L$4,$I$4,IF(B1380&lt;=$L$5,$I$5,IF(B1380&lt;=$L$6,$I$6,$I$7))))</f>
        <v>Split</v>
      </c>
      <c r="D1380" s="14">
        <f ca="1">LOGINV(RAND(),$M$12,$L$12)</f>
        <v>33.96357509617814</v>
      </c>
      <c r="E1380" s="14">
        <f ca="1">LOGINV(RAND(),$M$13,$L$13)</f>
        <v>37.20602664225423</v>
      </c>
      <c r="F1380" s="14">
        <f ca="1">LOGINV(RAND(),$M$14,$L$14)</f>
        <v>21.157196926396384</v>
      </c>
      <c r="G1380" s="14">
        <f ca="1">D1380+E1380+F1380</f>
        <v>92.326798664828743</v>
      </c>
      <c r="H1380">
        <f ca="1">FLOOR(SimTable[[#This Row],[Total_Service_Time_sec]],10)</f>
        <v>90</v>
      </c>
    </row>
    <row r="1381" spans="1:8" ht="15" customHeight="1">
      <c r="A1381">
        <f t="shared" si="21"/>
        <v>1380</v>
      </c>
      <c r="B1381" s="13">
        <f ca="1">RAND()</f>
        <v>0.84119502467131957</v>
      </c>
      <c r="C1381" t="str">
        <f ca="1">IF(B1381&lt;=$L$3,$I$3,IF(B1381&lt;=$L$4,$I$4,IF(B1381&lt;=$L$5,$I$5,IF(B1381&lt;=$L$6,$I$6,$I$7))))</f>
        <v>Cup</v>
      </c>
      <c r="D1381" s="14">
        <f ca="1">LOGINV(RAND(),$M$12,$L$12)</f>
        <v>45.998104149296829</v>
      </c>
      <c r="E1381" s="14">
        <f ca="1">LOGINV(RAND(),$M$13,$L$13)</f>
        <v>28.018636230283992</v>
      </c>
      <c r="F1381" s="14">
        <f ca="1">LOGINV(RAND(),$M$14,$L$14)</f>
        <v>18.540164181260462</v>
      </c>
      <c r="G1381" s="14">
        <f ca="1">D1381+E1381+F1381</f>
        <v>92.556904560841289</v>
      </c>
      <c r="H1381">
        <f ca="1">FLOOR(SimTable[[#This Row],[Total_Service_Time_sec]],10)</f>
        <v>90</v>
      </c>
    </row>
    <row r="1382" spans="1:8" ht="15" customHeight="1">
      <c r="A1382">
        <f t="shared" si="21"/>
        <v>1381</v>
      </c>
      <c r="B1382" s="13">
        <f ca="1">RAND()</f>
        <v>0.67490775143198523</v>
      </c>
      <c r="C1382" t="str">
        <f ca="1">IF(B1382&lt;=$L$3,$I$3,IF(B1382&lt;=$L$4,$I$4,IF(B1382&lt;=$L$5,$I$5,IF(B1382&lt;=$L$6,$I$6,$I$7))))</f>
        <v>Cup</v>
      </c>
      <c r="D1382" s="14">
        <f ca="1">LOGINV(RAND(),$M$12,$L$12)</f>
        <v>9.3533300570634577</v>
      </c>
      <c r="E1382" s="14">
        <f ca="1">LOGINV(RAND(),$M$13,$L$13)</f>
        <v>12.1025242016</v>
      </c>
      <c r="F1382" s="14">
        <f ca="1">LOGINV(RAND(),$M$14,$L$14)</f>
        <v>21.069622672011981</v>
      </c>
      <c r="G1382" s="14">
        <f ca="1">D1382+E1382+F1382</f>
        <v>42.525476930675438</v>
      </c>
      <c r="H1382">
        <f ca="1">FLOOR(SimTable[[#This Row],[Total_Service_Time_sec]],10)</f>
        <v>40</v>
      </c>
    </row>
    <row r="1383" spans="1:8" ht="15" customHeight="1">
      <c r="A1383">
        <f t="shared" si="21"/>
        <v>1382</v>
      </c>
      <c r="B1383" s="13">
        <f ca="1">RAND()</f>
        <v>0.6574966877387981</v>
      </c>
      <c r="C1383" t="str">
        <f ca="1">IF(B1383&lt;=$L$3,$I$3,IF(B1383&lt;=$L$4,$I$4,IF(B1383&lt;=$L$5,$I$5,IF(B1383&lt;=$L$6,$I$6,$I$7))))</f>
        <v>Cup</v>
      </c>
      <c r="D1383" s="14">
        <f ca="1">LOGINV(RAND(),$M$12,$L$12)</f>
        <v>12.844579707919847</v>
      </c>
      <c r="E1383" s="14">
        <f ca="1">LOGINV(RAND(),$M$13,$L$13)</f>
        <v>30.02798770261322</v>
      </c>
      <c r="F1383" s="14">
        <f ca="1">LOGINV(RAND(),$M$14,$L$14)</f>
        <v>27.542920405714231</v>
      </c>
      <c r="G1383" s="14">
        <f ca="1">D1383+E1383+F1383</f>
        <v>70.415487816247293</v>
      </c>
      <c r="H1383">
        <f ca="1">FLOOR(SimTable[[#This Row],[Total_Service_Time_sec]],10)</f>
        <v>70</v>
      </c>
    </row>
    <row r="1384" spans="1:8" ht="15" customHeight="1">
      <c r="A1384">
        <f t="shared" si="21"/>
        <v>1383</v>
      </c>
      <c r="B1384" s="13">
        <f ca="1">RAND()</f>
        <v>0.85820772130051981</v>
      </c>
      <c r="C1384" t="str">
        <f ca="1">IF(B1384&lt;=$L$3,$I$3,IF(B1384&lt;=$L$4,$I$4,IF(B1384&lt;=$L$5,$I$5,IF(B1384&lt;=$L$6,$I$6,$I$7))))</f>
        <v>Cup</v>
      </c>
      <c r="D1384" s="14">
        <f ca="1">LOGINV(RAND(),$M$12,$L$12)</f>
        <v>36.046552970183278</v>
      </c>
      <c r="E1384" s="14">
        <f ca="1">LOGINV(RAND(),$M$13,$L$13)</f>
        <v>15.039188537439365</v>
      </c>
      <c r="F1384" s="14">
        <f ca="1">LOGINV(RAND(),$M$14,$L$14)</f>
        <v>20.589014210694316</v>
      </c>
      <c r="G1384" s="14">
        <f ca="1">D1384+E1384+F1384</f>
        <v>71.674755718316959</v>
      </c>
      <c r="H1384">
        <f ca="1">FLOOR(SimTable[[#This Row],[Total_Service_Time_sec]],10)</f>
        <v>70</v>
      </c>
    </row>
    <row r="1385" spans="1:8" ht="15" customHeight="1">
      <c r="A1385">
        <f t="shared" si="21"/>
        <v>1384</v>
      </c>
      <c r="B1385" s="13">
        <f ca="1">RAND()</f>
        <v>0.30426632505096018</v>
      </c>
      <c r="C1385" t="str">
        <f ca="1">IF(B1385&lt;=$L$3,$I$3,IF(B1385&lt;=$L$4,$I$4,IF(B1385&lt;=$L$5,$I$5,IF(B1385&lt;=$L$6,$I$6,$I$7))))</f>
        <v>Cone</v>
      </c>
      <c r="D1385" s="14">
        <f ca="1">LOGINV(RAND(),$M$12,$L$12)</f>
        <v>15.858611800687164</v>
      </c>
      <c r="E1385" s="14">
        <f ca="1">LOGINV(RAND(),$M$13,$L$13)</f>
        <v>20.697541473009753</v>
      </c>
      <c r="F1385" s="14">
        <f ca="1">LOGINV(RAND(),$M$14,$L$14)</f>
        <v>17.034570472803768</v>
      </c>
      <c r="G1385" s="14">
        <f ca="1">D1385+E1385+F1385</f>
        <v>53.590723746500686</v>
      </c>
      <c r="H1385">
        <f ca="1">FLOOR(SimTable[[#This Row],[Total_Service_Time_sec]],10)</f>
        <v>50</v>
      </c>
    </row>
    <row r="1386" spans="1:8" ht="15" customHeight="1">
      <c r="A1386">
        <f t="shared" si="21"/>
        <v>1385</v>
      </c>
      <c r="B1386" s="13">
        <f ca="1">RAND()</f>
        <v>0.29178543198514229</v>
      </c>
      <c r="C1386" t="str">
        <f ca="1">IF(B1386&lt;=$L$3,$I$3,IF(B1386&lt;=$L$4,$I$4,IF(B1386&lt;=$L$5,$I$5,IF(B1386&lt;=$L$6,$I$6,$I$7))))</f>
        <v>Cone</v>
      </c>
      <c r="D1386" s="14">
        <f ca="1">LOGINV(RAND(),$M$12,$L$12)</f>
        <v>20.587758016347102</v>
      </c>
      <c r="E1386" s="14">
        <f ca="1">LOGINV(RAND(),$M$13,$L$13)</f>
        <v>31.611309364266997</v>
      </c>
      <c r="F1386" s="14">
        <f ca="1">LOGINV(RAND(),$M$14,$L$14)</f>
        <v>14.878066588414368</v>
      </c>
      <c r="G1386" s="14">
        <f ca="1">D1386+E1386+F1386</f>
        <v>67.077133969028466</v>
      </c>
      <c r="H1386">
        <f ca="1">FLOOR(SimTable[[#This Row],[Total_Service_Time_sec]],10)</f>
        <v>60</v>
      </c>
    </row>
    <row r="1387" spans="1:8" ht="15" customHeight="1">
      <c r="A1387">
        <f t="shared" si="21"/>
        <v>1386</v>
      </c>
      <c r="B1387" s="13">
        <f ca="1">RAND()</f>
        <v>0.31051583499621571</v>
      </c>
      <c r="C1387" t="str">
        <f ca="1">IF(B1387&lt;=$L$3,$I$3,IF(B1387&lt;=$L$4,$I$4,IF(B1387&lt;=$L$5,$I$5,IF(B1387&lt;=$L$6,$I$6,$I$7))))</f>
        <v>Cone</v>
      </c>
      <c r="D1387" s="14">
        <f ca="1">LOGINV(RAND(),$M$12,$L$12)</f>
        <v>19.850129678856977</v>
      </c>
      <c r="E1387" s="14">
        <f ca="1">LOGINV(RAND(),$M$13,$L$13)</f>
        <v>19.023361108610327</v>
      </c>
      <c r="F1387" s="14">
        <f ca="1">LOGINV(RAND(),$M$14,$L$14)</f>
        <v>19.573374025869008</v>
      </c>
      <c r="G1387" s="14">
        <f ca="1">D1387+E1387+F1387</f>
        <v>58.446864813336312</v>
      </c>
      <c r="H1387">
        <f ca="1">FLOOR(SimTable[[#This Row],[Total_Service_Time_sec]],10)</f>
        <v>50</v>
      </c>
    </row>
    <row r="1388" spans="1:8" ht="15" customHeight="1">
      <c r="A1388">
        <f t="shared" si="21"/>
        <v>1387</v>
      </c>
      <c r="B1388" s="13">
        <f ca="1">RAND()</f>
        <v>1.7055192678728237E-2</v>
      </c>
      <c r="C1388" t="str">
        <f ca="1">IF(B1388&lt;=$L$3,$I$3,IF(B1388&lt;=$L$4,$I$4,IF(B1388&lt;=$L$5,$I$5,IF(B1388&lt;=$L$6,$I$6,$I$7))))</f>
        <v>Cone</v>
      </c>
      <c r="D1388" s="14">
        <f ca="1">LOGINV(RAND(),$M$12,$L$12)</f>
        <v>8.1554303136927366</v>
      </c>
      <c r="E1388" s="14">
        <f ca="1">LOGINV(RAND(),$M$13,$L$13)</f>
        <v>65.583777029754714</v>
      </c>
      <c r="F1388" s="14">
        <f ca="1">LOGINV(RAND(),$M$14,$L$14)</f>
        <v>17.938535870176729</v>
      </c>
      <c r="G1388" s="14">
        <f ca="1">D1388+E1388+F1388</f>
        <v>91.677743213624183</v>
      </c>
      <c r="H1388">
        <f ca="1">FLOOR(SimTable[[#This Row],[Total_Service_Time_sec]],10)</f>
        <v>90</v>
      </c>
    </row>
    <row r="1389" spans="1:8" ht="15" customHeight="1">
      <c r="A1389">
        <f t="shared" si="21"/>
        <v>1388</v>
      </c>
      <c r="B1389" s="13">
        <f ca="1">RAND()</f>
        <v>0.46796730572486156</v>
      </c>
      <c r="C1389" t="str">
        <f ca="1">IF(B1389&lt;=$L$3,$I$3,IF(B1389&lt;=$L$4,$I$4,IF(B1389&lt;=$L$5,$I$5,IF(B1389&lt;=$L$6,$I$6,$I$7))))</f>
        <v>Cone</v>
      </c>
      <c r="D1389" s="14">
        <f ca="1">LOGINV(RAND(),$M$12,$L$12)</f>
        <v>40.085507654339132</v>
      </c>
      <c r="E1389" s="14">
        <f ca="1">LOGINV(RAND(),$M$13,$L$13)</f>
        <v>7.2546196922792952</v>
      </c>
      <c r="F1389" s="14">
        <f ca="1">LOGINV(RAND(),$M$14,$L$14)</f>
        <v>17.050464238097057</v>
      </c>
      <c r="G1389" s="14">
        <f ca="1">D1389+E1389+F1389</f>
        <v>64.39059158471548</v>
      </c>
      <c r="H1389">
        <f ca="1">FLOOR(SimTable[[#This Row],[Total_Service_Time_sec]],10)</f>
        <v>60</v>
      </c>
    </row>
    <row r="1390" spans="1:8" ht="15" customHeight="1">
      <c r="A1390">
        <f t="shared" si="21"/>
        <v>1389</v>
      </c>
      <c r="B1390" s="13">
        <f ca="1">RAND()</f>
        <v>0.14741617093247061</v>
      </c>
      <c r="C1390" t="str">
        <f ca="1">IF(B1390&lt;=$L$3,$I$3,IF(B1390&lt;=$L$4,$I$4,IF(B1390&lt;=$L$5,$I$5,IF(B1390&lt;=$L$6,$I$6,$I$7))))</f>
        <v>Cone</v>
      </c>
      <c r="D1390" s="14">
        <f ca="1">LOGINV(RAND(),$M$12,$L$12)</f>
        <v>84.369273750920769</v>
      </c>
      <c r="E1390" s="14">
        <f ca="1">LOGINV(RAND(),$M$13,$L$13)</f>
        <v>50.020815676761629</v>
      </c>
      <c r="F1390" s="14">
        <f ca="1">LOGINV(RAND(),$M$14,$L$14)</f>
        <v>15.654651102077141</v>
      </c>
      <c r="G1390" s="14">
        <f ca="1">D1390+E1390+F1390</f>
        <v>150.04474052975954</v>
      </c>
      <c r="H1390">
        <f ca="1">FLOOR(SimTable[[#This Row],[Total_Service_Time_sec]],10)</f>
        <v>150</v>
      </c>
    </row>
    <row r="1391" spans="1:8" ht="15" customHeight="1">
      <c r="A1391">
        <f t="shared" si="21"/>
        <v>1390</v>
      </c>
      <c r="B1391" s="13">
        <f ca="1">RAND()</f>
        <v>0.22498053986926725</v>
      </c>
      <c r="C1391" t="str">
        <f ca="1">IF(B1391&lt;=$L$3,$I$3,IF(B1391&lt;=$L$4,$I$4,IF(B1391&lt;=$L$5,$I$5,IF(B1391&lt;=$L$6,$I$6,$I$7))))</f>
        <v>Cone</v>
      </c>
      <c r="D1391" s="14">
        <f ca="1">LOGINV(RAND(),$M$12,$L$12)</f>
        <v>81.754952968335445</v>
      </c>
      <c r="E1391" s="14">
        <f ca="1">LOGINV(RAND(),$M$13,$L$13)</f>
        <v>19.792138902831333</v>
      </c>
      <c r="F1391" s="14">
        <f ca="1">LOGINV(RAND(),$M$14,$L$14)</f>
        <v>24.815737872239204</v>
      </c>
      <c r="G1391" s="14">
        <f ca="1">D1391+E1391+F1391</f>
        <v>126.36282974340597</v>
      </c>
      <c r="H1391">
        <f ca="1">FLOOR(SimTable[[#This Row],[Total_Service_Time_sec]],10)</f>
        <v>120</v>
      </c>
    </row>
    <row r="1392" spans="1:8" ht="15" customHeight="1">
      <c r="A1392">
        <f t="shared" si="21"/>
        <v>1391</v>
      </c>
      <c r="B1392" s="13">
        <f ca="1">RAND()</f>
        <v>0.88436356373846525</v>
      </c>
      <c r="C1392" t="str">
        <f ca="1">IF(B1392&lt;=$L$3,$I$3,IF(B1392&lt;=$L$4,$I$4,IF(B1392&lt;=$L$5,$I$5,IF(B1392&lt;=$L$6,$I$6,$I$7))))</f>
        <v>Shake</v>
      </c>
      <c r="D1392" s="14">
        <f ca="1">LOGINV(RAND(),$M$12,$L$12)</f>
        <v>42.320348064632014</v>
      </c>
      <c r="E1392" s="14">
        <f ca="1">LOGINV(RAND(),$M$13,$L$13)</f>
        <v>134.6752609862578</v>
      </c>
      <c r="F1392" s="14">
        <f ca="1">LOGINV(RAND(),$M$14,$L$14)</f>
        <v>16.141630809683015</v>
      </c>
      <c r="G1392" s="14">
        <f ca="1">D1392+E1392+F1392</f>
        <v>193.13723986057283</v>
      </c>
      <c r="H1392">
        <f ca="1">FLOOR(SimTable[[#This Row],[Total_Service_Time_sec]],10)</f>
        <v>190</v>
      </c>
    </row>
    <row r="1393" spans="1:8" ht="15" customHeight="1">
      <c r="A1393">
        <f t="shared" si="21"/>
        <v>1392</v>
      </c>
      <c r="B1393" s="13">
        <f ca="1">RAND()</f>
        <v>0.38721102531900142</v>
      </c>
      <c r="C1393" t="str">
        <f ca="1">IF(B1393&lt;=$L$3,$I$3,IF(B1393&lt;=$L$4,$I$4,IF(B1393&lt;=$L$5,$I$5,IF(B1393&lt;=$L$6,$I$6,$I$7))))</f>
        <v>Cone</v>
      </c>
      <c r="D1393" s="14">
        <f ca="1">LOGINV(RAND(),$M$12,$L$12)</f>
        <v>42.571362648518338</v>
      </c>
      <c r="E1393" s="14">
        <f ca="1">LOGINV(RAND(),$M$13,$L$13)</f>
        <v>21.989452742586927</v>
      </c>
      <c r="F1393" s="14">
        <f ca="1">LOGINV(RAND(),$M$14,$L$14)</f>
        <v>21.730938819310115</v>
      </c>
      <c r="G1393" s="14">
        <f ca="1">D1393+E1393+F1393</f>
        <v>86.291754210415377</v>
      </c>
      <c r="H1393">
        <f ca="1">FLOOR(SimTable[[#This Row],[Total_Service_Time_sec]],10)</f>
        <v>80</v>
      </c>
    </row>
    <row r="1394" spans="1:8" ht="15" customHeight="1">
      <c r="A1394">
        <f t="shared" si="21"/>
        <v>1393</v>
      </c>
      <c r="B1394" s="13">
        <f ca="1">RAND()</f>
        <v>0.11602809168269401</v>
      </c>
      <c r="C1394" t="str">
        <f ca="1">IF(B1394&lt;=$L$3,$I$3,IF(B1394&lt;=$L$4,$I$4,IF(B1394&lt;=$L$5,$I$5,IF(B1394&lt;=$L$6,$I$6,$I$7))))</f>
        <v>Cone</v>
      </c>
      <c r="D1394" s="14">
        <f ca="1">LOGINV(RAND(),$M$12,$L$12)</f>
        <v>21.766315843290212</v>
      </c>
      <c r="E1394" s="14">
        <f ca="1">LOGINV(RAND(),$M$13,$L$13)</f>
        <v>8.1097695066471704</v>
      </c>
      <c r="F1394" s="14">
        <f ca="1">LOGINV(RAND(),$M$14,$L$14)</f>
        <v>19.843364971029839</v>
      </c>
      <c r="G1394" s="14">
        <f ca="1">D1394+E1394+F1394</f>
        <v>49.719450320967226</v>
      </c>
      <c r="H1394">
        <f ca="1">FLOOR(SimTable[[#This Row],[Total_Service_Time_sec]],10)</f>
        <v>40</v>
      </c>
    </row>
    <row r="1395" spans="1:8" ht="15" customHeight="1">
      <c r="A1395">
        <f t="shared" si="21"/>
        <v>1394</v>
      </c>
      <c r="B1395" s="13">
        <f ca="1">RAND()</f>
        <v>0.18306108205643712</v>
      </c>
      <c r="C1395" t="str">
        <f ca="1">IF(B1395&lt;=$L$3,$I$3,IF(B1395&lt;=$L$4,$I$4,IF(B1395&lt;=$L$5,$I$5,IF(B1395&lt;=$L$6,$I$6,$I$7))))</f>
        <v>Cone</v>
      </c>
      <c r="D1395" s="14">
        <f ca="1">LOGINV(RAND(),$M$12,$L$12)</f>
        <v>55.881347404265838</v>
      </c>
      <c r="E1395" s="14">
        <f ca="1">LOGINV(RAND(),$M$13,$L$13)</f>
        <v>19.144023226838481</v>
      </c>
      <c r="F1395" s="14">
        <f ca="1">LOGINV(RAND(),$M$14,$L$14)</f>
        <v>19.576468362441059</v>
      </c>
      <c r="G1395" s="14">
        <f ca="1">D1395+E1395+F1395</f>
        <v>94.601838993545385</v>
      </c>
      <c r="H1395">
        <f ca="1">FLOOR(SimTable[[#This Row],[Total_Service_Time_sec]],10)</f>
        <v>90</v>
      </c>
    </row>
    <row r="1396" spans="1:8" ht="15" customHeight="1">
      <c r="A1396">
        <f t="shared" si="21"/>
        <v>1395</v>
      </c>
      <c r="B1396" s="13">
        <f ca="1">RAND()</f>
        <v>0.20634276689745557</v>
      </c>
      <c r="C1396" t="str">
        <f ca="1">IF(B1396&lt;=$L$3,$I$3,IF(B1396&lt;=$L$4,$I$4,IF(B1396&lt;=$L$5,$I$5,IF(B1396&lt;=$L$6,$I$6,$I$7))))</f>
        <v>Cone</v>
      </c>
      <c r="D1396" s="14">
        <f ca="1">LOGINV(RAND(),$M$12,$L$12)</f>
        <v>31.598871152309528</v>
      </c>
      <c r="E1396" s="14">
        <f ca="1">LOGINV(RAND(),$M$13,$L$13)</f>
        <v>17.738635402328747</v>
      </c>
      <c r="F1396" s="14">
        <f ca="1">LOGINV(RAND(),$M$14,$L$14)</f>
        <v>20.354289222726241</v>
      </c>
      <c r="G1396" s="14">
        <f ca="1">D1396+E1396+F1396</f>
        <v>69.691795777364518</v>
      </c>
      <c r="H1396">
        <f ca="1">FLOOR(SimTable[[#This Row],[Total_Service_Time_sec]],10)</f>
        <v>60</v>
      </c>
    </row>
    <row r="1397" spans="1:8" ht="15" customHeight="1">
      <c r="A1397">
        <f t="shared" si="21"/>
        <v>1396</v>
      </c>
      <c r="B1397" s="13">
        <f ca="1">RAND()</f>
        <v>0.68512010935451306</v>
      </c>
      <c r="C1397" t="str">
        <f ca="1">IF(B1397&lt;=$L$3,$I$3,IF(B1397&lt;=$L$4,$I$4,IF(B1397&lt;=$L$5,$I$5,IF(B1397&lt;=$L$6,$I$6,$I$7))))</f>
        <v>Cup</v>
      </c>
      <c r="D1397" s="14">
        <f ca="1">LOGINV(RAND(),$M$12,$L$12)</f>
        <v>27.858119680608034</v>
      </c>
      <c r="E1397" s="14">
        <f ca="1">LOGINV(RAND(),$M$13,$L$13)</f>
        <v>54.566331859034165</v>
      </c>
      <c r="F1397" s="14">
        <f ca="1">LOGINV(RAND(),$M$14,$L$14)</f>
        <v>17.35221422962255</v>
      </c>
      <c r="G1397" s="14">
        <f ca="1">D1397+E1397+F1397</f>
        <v>99.776665769264753</v>
      </c>
      <c r="H1397">
        <f ca="1">FLOOR(SimTable[[#This Row],[Total_Service_Time_sec]],10)</f>
        <v>90</v>
      </c>
    </row>
    <row r="1398" spans="1:8" ht="15" customHeight="1">
      <c r="A1398">
        <f t="shared" si="21"/>
        <v>1397</v>
      </c>
      <c r="B1398" s="13">
        <f ca="1">RAND()</f>
        <v>4.6625176352957487E-2</v>
      </c>
      <c r="C1398" t="str">
        <f ca="1">IF(B1398&lt;=$L$3,$I$3,IF(B1398&lt;=$L$4,$I$4,IF(B1398&lt;=$L$5,$I$5,IF(B1398&lt;=$L$6,$I$6,$I$7))))</f>
        <v>Cone</v>
      </c>
      <c r="D1398" s="14">
        <f ca="1">LOGINV(RAND(),$M$12,$L$12)</f>
        <v>18.069226026107277</v>
      </c>
      <c r="E1398" s="14">
        <f ca="1">LOGINV(RAND(),$M$13,$L$13)</f>
        <v>30.147014119142323</v>
      </c>
      <c r="F1398" s="14">
        <f ca="1">LOGINV(RAND(),$M$14,$L$14)</f>
        <v>21.374884122516914</v>
      </c>
      <c r="G1398" s="14">
        <f ca="1">D1398+E1398+F1398</f>
        <v>69.591124267766517</v>
      </c>
      <c r="H1398">
        <f ca="1">FLOOR(SimTable[[#This Row],[Total_Service_Time_sec]],10)</f>
        <v>60</v>
      </c>
    </row>
    <row r="1399" spans="1:8" ht="15" customHeight="1">
      <c r="A1399">
        <f t="shared" si="21"/>
        <v>1398</v>
      </c>
      <c r="B1399" s="13">
        <f ca="1">RAND()</f>
        <v>0.77485208421481611</v>
      </c>
      <c r="C1399" t="str">
        <f ca="1">IF(B1399&lt;=$L$3,$I$3,IF(B1399&lt;=$L$4,$I$4,IF(B1399&lt;=$L$5,$I$5,IF(B1399&lt;=$L$6,$I$6,$I$7))))</f>
        <v>Cup</v>
      </c>
      <c r="D1399" s="14">
        <f ca="1">LOGINV(RAND(),$M$12,$L$12)</f>
        <v>16.904038443185463</v>
      </c>
      <c r="E1399" s="14">
        <f ca="1">LOGINV(RAND(),$M$13,$L$13)</f>
        <v>11.521868476121028</v>
      </c>
      <c r="F1399" s="14">
        <f ca="1">LOGINV(RAND(),$M$14,$L$14)</f>
        <v>19.107889091732261</v>
      </c>
      <c r="G1399" s="14">
        <f ca="1">D1399+E1399+F1399</f>
        <v>47.533796011038753</v>
      </c>
      <c r="H1399">
        <f ca="1">FLOOR(SimTable[[#This Row],[Total_Service_Time_sec]],10)</f>
        <v>40</v>
      </c>
    </row>
    <row r="1400" spans="1:8" ht="15" customHeight="1">
      <c r="A1400">
        <f t="shared" si="21"/>
        <v>1399</v>
      </c>
      <c r="B1400" s="13">
        <f ca="1">RAND()</f>
        <v>0.9560167281109766</v>
      </c>
      <c r="C1400" t="str">
        <f ca="1">IF(B1400&lt;=$L$3,$I$3,IF(B1400&lt;=$L$4,$I$4,IF(B1400&lt;=$L$5,$I$5,IF(B1400&lt;=$L$6,$I$6,$I$7))))</f>
        <v>Split</v>
      </c>
      <c r="D1400" s="14">
        <f ca="1">LOGINV(RAND(),$M$12,$L$12)</f>
        <v>22.443715301278829</v>
      </c>
      <c r="E1400" s="14">
        <f ca="1">LOGINV(RAND(),$M$13,$L$13)</f>
        <v>20.158051870366215</v>
      </c>
      <c r="F1400" s="14">
        <f ca="1">LOGINV(RAND(),$M$14,$L$14)</f>
        <v>18.49766114060596</v>
      </c>
      <c r="G1400" s="14">
        <f ca="1">D1400+E1400+F1400</f>
        <v>61.099428312251007</v>
      </c>
      <c r="H1400">
        <f ca="1">FLOOR(SimTable[[#This Row],[Total_Service_Time_sec]],10)</f>
        <v>60</v>
      </c>
    </row>
    <row r="1401" spans="1:8" ht="15" customHeight="1">
      <c r="A1401">
        <f t="shared" si="21"/>
        <v>1400</v>
      </c>
      <c r="B1401" s="13">
        <f ca="1">RAND()</f>
        <v>0.8489010169137281</v>
      </c>
      <c r="C1401" t="str">
        <f ca="1">IF(B1401&lt;=$L$3,$I$3,IF(B1401&lt;=$L$4,$I$4,IF(B1401&lt;=$L$5,$I$5,IF(B1401&lt;=$L$6,$I$6,$I$7))))</f>
        <v>Cup</v>
      </c>
      <c r="D1401" s="14">
        <f ca="1">LOGINV(RAND(),$M$12,$L$12)</f>
        <v>11.263830537248326</v>
      </c>
      <c r="E1401" s="14">
        <f ca="1">LOGINV(RAND(),$M$13,$L$13)</f>
        <v>38.555832855191049</v>
      </c>
      <c r="F1401" s="14">
        <f ca="1">LOGINV(RAND(),$M$14,$L$14)</f>
        <v>16.71514751623096</v>
      </c>
      <c r="G1401" s="14">
        <f ca="1">D1401+E1401+F1401</f>
        <v>66.534810908670337</v>
      </c>
      <c r="H1401">
        <f ca="1">FLOOR(SimTable[[#This Row],[Total_Service_Time_sec]],10)</f>
        <v>60</v>
      </c>
    </row>
    <row r="1402" spans="1:8" ht="15" customHeight="1">
      <c r="A1402">
        <f t="shared" si="21"/>
        <v>1401</v>
      </c>
      <c r="B1402" s="13">
        <f ca="1">RAND()</f>
        <v>0.38257332523475607</v>
      </c>
      <c r="C1402" t="str">
        <f ca="1">IF(B1402&lt;=$L$3,$I$3,IF(B1402&lt;=$L$4,$I$4,IF(B1402&lt;=$L$5,$I$5,IF(B1402&lt;=$L$6,$I$6,$I$7))))</f>
        <v>Cone</v>
      </c>
      <c r="D1402" s="14">
        <f ca="1">LOGINV(RAND(),$M$12,$L$12)</f>
        <v>25.548393744241185</v>
      </c>
      <c r="E1402" s="14">
        <f ca="1">LOGINV(RAND(),$M$13,$L$13)</f>
        <v>31.585964702884876</v>
      </c>
      <c r="F1402" s="14">
        <f ca="1">LOGINV(RAND(),$M$14,$L$14)</f>
        <v>17.437099443884389</v>
      </c>
      <c r="G1402" s="14">
        <f ca="1">D1402+E1402+F1402</f>
        <v>74.571457891010454</v>
      </c>
      <c r="H1402">
        <f ca="1">FLOOR(SimTable[[#This Row],[Total_Service_Time_sec]],10)</f>
        <v>70</v>
      </c>
    </row>
    <row r="1403" spans="1:8" ht="15" customHeight="1">
      <c r="A1403">
        <f t="shared" si="21"/>
        <v>1402</v>
      </c>
      <c r="B1403" s="13">
        <f ca="1">RAND()</f>
        <v>0.55176301249694093</v>
      </c>
      <c r="C1403" t="str">
        <f ca="1">IF(B1403&lt;=$L$3,$I$3,IF(B1403&lt;=$L$4,$I$4,IF(B1403&lt;=$L$5,$I$5,IF(B1403&lt;=$L$6,$I$6,$I$7))))</f>
        <v>Cup</v>
      </c>
      <c r="D1403" s="14">
        <f ca="1">LOGINV(RAND(),$M$12,$L$12)</f>
        <v>25.787362113612378</v>
      </c>
      <c r="E1403" s="14">
        <f ca="1">LOGINV(RAND(),$M$13,$L$13)</f>
        <v>18.466948440380257</v>
      </c>
      <c r="F1403" s="14">
        <f ca="1">LOGINV(RAND(),$M$14,$L$14)</f>
        <v>22.637382343510179</v>
      </c>
      <c r="G1403" s="14">
        <f ca="1">D1403+E1403+F1403</f>
        <v>66.891692897502821</v>
      </c>
      <c r="H1403">
        <f ca="1">FLOOR(SimTable[[#This Row],[Total_Service_Time_sec]],10)</f>
        <v>60</v>
      </c>
    </row>
    <row r="1404" spans="1:8" ht="15" customHeight="1">
      <c r="A1404">
        <f t="shared" si="21"/>
        <v>1403</v>
      </c>
      <c r="B1404" s="13">
        <f ca="1">RAND()</f>
        <v>0.87513148424376919</v>
      </c>
      <c r="C1404" t="str">
        <f ca="1">IF(B1404&lt;=$L$3,$I$3,IF(B1404&lt;=$L$4,$I$4,IF(B1404&lt;=$L$5,$I$5,IF(B1404&lt;=$L$6,$I$6,$I$7))))</f>
        <v>Shake</v>
      </c>
      <c r="D1404" s="14">
        <f ca="1">LOGINV(RAND(),$M$12,$L$12)</f>
        <v>10.978270467220813</v>
      </c>
      <c r="E1404" s="14">
        <f ca="1">LOGINV(RAND(),$M$13,$L$13)</f>
        <v>31.968323830491279</v>
      </c>
      <c r="F1404" s="14">
        <f ca="1">LOGINV(RAND(),$M$14,$L$14)</f>
        <v>21.989643868674648</v>
      </c>
      <c r="G1404" s="14">
        <f ca="1">D1404+E1404+F1404</f>
        <v>64.936238166386744</v>
      </c>
      <c r="H1404">
        <f ca="1">FLOOR(SimTable[[#This Row],[Total_Service_Time_sec]],10)</f>
        <v>60</v>
      </c>
    </row>
    <row r="1405" spans="1:8" ht="15" customHeight="1">
      <c r="A1405">
        <f t="shared" si="21"/>
        <v>1404</v>
      </c>
      <c r="B1405" s="13">
        <f ca="1">RAND()</f>
        <v>0.7348414152983519</v>
      </c>
      <c r="C1405" t="str">
        <f ca="1">IF(B1405&lt;=$L$3,$I$3,IF(B1405&lt;=$L$4,$I$4,IF(B1405&lt;=$L$5,$I$5,IF(B1405&lt;=$L$6,$I$6,$I$7))))</f>
        <v>Cup</v>
      </c>
      <c r="D1405" s="14">
        <f ca="1">LOGINV(RAND(),$M$12,$L$12)</f>
        <v>21.590215162447642</v>
      </c>
      <c r="E1405" s="14">
        <f ca="1">LOGINV(RAND(),$M$13,$L$13)</f>
        <v>18.045455362188644</v>
      </c>
      <c r="F1405" s="14">
        <f ca="1">LOGINV(RAND(),$M$14,$L$14)</f>
        <v>18.506930117440657</v>
      </c>
      <c r="G1405" s="14">
        <f ca="1">D1405+E1405+F1405</f>
        <v>58.142600642076943</v>
      </c>
      <c r="H1405">
        <f ca="1">FLOOR(SimTable[[#This Row],[Total_Service_Time_sec]],10)</f>
        <v>50</v>
      </c>
    </row>
    <row r="1406" spans="1:8" ht="15" customHeight="1">
      <c r="A1406">
        <f t="shared" si="21"/>
        <v>1405</v>
      </c>
      <c r="B1406" s="13">
        <f ca="1">RAND()</f>
        <v>0.35023323523894834</v>
      </c>
      <c r="C1406" t="str">
        <f ca="1">IF(B1406&lt;=$L$3,$I$3,IF(B1406&lt;=$L$4,$I$4,IF(B1406&lt;=$L$5,$I$5,IF(B1406&lt;=$L$6,$I$6,$I$7))))</f>
        <v>Cone</v>
      </c>
      <c r="D1406" s="14">
        <f ca="1">LOGINV(RAND(),$M$12,$L$12)</f>
        <v>20.937112148747183</v>
      </c>
      <c r="E1406" s="14">
        <f ca="1">LOGINV(RAND(),$M$13,$L$13)</f>
        <v>24.049454527607061</v>
      </c>
      <c r="F1406" s="14">
        <f ca="1">LOGINV(RAND(),$M$14,$L$14)</f>
        <v>26.941345317661799</v>
      </c>
      <c r="G1406" s="14">
        <f ca="1">D1406+E1406+F1406</f>
        <v>71.927911994016043</v>
      </c>
      <c r="H1406">
        <f ca="1">FLOOR(SimTable[[#This Row],[Total_Service_Time_sec]],10)</f>
        <v>70</v>
      </c>
    </row>
    <row r="1407" spans="1:8" ht="15" customHeight="1">
      <c r="A1407">
        <f t="shared" si="21"/>
        <v>1406</v>
      </c>
      <c r="B1407" s="13">
        <f ca="1">RAND()</f>
        <v>0.15390259684168595</v>
      </c>
      <c r="C1407" t="str">
        <f ca="1">IF(B1407&lt;=$L$3,$I$3,IF(B1407&lt;=$L$4,$I$4,IF(B1407&lt;=$L$5,$I$5,IF(B1407&lt;=$L$6,$I$6,$I$7))))</f>
        <v>Cone</v>
      </c>
      <c r="D1407" s="14">
        <f ca="1">LOGINV(RAND(),$M$12,$L$12)</f>
        <v>34.634643000016055</v>
      </c>
      <c r="E1407" s="14">
        <f ca="1">LOGINV(RAND(),$M$13,$L$13)</f>
        <v>61.035336028024233</v>
      </c>
      <c r="F1407" s="14">
        <f ca="1">LOGINV(RAND(),$M$14,$L$14)</f>
        <v>20.028310865191575</v>
      </c>
      <c r="G1407" s="14">
        <f ca="1">D1407+E1407+F1407</f>
        <v>115.69828989323186</v>
      </c>
      <c r="H1407">
        <f ca="1">FLOOR(SimTable[[#This Row],[Total_Service_Time_sec]],10)</f>
        <v>110</v>
      </c>
    </row>
    <row r="1408" spans="1:8" ht="15" customHeight="1">
      <c r="A1408">
        <f t="shared" si="21"/>
        <v>1407</v>
      </c>
      <c r="B1408" s="13">
        <f ca="1">RAND()</f>
        <v>0.87261351000150578</v>
      </c>
      <c r="C1408" t="str">
        <f ca="1">IF(B1408&lt;=$L$3,$I$3,IF(B1408&lt;=$L$4,$I$4,IF(B1408&lt;=$L$5,$I$5,IF(B1408&lt;=$L$6,$I$6,$I$7))))</f>
        <v>Shake</v>
      </c>
      <c r="D1408" s="14">
        <f ca="1">LOGINV(RAND(),$M$12,$L$12)</f>
        <v>100.15387569520038</v>
      </c>
      <c r="E1408" s="14">
        <f ca="1">LOGINV(RAND(),$M$13,$L$13)</f>
        <v>24.390143476622789</v>
      </c>
      <c r="F1408" s="14">
        <f ca="1">LOGINV(RAND(),$M$14,$L$14)</f>
        <v>23.045618845712049</v>
      </c>
      <c r="G1408" s="14">
        <f ca="1">D1408+E1408+F1408</f>
        <v>147.58963801753524</v>
      </c>
      <c r="H1408">
        <f ca="1">FLOOR(SimTable[[#This Row],[Total_Service_Time_sec]],10)</f>
        <v>140</v>
      </c>
    </row>
    <row r="1409" spans="1:8" ht="15" customHeight="1">
      <c r="A1409">
        <f t="shared" si="21"/>
        <v>1408</v>
      </c>
      <c r="B1409" s="13">
        <f ca="1">RAND()</f>
        <v>0.53663768462813621</v>
      </c>
      <c r="C1409" t="str">
        <f ca="1">IF(B1409&lt;=$L$3,$I$3,IF(B1409&lt;=$L$4,$I$4,IF(B1409&lt;=$L$5,$I$5,IF(B1409&lt;=$L$6,$I$6,$I$7))))</f>
        <v>Cup</v>
      </c>
      <c r="D1409" s="14">
        <f ca="1">LOGINV(RAND(),$M$12,$L$12)</f>
        <v>41.262331130533646</v>
      </c>
      <c r="E1409" s="14">
        <f ca="1">LOGINV(RAND(),$M$13,$L$13)</f>
        <v>25.569242006149484</v>
      </c>
      <c r="F1409" s="14">
        <f ca="1">LOGINV(RAND(),$M$14,$L$14)</f>
        <v>19.407659052628535</v>
      </c>
      <c r="G1409" s="14">
        <f ca="1">D1409+E1409+F1409</f>
        <v>86.239232189311664</v>
      </c>
      <c r="H1409">
        <f ca="1">FLOOR(SimTable[[#This Row],[Total_Service_Time_sec]],10)</f>
        <v>80</v>
      </c>
    </row>
    <row r="1410" spans="1:8" ht="15" customHeight="1">
      <c r="A1410">
        <f t="shared" ref="A1410:A1473" si="22">ROW()-1</f>
        <v>1409</v>
      </c>
      <c r="B1410" s="13">
        <f ca="1">RAND()</f>
        <v>0.18089856879880761</v>
      </c>
      <c r="C1410" t="str">
        <f ca="1">IF(B1410&lt;=$L$3,$I$3,IF(B1410&lt;=$L$4,$I$4,IF(B1410&lt;=$L$5,$I$5,IF(B1410&lt;=$L$6,$I$6,$I$7))))</f>
        <v>Cone</v>
      </c>
      <c r="D1410" s="14">
        <f ca="1">LOGINV(RAND(),$M$12,$L$12)</f>
        <v>56.394717111611904</v>
      </c>
      <c r="E1410" s="14">
        <f ca="1">LOGINV(RAND(),$M$13,$L$13)</f>
        <v>24.651223380248148</v>
      </c>
      <c r="F1410" s="14">
        <f ca="1">LOGINV(RAND(),$M$14,$L$14)</f>
        <v>20.064028343605198</v>
      </c>
      <c r="G1410" s="14">
        <f ca="1">D1410+E1410+F1410</f>
        <v>101.10996883546525</v>
      </c>
      <c r="H1410">
        <f ca="1">FLOOR(SimTable[[#This Row],[Total_Service_Time_sec]],10)</f>
        <v>100</v>
      </c>
    </row>
    <row r="1411" spans="1:8" ht="15" customHeight="1">
      <c r="A1411">
        <f t="shared" si="22"/>
        <v>1410</v>
      </c>
      <c r="B1411" s="13">
        <f ca="1">RAND()</f>
        <v>0.97867645530642366</v>
      </c>
      <c r="C1411" t="str">
        <f ca="1">IF(B1411&lt;=$L$3,$I$3,IF(B1411&lt;=$L$4,$I$4,IF(B1411&lt;=$L$5,$I$5,IF(B1411&lt;=$L$6,$I$6,$I$7))))</f>
        <v>Sundae</v>
      </c>
      <c r="D1411" s="14">
        <f ca="1">LOGINV(RAND(),$M$12,$L$12)</f>
        <v>50.266000370453789</v>
      </c>
      <c r="E1411" s="14">
        <f ca="1">LOGINV(RAND(),$M$13,$L$13)</f>
        <v>21.267234928479304</v>
      </c>
      <c r="F1411" s="14">
        <f ca="1">LOGINV(RAND(),$M$14,$L$14)</f>
        <v>28.761654527842857</v>
      </c>
      <c r="G1411" s="14">
        <f ca="1">D1411+E1411+F1411</f>
        <v>100.29488982677594</v>
      </c>
      <c r="H1411">
        <f ca="1">FLOOR(SimTable[[#This Row],[Total_Service_Time_sec]],10)</f>
        <v>100</v>
      </c>
    </row>
    <row r="1412" spans="1:8" ht="15" customHeight="1">
      <c r="A1412">
        <f t="shared" si="22"/>
        <v>1411</v>
      </c>
      <c r="B1412" s="13">
        <f ca="1">RAND()</f>
        <v>0.95649296613792634</v>
      </c>
      <c r="C1412" t="str">
        <f ca="1">IF(B1412&lt;=$L$3,$I$3,IF(B1412&lt;=$L$4,$I$4,IF(B1412&lt;=$L$5,$I$5,IF(B1412&lt;=$L$6,$I$6,$I$7))))</f>
        <v>Split</v>
      </c>
      <c r="D1412" s="14">
        <f ca="1">LOGINV(RAND(),$M$12,$L$12)</f>
        <v>23.365114775937279</v>
      </c>
      <c r="E1412" s="14">
        <f ca="1">LOGINV(RAND(),$M$13,$L$13)</f>
        <v>48.946767211782216</v>
      </c>
      <c r="F1412" s="14">
        <f ca="1">LOGINV(RAND(),$M$14,$L$14)</f>
        <v>14.433558371181679</v>
      </c>
      <c r="G1412" s="14">
        <f ca="1">D1412+E1412+F1412</f>
        <v>86.745440358901163</v>
      </c>
      <c r="H1412">
        <f ca="1">FLOOR(SimTable[[#This Row],[Total_Service_Time_sec]],10)</f>
        <v>80</v>
      </c>
    </row>
    <row r="1413" spans="1:8" ht="15" customHeight="1">
      <c r="A1413">
        <f t="shared" si="22"/>
        <v>1412</v>
      </c>
      <c r="B1413" s="13">
        <f ca="1">RAND()</f>
        <v>0.31128177114177435</v>
      </c>
      <c r="C1413" t="str">
        <f ca="1">IF(B1413&lt;=$L$3,$I$3,IF(B1413&lt;=$L$4,$I$4,IF(B1413&lt;=$L$5,$I$5,IF(B1413&lt;=$L$6,$I$6,$I$7))))</f>
        <v>Cone</v>
      </c>
      <c r="D1413" s="14">
        <f ca="1">LOGINV(RAND(),$M$12,$L$12)</f>
        <v>38.089640790083941</v>
      </c>
      <c r="E1413" s="14">
        <f ca="1">LOGINV(RAND(),$M$13,$L$13)</f>
        <v>17.312185457179339</v>
      </c>
      <c r="F1413" s="14">
        <f ca="1">LOGINV(RAND(),$M$14,$L$14)</f>
        <v>21.957844911889733</v>
      </c>
      <c r="G1413" s="14">
        <f ca="1">D1413+E1413+F1413</f>
        <v>77.35967115915301</v>
      </c>
      <c r="H1413">
        <f ca="1">FLOOR(SimTable[[#This Row],[Total_Service_Time_sec]],10)</f>
        <v>70</v>
      </c>
    </row>
    <row r="1414" spans="1:8" ht="15" customHeight="1">
      <c r="A1414">
        <f t="shared" si="22"/>
        <v>1413</v>
      </c>
      <c r="B1414" s="13">
        <f ca="1">RAND()</f>
        <v>0.28039760114427947</v>
      </c>
      <c r="C1414" t="str">
        <f ca="1">IF(B1414&lt;=$L$3,$I$3,IF(B1414&lt;=$L$4,$I$4,IF(B1414&lt;=$L$5,$I$5,IF(B1414&lt;=$L$6,$I$6,$I$7))))</f>
        <v>Cone</v>
      </c>
      <c r="D1414" s="14">
        <f ca="1">LOGINV(RAND(),$M$12,$L$12)</f>
        <v>36.820303082152897</v>
      </c>
      <c r="E1414" s="14">
        <f ca="1">LOGINV(RAND(),$M$13,$L$13)</f>
        <v>14.332912261562944</v>
      </c>
      <c r="F1414" s="14">
        <f ca="1">LOGINV(RAND(),$M$14,$L$14)</f>
        <v>22.652050061580159</v>
      </c>
      <c r="G1414" s="14">
        <f ca="1">D1414+E1414+F1414</f>
        <v>73.805265405295998</v>
      </c>
      <c r="H1414">
        <f ca="1">FLOOR(SimTable[[#This Row],[Total_Service_Time_sec]],10)</f>
        <v>70</v>
      </c>
    </row>
    <row r="1415" spans="1:8" ht="15" customHeight="1">
      <c r="A1415">
        <f t="shared" si="22"/>
        <v>1414</v>
      </c>
      <c r="B1415" s="13">
        <f ca="1">RAND()</f>
        <v>0.70974252437379315</v>
      </c>
      <c r="C1415" t="str">
        <f ca="1">IF(B1415&lt;=$L$3,$I$3,IF(B1415&lt;=$L$4,$I$4,IF(B1415&lt;=$L$5,$I$5,IF(B1415&lt;=$L$6,$I$6,$I$7))))</f>
        <v>Cup</v>
      </c>
      <c r="D1415" s="14">
        <f ca="1">LOGINV(RAND(),$M$12,$L$12)</f>
        <v>9.4408741986799249</v>
      </c>
      <c r="E1415" s="14">
        <f ca="1">LOGINV(RAND(),$M$13,$L$13)</f>
        <v>30.612684161239049</v>
      </c>
      <c r="F1415" s="14">
        <f ca="1">LOGINV(RAND(),$M$14,$L$14)</f>
        <v>20.391632945523028</v>
      </c>
      <c r="G1415" s="14">
        <f ca="1">D1415+E1415+F1415</f>
        <v>60.445191305442002</v>
      </c>
      <c r="H1415">
        <f ca="1">FLOOR(SimTable[[#This Row],[Total_Service_Time_sec]],10)</f>
        <v>60</v>
      </c>
    </row>
    <row r="1416" spans="1:8" ht="15" customHeight="1">
      <c r="A1416">
        <f t="shared" si="22"/>
        <v>1415</v>
      </c>
      <c r="B1416" s="13">
        <f ca="1">RAND()</f>
        <v>0.87231943060197714</v>
      </c>
      <c r="C1416" t="str">
        <f ca="1">IF(B1416&lt;=$L$3,$I$3,IF(B1416&lt;=$L$4,$I$4,IF(B1416&lt;=$L$5,$I$5,IF(B1416&lt;=$L$6,$I$6,$I$7))))</f>
        <v>Shake</v>
      </c>
      <c r="D1416" s="14">
        <f ca="1">LOGINV(RAND(),$M$12,$L$12)</f>
        <v>9.7372044528762896</v>
      </c>
      <c r="E1416" s="14">
        <f ca="1">LOGINV(RAND(),$M$13,$L$13)</f>
        <v>47.696202576543222</v>
      </c>
      <c r="F1416" s="14">
        <f ca="1">LOGINV(RAND(),$M$14,$L$14)</f>
        <v>24.376784987845951</v>
      </c>
      <c r="G1416" s="14">
        <f ca="1">D1416+E1416+F1416</f>
        <v>81.810192017265464</v>
      </c>
      <c r="H1416">
        <f ca="1">FLOOR(SimTable[[#This Row],[Total_Service_Time_sec]],10)</f>
        <v>80</v>
      </c>
    </row>
    <row r="1417" spans="1:8" ht="15" customHeight="1">
      <c r="A1417">
        <f t="shared" si="22"/>
        <v>1416</v>
      </c>
      <c r="B1417" s="13">
        <f ca="1">RAND()</f>
        <v>0.2227095990887008</v>
      </c>
      <c r="C1417" t="str">
        <f ca="1">IF(B1417&lt;=$L$3,$I$3,IF(B1417&lt;=$L$4,$I$4,IF(B1417&lt;=$L$5,$I$5,IF(B1417&lt;=$L$6,$I$6,$I$7))))</f>
        <v>Cone</v>
      </c>
      <c r="D1417" s="14">
        <f ca="1">LOGINV(RAND(),$M$12,$L$12)</f>
        <v>60.876603592586477</v>
      </c>
      <c r="E1417" s="14">
        <f ca="1">LOGINV(RAND(),$M$13,$L$13)</f>
        <v>111.30191352997142</v>
      </c>
      <c r="F1417" s="14">
        <f ca="1">LOGINV(RAND(),$M$14,$L$14)</f>
        <v>17.041668280761272</v>
      </c>
      <c r="G1417" s="14">
        <f ca="1">D1417+E1417+F1417</f>
        <v>189.22018540331914</v>
      </c>
      <c r="H1417">
        <f ca="1">FLOOR(SimTable[[#This Row],[Total_Service_Time_sec]],10)</f>
        <v>180</v>
      </c>
    </row>
    <row r="1418" spans="1:8" ht="15" customHeight="1">
      <c r="A1418">
        <f t="shared" si="22"/>
        <v>1417</v>
      </c>
      <c r="B1418" s="13">
        <f ca="1">RAND()</f>
        <v>0.3084436373167434</v>
      </c>
      <c r="C1418" t="str">
        <f ca="1">IF(B1418&lt;=$L$3,$I$3,IF(B1418&lt;=$L$4,$I$4,IF(B1418&lt;=$L$5,$I$5,IF(B1418&lt;=$L$6,$I$6,$I$7))))</f>
        <v>Cone</v>
      </c>
      <c r="D1418" s="14">
        <f ca="1">LOGINV(RAND(),$M$12,$L$12)</f>
        <v>9.8058972389419736</v>
      </c>
      <c r="E1418" s="14">
        <f ca="1">LOGINV(RAND(),$M$13,$L$13)</f>
        <v>17.734866285646923</v>
      </c>
      <c r="F1418" s="14">
        <f ca="1">LOGINV(RAND(),$M$14,$L$14)</f>
        <v>16.303312596801891</v>
      </c>
      <c r="G1418" s="14">
        <f ca="1">D1418+E1418+F1418</f>
        <v>43.844076121390785</v>
      </c>
      <c r="H1418">
        <f ca="1">FLOOR(SimTable[[#This Row],[Total_Service_Time_sec]],10)</f>
        <v>40</v>
      </c>
    </row>
    <row r="1419" spans="1:8" ht="15" customHeight="1">
      <c r="A1419">
        <f t="shared" si="22"/>
        <v>1418</v>
      </c>
      <c r="B1419" s="13">
        <f ca="1">RAND()</f>
        <v>0.26428311894927226</v>
      </c>
      <c r="C1419" t="str">
        <f ca="1">IF(B1419&lt;=$L$3,$I$3,IF(B1419&lt;=$L$4,$I$4,IF(B1419&lt;=$L$5,$I$5,IF(B1419&lt;=$L$6,$I$6,$I$7))))</f>
        <v>Cone</v>
      </c>
      <c r="D1419" s="14">
        <f ca="1">LOGINV(RAND(),$M$12,$L$12)</f>
        <v>62.930582158411369</v>
      </c>
      <c r="E1419" s="14">
        <f ca="1">LOGINV(RAND(),$M$13,$L$13)</f>
        <v>24.338323263526288</v>
      </c>
      <c r="F1419" s="14">
        <f ca="1">LOGINV(RAND(),$M$14,$L$14)</f>
        <v>27.165833918563369</v>
      </c>
      <c r="G1419" s="14">
        <f ca="1">D1419+E1419+F1419</f>
        <v>114.43473934050103</v>
      </c>
      <c r="H1419">
        <f ca="1">FLOOR(SimTable[[#This Row],[Total_Service_Time_sec]],10)</f>
        <v>110</v>
      </c>
    </row>
    <row r="1420" spans="1:8" ht="15" customHeight="1">
      <c r="A1420">
        <f t="shared" si="22"/>
        <v>1419</v>
      </c>
      <c r="B1420" s="13">
        <f ca="1">RAND()</f>
        <v>0.80237225827556757</v>
      </c>
      <c r="C1420" t="str">
        <f ca="1">IF(B1420&lt;=$L$3,$I$3,IF(B1420&lt;=$L$4,$I$4,IF(B1420&lt;=$L$5,$I$5,IF(B1420&lt;=$L$6,$I$6,$I$7))))</f>
        <v>Cup</v>
      </c>
      <c r="D1420" s="14">
        <f ca="1">LOGINV(RAND(),$M$12,$L$12)</f>
        <v>52.897961402656406</v>
      </c>
      <c r="E1420" s="14">
        <f ca="1">LOGINV(RAND(),$M$13,$L$13)</f>
        <v>44.538241179182755</v>
      </c>
      <c r="F1420" s="14">
        <f ca="1">LOGINV(RAND(),$M$14,$L$14)</f>
        <v>16.279569353864055</v>
      </c>
      <c r="G1420" s="14">
        <f ca="1">D1420+E1420+F1420</f>
        <v>113.7157719357032</v>
      </c>
      <c r="H1420">
        <f ca="1">FLOOR(SimTable[[#This Row],[Total_Service_Time_sec]],10)</f>
        <v>110</v>
      </c>
    </row>
    <row r="1421" spans="1:8" ht="15" customHeight="1">
      <c r="A1421">
        <f t="shared" si="22"/>
        <v>1420</v>
      </c>
      <c r="B1421" s="13">
        <f ca="1">RAND()</f>
        <v>0.15338401098618815</v>
      </c>
      <c r="C1421" t="str">
        <f ca="1">IF(B1421&lt;=$L$3,$I$3,IF(B1421&lt;=$L$4,$I$4,IF(B1421&lt;=$L$5,$I$5,IF(B1421&lt;=$L$6,$I$6,$I$7))))</f>
        <v>Cone</v>
      </c>
      <c r="D1421" s="14">
        <f ca="1">LOGINV(RAND(),$M$12,$L$12)</f>
        <v>11.915576692922922</v>
      </c>
      <c r="E1421" s="14">
        <f ca="1">LOGINV(RAND(),$M$13,$L$13)</f>
        <v>79.154162050095863</v>
      </c>
      <c r="F1421" s="14">
        <f ca="1">LOGINV(RAND(),$M$14,$L$14)</f>
        <v>21.090826629778988</v>
      </c>
      <c r="G1421" s="14">
        <f ca="1">D1421+E1421+F1421</f>
        <v>112.16056537279778</v>
      </c>
      <c r="H1421">
        <f ca="1">FLOOR(SimTable[[#This Row],[Total_Service_Time_sec]],10)</f>
        <v>110</v>
      </c>
    </row>
    <row r="1422" spans="1:8" ht="15" customHeight="1">
      <c r="A1422">
        <f t="shared" si="22"/>
        <v>1421</v>
      </c>
      <c r="B1422" s="13">
        <f ca="1">RAND()</f>
        <v>0.73774753244125879</v>
      </c>
      <c r="C1422" t="str">
        <f ca="1">IF(B1422&lt;=$L$3,$I$3,IF(B1422&lt;=$L$4,$I$4,IF(B1422&lt;=$L$5,$I$5,IF(B1422&lt;=$L$6,$I$6,$I$7))))</f>
        <v>Cup</v>
      </c>
      <c r="D1422" s="14">
        <f ca="1">LOGINV(RAND(),$M$12,$L$12)</f>
        <v>23.686522100010084</v>
      </c>
      <c r="E1422" s="14">
        <f ca="1">LOGINV(RAND(),$M$13,$L$13)</f>
        <v>32.823379299810959</v>
      </c>
      <c r="F1422" s="14">
        <f ca="1">LOGINV(RAND(),$M$14,$L$14)</f>
        <v>27.903096396903496</v>
      </c>
      <c r="G1422" s="14">
        <f ca="1">D1422+E1422+F1422</f>
        <v>84.41299779672454</v>
      </c>
      <c r="H1422">
        <f ca="1">FLOOR(SimTable[[#This Row],[Total_Service_Time_sec]],10)</f>
        <v>80</v>
      </c>
    </row>
    <row r="1423" spans="1:8" ht="15" customHeight="1">
      <c r="A1423">
        <f t="shared" si="22"/>
        <v>1422</v>
      </c>
      <c r="B1423" s="13">
        <f ca="1">RAND()</f>
        <v>0.47269726300480575</v>
      </c>
      <c r="C1423" t="str">
        <f ca="1">IF(B1423&lt;=$L$3,$I$3,IF(B1423&lt;=$L$4,$I$4,IF(B1423&lt;=$L$5,$I$5,IF(B1423&lt;=$L$6,$I$6,$I$7))))</f>
        <v>Cone</v>
      </c>
      <c r="D1423" s="14">
        <f ca="1">LOGINV(RAND(),$M$12,$L$12)</f>
        <v>14.390132746262156</v>
      </c>
      <c r="E1423" s="14">
        <f ca="1">LOGINV(RAND(),$M$13,$L$13)</f>
        <v>18.546725497884623</v>
      </c>
      <c r="F1423" s="14">
        <f ca="1">LOGINV(RAND(),$M$14,$L$14)</f>
        <v>25.534100943764358</v>
      </c>
      <c r="G1423" s="14">
        <f ca="1">D1423+E1423+F1423</f>
        <v>58.470959187911134</v>
      </c>
      <c r="H1423">
        <f ca="1">FLOOR(SimTable[[#This Row],[Total_Service_Time_sec]],10)</f>
        <v>50</v>
      </c>
    </row>
    <row r="1424" spans="1:8" ht="15" customHeight="1">
      <c r="A1424">
        <f t="shared" si="22"/>
        <v>1423</v>
      </c>
      <c r="B1424" s="13">
        <f ca="1">RAND()</f>
        <v>0.20759672649026972</v>
      </c>
      <c r="C1424" t="str">
        <f ca="1">IF(B1424&lt;=$L$3,$I$3,IF(B1424&lt;=$L$4,$I$4,IF(B1424&lt;=$L$5,$I$5,IF(B1424&lt;=$L$6,$I$6,$I$7))))</f>
        <v>Cone</v>
      </c>
      <c r="D1424" s="14">
        <f ca="1">LOGINV(RAND(),$M$12,$L$12)</f>
        <v>16.444560696086313</v>
      </c>
      <c r="E1424" s="14">
        <f ca="1">LOGINV(RAND(),$M$13,$L$13)</f>
        <v>44.420709612350336</v>
      </c>
      <c r="F1424" s="14">
        <f ca="1">LOGINV(RAND(),$M$14,$L$14)</f>
        <v>23.892263424565741</v>
      </c>
      <c r="G1424" s="14">
        <f ca="1">D1424+E1424+F1424</f>
        <v>84.75753373300239</v>
      </c>
      <c r="H1424">
        <f ca="1">FLOOR(SimTable[[#This Row],[Total_Service_Time_sec]],10)</f>
        <v>80</v>
      </c>
    </row>
    <row r="1425" spans="1:8" ht="15" customHeight="1">
      <c r="A1425">
        <f t="shared" si="22"/>
        <v>1424</v>
      </c>
      <c r="B1425" s="13">
        <f ca="1">RAND()</f>
        <v>0.69363020687989596</v>
      </c>
      <c r="C1425" t="str">
        <f ca="1">IF(B1425&lt;=$L$3,$I$3,IF(B1425&lt;=$L$4,$I$4,IF(B1425&lt;=$L$5,$I$5,IF(B1425&lt;=$L$6,$I$6,$I$7))))</f>
        <v>Cup</v>
      </c>
      <c r="D1425" s="14">
        <f ca="1">LOGINV(RAND(),$M$12,$L$12)</f>
        <v>66.04755050056977</v>
      </c>
      <c r="E1425" s="14">
        <f ca="1">LOGINV(RAND(),$M$13,$L$13)</f>
        <v>38.501061043652555</v>
      </c>
      <c r="F1425" s="14">
        <f ca="1">LOGINV(RAND(),$M$14,$L$14)</f>
        <v>19.176878749978489</v>
      </c>
      <c r="G1425" s="14">
        <f ca="1">D1425+E1425+F1425</f>
        <v>123.72549029420081</v>
      </c>
      <c r="H1425">
        <f ca="1">FLOOR(SimTable[[#This Row],[Total_Service_Time_sec]],10)</f>
        <v>120</v>
      </c>
    </row>
    <row r="1426" spans="1:8" ht="15" customHeight="1">
      <c r="A1426">
        <f t="shared" si="22"/>
        <v>1425</v>
      </c>
      <c r="B1426" s="13">
        <f ca="1">RAND()</f>
        <v>0.63896319199808205</v>
      </c>
      <c r="C1426" t="str">
        <f ca="1">IF(B1426&lt;=$L$3,$I$3,IF(B1426&lt;=$L$4,$I$4,IF(B1426&lt;=$L$5,$I$5,IF(B1426&lt;=$L$6,$I$6,$I$7))))</f>
        <v>Cup</v>
      </c>
      <c r="D1426" s="14">
        <f ca="1">LOGINV(RAND(),$M$12,$L$12)</f>
        <v>29.095866949557816</v>
      </c>
      <c r="E1426" s="14">
        <f ca="1">LOGINV(RAND(),$M$13,$L$13)</f>
        <v>13.627892109878474</v>
      </c>
      <c r="F1426" s="14">
        <f ca="1">LOGINV(RAND(),$M$14,$L$14)</f>
        <v>22.29086042794216</v>
      </c>
      <c r="G1426" s="14">
        <f ca="1">D1426+E1426+F1426</f>
        <v>65.014619487378454</v>
      </c>
      <c r="H1426">
        <f ca="1">FLOOR(SimTable[[#This Row],[Total_Service_Time_sec]],10)</f>
        <v>60</v>
      </c>
    </row>
    <row r="1427" spans="1:8" ht="15" customHeight="1">
      <c r="A1427">
        <f t="shared" si="22"/>
        <v>1426</v>
      </c>
      <c r="B1427" s="13">
        <f ca="1">RAND()</f>
        <v>0.58207496825030636</v>
      </c>
      <c r="C1427" t="str">
        <f ca="1">IF(B1427&lt;=$L$3,$I$3,IF(B1427&lt;=$L$4,$I$4,IF(B1427&lt;=$L$5,$I$5,IF(B1427&lt;=$L$6,$I$6,$I$7))))</f>
        <v>Cup</v>
      </c>
      <c r="D1427" s="14">
        <f ca="1">LOGINV(RAND(),$M$12,$L$12)</f>
        <v>4.4528548900016274</v>
      </c>
      <c r="E1427" s="14">
        <f ca="1">LOGINV(RAND(),$M$13,$L$13)</f>
        <v>27.841450220243974</v>
      </c>
      <c r="F1427" s="14">
        <f ca="1">LOGINV(RAND(),$M$14,$L$14)</f>
        <v>17.979808752611724</v>
      </c>
      <c r="G1427" s="14">
        <f ca="1">D1427+E1427+F1427</f>
        <v>50.274113862857327</v>
      </c>
      <c r="H1427">
        <f ca="1">FLOOR(SimTable[[#This Row],[Total_Service_Time_sec]],10)</f>
        <v>50</v>
      </c>
    </row>
    <row r="1428" spans="1:8" ht="15" customHeight="1">
      <c r="A1428">
        <f t="shared" si="22"/>
        <v>1427</v>
      </c>
      <c r="B1428" s="13">
        <f ca="1">RAND()</f>
        <v>0.10845705007923567</v>
      </c>
      <c r="C1428" t="str">
        <f ca="1">IF(B1428&lt;=$L$3,$I$3,IF(B1428&lt;=$L$4,$I$4,IF(B1428&lt;=$L$5,$I$5,IF(B1428&lt;=$L$6,$I$6,$I$7))))</f>
        <v>Cone</v>
      </c>
      <c r="D1428" s="14">
        <f ca="1">LOGINV(RAND(),$M$12,$L$12)</f>
        <v>69.172873956175678</v>
      </c>
      <c r="E1428" s="14">
        <f ca="1">LOGINV(RAND(),$M$13,$L$13)</f>
        <v>45.174749281639237</v>
      </c>
      <c r="F1428" s="14">
        <f ca="1">LOGINV(RAND(),$M$14,$L$14)</f>
        <v>22.169164801712917</v>
      </c>
      <c r="G1428" s="14">
        <f ca="1">D1428+E1428+F1428</f>
        <v>136.51678803952782</v>
      </c>
      <c r="H1428">
        <f ca="1">FLOOR(SimTable[[#This Row],[Total_Service_Time_sec]],10)</f>
        <v>130</v>
      </c>
    </row>
    <row r="1429" spans="1:8" ht="15" customHeight="1">
      <c r="A1429">
        <f t="shared" si="22"/>
        <v>1428</v>
      </c>
      <c r="B1429" s="13">
        <f ca="1">RAND()</f>
        <v>0.3432695199204745</v>
      </c>
      <c r="C1429" t="str">
        <f ca="1">IF(B1429&lt;=$L$3,$I$3,IF(B1429&lt;=$L$4,$I$4,IF(B1429&lt;=$L$5,$I$5,IF(B1429&lt;=$L$6,$I$6,$I$7))))</f>
        <v>Cone</v>
      </c>
      <c r="D1429" s="14">
        <f ca="1">LOGINV(RAND(),$M$12,$L$12)</f>
        <v>163.06545665447342</v>
      </c>
      <c r="E1429" s="14">
        <f ca="1">LOGINV(RAND(),$M$13,$L$13)</f>
        <v>33.090270519622798</v>
      </c>
      <c r="F1429" s="14">
        <f ca="1">LOGINV(RAND(),$M$14,$L$14)</f>
        <v>22.692473667024338</v>
      </c>
      <c r="G1429" s="14">
        <f ca="1">D1429+E1429+F1429</f>
        <v>218.84820084112056</v>
      </c>
      <c r="H1429">
        <f ca="1">FLOOR(SimTable[[#This Row],[Total_Service_Time_sec]],10)</f>
        <v>210</v>
      </c>
    </row>
    <row r="1430" spans="1:8" ht="15" customHeight="1">
      <c r="A1430">
        <f t="shared" si="22"/>
        <v>1429</v>
      </c>
      <c r="B1430" s="13">
        <f ca="1">RAND()</f>
        <v>0.71606478428848819</v>
      </c>
      <c r="C1430" t="str">
        <f ca="1">IF(B1430&lt;=$L$3,$I$3,IF(B1430&lt;=$L$4,$I$4,IF(B1430&lt;=$L$5,$I$5,IF(B1430&lt;=$L$6,$I$6,$I$7))))</f>
        <v>Cup</v>
      </c>
      <c r="D1430" s="14">
        <f ca="1">LOGINV(RAND(),$M$12,$L$12)</f>
        <v>6.7094499845464943</v>
      </c>
      <c r="E1430" s="14">
        <f ca="1">LOGINV(RAND(),$M$13,$L$13)</f>
        <v>99.764990265085785</v>
      </c>
      <c r="F1430" s="14">
        <f ca="1">LOGINV(RAND(),$M$14,$L$14)</f>
        <v>17.6980655867481</v>
      </c>
      <c r="G1430" s="14">
        <f ca="1">D1430+E1430+F1430</f>
        <v>124.17250583638038</v>
      </c>
      <c r="H1430">
        <f ca="1">FLOOR(SimTable[[#This Row],[Total_Service_Time_sec]],10)</f>
        <v>120</v>
      </c>
    </row>
    <row r="1431" spans="1:8" ht="15" customHeight="1">
      <c r="A1431">
        <f t="shared" si="22"/>
        <v>1430</v>
      </c>
      <c r="B1431" s="13">
        <f ca="1">RAND()</f>
        <v>0.83348717821416995</v>
      </c>
      <c r="C1431" t="str">
        <f ca="1">IF(B1431&lt;=$L$3,$I$3,IF(B1431&lt;=$L$4,$I$4,IF(B1431&lt;=$L$5,$I$5,IF(B1431&lt;=$L$6,$I$6,$I$7))))</f>
        <v>Cup</v>
      </c>
      <c r="D1431" s="14">
        <f ca="1">LOGINV(RAND(),$M$12,$L$12)</f>
        <v>29.303779194422976</v>
      </c>
      <c r="E1431" s="14">
        <f ca="1">LOGINV(RAND(),$M$13,$L$13)</f>
        <v>32.480252037740208</v>
      </c>
      <c r="F1431" s="14">
        <f ca="1">LOGINV(RAND(),$M$14,$L$14)</f>
        <v>21.814252274643025</v>
      </c>
      <c r="G1431" s="14">
        <f ca="1">D1431+E1431+F1431</f>
        <v>83.598283506806212</v>
      </c>
      <c r="H1431">
        <f ca="1">FLOOR(SimTable[[#This Row],[Total_Service_Time_sec]],10)</f>
        <v>80</v>
      </c>
    </row>
    <row r="1432" spans="1:8" ht="15" customHeight="1">
      <c r="A1432">
        <f t="shared" si="22"/>
        <v>1431</v>
      </c>
      <c r="B1432" s="13">
        <f ca="1">RAND()</f>
        <v>0.84647314939697416</v>
      </c>
      <c r="C1432" t="str">
        <f ca="1">IF(B1432&lt;=$L$3,$I$3,IF(B1432&lt;=$L$4,$I$4,IF(B1432&lt;=$L$5,$I$5,IF(B1432&lt;=$L$6,$I$6,$I$7))))</f>
        <v>Cup</v>
      </c>
      <c r="D1432" s="14">
        <f ca="1">LOGINV(RAND(),$M$12,$L$12)</f>
        <v>54.465413391478862</v>
      </c>
      <c r="E1432" s="14">
        <f ca="1">LOGINV(RAND(),$M$13,$L$13)</f>
        <v>19.403074840950694</v>
      </c>
      <c r="F1432" s="14">
        <f ca="1">LOGINV(RAND(),$M$14,$L$14)</f>
        <v>20.644703955861978</v>
      </c>
      <c r="G1432" s="14">
        <f ca="1">D1432+E1432+F1432</f>
        <v>94.513192188291526</v>
      </c>
      <c r="H1432">
        <f ca="1">FLOOR(SimTable[[#This Row],[Total_Service_Time_sec]],10)</f>
        <v>90</v>
      </c>
    </row>
    <row r="1433" spans="1:8" ht="15" customHeight="1">
      <c r="A1433">
        <f t="shared" si="22"/>
        <v>1432</v>
      </c>
      <c r="B1433" s="13">
        <f ca="1">RAND()</f>
        <v>0.6120015714975191</v>
      </c>
      <c r="C1433" t="str">
        <f ca="1">IF(B1433&lt;=$L$3,$I$3,IF(B1433&lt;=$L$4,$I$4,IF(B1433&lt;=$L$5,$I$5,IF(B1433&lt;=$L$6,$I$6,$I$7))))</f>
        <v>Cup</v>
      </c>
      <c r="D1433" s="14">
        <f ca="1">LOGINV(RAND(),$M$12,$L$12)</f>
        <v>123.44260888325086</v>
      </c>
      <c r="E1433" s="14">
        <f ca="1">LOGINV(RAND(),$M$13,$L$13)</f>
        <v>26.105674158910407</v>
      </c>
      <c r="F1433" s="14">
        <f ca="1">LOGINV(RAND(),$M$14,$L$14)</f>
        <v>23.983570536942519</v>
      </c>
      <c r="G1433" s="14">
        <f ca="1">D1433+E1433+F1433</f>
        <v>173.5318535791038</v>
      </c>
      <c r="H1433">
        <f ca="1">FLOOR(SimTable[[#This Row],[Total_Service_Time_sec]],10)</f>
        <v>170</v>
      </c>
    </row>
    <row r="1434" spans="1:8" ht="15" customHeight="1">
      <c r="A1434">
        <f t="shared" si="22"/>
        <v>1433</v>
      </c>
      <c r="B1434" s="13">
        <f ca="1">RAND()</f>
        <v>0.90893893533956127</v>
      </c>
      <c r="C1434" t="str">
        <f ca="1">IF(B1434&lt;=$L$3,$I$3,IF(B1434&lt;=$L$4,$I$4,IF(B1434&lt;=$L$5,$I$5,IF(B1434&lt;=$L$6,$I$6,$I$7))))</f>
        <v>Split</v>
      </c>
      <c r="D1434" s="14">
        <f ca="1">LOGINV(RAND(),$M$12,$L$12)</f>
        <v>4.393840907425778</v>
      </c>
      <c r="E1434" s="14">
        <f ca="1">LOGINV(RAND(),$M$13,$L$13)</f>
        <v>32.580044817224852</v>
      </c>
      <c r="F1434" s="14">
        <f ca="1">LOGINV(RAND(),$M$14,$L$14)</f>
        <v>26.562610109625044</v>
      </c>
      <c r="G1434" s="14">
        <f ca="1">D1434+E1434+F1434</f>
        <v>63.536495834275669</v>
      </c>
      <c r="H1434">
        <f ca="1">FLOOR(SimTable[[#This Row],[Total_Service_Time_sec]],10)</f>
        <v>60</v>
      </c>
    </row>
    <row r="1435" spans="1:8" ht="15" customHeight="1">
      <c r="A1435">
        <f t="shared" si="22"/>
        <v>1434</v>
      </c>
      <c r="B1435" s="13">
        <f ca="1">RAND()</f>
        <v>0.23229624053098841</v>
      </c>
      <c r="C1435" t="str">
        <f ca="1">IF(B1435&lt;=$L$3,$I$3,IF(B1435&lt;=$L$4,$I$4,IF(B1435&lt;=$L$5,$I$5,IF(B1435&lt;=$L$6,$I$6,$I$7))))</f>
        <v>Cone</v>
      </c>
      <c r="D1435" s="14">
        <f ca="1">LOGINV(RAND(),$M$12,$L$12)</f>
        <v>50.757905256738226</v>
      </c>
      <c r="E1435" s="14">
        <f ca="1">LOGINV(RAND(),$M$13,$L$13)</f>
        <v>36.453443077913462</v>
      </c>
      <c r="F1435" s="14">
        <f ca="1">LOGINV(RAND(),$M$14,$L$14)</f>
        <v>30.570303420296781</v>
      </c>
      <c r="G1435" s="14">
        <f ca="1">D1435+E1435+F1435</f>
        <v>117.78165175494847</v>
      </c>
      <c r="H1435">
        <f ca="1">FLOOR(SimTable[[#This Row],[Total_Service_Time_sec]],10)</f>
        <v>110</v>
      </c>
    </row>
    <row r="1436" spans="1:8" ht="15" customHeight="1">
      <c r="A1436">
        <f t="shared" si="22"/>
        <v>1435</v>
      </c>
      <c r="B1436" s="13">
        <f ca="1">RAND()</f>
        <v>8.5875567591351731E-2</v>
      </c>
      <c r="C1436" t="str">
        <f ca="1">IF(B1436&lt;=$L$3,$I$3,IF(B1436&lt;=$L$4,$I$4,IF(B1436&lt;=$L$5,$I$5,IF(B1436&lt;=$L$6,$I$6,$I$7))))</f>
        <v>Cone</v>
      </c>
      <c r="D1436" s="14">
        <f ca="1">LOGINV(RAND(),$M$12,$L$12)</f>
        <v>13.313107124460821</v>
      </c>
      <c r="E1436" s="14">
        <f ca="1">LOGINV(RAND(),$M$13,$L$13)</f>
        <v>63.050399110459622</v>
      </c>
      <c r="F1436" s="14">
        <f ca="1">LOGINV(RAND(),$M$14,$L$14)</f>
        <v>16.451849559998585</v>
      </c>
      <c r="G1436" s="14">
        <f ca="1">D1436+E1436+F1436</f>
        <v>92.815355794919014</v>
      </c>
      <c r="H1436">
        <f ca="1">FLOOR(SimTable[[#This Row],[Total_Service_Time_sec]],10)</f>
        <v>90</v>
      </c>
    </row>
    <row r="1437" spans="1:8" ht="15" customHeight="1">
      <c r="A1437">
        <f t="shared" si="22"/>
        <v>1436</v>
      </c>
      <c r="B1437" s="13">
        <f ca="1">RAND()</f>
        <v>0.38850428302032547</v>
      </c>
      <c r="C1437" t="str">
        <f ca="1">IF(B1437&lt;=$L$3,$I$3,IF(B1437&lt;=$L$4,$I$4,IF(B1437&lt;=$L$5,$I$5,IF(B1437&lt;=$L$6,$I$6,$I$7))))</f>
        <v>Cone</v>
      </c>
      <c r="D1437" s="14">
        <f ca="1">LOGINV(RAND(),$M$12,$L$12)</f>
        <v>28.469967987093046</v>
      </c>
      <c r="E1437" s="14">
        <f ca="1">LOGINV(RAND(),$M$13,$L$13)</f>
        <v>17.285105792936456</v>
      </c>
      <c r="F1437" s="14">
        <f ca="1">LOGINV(RAND(),$M$14,$L$14)</f>
        <v>17.365207962132249</v>
      </c>
      <c r="G1437" s="14">
        <f ca="1">D1437+E1437+F1437</f>
        <v>63.120281742161751</v>
      </c>
      <c r="H1437">
        <f ca="1">FLOOR(SimTable[[#This Row],[Total_Service_Time_sec]],10)</f>
        <v>60</v>
      </c>
    </row>
    <row r="1438" spans="1:8" ht="15" customHeight="1">
      <c r="A1438">
        <f t="shared" si="22"/>
        <v>1437</v>
      </c>
      <c r="B1438" s="13">
        <f ca="1">RAND()</f>
        <v>0.40211745897364171</v>
      </c>
      <c r="C1438" t="str">
        <f ca="1">IF(B1438&lt;=$L$3,$I$3,IF(B1438&lt;=$L$4,$I$4,IF(B1438&lt;=$L$5,$I$5,IF(B1438&lt;=$L$6,$I$6,$I$7))))</f>
        <v>Cone</v>
      </c>
      <c r="D1438" s="14">
        <f ca="1">LOGINV(RAND(),$M$12,$L$12)</f>
        <v>9.8126809636796839</v>
      </c>
      <c r="E1438" s="14">
        <f ca="1">LOGINV(RAND(),$M$13,$L$13)</f>
        <v>15.803597856956882</v>
      </c>
      <c r="F1438" s="14">
        <f ca="1">LOGINV(RAND(),$M$14,$L$14)</f>
        <v>28.900429980981819</v>
      </c>
      <c r="G1438" s="14">
        <f ca="1">D1438+E1438+F1438</f>
        <v>54.516708801618385</v>
      </c>
      <c r="H1438">
        <f ca="1">FLOOR(SimTable[[#This Row],[Total_Service_Time_sec]],10)</f>
        <v>50</v>
      </c>
    </row>
    <row r="1439" spans="1:8" ht="15" customHeight="1">
      <c r="A1439">
        <f t="shared" si="22"/>
        <v>1438</v>
      </c>
      <c r="B1439" s="13">
        <f ca="1">RAND()</f>
        <v>0.2388216437315418</v>
      </c>
      <c r="C1439" t="str">
        <f ca="1">IF(B1439&lt;=$L$3,$I$3,IF(B1439&lt;=$L$4,$I$4,IF(B1439&lt;=$L$5,$I$5,IF(B1439&lt;=$L$6,$I$6,$I$7))))</f>
        <v>Cone</v>
      </c>
      <c r="D1439" s="14">
        <f ca="1">LOGINV(RAND(),$M$12,$L$12)</f>
        <v>47.040942773035567</v>
      </c>
      <c r="E1439" s="14">
        <f ca="1">LOGINV(RAND(),$M$13,$L$13)</f>
        <v>13.098118858522973</v>
      </c>
      <c r="F1439" s="14">
        <f ca="1">LOGINV(RAND(),$M$14,$L$14)</f>
        <v>25.36797473001716</v>
      </c>
      <c r="G1439" s="14">
        <f ca="1">D1439+E1439+F1439</f>
        <v>85.5070363615757</v>
      </c>
      <c r="H1439">
        <f ca="1">FLOOR(SimTable[[#This Row],[Total_Service_Time_sec]],10)</f>
        <v>80</v>
      </c>
    </row>
    <row r="1440" spans="1:8" ht="15" customHeight="1">
      <c r="A1440">
        <f t="shared" si="22"/>
        <v>1439</v>
      </c>
      <c r="B1440" s="13">
        <f ca="1">RAND()</f>
        <v>0.89921681730290981</v>
      </c>
      <c r="C1440" t="str">
        <f ca="1">IF(B1440&lt;=$L$3,$I$3,IF(B1440&lt;=$L$4,$I$4,IF(B1440&lt;=$L$5,$I$5,IF(B1440&lt;=$L$6,$I$6,$I$7))))</f>
        <v>Shake</v>
      </c>
      <c r="D1440" s="14">
        <f ca="1">LOGINV(RAND(),$M$12,$L$12)</f>
        <v>51.839985093914052</v>
      </c>
      <c r="E1440" s="14">
        <f ca="1">LOGINV(RAND(),$M$13,$L$13)</f>
        <v>34.51188092747136</v>
      </c>
      <c r="F1440" s="14">
        <f ca="1">LOGINV(RAND(),$M$14,$L$14)</f>
        <v>16.7492673793063</v>
      </c>
      <c r="G1440" s="14">
        <f ca="1">D1440+E1440+F1440</f>
        <v>103.10113340069171</v>
      </c>
      <c r="H1440">
        <f ca="1">FLOOR(SimTable[[#This Row],[Total_Service_Time_sec]],10)</f>
        <v>100</v>
      </c>
    </row>
    <row r="1441" spans="1:8" ht="15" customHeight="1">
      <c r="A1441">
        <f t="shared" si="22"/>
        <v>1440</v>
      </c>
      <c r="B1441" s="13">
        <f ca="1">RAND()</f>
        <v>0.46956321692704439</v>
      </c>
      <c r="C1441" t="str">
        <f ca="1">IF(B1441&lt;=$L$3,$I$3,IF(B1441&lt;=$L$4,$I$4,IF(B1441&lt;=$L$5,$I$5,IF(B1441&lt;=$L$6,$I$6,$I$7))))</f>
        <v>Cone</v>
      </c>
      <c r="D1441" s="14">
        <f ca="1">LOGINV(RAND(),$M$12,$L$12)</f>
        <v>27.022549020002501</v>
      </c>
      <c r="E1441" s="14">
        <f ca="1">LOGINV(RAND(),$M$13,$L$13)</f>
        <v>18.227728426676407</v>
      </c>
      <c r="F1441" s="14">
        <f ca="1">LOGINV(RAND(),$M$14,$L$14)</f>
        <v>19.949542753063241</v>
      </c>
      <c r="G1441" s="14">
        <f ca="1">D1441+E1441+F1441</f>
        <v>65.199820199742149</v>
      </c>
      <c r="H1441">
        <f ca="1">FLOOR(SimTable[[#This Row],[Total_Service_Time_sec]],10)</f>
        <v>60</v>
      </c>
    </row>
    <row r="1442" spans="1:8" ht="15" customHeight="1">
      <c r="A1442">
        <f t="shared" si="22"/>
        <v>1441</v>
      </c>
      <c r="B1442" s="13">
        <f ca="1">RAND()</f>
        <v>0.87881014333330487</v>
      </c>
      <c r="C1442" t="str">
        <f ca="1">IF(B1442&lt;=$L$3,$I$3,IF(B1442&lt;=$L$4,$I$4,IF(B1442&lt;=$L$5,$I$5,IF(B1442&lt;=$L$6,$I$6,$I$7))))</f>
        <v>Shake</v>
      </c>
      <c r="D1442" s="14">
        <f ca="1">LOGINV(RAND(),$M$12,$L$12)</f>
        <v>17.727116879419512</v>
      </c>
      <c r="E1442" s="14">
        <f ca="1">LOGINV(RAND(),$M$13,$L$13)</f>
        <v>27.06439497359851</v>
      </c>
      <c r="F1442" s="14">
        <f ca="1">LOGINV(RAND(),$M$14,$L$14)</f>
        <v>22.730475619340226</v>
      </c>
      <c r="G1442" s="14">
        <f ca="1">D1442+E1442+F1442</f>
        <v>67.521987472358248</v>
      </c>
      <c r="H1442">
        <f ca="1">FLOOR(SimTable[[#This Row],[Total_Service_Time_sec]],10)</f>
        <v>60</v>
      </c>
    </row>
    <row r="1443" spans="1:8" ht="15" customHeight="1">
      <c r="A1443">
        <f t="shared" si="22"/>
        <v>1442</v>
      </c>
      <c r="B1443" s="13">
        <f ca="1">RAND()</f>
        <v>5.5510626207480263E-2</v>
      </c>
      <c r="C1443" t="str">
        <f ca="1">IF(B1443&lt;=$L$3,$I$3,IF(B1443&lt;=$L$4,$I$4,IF(B1443&lt;=$L$5,$I$5,IF(B1443&lt;=$L$6,$I$6,$I$7))))</f>
        <v>Cone</v>
      </c>
      <c r="D1443" s="14">
        <f ca="1">LOGINV(RAND(),$M$12,$L$12)</f>
        <v>10.595055292728437</v>
      </c>
      <c r="E1443" s="14">
        <f ca="1">LOGINV(RAND(),$M$13,$L$13)</f>
        <v>31.491500262100786</v>
      </c>
      <c r="F1443" s="14">
        <f ca="1">LOGINV(RAND(),$M$14,$L$14)</f>
        <v>22.833232516287762</v>
      </c>
      <c r="G1443" s="14">
        <f ca="1">D1443+E1443+F1443</f>
        <v>64.919788071116983</v>
      </c>
      <c r="H1443">
        <f ca="1">FLOOR(SimTable[[#This Row],[Total_Service_Time_sec]],10)</f>
        <v>60</v>
      </c>
    </row>
    <row r="1444" spans="1:8" ht="15" customHeight="1">
      <c r="A1444">
        <f t="shared" si="22"/>
        <v>1443</v>
      </c>
      <c r="B1444" s="13">
        <f ca="1">RAND()</f>
        <v>0.97610982511072397</v>
      </c>
      <c r="C1444" t="str">
        <f ca="1">IF(B1444&lt;=$L$3,$I$3,IF(B1444&lt;=$L$4,$I$4,IF(B1444&lt;=$L$5,$I$5,IF(B1444&lt;=$L$6,$I$6,$I$7))))</f>
        <v>Sundae</v>
      </c>
      <c r="D1444" s="14">
        <f ca="1">LOGINV(RAND(),$M$12,$L$12)</f>
        <v>255.27064510622375</v>
      </c>
      <c r="E1444" s="14">
        <f ca="1">LOGINV(RAND(),$M$13,$L$13)</f>
        <v>20.602360605402598</v>
      </c>
      <c r="F1444" s="14">
        <f ca="1">LOGINV(RAND(),$M$14,$L$14)</f>
        <v>22.812479571580155</v>
      </c>
      <c r="G1444" s="14">
        <f ca="1">D1444+E1444+F1444</f>
        <v>298.6854852832065</v>
      </c>
      <c r="H1444">
        <f ca="1">FLOOR(SimTable[[#This Row],[Total_Service_Time_sec]],10)</f>
        <v>290</v>
      </c>
    </row>
    <row r="1445" spans="1:8" ht="15" customHeight="1">
      <c r="A1445">
        <f t="shared" si="22"/>
        <v>1444</v>
      </c>
      <c r="B1445" s="13">
        <f ca="1">RAND()</f>
        <v>0.16770381185440797</v>
      </c>
      <c r="C1445" t="str">
        <f ca="1">IF(B1445&lt;=$L$3,$I$3,IF(B1445&lt;=$L$4,$I$4,IF(B1445&lt;=$L$5,$I$5,IF(B1445&lt;=$L$6,$I$6,$I$7))))</f>
        <v>Cone</v>
      </c>
      <c r="D1445" s="14">
        <f ca="1">LOGINV(RAND(),$M$12,$L$12)</f>
        <v>27.684045201416946</v>
      </c>
      <c r="E1445" s="14">
        <f ca="1">LOGINV(RAND(),$M$13,$L$13)</f>
        <v>31.782895730886128</v>
      </c>
      <c r="F1445" s="14">
        <f ca="1">LOGINV(RAND(),$M$14,$L$14)</f>
        <v>23.366844990673204</v>
      </c>
      <c r="G1445" s="14">
        <f ca="1">D1445+E1445+F1445</f>
        <v>82.833785922976276</v>
      </c>
      <c r="H1445">
        <f ca="1">FLOOR(SimTable[[#This Row],[Total_Service_Time_sec]],10)</f>
        <v>80</v>
      </c>
    </row>
    <row r="1446" spans="1:8" ht="15" customHeight="1">
      <c r="A1446">
        <f t="shared" si="22"/>
        <v>1445</v>
      </c>
      <c r="B1446" s="13">
        <f ca="1">RAND()</f>
        <v>0.84280640356268777</v>
      </c>
      <c r="C1446" t="str">
        <f ca="1">IF(B1446&lt;=$L$3,$I$3,IF(B1446&lt;=$L$4,$I$4,IF(B1446&lt;=$L$5,$I$5,IF(B1446&lt;=$L$6,$I$6,$I$7))))</f>
        <v>Cup</v>
      </c>
      <c r="D1446" s="14">
        <f ca="1">LOGINV(RAND(),$M$12,$L$12)</f>
        <v>7.941883167409161</v>
      </c>
      <c r="E1446" s="14">
        <f ca="1">LOGINV(RAND(),$M$13,$L$13)</f>
        <v>31.171652036507346</v>
      </c>
      <c r="F1446" s="14">
        <f ca="1">LOGINV(RAND(),$M$14,$L$14)</f>
        <v>14.910530283590726</v>
      </c>
      <c r="G1446" s="14">
        <f ca="1">D1446+E1446+F1446</f>
        <v>54.024065487507229</v>
      </c>
      <c r="H1446">
        <f ca="1">FLOOR(SimTable[[#This Row],[Total_Service_Time_sec]],10)</f>
        <v>50</v>
      </c>
    </row>
    <row r="1447" spans="1:8" ht="15" customHeight="1">
      <c r="A1447">
        <f t="shared" si="22"/>
        <v>1446</v>
      </c>
      <c r="B1447" s="13">
        <f ca="1">RAND()</f>
        <v>0.10654344258434567</v>
      </c>
      <c r="C1447" t="str">
        <f ca="1">IF(B1447&lt;=$L$3,$I$3,IF(B1447&lt;=$L$4,$I$4,IF(B1447&lt;=$L$5,$I$5,IF(B1447&lt;=$L$6,$I$6,$I$7))))</f>
        <v>Cone</v>
      </c>
      <c r="D1447" s="14">
        <f ca="1">LOGINV(RAND(),$M$12,$L$12)</f>
        <v>21.165310293241046</v>
      </c>
      <c r="E1447" s="14">
        <f ca="1">LOGINV(RAND(),$M$13,$L$13)</f>
        <v>16.54740475891321</v>
      </c>
      <c r="F1447" s="14">
        <f ca="1">LOGINV(RAND(),$M$14,$L$14)</f>
        <v>16.889671827830369</v>
      </c>
      <c r="G1447" s="14">
        <f ca="1">D1447+E1447+F1447</f>
        <v>54.602386879984621</v>
      </c>
      <c r="H1447">
        <f ca="1">FLOOR(SimTable[[#This Row],[Total_Service_Time_sec]],10)</f>
        <v>50</v>
      </c>
    </row>
    <row r="1448" spans="1:8" ht="15" customHeight="1">
      <c r="A1448">
        <f t="shared" si="22"/>
        <v>1447</v>
      </c>
      <c r="B1448" s="13">
        <f ca="1">RAND()</f>
        <v>0.35343585215255935</v>
      </c>
      <c r="C1448" t="str">
        <f ca="1">IF(B1448&lt;=$L$3,$I$3,IF(B1448&lt;=$L$4,$I$4,IF(B1448&lt;=$L$5,$I$5,IF(B1448&lt;=$L$6,$I$6,$I$7))))</f>
        <v>Cone</v>
      </c>
      <c r="D1448" s="14">
        <f ca="1">LOGINV(RAND(),$M$12,$L$12)</f>
        <v>14.741719348365868</v>
      </c>
      <c r="E1448" s="14">
        <f ca="1">LOGINV(RAND(),$M$13,$L$13)</f>
        <v>14.268141769307288</v>
      </c>
      <c r="F1448" s="14">
        <f ca="1">LOGINV(RAND(),$M$14,$L$14)</f>
        <v>21.797340332054585</v>
      </c>
      <c r="G1448" s="14">
        <f ca="1">D1448+E1448+F1448</f>
        <v>50.807201449727742</v>
      </c>
      <c r="H1448">
        <f ca="1">FLOOR(SimTable[[#This Row],[Total_Service_Time_sec]],10)</f>
        <v>50</v>
      </c>
    </row>
    <row r="1449" spans="1:8" ht="15" customHeight="1">
      <c r="A1449">
        <f t="shared" si="22"/>
        <v>1448</v>
      </c>
      <c r="B1449" s="13">
        <f ca="1">RAND()</f>
        <v>5.6677751292264156E-2</v>
      </c>
      <c r="C1449" t="str">
        <f ca="1">IF(B1449&lt;=$L$3,$I$3,IF(B1449&lt;=$L$4,$I$4,IF(B1449&lt;=$L$5,$I$5,IF(B1449&lt;=$L$6,$I$6,$I$7))))</f>
        <v>Cone</v>
      </c>
      <c r="D1449" s="14">
        <f ca="1">LOGINV(RAND(),$M$12,$L$12)</f>
        <v>51.406178256781516</v>
      </c>
      <c r="E1449" s="14">
        <f ca="1">LOGINV(RAND(),$M$13,$L$13)</f>
        <v>17.068366374336136</v>
      </c>
      <c r="F1449" s="14">
        <f ca="1">LOGINV(RAND(),$M$14,$L$14)</f>
        <v>28.881658200284885</v>
      </c>
      <c r="G1449" s="14">
        <f ca="1">D1449+E1449+F1449</f>
        <v>97.356202831402541</v>
      </c>
      <c r="H1449">
        <f ca="1">FLOOR(SimTable[[#This Row],[Total_Service_Time_sec]],10)</f>
        <v>90</v>
      </c>
    </row>
    <row r="1450" spans="1:8" ht="15" customHeight="1">
      <c r="A1450">
        <f t="shared" si="22"/>
        <v>1449</v>
      </c>
      <c r="B1450" s="13">
        <f ca="1">RAND()</f>
        <v>0.32216991985269627</v>
      </c>
      <c r="C1450" t="str">
        <f ca="1">IF(B1450&lt;=$L$3,$I$3,IF(B1450&lt;=$L$4,$I$4,IF(B1450&lt;=$L$5,$I$5,IF(B1450&lt;=$L$6,$I$6,$I$7))))</f>
        <v>Cone</v>
      </c>
      <c r="D1450" s="14">
        <f ca="1">LOGINV(RAND(),$M$12,$L$12)</f>
        <v>22.178193167014228</v>
      </c>
      <c r="E1450" s="14">
        <f ca="1">LOGINV(RAND(),$M$13,$L$13)</f>
        <v>22.245743953290727</v>
      </c>
      <c r="F1450" s="14">
        <f ca="1">LOGINV(RAND(),$M$14,$L$14)</f>
        <v>17.997768554174435</v>
      </c>
      <c r="G1450" s="14">
        <f ca="1">D1450+E1450+F1450</f>
        <v>62.421705674479391</v>
      </c>
      <c r="H1450">
        <f ca="1">FLOOR(SimTable[[#This Row],[Total_Service_Time_sec]],10)</f>
        <v>60</v>
      </c>
    </row>
    <row r="1451" spans="1:8" ht="15" customHeight="1">
      <c r="A1451">
        <f t="shared" si="22"/>
        <v>1450</v>
      </c>
      <c r="B1451" s="13">
        <f ca="1">RAND()</f>
        <v>2.6907434867767033E-2</v>
      </c>
      <c r="C1451" t="str">
        <f ca="1">IF(B1451&lt;=$L$3,$I$3,IF(B1451&lt;=$L$4,$I$4,IF(B1451&lt;=$L$5,$I$5,IF(B1451&lt;=$L$6,$I$6,$I$7))))</f>
        <v>Cone</v>
      </c>
      <c r="D1451" s="14">
        <f ca="1">LOGINV(RAND(),$M$12,$L$12)</f>
        <v>15.050267114843125</v>
      </c>
      <c r="E1451" s="14">
        <f ca="1">LOGINV(RAND(),$M$13,$L$13)</f>
        <v>24.786703858649361</v>
      </c>
      <c r="F1451" s="14">
        <f ca="1">LOGINV(RAND(),$M$14,$L$14)</f>
        <v>16.867040664926385</v>
      </c>
      <c r="G1451" s="14">
        <f ca="1">D1451+E1451+F1451</f>
        <v>56.704011638418869</v>
      </c>
      <c r="H1451">
        <f ca="1">FLOOR(SimTable[[#This Row],[Total_Service_Time_sec]],10)</f>
        <v>50</v>
      </c>
    </row>
    <row r="1452" spans="1:8" ht="15" customHeight="1">
      <c r="A1452">
        <f t="shared" si="22"/>
        <v>1451</v>
      </c>
      <c r="B1452" s="13">
        <f ca="1">RAND()</f>
        <v>0.90340945645878157</v>
      </c>
      <c r="C1452" t="str">
        <f ca="1">IF(B1452&lt;=$L$3,$I$3,IF(B1452&lt;=$L$4,$I$4,IF(B1452&lt;=$L$5,$I$5,IF(B1452&lt;=$L$6,$I$6,$I$7))))</f>
        <v>Split</v>
      </c>
      <c r="D1452" s="14">
        <f ca="1">LOGINV(RAND(),$M$12,$L$12)</f>
        <v>9.7435169567126731</v>
      </c>
      <c r="E1452" s="14">
        <f ca="1">LOGINV(RAND(),$M$13,$L$13)</f>
        <v>33.274671208163511</v>
      </c>
      <c r="F1452" s="14">
        <f ca="1">LOGINV(RAND(),$M$14,$L$14)</f>
        <v>29.167058866995824</v>
      </c>
      <c r="G1452" s="14">
        <f ca="1">D1452+E1452+F1452</f>
        <v>72.185247031872009</v>
      </c>
      <c r="H1452">
        <f ca="1">FLOOR(SimTable[[#This Row],[Total_Service_Time_sec]],10)</f>
        <v>70</v>
      </c>
    </row>
    <row r="1453" spans="1:8" ht="15" customHeight="1">
      <c r="A1453">
        <f t="shared" si="22"/>
        <v>1452</v>
      </c>
      <c r="B1453" s="13">
        <f ca="1">RAND()</f>
        <v>0.31977147776300063</v>
      </c>
      <c r="C1453" t="str">
        <f ca="1">IF(B1453&lt;=$L$3,$I$3,IF(B1453&lt;=$L$4,$I$4,IF(B1453&lt;=$L$5,$I$5,IF(B1453&lt;=$L$6,$I$6,$I$7))))</f>
        <v>Cone</v>
      </c>
      <c r="D1453" s="14">
        <f ca="1">LOGINV(RAND(),$M$12,$L$12)</f>
        <v>90.305591673852447</v>
      </c>
      <c r="E1453" s="14">
        <f ca="1">LOGINV(RAND(),$M$13,$L$13)</f>
        <v>10.765196890836096</v>
      </c>
      <c r="F1453" s="14">
        <f ca="1">LOGINV(RAND(),$M$14,$L$14)</f>
        <v>20.704713599774312</v>
      </c>
      <c r="G1453" s="14">
        <f ca="1">D1453+E1453+F1453</f>
        <v>121.77550216446285</v>
      </c>
      <c r="H1453">
        <f ca="1">FLOOR(SimTable[[#This Row],[Total_Service_Time_sec]],10)</f>
        <v>120</v>
      </c>
    </row>
    <row r="1454" spans="1:8" ht="15" customHeight="1">
      <c r="A1454">
        <f t="shared" si="22"/>
        <v>1453</v>
      </c>
      <c r="B1454" s="13">
        <f ca="1">RAND()</f>
        <v>0.46750834997962454</v>
      </c>
      <c r="C1454" t="str">
        <f ca="1">IF(B1454&lt;=$L$3,$I$3,IF(B1454&lt;=$L$4,$I$4,IF(B1454&lt;=$L$5,$I$5,IF(B1454&lt;=$L$6,$I$6,$I$7))))</f>
        <v>Cone</v>
      </c>
      <c r="D1454" s="14">
        <f ca="1">LOGINV(RAND(),$M$12,$L$12)</f>
        <v>24.186673494411448</v>
      </c>
      <c r="E1454" s="14">
        <f ca="1">LOGINV(RAND(),$M$13,$L$13)</f>
        <v>11.866301512178552</v>
      </c>
      <c r="F1454" s="14">
        <f ca="1">LOGINV(RAND(),$M$14,$L$14)</f>
        <v>23.503155862252896</v>
      </c>
      <c r="G1454" s="14">
        <f ca="1">D1454+E1454+F1454</f>
        <v>59.556130868842899</v>
      </c>
      <c r="H1454">
        <f ca="1">FLOOR(SimTable[[#This Row],[Total_Service_Time_sec]],10)</f>
        <v>50</v>
      </c>
    </row>
    <row r="1455" spans="1:8" ht="15" customHeight="1">
      <c r="A1455">
        <f t="shared" si="22"/>
        <v>1454</v>
      </c>
      <c r="B1455" s="13">
        <f ca="1">RAND()</f>
        <v>0.33794113721927854</v>
      </c>
      <c r="C1455" t="str">
        <f ca="1">IF(B1455&lt;=$L$3,$I$3,IF(B1455&lt;=$L$4,$I$4,IF(B1455&lt;=$L$5,$I$5,IF(B1455&lt;=$L$6,$I$6,$I$7))))</f>
        <v>Cone</v>
      </c>
      <c r="D1455" s="14">
        <f ca="1">LOGINV(RAND(),$M$12,$L$12)</f>
        <v>30.515929396866635</v>
      </c>
      <c r="E1455" s="14">
        <f ca="1">LOGINV(RAND(),$M$13,$L$13)</f>
        <v>42.964679073706399</v>
      </c>
      <c r="F1455" s="14">
        <f ca="1">LOGINV(RAND(),$M$14,$L$14)</f>
        <v>21.829561953567708</v>
      </c>
      <c r="G1455" s="14">
        <f ca="1">D1455+E1455+F1455</f>
        <v>95.310170424140736</v>
      </c>
      <c r="H1455">
        <f ca="1">FLOOR(SimTable[[#This Row],[Total_Service_Time_sec]],10)</f>
        <v>90</v>
      </c>
    </row>
    <row r="1456" spans="1:8" ht="15" customHeight="1">
      <c r="A1456">
        <f t="shared" si="22"/>
        <v>1455</v>
      </c>
      <c r="B1456" s="13">
        <f ca="1">RAND()</f>
        <v>0.34261590317375235</v>
      </c>
      <c r="C1456" t="str">
        <f ca="1">IF(B1456&lt;=$L$3,$I$3,IF(B1456&lt;=$L$4,$I$4,IF(B1456&lt;=$L$5,$I$5,IF(B1456&lt;=$L$6,$I$6,$I$7))))</f>
        <v>Cone</v>
      </c>
      <c r="D1456" s="14">
        <f ca="1">LOGINV(RAND(),$M$12,$L$12)</f>
        <v>28.536551350507473</v>
      </c>
      <c r="E1456" s="14">
        <f ca="1">LOGINV(RAND(),$M$13,$L$13)</f>
        <v>15.880980888577513</v>
      </c>
      <c r="F1456" s="14">
        <f ca="1">LOGINV(RAND(),$M$14,$L$14)</f>
        <v>23.843233844523876</v>
      </c>
      <c r="G1456" s="14">
        <f ca="1">D1456+E1456+F1456</f>
        <v>68.260766083608857</v>
      </c>
      <c r="H1456">
        <f ca="1">FLOOR(SimTable[[#This Row],[Total_Service_Time_sec]],10)</f>
        <v>60</v>
      </c>
    </row>
    <row r="1457" spans="1:8" ht="15" customHeight="1">
      <c r="A1457">
        <f t="shared" si="22"/>
        <v>1456</v>
      </c>
      <c r="B1457" s="13">
        <f ca="1">RAND()</f>
        <v>0.51221626100787188</v>
      </c>
      <c r="C1457" t="str">
        <f ca="1">IF(B1457&lt;=$L$3,$I$3,IF(B1457&lt;=$L$4,$I$4,IF(B1457&lt;=$L$5,$I$5,IF(B1457&lt;=$L$6,$I$6,$I$7))))</f>
        <v>Cup</v>
      </c>
      <c r="D1457" s="14">
        <f ca="1">LOGINV(RAND(),$M$12,$L$12)</f>
        <v>46.278397495526391</v>
      </c>
      <c r="E1457" s="14">
        <f ca="1">LOGINV(RAND(),$M$13,$L$13)</f>
        <v>61.369172847169146</v>
      </c>
      <c r="F1457" s="14">
        <f ca="1">LOGINV(RAND(),$M$14,$L$14)</f>
        <v>19.878986120946809</v>
      </c>
      <c r="G1457" s="14">
        <f ca="1">D1457+E1457+F1457</f>
        <v>127.52655646364234</v>
      </c>
      <c r="H1457">
        <f ca="1">FLOOR(SimTable[[#This Row],[Total_Service_Time_sec]],10)</f>
        <v>120</v>
      </c>
    </row>
    <row r="1458" spans="1:8" ht="15" customHeight="1">
      <c r="A1458">
        <f t="shared" si="22"/>
        <v>1457</v>
      </c>
      <c r="B1458" s="13">
        <f ca="1">RAND()</f>
        <v>0.98586474536149371</v>
      </c>
      <c r="C1458" t="str">
        <f ca="1">IF(B1458&lt;=$L$3,$I$3,IF(B1458&lt;=$L$4,$I$4,IF(B1458&lt;=$L$5,$I$5,IF(B1458&lt;=$L$6,$I$6,$I$7))))</f>
        <v>Sundae</v>
      </c>
      <c r="D1458" s="14">
        <f ca="1">LOGINV(RAND(),$M$12,$L$12)</f>
        <v>12.013594956614915</v>
      </c>
      <c r="E1458" s="14">
        <f ca="1">LOGINV(RAND(),$M$13,$L$13)</f>
        <v>16.003263654054901</v>
      </c>
      <c r="F1458" s="14">
        <f ca="1">LOGINV(RAND(),$M$14,$L$14)</f>
        <v>21.952301923692112</v>
      </c>
      <c r="G1458" s="14">
        <f ca="1">D1458+E1458+F1458</f>
        <v>49.969160534361926</v>
      </c>
      <c r="H1458">
        <f ca="1">FLOOR(SimTable[[#This Row],[Total_Service_Time_sec]],10)</f>
        <v>40</v>
      </c>
    </row>
    <row r="1459" spans="1:8" ht="15" customHeight="1">
      <c r="A1459">
        <f t="shared" si="22"/>
        <v>1458</v>
      </c>
      <c r="B1459" s="13">
        <f ca="1">RAND()</f>
        <v>0.74057440082245685</v>
      </c>
      <c r="C1459" t="str">
        <f ca="1">IF(B1459&lt;=$L$3,$I$3,IF(B1459&lt;=$L$4,$I$4,IF(B1459&lt;=$L$5,$I$5,IF(B1459&lt;=$L$6,$I$6,$I$7))))</f>
        <v>Cup</v>
      </c>
      <c r="D1459" s="14">
        <f ca="1">LOGINV(RAND(),$M$12,$L$12)</f>
        <v>18.34336466453842</v>
      </c>
      <c r="E1459" s="14">
        <f ca="1">LOGINV(RAND(),$M$13,$L$13)</f>
        <v>27.787157474958935</v>
      </c>
      <c r="F1459" s="14">
        <f ca="1">LOGINV(RAND(),$M$14,$L$14)</f>
        <v>20.796246631702729</v>
      </c>
      <c r="G1459" s="14">
        <f ca="1">D1459+E1459+F1459</f>
        <v>66.926768771200088</v>
      </c>
      <c r="H1459">
        <f ca="1">FLOOR(SimTable[[#This Row],[Total_Service_Time_sec]],10)</f>
        <v>60</v>
      </c>
    </row>
    <row r="1460" spans="1:8" ht="15" customHeight="1">
      <c r="A1460">
        <f t="shared" si="22"/>
        <v>1459</v>
      </c>
      <c r="B1460" s="13">
        <f ca="1">RAND()</f>
        <v>0.14893977389657487</v>
      </c>
      <c r="C1460" t="str">
        <f ca="1">IF(B1460&lt;=$L$3,$I$3,IF(B1460&lt;=$L$4,$I$4,IF(B1460&lt;=$L$5,$I$5,IF(B1460&lt;=$L$6,$I$6,$I$7))))</f>
        <v>Cone</v>
      </c>
      <c r="D1460" s="14">
        <f ca="1">LOGINV(RAND(),$M$12,$L$12)</f>
        <v>48.102781369015837</v>
      </c>
      <c r="E1460" s="14">
        <f ca="1">LOGINV(RAND(),$M$13,$L$13)</f>
        <v>43.313359020881833</v>
      </c>
      <c r="F1460" s="14">
        <f ca="1">LOGINV(RAND(),$M$14,$L$14)</f>
        <v>20.307000252919309</v>
      </c>
      <c r="G1460" s="14">
        <f ca="1">D1460+E1460+F1460</f>
        <v>111.72314064281697</v>
      </c>
      <c r="H1460">
        <f ca="1">FLOOR(SimTable[[#This Row],[Total_Service_Time_sec]],10)</f>
        <v>110</v>
      </c>
    </row>
    <row r="1461" spans="1:8" ht="15" customHeight="1">
      <c r="A1461">
        <f t="shared" si="22"/>
        <v>1460</v>
      </c>
      <c r="B1461" s="13">
        <f ca="1">RAND()</f>
        <v>0.63310364537932906</v>
      </c>
      <c r="C1461" t="str">
        <f ca="1">IF(B1461&lt;=$L$3,$I$3,IF(B1461&lt;=$L$4,$I$4,IF(B1461&lt;=$L$5,$I$5,IF(B1461&lt;=$L$6,$I$6,$I$7))))</f>
        <v>Cup</v>
      </c>
      <c r="D1461" s="14">
        <f ca="1">LOGINV(RAND(),$M$12,$L$12)</f>
        <v>24.938858163004106</v>
      </c>
      <c r="E1461" s="14">
        <f ca="1">LOGINV(RAND(),$M$13,$L$13)</f>
        <v>24.333181729641183</v>
      </c>
      <c r="F1461" s="14">
        <f ca="1">LOGINV(RAND(),$M$14,$L$14)</f>
        <v>18.510439656400202</v>
      </c>
      <c r="G1461" s="14">
        <f ca="1">D1461+E1461+F1461</f>
        <v>67.78247954904549</v>
      </c>
      <c r="H1461">
        <f ca="1">FLOOR(SimTable[[#This Row],[Total_Service_Time_sec]],10)</f>
        <v>60</v>
      </c>
    </row>
    <row r="1462" spans="1:8" ht="15" customHeight="1">
      <c r="A1462">
        <f t="shared" si="22"/>
        <v>1461</v>
      </c>
      <c r="B1462" s="13">
        <f ca="1">RAND()</f>
        <v>0.28418693752960855</v>
      </c>
      <c r="C1462" t="str">
        <f ca="1">IF(B1462&lt;=$L$3,$I$3,IF(B1462&lt;=$L$4,$I$4,IF(B1462&lt;=$L$5,$I$5,IF(B1462&lt;=$L$6,$I$6,$I$7))))</f>
        <v>Cone</v>
      </c>
      <c r="D1462" s="14">
        <f ca="1">LOGINV(RAND(),$M$12,$L$12)</f>
        <v>32.692871997271709</v>
      </c>
      <c r="E1462" s="14">
        <f ca="1">LOGINV(RAND(),$M$13,$L$13)</f>
        <v>17.456266153506359</v>
      </c>
      <c r="F1462" s="14">
        <f ca="1">LOGINV(RAND(),$M$14,$L$14)</f>
        <v>22.017353740188067</v>
      </c>
      <c r="G1462" s="14">
        <f ca="1">D1462+E1462+F1462</f>
        <v>72.166491890966142</v>
      </c>
      <c r="H1462">
        <f ca="1">FLOOR(SimTable[[#This Row],[Total_Service_Time_sec]],10)</f>
        <v>70</v>
      </c>
    </row>
    <row r="1463" spans="1:8" ht="15" customHeight="1">
      <c r="A1463">
        <f t="shared" si="22"/>
        <v>1462</v>
      </c>
      <c r="B1463" s="13">
        <f ca="1">RAND()</f>
        <v>0.38803652427568058</v>
      </c>
      <c r="C1463" t="str">
        <f ca="1">IF(B1463&lt;=$L$3,$I$3,IF(B1463&lt;=$L$4,$I$4,IF(B1463&lt;=$L$5,$I$5,IF(B1463&lt;=$L$6,$I$6,$I$7))))</f>
        <v>Cone</v>
      </c>
      <c r="D1463" s="14">
        <f ca="1">LOGINV(RAND(),$M$12,$L$12)</f>
        <v>11.110755298962637</v>
      </c>
      <c r="E1463" s="14">
        <f ca="1">LOGINV(RAND(),$M$13,$L$13)</f>
        <v>14.164736148336457</v>
      </c>
      <c r="F1463" s="14">
        <f ca="1">LOGINV(RAND(),$M$14,$L$14)</f>
        <v>18.49519982310381</v>
      </c>
      <c r="G1463" s="14">
        <f ca="1">D1463+E1463+F1463</f>
        <v>43.770691270402907</v>
      </c>
      <c r="H1463">
        <f ca="1">FLOOR(SimTable[[#This Row],[Total_Service_Time_sec]],10)</f>
        <v>40</v>
      </c>
    </row>
    <row r="1464" spans="1:8" ht="15" customHeight="1">
      <c r="A1464">
        <f t="shared" si="22"/>
        <v>1463</v>
      </c>
      <c r="B1464" s="13">
        <f ca="1">RAND()</f>
        <v>0.77586797871433422</v>
      </c>
      <c r="C1464" t="str">
        <f ca="1">IF(B1464&lt;=$L$3,$I$3,IF(B1464&lt;=$L$4,$I$4,IF(B1464&lt;=$L$5,$I$5,IF(B1464&lt;=$L$6,$I$6,$I$7))))</f>
        <v>Cup</v>
      </c>
      <c r="D1464" s="14">
        <f ca="1">LOGINV(RAND(),$M$12,$L$12)</f>
        <v>18.904127032572461</v>
      </c>
      <c r="E1464" s="14">
        <f ca="1">LOGINV(RAND(),$M$13,$L$13)</f>
        <v>40.782736919758854</v>
      </c>
      <c r="F1464" s="14">
        <f ca="1">LOGINV(RAND(),$M$14,$L$14)</f>
        <v>18.597940769378663</v>
      </c>
      <c r="G1464" s="14">
        <f ca="1">D1464+E1464+F1464</f>
        <v>78.284804721709975</v>
      </c>
      <c r="H1464">
        <f ca="1">FLOOR(SimTable[[#This Row],[Total_Service_Time_sec]],10)</f>
        <v>70</v>
      </c>
    </row>
    <row r="1465" spans="1:8" ht="15" customHeight="1">
      <c r="A1465">
        <f t="shared" si="22"/>
        <v>1464</v>
      </c>
      <c r="B1465" s="13">
        <f ca="1">RAND()</f>
        <v>0.81340993196917033</v>
      </c>
      <c r="C1465" t="str">
        <f ca="1">IF(B1465&lt;=$L$3,$I$3,IF(B1465&lt;=$L$4,$I$4,IF(B1465&lt;=$L$5,$I$5,IF(B1465&lt;=$L$6,$I$6,$I$7))))</f>
        <v>Cup</v>
      </c>
      <c r="D1465" s="14">
        <f ca="1">LOGINV(RAND(),$M$12,$L$12)</f>
        <v>21.250107002385228</v>
      </c>
      <c r="E1465" s="14">
        <f ca="1">LOGINV(RAND(),$M$13,$L$13)</f>
        <v>27.181853904283479</v>
      </c>
      <c r="F1465" s="14">
        <f ca="1">LOGINV(RAND(),$M$14,$L$14)</f>
        <v>14.142937812769915</v>
      </c>
      <c r="G1465" s="14">
        <f ca="1">D1465+E1465+F1465</f>
        <v>62.574898719438622</v>
      </c>
      <c r="H1465">
        <f ca="1">FLOOR(SimTable[[#This Row],[Total_Service_Time_sec]],10)</f>
        <v>60</v>
      </c>
    </row>
    <row r="1466" spans="1:8" ht="15" customHeight="1">
      <c r="A1466">
        <f t="shared" si="22"/>
        <v>1465</v>
      </c>
      <c r="B1466" s="13">
        <f ca="1">RAND()</f>
        <v>0.64830305104917396</v>
      </c>
      <c r="C1466" t="str">
        <f ca="1">IF(B1466&lt;=$L$3,$I$3,IF(B1466&lt;=$L$4,$I$4,IF(B1466&lt;=$L$5,$I$5,IF(B1466&lt;=$L$6,$I$6,$I$7))))</f>
        <v>Cup</v>
      </c>
      <c r="D1466" s="14">
        <f ca="1">LOGINV(RAND(),$M$12,$L$12)</f>
        <v>12.972982681693534</v>
      </c>
      <c r="E1466" s="14">
        <f ca="1">LOGINV(RAND(),$M$13,$L$13)</f>
        <v>38.558791845645047</v>
      </c>
      <c r="F1466" s="14">
        <f ca="1">LOGINV(RAND(),$M$14,$L$14)</f>
        <v>19.632512993777851</v>
      </c>
      <c r="G1466" s="14">
        <f ca="1">D1466+E1466+F1466</f>
        <v>71.164287521116435</v>
      </c>
      <c r="H1466">
        <f ca="1">FLOOR(SimTable[[#This Row],[Total_Service_Time_sec]],10)</f>
        <v>70</v>
      </c>
    </row>
    <row r="1467" spans="1:8" ht="15" customHeight="1">
      <c r="A1467">
        <f t="shared" si="22"/>
        <v>1466</v>
      </c>
      <c r="B1467" s="13">
        <f ca="1">RAND()</f>
        <v>0.15077402990469257</v>
      </c>
      <c r="C1467" t="str">
        <f ca="1">IF(B1467&lt;=$L$3,$I$3,IF(B1467&lt;=$L$4,$I$4,IF(B1467&lt;=$L$5,$I$5,IF(B1467&lt;=$L$6,$I$6,$I$7))))</f>
        <v>Cone</v>
      </c>
      <c r="D1467" s="14">
        <f ca="1">LOGINV(RAND(),$M$12,$L$12)</f>
        <v>8.1590320666503136</v>
      </c>
      <c r="E1467" s="14">
        <f ca="1">LOGINV(RAND(),$M$13,$L$13)</f>
        <v>28.09520224446841</v>
      </c>
      <c r="F1467" s="14">
        <f ca="1">LOGINV(RAND(),$M$14,$L$14)</f>
        <v>21.112717208848959</v>
      </c>
      <c r="G1467" s="14">
        <f ca="1">D1467+E1467+F1467</f>
        <v>57.366951519967685</v>
      </c>
      <c r="H1467">
        <f ca="1">FLOOR(SimTable[[#This Row],[Total_Service_Time_sec]],10)</f>
        <v>50</v>
      </c>
    </row>
    <row r="1468" spans="1:8" ht="15" customHeight="1">
      <c r="A1468">
        <f t="shared" si="22"/>
        <v>1467</v>
      </c>
      <c r="B1468" s="13">
        <f ca="1">RAND()</f>
        <v>0.47056123556997875</v>
      </c>
      <c r="C1468" t="str">
        <f ca="1">IF(B1468&lt;=$L$3,$I$3,IF(B1468&lt;=$L$4,$I$4,IF(B1468&lt;=$L$5,$I$5,IF(B1468&lt;=$L$6,$I$6,$I$7))))</f>
        <v>Cone</v>
      </c>
      <c r="D1468" s="14">
        <f ca="1">LOGINV(RAND(),$M$12,$L$12)</f>
        <v>105.11957944761481</v>
      </c>
      <c r="E1468" s="14">
        <f ca="1">LOGINV(RAND(),$M$13,$L$13)</f>
        <v>26.516288288866015</v>
      </c>
      <c r="F1468" s="14">
        <f ca="1">LOGINV(RAND(),$M$14,$L$14)</f>
        <v>29.574527927213804</v>
      </c>
      <c r="G1468" s="14">
        <f ca="1">D1468+E1468+F1468</f>
        <v>161.21039566369464</v>
      </c>
      <c r="H1468">
        <f ca="1">FLOOR(SimTable[[#This Row],[Total_Service_Time_sec]],10)</f>
        <v>160</v>
      </c>
    </row>
    <row r="1469" spans="1:8" ht="15" customHeight="1">
      <c r="A1469">
        <f t="shared" si="22"/>
        <v>1468</v>
      </c>
      <c r="B1469" s="13">
        <f ca="1">RAND()</f>
        <v>0.26559167853102528</v>
      </c>
      <c r="C1469" t="str">
        <f ca="1">IF(B1469&lt;=$L$3,$I$3,IF(B1469&lt;=$L$4,$I$4,IF(B1469&lt;=$L$5,$I$5,IF(B1469&lt;=$L$6,$I$6,$I$7))))</f>
        <v>Cone</v>
      </c>
      <c r="D1469" s="14">
        <f ca="1">LOGINV(RAND(),$M$12,$L$12)</f>
        <v>45.339139983150105</v>
      </c>
      <c r="E1469" s="14">
        <f ca="1">LOGINV(RAND(),$M$13,$L$13)</f>
        <v>36.513742853283432</v>
      </c>
      <c r="F1469" s="14">
        <f ca="1">LOGINV(RAND(),$M$14,$L$14)</f>
        <v>21.052404798467066</v>
      </c>
      <c r="G1469" s="14">
        <f ca="1">D1469+E1469+F1469</f>
        <v>102.9052876349006</v>
      </c>
      <c r="H1469">
        <f ca="1">FLOOR(SimTable[[#This Row],[Total_Service_Time_sec]],10)</f>
        <v>100</v>
      </c>
    </row>
    <row r="1470" spans="1:8" ht="15" customHeight="1">
      <c r="A1470">
        <f t="shared" si="22"/>
        <v>1469</v>
      </c>
      <c r="B1470" s="13">
        <f ca="1">RAND()</f>
        <v>4.0631759881477603E-2</v>
      </c>
      <c r="C1470" t="str">
        <f ca="1">IF(B1470&lt;=$L$3,$I$3,IF(B1470&lt;=$L$4,$I$4,IF(B1470&lt;=$L$5,$I$5,IF(B1470&lt;=$L$6,$I$6,$I$7))))</f>
        <v>Cone</v>
      </c>
      <c r="D1470" s="14">
        <f ca="1">LOGINV(RAND(),$M$12,$L$12)</f>
        <v>34.389311263002966</v>
      </c>
      <c r="E1470" s="14">
        <f ca="1">LOGINV(RAND(),$M$13,$L$13)</f>
        <v>23.081488807668414</v>
      </c>
      <c r="F1470" s="14">
        <f ca="1">LOGINV(RAND(),$M$14,$L$14)</f>
        <v>21.8434863160637</v>
      </c>
      <c r="G1470" s="14">
        <f ca="1">D1470+E1470+F1470</f>
        <v>79.314286386735077</v>
      </c>
      <c r="H1470">
        <f ca="1">FLOOR(SimTable[[#This Row],[Total_Service_Time_sec]],10)</f>
        <v>70</v>
      </c>
    </row>
    <row r="1471" spans="1:8" ht="15" customHeight="1">
      <c r="A1471">
        <f t="shared" si="22"/>
        <v>1470</v>
      </c>
      <c r="B1471" s="13">
        <f ca="1">RAND()</f>
        <v>0.45602297045675544</v>
      </c>
      <c r="C1471" t="str">
        <f ca="1">IF(B1471&lt;=$L$3,$I$3,IF(B1471&lt;=$L$4,$I$4,IF(B1471&lt;=$L$5,$I$5,IF(B1471&lt;=$L$6,$I$6,$I$7))))</f>
        <v>Cone</v>
      </c>
      <c r="D1471" s="14">
        <f ca="1">LOGINV(RAND(),$M$12,$L$12)</f>
        <v>9.4518659615619853</v>
      </c>
      <c r="E1471" s="14">
        <f ca="1">LOGINV(RAND(),$M$13,$L$13)</f>
        <v>56.922279981929222</v>
      </c>
      <c r="F1471" s="14">
        <f ca="1">LOGINV(RAND(),$M$14,$L$14)</f>
        <v>22.753153330329507</v>
      </c>
      <c r="G1471" s="14">
        <f ca="1">D1471+E1471+F1471</f>
        <v>89.127299273820725</v>
      </c>
      <c r="H1471">
        <f ca="1">FLOOR(SimTable[[#This Row],[Total_Service_Time_sec]],10)</f>
        <v>80</v>
      </c>
    </row>
    <row r="1472" spans="1:8" ht="15" customHeight="1">
      <c r="A1472">
        <f t="shared" si="22"/>
        <v>1471</v>
      </c>
      <c r="B1472" s="13">
        <f ca="1">RAND()</f>
        <v>1.3288480300834848E-2</v>
      </c>
      <c r="C1472" t="str">
        <f ca="1">IF(B1472&lt;=$L$3,$I$3,IF(B1472&lt;=$L$4,$I$4,IF(B1472&lt;=$L$5,$I$5,IF(B1472&lt;=$L$6,$I$6,$I$7))))</f>
        <v>Cone</v>
      </c>
      <c r="D1472" s="14">
        <f ca="1">LOGINV(RAND(),$M$12,$L$12)</f>
        <v>25.38017154590673</v>
      </c>
      <c r="E1472" s="14">
        <f ca="1">LOGINV(RAND(),$M$13,$L$13)</f>
        <v>20.147238466657939</v>
      </c>
      <c r="F1472" s="14">
        <f ca="1">LOGINV(RAND(),$M$14,$L$14)</f>
        <v>19.227159791461673</v>
      </c>
      <c r="G1472" s="14">
        <f ca="1">D1472+E1472+F1472</f>
        <v>64.754569804026346</v>
      </c>
      <c r="H1472">
        <f ca="1">FLOOR(SimTable[[#This Row],[Total_Service_Time_sec]],10)</f>
        <v>60</v>
      </c>
    </row>
    <row r="1473" spans="1:8" ht="15" customHeight="1">
      <c r="A1473">
        <f t="shared" si="22"/>
        <v>1472</v>
      </c>
      <c r="B1473" s="13">
        <f ca="1">RAND()</f>
        <v>2.6218140417139102E-3</v>
      </c>
      <c r="C1473" t="str">
        <f ca="1">IF(B1473&lt;=$L$3,$I$3,IF(B1473&lt;=$L$4,$I$4,IF(B1473&lt;=$L$5,$I$5,IF(B1473&lt;=$L$6,$I$6,$I$7))))</f>
        <v>Cone</v>
      </c>
      <c r="D1473" s="14">
        <f ca="1">LOGINV(RAND(),$M$12,$L$12)</f>
        <v>16.21067575131994</v>
      </c>
      <c r="E1473" s="14">
        <f ca="1">LOGINV(RAND(),$M$13,$L$13)</f>
        <v>18.930913577025784</v>
      </c>
      <c r="F1473" s="14">
        <f ca="1">LOGINV(RAND(),$M$14,$L$14)</f>
        <v>25.876378174874795</v>
      </c>
      <c r="G1473" s="14">
        <f ca="1">D1473+E1473+F1473</f>
        <v>61.017967503220518</v>
      </c>
      <c r="H1473">
        <f ca="1">FLOOR(SimTable[[#This Row],[Total_Service_Time_sec]],10)</f>
        <v>60</v>
      </c>
    </row>
    <row r="1474" spans="1:8" ht="15" customHeight="1">
      <c r="A1474">
        <f t="shared" ref="A1474:A1537" si="23">ROW()-1</f>
        <v>1473</v>
      </c>
      <c r="B1474" s="13">
        <f ca="1">RAND()</f>
        <v>0.48979192202463706</v>
      </c>
      <c r="C1474" t="str">
        <f ca="1">IF(B1474&lt;=$L$3,$I$3,IF(B1474&lt;=$L$4,$I$4,IF(B1474&lt;=$L$5,$I$5,IF(B1474&lt;=$L$6,$I$6,$I$7))))</f>
        <v>Cone</v>
      </c>
      <c r="D1474" s="14">
        <f ca="1">LOGINV(RAND(),$M$12,$L$12)</f>
        <v>53.828691811892696</v>
      </c>
      <c r="E1474" s="14">
        <f ca="1">LOGINV(RAND(),$M$13,$L$13)</f>
        <v>30.897167719810458</v>
      </c>
      <c r="F1474" s="14">
        <f ca="1">LOGINV(RAND(),$M$14,$L$14)</f>
        <v>24.286349481515419</v>
      </c>
      <c r="G1474" s="14">
        <f ca="1">D1474+E1474+F1474</f>
        <v>109.01220901321857</v>
      </c>
      <c r="H1474">
        <f ca="1">FLOOR(SimTable[[#This Row],[Total_Service_Time_sec]],10)</f>
        <v>100</v>
      </c>
    </row>
    <row r="1475" spans="1:8" ht="15" customHeight="1">
      <c r="A1475">
        <f t="shared" si="23"/>
        <v>1474</v>
      </c>
      <c r="B1475" s="13">
        <f ca="1">RAND()</f>
        <v>0.26944132485037742</v>
      </c>
      <c r="C1475" t="str">
        <f ca="1">IF(B1475&lt;=$L$3,$I$3,IF(B1475&lt;=$L$4,$I$4,IF(B1475&lt;=$L$5,$I$5,IF(B1475&lt;=$L$6,$I$6,$I$7))))</f>
        <v>Cone</v>
      </c>
      <c r="D1475" s="14">
        <f ca="1">LOGINV(RAND(),$M$12,$L$12)</f>
        <v>26.705007713343559</v>
      </c>
      <c r="E1475" s="14">
        <f ca="1">LOGINV(RAND(),$M$13,$L$13)</f>
        <v>23.244841542420442</v>
      </c>
      <c r="F1475" s="14">
        <f ca="1">LOGINV(RAND(),$M$14,$L$14)</f>
        <v>18.451716995777328</v>
      </c>
      <c r="G1475" s="14">
        <f ca="1">D1475+E1475+F1475</f>
        <v>68.401566251541325</v>
      </c>
      <c r="H1475">
        <f ca="1">FLOOR(SimTable[[#This Row],[Total_Service_Time_sec]],10)</f>
        <v>60</v>
      </c>
    </row>
    <row r="1476" spans="1:8" ht="15" customHeight="1">
      <c r="A1476">
        <f t="shared" si="23"/>
        <v>1475</v>
      </c>
      <c r="B1476" s="13">
        <f ca="1">RAND()</f>
        <v>0.64952770630629364</v>
      </c>
      <c r="C1476" t="str">
        <f ca="1">IF(B1476&lt;=$L$3,$I$3,IF(B1476&lt;=$L$4,$I$4,IF(B1476&lt;=$L$5,$I$5,IF(B1476&lt;=$L$6,$I$6,$I$7))))</f>
        <v>Cup</v>
      </c>
      <c r="D1476" s="14">
        <f ca="1">LOGINV(RAND(),$M$12,$L$12)</f>
        <v>29.243424496063145</v>
      </c>
      <c r="E1476" s="14">
        <f ca="1">LOGINV(RAND(),$M$13,$L$13)</f>
        <v>14.119460780878946</v>
      </c>
      <c r="F1476" s="14">
        <f ca="1">LOGINV(RAND(),$M$14,$L$14)</f>
        <v>17.772302918110171</v>
      </c>
      <c r="G1476" s="14">
        <f ca="1">D1476+E1476+F1476</f>
        <v>61.135188195052265</v>
      </c>
      <c r="H1476">
        <f ca="1">FLOOR(SimTable[[#This Row],[Total_Service_Time_sec]],10)</f>
        <v>60</v>
      </c>
    </row>
    <row r="1477" spans="1:8" ht="15" customHeight="1">
      <c r="A1477">
        <f t="shared" si="23"/>
        <v>1476</v>
      </c>
      <c r="B1477" s="13">
        <f ca="1">RAND()</f>
        <v>0.81668082222937644</v>
      </c>
      <c r="C1477" t="str">
        <f ca="1">IF(B1477&lt;=$L$3,$I$3,IF(B1477&lt;=$L$4,$I$4,IF(B1477&lt;=$L$5,$I$5,IF(B1477&lt;=$L$6,$I$6,$I$7))))</f>
        <v>Cup</v>
      </c>
      <c r="D1477" s="14">
        <f ca="1">LOGINV(RAND(),$M$12,$L$12)</f>
        <v>47.788637485009374</v>
      </c>
      <c r="E1477" s="14">
        <f ca="1">LOGINV(RAND(),$M$13,$L$13)</f>
        <v>38.883271178239696</v>
      </c>
      <c r="F1477" s="14">
        <f ca="1">LOGINV(RAND(),$M$14,$L$14)</f>
        <v>22.787307369791691</v>
      </c>
      <c r="G1477" s="14">
        <f ca="1">D1477+E1477+F1477</f>
        <v>109.45921603304076</v>
      </c>
      <c r="H1477">
        <f ca="1">FLOOR(SimTable[[#This Row],[Total_Service_Time_sec]],10)</f>
        <v>100</v>
      </c>
    </row>
    <row r="1478" spans="1:8" ht="15" customHeight="1">
      <c r="A1478">
        <f t="shared" si="23"/>
        <v>1477</v>
      </c>
      <c r="B1478" s="13">
        <f ca="1">RAND()</f>
        <v>0.60645033215328925</v>
      </c>
      <c r="C1478" t="str">
        <f ca="1">IF(B1478&lt;=$L$3,$I$3,IF(B1478&lt;=$L$4,$I$4,IF(B1478&lt;=$L$5,$I$5,IF(B1478&lt;=$L$6,$I$6,$I$7))))</f>
        <v>Cup</v>
      </c>
      <c r="D1478" s="14">
        <f ca="1">LOGINV(RAND(),$M$12,$L$12)</f>
        <v>8.727125225335568</v>
      </c>
      <c r="E1478" s="14">
        <f ca="1">LOGINV(RAND(),$M$13,$L$13)</f>
        <v>13.56905928825849</v>
      </c>
      <c r="F1478" s="14">
        <f ca="1">LOGINV(RAND(),$M$14,$L$14)</f>
        <v>21.336417438356911</v>
      </c>
      <c r="G1478" s="14">
        <f ca="1">D1478+E1478+F1478</f>
        <v>43.632601951950967</v>
      </c>
      <c r="H1478">
        <f ca="1">FLOOR(SimTable[[#This Row],[Total_Service_Time_sec]],10)</f>
        <v>40</v>
      </c>
    </row>
    <row r="1479" spans="1:8" ht="15" customHeight="1">
      <c r="A1479">
        <f t="shared" si="23"/>
        <v>1478</v>
      </c>
      <c r="B1479" s="13">
        <f ca="1">RAND()</f>
        <v>0.20179670402004712</v>
      </c>
      <c r="C1479" t="str">
        <f ca="1">IF(B1479&lt;=$L$3,$I$3,IF(B1479&lt;=$L$4,$I$4,IF(B1479&lt;=$L$5,$I$5,IF(B1479&lt;=$L$6,$I$6,$I$7))))</f>
        <v>Cone</v>
      </c>
      <c r="D1479" s="14">
        <f ca="1">LOGINV(RAND(),$M$12,$L$12)</f>
        <v>24.839397903920993</v>
      </c>
      <c r="E1479" s="14">
        <f ca="1">LOGINV(RAND(),$M$13,$L$13)</f>
        <v>62.251505993834073</v>
      </c>
      <c r="F1479" s="14">
        <f ca="1">LOGINV(RAND(),$M$14,$L$14)</f>
        <v>26.167417913967299</v>
      </c>
      <c r="G1479" s="14">
        <f ca="1">D1479+E1479+F1479</f>
        <v>113.25832181172237</v>
      </c>
      <c r="H1479">
        <f ca="1">FLOOR(SimTable[[#This Row],[Total_Service_Time_sec]],10)</f>
        <v>110</v>
      </c>
    </row>
    <row r="1480" spans="1:8" ht="15" customHeight="1">
      <c r="A1480">
        <f t="shared" si="23"/>
        <v>1479</v>
      </c>
      <c r="B1480" s="13">
        <f ca="1">RAND()</f>
        <v>0.42411964894534071</v>
      </c>
      <c r="C1480" t="str">
        <f ca="1">IF(B1480&lt;=$L$3,$I$3,IF(B1480&lt;=$L$4,$I$4,IF(B1480&lt;=$L$5,$I$5,IF(B1480&lt;=$L$6,$I$6,$I$7))))</f>
        <v>Cone</v>
      </c>
      <c r="D1480" s="14">
        <f ca="1">LOGINV(RAND(),$M$12,$L$12)</f>
        <v>31.806149144040095</v>
      </c>
      <c r="E1480" s="14">
        <f ca="1">LOGINV(RAND(),$M$13,$L$13)</f>
        <v>21.773268619949381</v>
      </c>
      <c r="F1480" s="14">
        <f ca="1">LOGINV(RAND(),$M$14,$L$14)</f>
        <v>21.636907423185082</v>
      </c>
      <c r="G1480" s="14">
        <f ca="1">D1480+E1480+F1480</f>
        <v>75.216325187174562</v>
      </c>
      <c r="H1480">
        <f ca="1">FLOOR(SimTable[[#This Row],[Total_Service_Time_sec]],10)</f>
        <v>70</v>
      </c>
    </row>
    <row r="1481" spans="1:8" ht="15" customHeight="1">
      <c r="A1481">
        <f t="shared" si="23"/>
        <v>1480</v>
      </c>
      <c r="B1481" s="13">
        <f ca="1">RAND()</f>
        <v>0.71614710091493483</v>
      </c>
      <c r="C1481" t="str">
        <f ca="1">IF(B1481&lt;=$L$3,$I$3,IF(B1481&lt;=$L$4,$I$4,IF(B1481&lt;=$L$5,$I$5,IF(B1481&lt;=$L$6,$I$6,$I$7))))</f>
        <v>Cup</v>
      </c>
      <c r="D1481" s="14">
        <f ca="1">LOGINV(RAND(),$M$12,$L$12)</f>
        <v>24.01397917612654</v>
      </c>
      <c r="E1481" s="14">
        <f ca="1">LOGINV(RAND(),$M$13,$L$13)</f>
        <v>23.715473829406893</v>
      </c>
      <c r="F1481" s="14">
        <f ca="1">LOGINV(RAND(),$M$14,$L$14)</f>
        <v>19.680112870850042</v>
      </c>
      <c r="G1481" s="14">
        <f ca="1">D1481+E1481+F1481</f>
        <v>67.409565876383468</v>
      </c>
      <c r="H1481">
        <f ca="1">FLOOR(SimTable[[#This Row],[Total_Service_Time_sec]],10)</f>
        <v>60</v>
      </c>
    </row>
    <row r="1482" spans="1:8" ht="15" customHeight="1">
      <c r="A1482">
        <f t="shared" si="23"/>
        <v>1481</v>
      </c>
      <c r="B1482" s="13">
        <f ca="1">RAND()</f>
        <v>0.76749051127860912</v>
      </c>
      <c r="C1482" t="str">
        <f ca="1">IF(B1482&lt;=$L$3,$I$3,IF(B1482&lt;=$L$4,$I$4,IF(B1482&lt;=$L$5,$I$5,IF(B1482&lt;=$L$6,$I$6,$I$7))))</f>
        <v>Cup</v>
      </c>
      <c r="D1482" s="14">
        <f ca="1">LOGINV(RAND(),$M$12,$L$12)</f>
        <v>58.151725952947587</v>
      </c>
      <c r="E1482" s="14">
        <f ca="1">LOGINV(RAND(),$M$13,$L$13)</f>
        <v>7.2250308120187663</v>
      </c>
      <c r="F1482" s="14">
        <f ca="1">LOGINV(RAND(),$M$14,$L$14)</f>
        <v>27.702301439120056</v>
      </c>
      <c r="G1482" s="14">
        <f ca="1">D1482+E1482+F1482</f>
        <v>93.079058204086408</v>
      </c>
      <c r="H1482">
        <f ca="1">FLOOR(SimTable[[#This Row],[Total_Service_Time_sec]],10)</f>
        <v>90</v>
      </c>
    </row>
    <row r="1483" spans="1:8" ht="15" customHeight="1">
      <c r="A1483">
        <f t="shared" si="23"/>
        <v>1482</v>
      </c>
      <c r="B1483" s="13">
        <f ca="1">RAND()</f>
        <v>0.96510787921410102</v>
      </c>
      <c r="C1483" t="str">
        <f ca="1">IF(B1483&lt;=$L$3,$I$3,IF(B1483&lt;=$L$4,$I$4,IF(B1483&lt;=$L$5,$I$5,IF(B1483&lt;=$L$6,$I$6,$I$7))))</f>
        <v>Sundae</v>
      </c>
      <c r="D1483" s="14">
        <f ca="1">LOGINV(RAND(),$M$12,$L$12)</f>
        <v>29.32526068885451</v>
      </c>
      <c r="E1483" s="14">
        <f ca="1">LOGINV(RAND(),$M$13,$L$13)</f>
        <v>13.355532400629921</v>
      </c>
      <c r="F1483" s="14">
        <f ca="1">LOGINV(RAND(),$M$14,$L$14)</f>
        <v>22.538887340290785</v>
      </c>
      <c r="G1483" s="14">
        <f ca="1">D1483+E1483+F1483</f>
        <v>65.219680429775224</v>
      </c>
      <c r="H1483">
        <f ca="1">FLOOR(SimTable[[#This Row],[Total_Service_Time_sec]],10)</f>
        <v>60</v>
      </c>
    </row>
    <row r="1484" spans="1:8" ht="15" customHeight="1">
      <c r="A1484">
        <f t="shared" si="23"/>
        <v>1483</v>
      </c>
      <c r="B1484" s="13">
        <f ca="1">RAND()</f>
        <v>0.71365374962095496</v>
      </c>
      <c r="C1484" t="str">
        <f ca="1">IF(B1484&lt;=$L$3,$I$3,IF(B1484&lt;=$L$4,$I$4,IF(B1484&lt;=$L$5,$I$5,IF(B1484&lt;=$L$6,$I$6,$I$7))))</f>
        <v>Cup</v>
      </c>
      <c r="D1484" s="14">
        <f ca="1">LOGINV(RAND(),$M$12,$L$12)</f>
        <v>15.498421289925387</v>
      </c>
      <c r="E1484" s="14">
        <f ca="1">LOGINV(RAND(),$M$13,$L$13)</f>
        <v>39.97681174673604</v>
      </c>
      <c r="F1484" s="14">
        <f ca="1">LOGINV(RAND(),$M$14,$L$14)</f>
        <v>21.244520709234013</v>
      </c>
      <c r="G1484" s="14">
        <f ca="1">D1484+E1484+F1484</f>
        <v>76.719753745895446</v>
      </c>
      <c r="H1484">
        <f ca="1">FLOOR(SimTable[[#This Row],[Total_Service_Time_sec]],10)</f>
        <v>70</v>
      </c>
    </row>
    <row r="1485" spans="1:8" ht="15" customHeight="1">
      <c r="A1485">
        <f t="shared" si="23"/>
        <v>1484</v>
      </c>
      <c r="B1485" s="13">
        <f ca="1">RAND()</f>
        <v>0.87739340262743604</v>
      </c>
      <c r="C1485" t="str">
        <f ca="1">IF(B1485&lt;=$L$3,$I$3,IF(B1485&lt;=$L$4,$I$4,IF(B1485&lt;=$L$5,$I$5,IF(B1485&lt;=$L$6,$I$6,$I$7))))</f>
        <v>Shake</v>
      </c>
      <c r="D1485" s="14">
        <f ca="1">LOGINV(RAND(),$M$12,$L$12)</f>
        <v>29.565540350684316</v>
      </c>
      <c r="E1485" s="14">
        <f ca="1">LOGINV(RAND(),$M$13,$L$13)</f>
        <v>13.1331342116152</v>
      </c>
      <c r="F1485" s="14">
        <f ca="1">LOGINV(RAND(),$M$14,$L$14)</f>
        <v>17.610716581150108</v>
      </c>
      <c r="G1485" s="14">
        <f ca="1">D1485+E1485+F1485</f>
        <v>60.309391143449623</v>
      </c>
      <c r="H1485">
        <f ca="1">FLOOR(SimTable[[#This Row],[Total_Service_Time_sec]],10)</f>
        <v>60</v>
      </c>
    </row>
    <row r="1486" spans="1:8" ht="15" customHeight="1">
      <c r="A1486">
        <f t="shared" si="23"/>
        <v>1485</v>
      </c>
      <c r="B1486" s="13">
        <f ca="1">RAND()</f>
        <v>0.17571957536495009</v>
      </c>
      <c r="C1486" t="str">
        <f ca="1">IF(B1486&lt;=$L$3,$I$3,IF(B1486&lt;=$L$4,$I$4,IF(B1486&lt;=$L$5,$I$5,IF(B1486&lt;=$L$6,$I$6,$I$7))))</f>
        <v>Cone</v>
      </c>
      <c r="D1486" s="14">
        <f ca="1">LOGINV(RAND(),$M$12,$L$12)</f>
        <v>26.807801922455109</v>
      </c>
      <c r="E1486" s="14">
        <f ca="1">LOGINV(RAND(),$M$13,$L$13)</f>
        <v>71.687023870902024</v>
      </c>
      <c r="F1486" s="14">
        <f ca="1">LOGINV(RAND(),$M$14,$L$14)</f>
        <v>21.516056235704564</v>
      </c>
      <c r="G1486" s="14">
        <f ca="1">D1486+E1486+F1486</f>
        <v>120.0108820290617</v>
      </c>
      <c r="H1486">
        <f ca="1">FLOOR(SimTable[[#This Row],[Total_Service_Time_sec]],10)</f>
        <v>120</v>
      </c>
    </row>
    <row r="1487" spans="1:8" ht="15" customHeight="1">
      <c r="A1487">
        <f t="shared" si="23"/>
        <v>1486</v>
      </c>
      <c r="B1487" s="13">
        <f ca="1">RAND()</f>
        <v>0.93110758089254919</v>
      </c>
      <c r="C1487" t="str">
        <f ca="1">IF(B1487&lt;=$L$3,$I$3,IF(B1487&lt;=$L$4,$I$4,IF(B1487&lt;=$L$5,$I$5,IF(B1487&lt;=$L$6,$I$6,$I$7))))</f>
        <v>Split</v>
      </c>
      <c r="D1487" s="14">
        <f ca="1">LOGINV(RAND(),$M$12,$L$12)</f>
        <v>26.968146469126822</v>
      </c>
      <c r="E1487" s="14">
        <f ca="1">LOGINV(RAND(),$M$13,$L$13)</f>
        <v>20.109751311776314</v>
      </c>
      <c r="F1487" s="14">
        <f ca="1">LOGINV(RAND(),$M$14,$L$14)</f>
        <v>23.449135714553542</v>
      </c>
      <c r="G1487" s="14">
        <f ca="1">D1487+E1487+F1487</f>
        <v>70.527033495456678</v>
      </c>
      <c r="H1487">
        <f ca="1">FLOOR(SimTable[[#This Row],[Total_Service_Time_sec]],10)</f>
        <v>70</v>
      </c>
    </row>
    <row r="1488" spans="1:8" ht="15" customHeight="1">
      <c r="A1488">
        <f t="shared" si="23"/>
        <v>1487</v>
      </c>
      <c r="B1488" s="13">
        <f ca="1">RAND()</f>
        <v>0.30150288370531542</v>
      </c>
      <c r="C1488" t="str">
        <f ca="1">IF(B1488&lt;=$L$3,$I$3,IF(B1488&lt;=$L$4,$I$4,IF(B1488&lt;=$L$5,$I$5,IF(B1488&lt;=$L$6,$I$6,$I$7))))</f>
        <v>Cone</v>
      </c>
      <c r="D1488" s="14">
        <f ca="1">LOGINV(RAND(),$M$12,$L$12)</f>
        <v>149.55444783150651</v>
      </c>
      <c r="E1488" s="14">
        <f ca="1">LOGINV(RAND(),$M$13,$L$13)</f>
        <v>13.094478246961677</v>
      </c>
      <c r="F1488" s="14">
        <f ca="1">LOGINV(RAND(),$M$14,$L$14)</f>
        <v>17.156352750144329</v>
      </c>
      <c r="G1488" s="14">
        <f ca="1">D1488+E1488+F1488</f>
        <v>179.8052788286125</v>
      </c>
      <c r="H1488">
        <f ca="1">FLOOR(SimTable[[#This Row],[Total_Service_Time_sec]],10)</f>
        <v>170</v>
      </c>
    </row>
    <row r="1489" spans="1:8" ht="15" customHeight="1">
      <c r="A1489">
        <f t="shared" si="23"/>
        <v>1488</v>
      </c>
      <c r="B1489" s="13">
        <f ca="1">RAND()</f>
        <v>0.20762139830323056</v>
      </c>
      <c r="C1489" t="str">
        <f ca="1">IF(B1489&lt;=$L$3,$I$3,IF(B1489&lt;=$L$4,$I$4,IF(B1489&lt;=$L$5,$I$5,IF(B1489&lt;=$L$6,$I$6,$I$7))))</f>
        <v>Cone</v>
      </c>
      <c r="D1489" s="14">
        <f ca="1">LOGINV(RAND(),$M$12,$L$12)</f>
        <v>96.747433524988296</v>
      </c>
      <c r="E1489" s="14">
        <f ca="1">LOGINV(RAND(),$M$13,$L$13)</f>
        <v>68.653823575348355</v>
      </c>
      <c r="F1489" s="14">
        <f ca="1">LOGINV(RAND(),$M$14,$L$14)</f>
        <v>16.285292594859207</v>
      </c>
      <c r="G1489" s="14">
        <f ca="1">D1489+E1489+F1489</f>
        <v>181.68654969519585</v>
      </c>
      <c r="H1489">
        <f ca="1">FLOOR(SimTable[[#This Row],[Total_Service_Time_sec]],10)</f>
        <v>180</v>
      </c>
    </row>
    <row r="1490" spans="1:8" ht="15" customHeight="1">
      <c r="A1490">
        <f t="shared" si="23"/>
        <v>1489</v>
      </c>
      <c r="B1490" s="13">
        <f ca="1">RAND()</f>
        <v>0.61835902979806523</v>
      </c>
      <c r="C1490" t="str">
        <f ca="1">IF(B1490&lt;=$L$3,$I$3,IF(B1490&lt;=$L$4,$I$4,IF(B1490&lt;=$L$5,$I$5,IF(B1490&lt;=$L$6,$I$6,$I$7))))</f>
        <v>Cup</v>
      </c>
      <c r="D1490" s="14">
        <f ca="1">LOGINV(RAND(),$M$12,$L$12)</f>
        <v>23.010753308357504</v>
      </c>
      <c r="E1490" s="14">
        <f ca="1">LOGINV(RAND(),$M$13,$L$13)</f>
        <v>14.403583312922857</v>
      </c>
      <c r="F1490" s="14">
        <f ca="1">LOGINV(RAND(),$M$14,$L$14)</f>
        <v>18.814749795581928</v>
      </c>
      <c r="G1490" s="14">
        <f ca="1">D1490+E1490+F1490</f>
        <v>56.229086416862287</v>
      </c>
      <c r="H1490">
        <f ca="1">FLOOR(SimTable[[#This Row],[Total_Service_Time_sec]],10)</f>
        <v>50</v>
      </c>
    </row>
    <row r="1491" spans="1:8" ht="15" customHeight="1">
      <c r="A1491">
        <f t="shared" si="23"/>
        <v>1490</v>
      </c>
      <c r="B1491" s="13">
        <f ca="1">RAND()</f>
        <v>0.62461149187529774</v>
      </c>
      <c r="C1491" t="str">
        <f ca="1">IF(B1491&lt;=$L$3,$I$3,IF(B1491&lt;=$L$4,$I$4,IF(B1491&lt;=$L$5,$I$5,IF(B1491&lt;=$L$6,$I$6,$I$7))))</f>
        <v>Cup</v>
      </c>
      <c r="D1491" s="14">
        <f ca="1">LOGINV(RAND(),$M$12,$L$12)</f>
        <v>16.270149265260297</v>
      </c>
      <c r="E1491" s="14">
        <f ca="1">LOGINV(RAND(),$M$13,$L$13)</f>
        <v>19.92803985723981</v>
      </c>
      <c r="F1491" s="14">
        <f ca="1">LOGINV(RAND(),$M$14,$L$14)</f>
        <v>20.349404812445883</v>
      </c>
      <c r="G1491" s="14">
        <f ca="1">D1491+E1491+F1491</f>
        <v>56.547593934945994</v>
      </c>
      <c r="H1491">
        <f ca="1">FLOOR(SimTable[[#This Row],[Total_Service_Time_sec]],10)</f>
        <v>50</v>
      </c>
    </row>
    <row r="1492" spans="1:8" ht="15" customHeight="1">
      <c r="A1492">
        <f t="shared" si="23"/>
        <v>1491</v>
      </c>
      <c r="B1492" s="13">
        <f ca="1">RAND()</f>
        <v>0.16674827278366433</v>
      </c>
      <c r="C1492" t="str">
        <f ca="1">IF(B1492&lt;=$L$3,$I$3,IF(B1492&lt;=$L$4,$I$4,IF(B1492&lt;=$L$5,$I$5,IF(B1492&lt;=$L$6,$I$6,$I$7))))</f>
        <v>Cone</v>
      </c>
      <c r="D1492" s="14">
        <f ca="1">LOGINV(RAND(),$M$12,$L$12)</f>
        <v>42.255203585810825</v>
      </c>
      <c r="E1492" s="14">
        <f ca="1">LOGINV(RAND(),$M$13,$L$13)</f>
        <v>18.757169670898218</v>
      </c>
      <c r="F1492" s="14">
        <f ca="1">LOGINV(RAND(),$M$14,$L$14)</f>
        <v>18.739392472720866</v>
      </c>
      <c r="G1492" s="14">
        <f ca="1">D1492+E1492+F1492</f>
        <v>79.751765729429906</v>
      </c>
      <c r="H1492">
        <f ca="1">FLOOR(SimTable[[#This Row],[Total_Service_Time_sec]],10)</f>
        <v>70</v>
      </c>
    </row>
    <row r="1493" spans="1:8" ht="15" customHeight="1">
      <c r="A1493">
        <f t="shared" si="23"/>
        <v>1492</v>
      </c>
      <c r="B1493" s="13">
        <f ca="1">RAND()</f>
        <v>0.45734745888036421</v>
      </c>
      <c r="C1493" t="str">
        <f ca="1">IF(B1493&lt;=$L$3,$I$3,IF(B1493&lt;=$L$4,$I$4,IF(B1493&lt;=$L$5,$I$5,IF(B1493&lt;=$L$6,$I$6,$I$7))))</f>
        <v>Cone</v>
      </c>
      <c r="D1493" s="14">
        <f ca="1">LOGINV(RAND(),$M$12,$L$12)</f>
        <v>14.783866958682411</v>
      </c>
      <c r="E1493" s="14">
        <f ca="1">LOGINV(RAND(),$M$13,$L$13)</f>
        <v>24.317257188956372</v>
      </c>
      <c r="F1493" s="14">
        <f ca="1">LOGINV(RAND(),$M$14,$L$14)</f>
        <v>14.06090695667255</v>
      </c>
      <c r="G1493" s="14">
        <f ca="1">D1493+E1493+F1493</f>
        <v>53.162031104311339</v>
      </c>
      <c r="H1493">
        <f ca="1">FLOOR(SimTable[[#This Row],[Total_Service_Time_sec]],10)</f>
        <v>50</v>
      </c>
    </row>
    <row r="1494" spans="1:8" ht="15" customHeight="1">
      <c r="A1494">
        <f t="shared" si="23"/>
        <v>1493</v>
      </c>
      <c r="B1494" s="13">
        <f ca="1">RAND()</f>
        <v>0.89088496575287468</v>
      </c>
      <c r="C1494" t="str">
        <f ca="1">IF(B1494&lt;=$L$3,$I$3,IF(B1494&lt;=$L$4,$I$4,IF(B1494&lt;=$L$5,$I$5,IF(B1494&lt;=$L$6,$I$6,$I$7))))</f>
        <v>Shake</v>
      </c>
      <c r="D1494" s="14">
        <f ca="1">LOGINV(RAND(),$M$12,$L$12)</f>
        <v>35.13433323624475</v>
      </c>
      <c r="E1494" s="14">
        <f ca="1">LOGINV(RAND(),$M$13,$L$13)</f>
        <v>13.958241610412227</v>
      </c>
      <c r="F1494" s="14">
        <f ca="1">LOGINV(RAND(),$M$14,$L$14)</f>
        <v>19.843757239129552</v>
      </c>
      <c r="G1494" s="14">
        <f ca="1">D1494+E1494+F1494</f>
        <v>68.936332085786518</v>
      </c>
      <c r="H1494">
        <f ca="1">FLOOR(SimTable[[#This Row],[Total_Service_Time_sec]],10)</f>
        <v>60</v>
      </c>
    </row>
    <row r="1495" spans="1:8" ht="15" customHeight="1">
      <c r="A1495">
        <f t="shared" si="23"/>
        <v>1494</v>
      </c>
      <c r="B1495" s="13">
        <f ca="1">RAND()</f>
        <v>5.8000045623748608E-2</v>
      </c>
      <c r="C1495" t="str">
        <f ca="1">IF(B1495&lt;=$L$3,$I$3,IF(B1495&lt;=$L$4,$I$4,IF(B1495&lt;=$L$5,$I$5,IF(B1495&lt;=$L$6,$I$6,$I$7))))</f>
        <v>Cone</v>
      </c>
      <c r="D1495" s="14">
        <f ca="1">LOGINV(RAND(),$M$12,$L$12)</f>
        <v>17.697946426514289</v>
      </c>
      <c r="E1495" s="14">
        <f ca="1">LOGINV(RAND(),$M$13,$L$13)</f>
        <v>32.284048640954012</v>
      </c>
      <c r="F1495" s="14">
        <f ca="1">LOGINV(RAND(),$M$14,$L$14)</f>
        <v>19.941174929567286</v>
      </c>
      <c r="G1495" s="14">
        <f ca="1">D1495+E1495+F1495</f>
        <v>69.923169997035586</v>
      </c>
      <c r="H1495">
        <f ca="1">FLOOR(SimTable[[#This Row],[Total_Service_Time_sec]],10)</f>
        <v>60</v>
      </c>
    </row>
    <row r="1496" spans="1:8" ht="15" customHeight="1">
      <c r="A1496">
        <f t="shared" si="23"/>
        <v>1495</v>
      </c>
      <c r="B1496" s="13">
        <f ca="1">RAND()</f>
        <v>0.72564220940132862</v>
      </c>
      <c r="C1496" t="str">
        <f ca="1">IF(B1496&lt;=$L$3,$I$3,IF(B1496&lt;=$L$4,$I$4,IF(B1496&lt;=$L$5,$I$5,IF(B1496&lt;=$L$6,$I$6,$I$7))))</f>
        <v>Cup</v>
      </c>
      <c r="D1496" s="14">
        <f ca="1">LOGINV(RAND(),$M$12,$L$12)</f>
        <v>41.901554370591477</v>
      </c>
      <c r="E1496" s="14">
        <f ca="1">LOGINV(RAND(),$M$13,$L$13)</f>
        <v>30.183878654189467</v>
      </c>
      <c r="F1496" s="14">
        <f ca="1">LOGINV(RAND(),$M$14,$L$14)</f>
        <v>25.559468089262545</v>
      </c>
      <c r="G1496" s="14">
        <f ca="1">D1496+E1496+F1496</f>
        <v>97.644901114043478</v>
      </c>
      <c r="H1496">
        <f ca="1">FLOOR(SimTable[[#This Row],[Total_Service_Time_sec]],10)</f>
        <v>90</v>
      </c>
    </row>
    <row r="1497" spans="1:8" ht="15" customHeight="1">
      <c r="A1497">
        <f t="shared" si="23"/>
        <v>1496</v>
      </c>
      <c r="B1497" s="13">
        <f ca="1">RAND()</f>
        <v>0.21708216782065504</v>
      </c>
      <c r="C1497" t="str">
        <f ca="1">IF(B1497&lt;=$L$3,$I$3,IF(B1497&lt;=$L$4,$I$4,IF(B1497&lt;=$L$5,$I$5,IF(B1497&lt;=$L$6,$I$6,$I$7))))</f>
        <v>Cone</v>
      </c>
      <c r="D1497" s="14">
        <f ca="1">LOGINV(RAND(),$M$12,$L$12)</f>
        <v>8.3436561564863201</v>
      </c>
      <c r="E1497" s="14">
        <f ca="1">LOGINV(RAND(),$M$13,$L$13)</f>
        <v>19.781078462438298</v>
      </c>
      <c r="F1497" s="14">
        <f ca="1">LOGINV(RAND(),$M$14,$L$14)</f>
        <v>11.948077630798426</v>
      </c>
      <c r="G1497" s="14">
        <f ca="1">D1497+E1497+F1497</f>
        <v>40.072812249723043</v>
      </c>
      <c r="H1497">
        <f ca="1">FLOOR(SimTable[[#This Row],[Total_Service_Time_sec]],10)</f>
        <v>40</v>
      </c>
    </row>
    <row r="1498" spans="1:8" ht="15" customHeight="1">
      <c r="A1498">
        <f t="shared" si="23"/>
        <v>1497</v>
      </c>
      <c r="B1498" s="13">
        <f ca="1">RAND()</f>
        <v>0.94768500745135209</v>
      </c>
      <c r="C1498" t="str">
        <f ca="1">IF(B1498&lt;=$L$3,$I$3,IF(B1498&lt;=$L$4,$I$4,IF(B1498&lt;=$L$5,$I$5,IF(B1498&lt;=$L$6,$I$6,$I$7))))</f>
        <v>Split</v>
      </c>
      <c r="D1498" s="14">
        <f ca="1">LOGINV(RAND(),$M$12,$L$12)</f>
        <v>21.047346309837025</v>
      </c>
      <c r="E1498" s="14">
        <f ca="1">LOGINV(RAND(),$M$13,$L$13)</f>
        <v>48.818668492824614</v>
      </c>
      <c r="F1498" s="14">
        <f ca="1">LOGINV(RAND(),$M$14,$L$14)</f>
        <v>19.875933345224777</v>
      </c>
      <c r="G1498" s="14">
        <f ca="1">D1498+E1498+F1498</f>
        <v>89.741948147886418</v>
      </c>
      <c r="H1498">
        <f ca="1">FLOOR(SimTable[[#This Row],[Total_Service_Time_sec]],10)</f>
        <v>80</v>
      </c>
    </row>
    <row r="1499" spans="1:8" ht="15" customHeight="1">
      <c r="A1499">
        <f t="shared" si="23"/>
        <v>1498</v>
      </c>
      <c r="B1499" s="13">
        <f ca="1">RAND()</f>
        <v>0.20159282780710497</v>
      </c>
      <c r="C1499" t="str">
        <f ca="1">IF(B1499&lt;=$L$3,$I$3,IF(B1499&lt;=$L$4,$I$4,IF(B1499&lt;=$L$5,$I$5,IF(B1499&lt;=$L$6,$I$6,$I$7))))</f>
        <v>Cone</v>
      </c>
      <c r="D1499" s="14">
        <f ca="1">LOGINV(RAND(),$M$12,$L$12)</f>
        <v>27.712782580879139</v>
      </c>
      <c r="E1499" s="14">
        <f ca="1">LOGINV(RAND(),$M$13,$L$13)</f>
        <v>62.406684518034716</v>
      </c>
      <c r="F1499" s="14">
        <f ca="1">LOGINV(RAND(),$M$14,$L$14)</f>
        <v>21.75954194715635</v>
      </c>
      <c r="G1499" s="14">
        <f ca="1">D1499+E1499+F1499</f>
        <v>111.87900904607021</v>
      </c>
      <c r="H1499">
        <f ca="1">FLOOR(SimTable[[#This Row],[Total_Service_Time_sec]],10)</f>
        <v>110</v>
      </c>
    </row>
    <row r="1500" spans="1:8" ht="15" customHeight="1">
      <c r="A1500">
        <f t="shared" si="23"/>
        <v>1499</v>
      </c>
      <c r="B1500" s="13">
        <f ca="1">RAND()</f>
        <v>0.39981207459448898</v>
      </c>
      <c r="C1500" t="str">
        <f ca="1">IF(B1500&lt;=$L$3,$I$3,IF(B1500&lt;=$L$4,$I$4,IF(B1500&lt;=$L$5,$I$5,IF(B1500&lt;=$L$6,$I$6,$I$7))))</f>
        <v>Cone</v>
      </c>
      <c r="D1500" s="14">
        <f ca="1">LOGINV(RAND(),$M$12,$L$12)</f>
        <v>24.771210038787959</v>
      </c>
      <c r="E1500" s="14">
        <f ca="1">LOGINV(RAND(),$M$13,$L$13)</f>
        <v>18.167777285806832</v>
      </c>
      <c r="F1500" s="14">
        <f ca="1">LOGINV(RAND(),$M$14,$L$14)</f>
        <v>24.903535280107736</v>
      </c>
      <c r="G1500" s="14">
        <f ca="1">D1500+E1500+F1500</f>
        <v>67.842522604702523</v>
      </c>
      <c r="H1500">
        <f ca="1">FLOOR(SimTable[[#This Row],[Total_Service_Time_sec]],10)</f>
        <v>60</v>
      </c>
    </row>
    <row r="1501" spans="1:8" ht="15" customHeight="1">
      <c r="A1501">
        <f t="shared" si="23"/>
        <v>1500</v>
      </c>
      <c r="B1501" s="13">
        <f ca="1">RAND()</f>
        <v>3.8653317861671033E-3</v>
      </c>
      <c r="C1501" t="str">
        <f ca="1">IF(B1501&lt;=$L$3,$I$3,IF(B1501&lt;=$L$4,$I$4,IF(B1501&lt;=$L$5,$I$5,IF(B1501&lt;=$L$6,$I$6,$I$7))))</f>
        <v>Cone</v>
      </c>
      <c r="D1501" s="14">
        <f ca="1">LOGINV(RAND(),$M$12,$L$12)</f>
        <v>34.344605379006275</v>
      </c>
      <c r="E1501" s="14">
        <f ca="1">LOGINV(RAND(),$M$13,$L$13)</f>
        <v>18.905600990963514</v>
      </c>
      <c r="F1501" s="14">
        <f ca="1">LOGINV(RAND(),$M$14,$L$14)</f>
        <v>22.43202553563837</v>
      </c>
      <c r="G1501" s="14">
        <f ca="1">D1501+E1501+F1501</f>
        <v>75.682231905608162</v>
      </c>
      <c r="H1501">
        <f ca="1">FLOOR(SimTable[[#This Row],[Total_Service_Time_sec]],10)</f>
        <v>70</v>
      </c>
    </row>
    <row r="1502" spans="1:8" ht="15" customHeight="1">
      <c r="A1502">
        <f t="shared" si="23"/>
        <v>1501</v>
      </c>
      <c r="B1502" s="13">
        <f ca="1">RAND()</f>
        <v>0.47925017997463126</v>
      </c>
      <c r="C1502" t="str">
        <f ca="1">IF(B1502&lt;=$L$3,$I$3,IF(B1502&lt;=$L$4,$I$4,IF(B1502&lt;=$L$5,$I$5,IF(B1502&lt;=$L$6,$I$6,$I$7))))</f>
        <v>Cone</v>
      </c>
      <c r="D1502" s="14">
        <f ca="1">LOGINV(RAND(),$M$12,$L$12)</f>
        <v>27.065009677482767</v>
      </c>
      <c r="E1502" s="14">
        <f ca="1">LOGINV(RAND(),$M$13,$L$13)</f>
        <v>24.242871187512844</v>
      </c>
      <c r="F1502" s="14">
        <f ca="1">LOGINV(RAND(),$M$14,$L$14)</f>
        <v>16.348536175829775</v>
      </c>
      <c r="G1502" s="14">
        <f ca="1">D1502+E1502+F1502</f>
        <v>67.656417040825389</v>
      </c>
      <c r="H1502">
        <f ca="1">FLOOR(SimTable[[#This Row],[Total_Service_Time_sec]],10)</f>
        <v>60</v>
      </c>
    </row>
    <row r="1503" spans="1:8" ht="15" customHeight="1">
      <c r="A1503">
        <f t="shared" si="23"/>
        <v>1502</v>
      </c>
      <c r="B1503" s="13">
        <f ca="1">RAND()</f>
        <v>0.42246897737830136</v>
      </c>
      <c r="C1503" t="str">
        <f ca="1">IF(B1503&lt;=$L$3,$I$3,IF(B1503&lt;=$L$4,$I$4,IF(B1503&lt;=$L$5,$I$5,IF(B1503&lt;=$L$6,$I$6,$I$7))))</f>
        <v>Cone</v>
      </c>
      <c r="D1503" s="14">
        <f ca="1">LOGINV(RAND(),$M$12,$L$12)</f>
        <v>25.819014245819723</v>
      </c>
      <c r="E1503" s="14">
        <f ca="1">LOGINV(RAND(),$M$13,$L$13)</f>
        <v>29.135976508404426</v>
      </c>
      <c r="F1503" s="14">
        <f ca="1">LOGINV(RAND(),$M$14,$L$14)</f>
        <v>24.522176128163508</v>
      </c>
      <c r="G1503" s="14">
        <f ca="1">D1503+E1503+F1503</f>
        <v>79.47716688238765</v>
      </c>
      <c r="H1503">
        <f ca="1">FLOOR(SimTable[[#This Row],[Total_Service_Time_sec]],10)</f>
        <v>70</v>
      </c>
    </row>
    <row r="1504" spans="1:8" ht="15" customHeight="1">
      <c r="A1504">
        <f t="shared" si="23"/>
        <v>1503</v>
      </c>
      <c r="B1504" s="13">
        <f ca="1">RAND()</f>
        <v>0.86546382667705957</v>
      </c>
      <c r="C1504" t="str">
        <f ca="1">IF(B1504&lt;=$L$3,$I$3,IF(B1504&lt;=$L$4,$I$4,IF(B1504&lt;=$L$5,$I$5,IF(B1504&lt;=$L$6,$I$6,$I$7))))</f>
        <v>Shake</v>
      </c>
      <c r="D1504" s="14">
        <f ca="1">LOGINV(RAND(),$M$12,$L$12)</f>
        <v>30.032742819411084</v>
      </c>
      <c r="E1504" s="14">
        <f ca="1">LOGINV(RAND(),$M$13,$L$13)</f>
        <v>17.624595454233418</v>
      </c>
      <c r="F1504" s="14">
        <f ca="1">LOGINV(RAND(),$M$14,$L$14)</f>
        <v>26.961869605883582</v>
      </c>
      <c r="G1504" s="14">
        <f ca="1">D1504+E1504+F1504</f>
        <v>74.619207879528076</v>
      </c>
      <c r="H1504">
        <f ca="1">FLOOR(SimTable[[#This Row],[Total_Service_Time_sec]],10)</f>
        <v>70</v>
      </c>
    </row>
    <row r="1505" spans="1:8" ht="15" customHeight="1">
      <c r="A1505">
        <f t="shared" si="23"/>
        <v>1504</v>
      </c>
      <c r="B1505" s="13">
        <f ca="1">RAND()</f>
        <v>2.1391827122418605E-2</v>
      </c>
      <c r="C1505" t="str">
        <f ca="1">IF(B1505&lt;=$L$3,$I$3,IF(B1505&lt;=$L$4,$I$4,IF(B1505&lt;=$L$5,$I$5,IF(B1505&lt;=$L$6,$I$6,$I$7))))</f>
        <v>Cone</v>
      </c>
      <c r="D1505" s="14">
        <f ca="1">LOGINV(RAND(),$M$12,$L$12)</f>
        <v>39.510631642282085</v>
      </c>
      <c r="E1505" s="14">
        <f ca="1">LOGINV(RAND(),$M$13,$L$13)</f>
        <v>17.941354559472323</v>
      </c>
      <c r="F1505" s="14">
        <f ca="1">LOGINV(RAND(),$M$14,$L$14)</f>
        <v>14.524270378359979</v>
      </c>
      <c r="G1505" s="14">
        <f ca="1">D1505+E1505+F1505</f>
        <v>71.976256580114381</v>
      </c>
      <c r="H1505">
        <f ca="1">FLOOR(SimTable[[#This Row],[Total_Service_Time_sec]],10)</f>
        <v>70</v>
      </c>
    </row>
    <row r="1506" spans="1:8" ht="15" customHeight="1">
      <c r="A1506">
        <f t="shared" si="23"/>
        <v>1505</v>
      </c>
      <c r="B1506" s="13">
        <f ca="1">RAND()</f>
        <v>0.80391522977561436</v>
      </c>
      <c r="C1506" t="str">
        <f ca="1">IF(B1506&lt;=$L$3,$I$3,IF(B1506&lt;=$L$4,$I$4,IF(B1506&lt;=$L$5,$I$5,IF(B1506&lt;=$L$6,$I$6,$I$7))))</f>
        <v>Cup</v>
      </c>
      <c r="D1506" s="14">
        <f ca="1">LOGINV(RAND(),$M$12,$L$12)</f>
        <v>53.601588285644297</v>
      </c>
      <c r="E1506" s="14">
        <f ca="1">LOGINV(RAND(),$M$13,$L$13)</f>
        <v>47.105819461077147</v>
      </c>
      <c r="F1506" s="14">
        <f ca="1">LOGINV(RAND(),$M$14,$L$14)</f>
        <v>18.433340145003694</v>
      </c>
      <c r="G1506" s="14">
        <f ca="1">D1506+E1506+F1506</f>
        <v>119.14074789172514</v>
      </c>
      <c r="H1506">
        <f ca="1">FLOOR(SimTable[[#This Row],[Total_Service_Time_sec]],10)</f>
        <v>110</v>
      </c>
    </row>
    <row r="1507" spans="1:8" ht="15" customHeight="1">
      <c r="A1507">
        <f t="shared" si="23"/>
        <v>1506</v>
      </c>
      <c r="B1507" s="13">
        <f ca="1">RAND()</f>
        <v>0.31961929970519953</v>
      </c>
      <c r="C1507" t="str">
        <f ca="1">IF(B1507&lt;=$L$3,$I$3,IF(B1507&lt;=$L$4,$I$4,IF(B1507&lt;=$L$5,$I$5,IF(B1507&lt;=$L$6,$I$6,$I$7))))</f>
        <v>Cone</v>
      </c>
      <c r="D1507" s="14">
        <f ca="1">LOGINV(RAND(),$M$12,$L$12)</f>
        <v>53.455258721826908</v>
      </c>
      <c r="E1507" s="14">
        <f ca="1">LOGINV(RAND(),$M$13,$L$13)</f>
        <v>25.446666426547615</v>
      </c>
      <c r="F1507" s="14">
        <f ca="1">LOGINV(RAND(),$M$14,$L$14)</f>
        <v>23.710654999452025</v>
      </c>
      <c r="G1507" s="14">
        <f ca="1">D1507+E1507+F1507</f>
        <v>102.61258014782655</v>
      </c>
      <c r="H1507">
        <f ca="1">FLOOR(SimTable[[#This Row],[Total_Service_Time_sec]],10)</f>
        <v>100</v>
      </c>
    </row>
    <row r="1508" spans="1:8" ht="15" customHeight="1">
      <c r="A1508">
        <f t="shared" si="23"/>
        <v>1507</v>
      </c>
      <c r="B1508" s="13">
        <f ca="1">RAND()</f>
        <v>0.27232221656770661</v>
      </c>
      <c r="C1508" t="str">
        <f ca="1">IF(B1508&lt;=$L$3,$I$3,IF(B1508&lt;=$L$4,$I$4,IF(B1508&lt;=$L$5,$I$5,IF(B1508&lt;=$L$6,$I$6,$I$7))))</f>
        <v>Cone</v>
      </c>
      <c r="D1508" s="14">
        <f ca="1">LOGINV(RAND(),$M$12,$L$12)</f>
        <v>111.82569933175976</v>
      </c>
      <c r="E1508" s="14">
        <f ca="1">LOGINV(RAND(),$M$13,$L$13)</f>
        <v>45.106206384939213</v>
      </c>
      <c r="F1508" s="14">
        <f ca="1">LOGINV(RAND(),$M$14,$L$14)</f>
        <v>26.349665805592966</v>
      </c>
      <c r="G1508" s="14">
        <f ca="1">D1508+E1508+F1508</f>
        <v>183.28157152229193</v>
      </c>
      <c r="H1508">
        <f ca="1">FLOOR(SimTable[[#This Row],[Total_Service_Time_sec]],10)</f>
        <v>180</v>
      </c>
    </row>
    <row r="1509" spans="1:8" ht="15" customHeight="1">
      <c r="A1509">
        <f t="shared" si="23"/>
        <v>1508</v>
      </c>
      <c r="B1509" s="13">
        <f ca="1">RAND()</f>
        <v>0.83612215140192725</v>
      </c>
      <c r="C1509" t="str">
        <f ca="1">IF(B1509&lt;=$L$3,$I$3,IF(B1509&lt;=$L$4,$I$4,IF(B1509&lt;=$L$5,$I$5,IF(B1509&lt;=$L$6,$I$6,$I$7))))</f>
        <v>Cup</v>
      </c>
      <c r="D1509" s="14">
        <f ca="1">LOGINV(RAND(),$M$12,$L$12)</f>
        <v>37.630316082715972</v>
      </c>
      <c r="E1509" s="14">
        <f ca="1">LOGINV(RAND(),$M$13,$L$13)</f>
        <v>17.103093070118163</v>
      </c>
      <c r="F1509" s="14">
        <f ca="1">LOGINV(RAND(),$M$14,$L$14)</f>
        <v>26.742945897663244</v>
      </c>
      <c r="G1509" s="14">
        <f ca="1">D1509+E1509+F1509</f>
        <v>81.476355050497375</v>
      </c>
      <c r="H1509">
        <f ca="1">FLOOR(SimTable[[#This Row],[Total_Service_Time_sec]],10)</f>
        <v>80</v>
      </c>
    </row>
    <row r="1510" spans="1:8" ht="15" customHeight="1">
      <c r="A1510">
        <f t="shared" si="23"/>
        <v>1509</v>
      </c>
      <c r="B1510" s="13">
        <f ca="1">RAND()</f>
        <v>0.51025695006511662</v>
      </c>
      <c r="C1510" t="str">
        <f ca="1">IF(B1510&lt;=$L$3,$I$3,IF(B1510&lt;=$L$4,$I$4,IF(B1510&lt;=$L$5,$I$5,IF(B1510&lt;=$L$6,$I$6,$I$7))))</f>
        <v>Cup</v>
      </c>
      <c r="D1510" s="14">
        <f ca="1">LOGINV(RAND(),$M$12,$L$12)</f>
        <v>15.553193114656111</v>
      </c>
      <c r="E1510" s="14">
        <f ca="1">LOGINV(RAND(),$M$13,$L$13)</f>
        <v>17.212397960142823</v>
      </c>
      <c r="F1510" s="14">
        <f ca="1">LOGINV(RAND(),$M$14,$L$14)</f>
        <v>18.791525831002733</v>
      </c>
      <c r="G1510" s="14">
        <f ca="1">D1510+E1510+F1510</f>
        <v>51.557116905801664</v>
      </c>
      <c r="H1510">
        <f ca="1">FLOOR(SimTable[[#This Row],[Total_Service_Time_sec]],10)</f>
        <v>50</v>
      </c>
    </row>
    <row r="1511" spans="1:8" ht="15" customHeight="1">
      <c r="A1511">
        <f t="shared" si="23"/>
        <v>1510</v>
      </c>
      <c r="B1511" s="13">
        <f ca="1">RAND()</f>
        <v>0.7250691609425659</v>
      </c>
      <c r="C1511" t="str">
        <f ca="1">IF(B1511&lt;=$L$3,$I$3,IF(B1511&lt;=$L$4,$I$4,IF(B1511&lt;=$L$5,$I$5,IF(B1511&lt;=$L$6,$I$6,$I$7))))</f>
        <v>Cup</v>
      </c>
      <c r="D1511" s="14">
        <f ca="1">LOGINV(RAND(),$M$12,$L$12)</f>
        <v>60.914519048073707</v>
      </c>
      <c r="E1511" s="14">
        <f ca="1">LOGINV(RAND(),$M$13,$L$13)</f>
        <v>39.179945251068801</v>
      </c>
      <c r="F1511" s="14">
        <f ca="1">LOGINV(RAND(),$M$14,$L$14)</f>
        <v>18.97868177968083</v>
      </c>
      <c r="G1511" s="14">
        <f ca="1">D1511+E1511+F1511</f>
        <v>119.07314607882334</v>
      </c>
      <c r="H1511">
        <f ca="1">FLOOR(SimTable[[#This Row],[Total_Service_Time_sec]],10)</f>
        <v>110</v>
      </c>
    </row>
    <row r="1512" spans="1:8" ht="15" customHeight="1">
      <c r="A1512">
        <f t="shared" si="23"/>
        <v>1511</v>
      </c>
      <c r="B1512" s="13">
        <f ca="1">RAND()</f>
        <v>0.6858119403302364</v>
      </c>
      <c r="C1512" t="str">
        <f ca="1">IF(B1512&lt;=$L$3,$I$3,IF(B1512&lt;=$L$4,$I$4,IF(B1512&lt;=$L$5,$I$5,IF(B1512&lt;=$L$6,$I$6,$I$7))))</f>
        <v>Cup</v>
      </c>
      <c r="D1512" s="14">
        <f ca="1">LOGINV(RAND(),$M$12,$L$12)</f>
        <v>55.545350892421915</v>
      </c>
      <c r="E1512" s="14">
        <f ca="1">LOGINV(RAND(),$M$13,$L$13)</f>
        <v>19.83291319423013</v>
      </c>
      <c r="F1512" s="14">
        <f ca="1">LOGINV(RAND(),$M$14,$L$14)</f>
        <v>24.205492958750956</v>
      </c>
      <c r="G1512" s="14">
        <f ca="1">D1512+E1512+F1512</f>
        <v>99.583757045403004</v>
      </c>
      <c r="H1512">
        <f ca="1">FLOOR(SimTable[[#This Row],[Total_Service_Time_sec]],10)</f>
        <v>90</v>
      </c>
    </row>
    <row r="1513" spans="1:8" ht="15" customHeight="1">
      <c r="A1513">
        <f t="shared" si="23"/>
        <v>1512</v>
      </c>
      <c r="B1513" s="13">
        <f ca="1">RAND()</f>
        <v>0.2950359404892906</v>
      </c>
      <c r="C1513" t="str">
        <f ca="1">IF(B1513&lt;=$L$3,$I$3,IF(B1513&lt;=$L$4,$I$4,IF(B1513&lt;=$L$5,$I$5,IF(B1513&lt;=$L$6,$I$6,$I$7))))</f>
        <v>Cone</v>
      </c>
      <c r="D1513" s="14">
        <f ca="1">LOGINV(RAND(),$M$12,$L$12)</f>
        <v>166.20621132804021</v>
      </c>
      <c r="E1513" s="14">
        <f ca="1">LOGINV(RAND(),$M$13,$L$13)</f>
        <v>66.618233525234274</v>
      </c>
      <c r="F1513" s="14">
        <f ca="1">LOGINV(RAND(),$M$14,$L$14)</f>
        <v>20.018032961532921</v>
      </c>
      <c r="G1513" s="14">
        <f ca="1">D1513+E1513+F1513</f>
        <v>252.84247781480741</v>
      </c>
      <c r="H1513">
        <f ca="1">FLOOR(SimTable[[#This Row],[Total_Service_Time_sec]],10)</f>
        <v>250</v>
      </c>
    </row>
    <row r="1514" spans="1:8" ht="15" customHeight="1">
      <c r="A1514">
        <f t="shared" si="23"/>
        <v>1513</v>
      </c>
      <c r="B1514" s="13">
        <f ca="1">RAND()</f>
        <v>0.55043803426264326</v>
      </c>
      <c r="C1514" t="str">
        <f ca="1">IF(B1514&lt;=$L$3,$I$3,IF(B1514&lt;=$L$4,$I$4,IF(B1514&lt;=$L$5,$I$5,IF(B1514&lt;=$L$6,$I$6,$I$7))))</f>
        <v>Cup</v>
      </c>
      <c r="D1514" s="14">
        <f ca="1">LOGINV(RAND(),$M$12,$L$12)</f>
        <v>49.715691346556007</v>
      </c>
      <c r="E1514" s="14">
        <f ca="1">LOGINV(RAND(),$M$13,$L$13)</f>
        <v>22.717119141647224</v>
      </c>
      <c r="F1514" s="14">
        <f ca="1">LOGINV(RAND(),$M$14,$L$14)</f>
        <v>20.807563634230377</v>
      </c>
      <c r="G1514" s="14">
        <f ca="1">D1514+E1514+F1514</f>
        <v>93.240374122433607</v>
      </c>
      <c r="H1514">
        <f ca="1">FLOOR(SimTable[[#This Row],[Total_Service_Time_sec]],10)</f>
        <v>90</v>
      </c>
    </row>
    <row r="1515" spans="1:8" ht="15" customHeight="1">
      <c r="A1515">
        <f t="shared" si="23"/>
        <v>1514</v>
      </c>
      <c r="B1515" s="13">
        <f ca="1">RAND()</f>
        <v>0.48467383889353066</v>
      </c>
      <c r="C1515" t="str">
        <f ca="1">IF(B1515&lt;=$L$3,$I$3,IF(B1515&lt;=$L$4,$I$4,IF(B1515&lt;=$L$5,$I$5,IF(B1515&lt;=$L$6,$I$6,$I$7))))</f>
        <v>Cone</v>
      </c>
      <c r="D1515" s="14">
        <f ca="1">LOGINV(RAND(),$M$12,$L$12)</f>
        <v>18.348324341787382</v>
      </c>
      <c r="E1515" s="14">
        <f ca="1">LOGINV(RAND(),$M$13,$L$13)</f>
        <v>27.553873997187541</v>
      </c>
      <c r="F1515" s="14">
        <f ca="1">LOGINV(RAND(),$M$14,$L$14)</f>
        <v>20.529954267397688</v>
      </c>
      <c r="G1515" s="14">
        <f ca="1">D1515+E1515+F1515</f>
        <v>66.432152606372611</v>
      </c>
      <c r="H1515">
        <f ca="1">FLOOR(SimTable[[#This Row],[Total_Service_Time_sec]],10)</f>
        <v>60</v>
      </c>
    </row>
    <row r="1516" spans="1:8" ht="15" customHeight="1">
      <c r="A1516">
        <f t="shared" si="23"/>
        <v>1515</v>
      </c>
      <c r="B1516" s="13">
        <f ca="1">RAND()</f>
        <v>0.14082268750411142</v>
      </c>
      <c r="C1516" t="str">
        <f ca="1">IF(B1516&lt;=$L$3,$I$3,IF(B1516&lt;=$L$4,$I$4,IF(B1516&lt;=$L$5,$I$5,IF(B1516&lt;=$L$6,$I$6,$I$7))))</f>
        <v>Cone</v>
      </c>
      <c r="D1516" s="14">
        <f ca="1">LOGINV(RAND(),$M$12,$L$12)</f>
        <v>39.61252194178028</v>
      </c>
      <c r="E1516" s="14">
        <f ca="1">LOGINV(RAND(),$M$13,$L$13)</f>
        <v>46.797695097196886</v>
      </c>
      <c r="F1516" s="14">
        <f ca="1">LOGINV(RAND(),$M$14,$L$14)</f>
        <v>19.938111237580816</v>
      </c>
      <c r="G1516" s="14">
        <f ca="1">D1516+E1516+F1516</f>
        <v>106.34832827655798</v>
      </c>
      <c r="H1516">
        <f ca="1">FLOOR(SimTable[[#This Row],[Total_Service_Time_sec]],10)</f>
        <v>100</v>
      </c>
    </row>
    <row r="1517" spans="1:8" ht="15" customHeight="1">
      <c r="A1517">
        <f t="shared" si="23"/>
        <v>1516</v>
      </c>
      <c r="B1517" s="13">
        <f ca="1">RAND()</f>
        <v>0.6880658480478884</v>
      </c>
      <c r="C1517" t="str">
        <f ca="1">IF(B1517&lt;=$L$3,$I$3,IF(B1517&lt;=$L$4,$I$4,IF(B1517&lt;=$L$5,$I$5,IF(B1517&lt;=$L$6,$I$6,$I$7))))</f>
        <v>Cup</v>
      </c>
      <c r="D1517" s="14">
        <f ca="1">LOGINV(RAND(),$M$12,$L$12)</f>
        <v>20.221873980301876</v>
      </c>
      <c r="E1517" s="14">
        <f ca="1">LOGINV(RAND(),$M$13,$L$13)</f>
        <v>31.13263617250599</v>
      </c>
      <c r="F1517" s="14">
        <f ca="1">LOGINV(RAND(),$M$14,$L$14)</f>
        <v>22.680312602235464</v>
      </c>
      <c r="G1517" s="14">
        <f ca="1">D1517+E1517+F1517</f>
        <v>74.034822755043322</v>
      </c>
      <c r="H1517">
        <f ca="1">FLOOR(SimTable[[#This Row],[Total_Service_Time_sec]],10)</f>
        <v>70</v>
      </c>
    </row>
    <row r="1518" spans="1:8" ht="15" customHeight="1">
      <c r="A1518">
        <f t="shared" si="23"/>
        <v>1517</v>
      </c>
      <c r="B1518" s="13">
        <f ca="1">RAND()</f>
        <v>0.54871393920318745</v>
      </c>
      <c r="C1518" t="str">
        <f ca="1">IF(B1518&lt;=$L$3,$I$3,IF(B1518&lt;=$L$4,$I$4,IF(B1518&lt;=$L$5,$I$5,IF(B1518&lt;=$L$6,$I$6,$I$7))))</f>
        <v>Cup</v>
      </c>
      <c r="D1518" s="14">
        <f ca="1">LOGINV(RAND(),$M$12,$L$12)</f>
        <v>34.0256870825852</v>
      </c>
      <c r="E1518" s="14">
        <f ca="1">LOGINV(RAND(),$M$13,$L$13)</f>
        <v>16.666877350906123</v>
      </c>
      <c r="F1518" s="14">
        <f ca="1">LOGINV(RAND(),$M$14,$L$14)</f>
        <v>15.394480156513941</v>
      </c>
      <c r="G1518" s="14">
        <f ca="1">D1518+E1518+F1518</f>
        <v>66.087044590005263</v>
      </c>
      <c r="H1518">
        <f ca="1">FLOOR(SimTable[[#This Row],[Total_Service_Time_sec]],10)</f>
        <v>60</v>
      </c>
    </row>
    <row r="1519" spans="1:8" ht="15" customHeight="1">
      <c r="A1519">
        <f t="shared" si="23"/>
        <v>1518</v>
      </c>
      <c r="B1519" s="13">
        <f ca="1">RAND()</f>
        <v>0.89730452308842001</v>
      </c>
      <c r="C1519" t="str">
        <f ca="1">IF(B1519&lt;=$L$3,$I$3,IF(B1519&lt;=$L$4,$I$4,IF(B1519&lt;=$L$5,$I$5,IF(B1519&lt;=$L$6,$I$6,$I$7))))</f>
        <v>Shake</v>
      </c>
      <c r="D1519" s="14">
        <f ca="1">LOGINV(RAND(),$M$12,$L$12)</f>
        <v>12.394067482967337</v>
      </c>
      <c r="E1519" s="14">
        <f ca="1">LOGINV(RAND(),$M$13,$L$13)</f>
        <v>35.444383978589997</v>
      </c>
      <c r="F1519" s="14">
        <f ca="1">LOGINV(RAND(),$M$14,$L$14)</f>
        <v>19.86360334548014</v>
      </c>
      <c r="G1519" s="14">
        <f ca="1">D1519+E1519+F1519</f>
        <v>67.70205480703747</v>
      </c>
      <c r="H1519">
        <f ca="1">FLOOR(SimTable[[#This Row],[Total_Service_Time_sec]],10)</f>
        <v>60</v>
      </c>
    </row>
    <row r="1520" spans="1:8" ht="15" customHeight="1">
      <c r="A1520">
        <f t="shared" si="23"/>
        <v>1519</v>
      </c>
      <c r="B1520" s="13">
        <f ca="1">RAND()</f>
        <v>0.13904186684594266</v>
      </c>
      <c r="C1520" t="str">
        <f ca="1">IF(B1520&lt;=$L$3,$I$3,IF(B1520&lt;=$L$4,$I$4,IF(B1520&lt;=$L$5,$I$5,IF(B1520&lt;=$L$6,$I$6,$I$7))))</f>
        <v>Cone</v>
      </c>
      <c r="D1520" s="14">
        <f ca="1">LOGINV(RAND(),$M$12,$L$12)</f>
        <v>79.244505991781296</v>
      </c>
      <c r="E1520" s="14">
        <f ca="1">LOGINV(RAND(),$M$13,$L$13)</f>
        <v>55.652802808637844</v>
      </c>
      <c r="F1520" s="14">
        <f ca="1">LOGINV(RAND(),$M$14,$L$14)</f>
        <v>21.578541800994333</v>
      </c>
      <c r="G1520" s="14">
        <f ca="1">D1520+E1520+F1520</f>
        <v>156.47585060141347</v>
      </c>
      <c r="H1520">
        <f ca="1">FLOOR(SimTable[[#This Row],[Total_Service_Time_sec]],10)</f>
        <v>150</v>
      </c>
    </row>
    <row r="1521" spans="1:8" ht="15" customHeight="1">
      <c r="A1521">
        <f t="shared" si="23"/>
        <v>1520</v>
      </c>
      <c r="B1521" s="13">
        <f ca="1">RAND()</f>
        <v>0.91589539634220096</v>
      </c>
      <c r="C1521" t="str">
        <f ca="1">IF(B1521&lt;=$L$3,$I$3,IF(B1521&lt;=$L$4,$I$4,IF(B1521&lt;=$L$5,$I$5,IF(B1521&lt;=$L$6,$I$6,$I$7))))</f>
        <v>Split</v>
      </c>
      <c r="D1521" s="14">
        <f ca="1">LOGINV(RAND(),$M$12,$L$12)</f>
        <v>26.756402091950921</v>
      </c>
      <c r="E1521" s="14">
        <f ca="1">LOGINV(RAND(),$M$13,$L$13)</f>
        <v>33.840543453493339</v>
      </c>
      <c r="F1521" s="14">
        <f ca="1">LOGINV(RAND(),$M$14,$L$14)</f>
        <v>31.376119304555182</v>
      </c>
      <c r="G1521" s="14">
        <f ca="1">D1521+E1521+F1521</f>
        <v>91.973064849999446</v>
      </c>
      <c r="H1521">
        <f ca="1">FLOOR(SimTable[[#This Row],[Total_Service_Time_sec]],10)</f>
        <v>90</v>
      </c>
    </row>
    <row r="1522" spans="1:8" ht="15" customHeight="1">
      <c r="A1522">
        <f t="shared" si="23"/>
        <v>1521</v>
      </c>
      <c r="B1522" s="13">
        <f ca="1">RAND()</f>
        <v>0.2213323651479181</v>
      </c>
      <c r="C1522" t="str">
        <f ca="1">IF(B1522&lt;=$L$3,$I$3,IF(B1522&lt;=$L$4,$I$4,IF(B1522&lt;=$L$5,$I$5,IF(B1522&lt;=$L$6,$I$6,$I$7))))</f>
        <v>Cone</v>
      </c>
      <c r="D1522" s="14">
        <f ca="1">LOGINV(RAND(),$M$12,$L$12)</f>
        <v>26.414538088943406</v>
      </c>
      <c r="E1522" s="14">
        <f ca="1">LOGINV(RAND(),$M$13,$L$13)</f>
        <v>17.812226178900076</v>
      </c>
      <c r="F1522" s="14">
        <f ca="1">LOGINV(RAND(),$M$14,$L$14)</f>
        <v>21.43437153542277</v>
      </c>
      <c r="G1522" s="14">
        <f ca="1">D1522+E1522+F1522</f>
        <v>65.661135803266248</v>
      </c>
      <c r="H1522">
        <f ca="1">FLOOR(SimTable[[#This Row],[Total_Service_Time_sec]],10)</f>
        <v>60</v>
      </c>
    </row>
    <row r="1523" spans="1:8" ht="15" customHeight="1">
      <c r="A1523">
        <f t="shared" si="23"/>
        <v>1522</v>
      </c>
      <c r="B1523" s="13">
        <f ca="1">RAND()</f>
        <v>0.64404808997106078</v>
      </c>
      <c r="C1523" t="str">
        <f ca="1">IF(B1523&lt;=$L$3,$I$3,IF(B1523&lt;=$L$4,$I$4,IF(B1523&lt;=$L$5,$I$5,IF(B1523&lt;=$L$6,$I$6,$I$7))))</f>
        <v>Cup</v>
      </c>
      <c r="D1523" s="14">
        <f ca="1">LOGINV(RAND(),$M$12,$L$12)</f>
        <v>44.281619747912664</v>
      </c>
      <c r="E1523" s="14">
        <f ca="1">LOGINV(RAND(),$M$13,$L$13)</f>
        <v>13.886247579390433</v>
      </c>
      <c r="F1523" s="14">
        <f ca="1">LOGINV(RAND(),$M$14,$L$14)</f>
        <v>22.197172208268015</v>
      </c>
      <c r="G1523" s="14">
        <f ca="1">D1523+E1523+F1523</f>
        <v>80.365039535571114</v>
      </c>
      <c r="H1523">
        <f ca="1">FLOOR(SimTable[[#This Row],[Total_Service_Time_sec]],10)</f>
        <v>80</v>
      </c>
    </row>
    <row r="1524" spans="1:8" ht="15" customHeight="1">
      <c r="A1524">
        <f t="shared" si="23"/>
        <v>1523</v>
      </c>
      <c r="B1524" s="13">
        <f ca="1">RAND()</f>
        <v>0.25246958353506377</v>
      </c>
      <c r="C1524" t="str">
        <f ca="1">IF(B1524&lt;=$L$3,$I$3,IF(B1524&lt;=$L$4,$I$4,IF(B1524&lt;=$L$5,$I$5,IF(B1524&lt;=$L$6,$I$6,$I$7))))</f>
        <v>Cone</v>
      </c>
      <c r="D1524" s="14">
        <f ca="1">LOGINV(RAND(),$M$12,$L$12)</f>
        <v>261.72973465889868</v>
      </c>
      <c r="E1524" s="14">
        <f ca="1">LOGINV(RAND(),$M$13,$L$13)</f>
        <v>22.349946687339749</v>
      </c>
      <c r="F1524" s="14">
        <f ca="1">LOGINV(RAND(),$M$14,$L$14)</f>
        <v>23.936887896221901</v>
      </c>
      <c r="G1524" s="14">
        <f ca="1">D1524+E1524+F1524</f>
        <v>308.01656924246032</v>
      </c>
      <c r="H1524">
        <f ca="1">FLOOR(SimTable[[#This Row],[Total_Service_Time_sec]],10)</f>
        <v>300</v>
      </c>
    </row>
    <row r="1525" spans="1:8" ht="15" customHeight="1">
      <c r="A1525">
        <f t="shared" si="23"/>
        <v>1524</v>
      </c>
      <c r="B1525" s="13">
        <f ca="1">RAND()</f>
        <v>0.87593784194398305</v>
      </c>
      <c r="C1525" t="str">
        <f ca="1">IF(B1525&lt;=$L$3,$I$3,IF(B1525&lt;=$L$4,$I$4,IF(B1525&lt;=$L$5,$I$5,IF(B1525&lt;=$L$6,$I$6,$I$7))))</f>
        <v>Shake</v>
      </c>
      <c r="D1525" s="14">
        <f ca="1">LOGINV(RAND(),$M$12,$L$12)</f>
        <v>195.86689434150981</v>
      </c>
      <c r="E1525" s="14">
        <f ca="1">LOGINV(RAND(),$M$13,$L$13)</f>
        <v>35.944742348303237</v>
      </c>
      <c r="F1525" s="14">
        <f ca="1">LOGINV(RAND(),$M$14,$L$14)</f>
        <v>16.457684562524271</v>
      </c>
      <c r="G1525" s="14">
        <f ca="1">D1525+E1525+F1525</f>
        <v>248.26932125233731</v>
      </c>
      <c r="H1525">
        <f ca="1">FLOOR(SimTable[[#This Row],[Total_Service_Time_sec]],10)</f>
        <v>240</v>
      </c>
    </row>
    <row r="1526" spans="1:8" ht="15" customHeight="1">
      <c r="A1526">
        <f t="shared" si="23"/>
        <v>1525</v>
      </c>
      <c r="B1526" s="13">
        <f ca="1">RAND()</f>
        <v>0.91249113001996096</v>
      </c>
      <c r="C1526" t="str">
        <f ca="1">IF(B1526&lt;=$L$3,$I$3,IF(B1526&lt;=$L$4,$I$4,IF(B1526&lt;=$L$5,$I$5,IF(B1526&lt;=$L$6,$I$6,$I$7))))</f>
        <v>Split</v>
      </c>
      <c r="D1526" s="14">
        <f ca="1">LOGINV(RAND(),$M$12,$L$12)</f>
        <v>41.026688838665322</v>
      </c>
      <c r="E1526" s="14">
        <f ca="1">LOGINV(RAND(),$M$13,$L$13)</f>
        <v>51.717501966185445</v>
      </c>
      <c r="F1526" s="14">
        <f ca="1">LOGINV(RAND(),$M$14,$L$14)</f>
        <v>27.988083169916578</v>
      </c>
      <c r="G1526" s="14">
        <f ca="1">D1526+E1526+F1526</f>
        <v>120.73227397476735</v>
      </c>
      <c r="H1526">
        <f ca="1">FLOOR(SimTable[[#This Row],[Total_Service_Time_sec]],10)</f>
        <v>120</v>
      </c>
    </row>
    <row r="1527" spans="1:8" ht="15" customHeight="1">
      <c r="A1527">
        <f t="shared" si="23"/>
        <v>1526</v>
      </c>
      <c r="B1527" s="13">
        <f ca="1">RAND()</f>
        <v>5.7157233266657337E-2</v>
      </c>
      <c r="C1527" t="str">
        <f ca="1">IF(B1527&lt;=$L$3,$I$3,IF(B1527&lt;=$L$4,$I$4,IF(B1527&lt;=$L$5,$I$5,IF(B1527&lt;=$L$6,$I$6,$I$7))))</f>
        <v>Cone</v>
      </c>
      <c r="D1527" s="14">
        <f ca="1">LOGINV(RAND(),$M$12,$L$12)</f>
        <v>36.301250251247708</v>
      </c>
      <c r="E1527" s="14">
        <f ca="1">LOGINV(RAND(),$M$13,$L$13)</f>
        <v>47.325848937383505</v>
      </c>
      <c r="F1527" s="14">
        <f ca="1">LOGINV(RAND(),$M$14,$L$14)</f>
        <v>21.365613244913508</v>
      </c>
      <c r="G1527" s="14">
        <f ca="1">D1527+E1527+F1527</f>
        <v>104.99271243354471</v>
      </c>
      <c r="H1527">
        <f ca="1">FLOOR(SimTable[[#This Row],[Total_Service_Time_sec]],10)</f>
        <v>100</v>
      </c>
    </row>
    <row r="1528" spans="1:8" ht="15" customHeight="1">
      <c r="A1528">
        <f t="shared" si="23"/>
        <v>1527</v>
      </c>
      <c r="B1528" s="13">
        <f ca="1">RAND()</f>
        <v>0.23635189946873858</v>
      </c>
      <c r="C1528" t="str">
        <f ca="1">IF(B1528&lt;=$L$3,$I$3,IF(B1528&lt;=$L$4,$I$4,IF(B1528&lt;=$L$5,$I$5,IF(B1528&lt;=$L$6,$I$6,$I$7))))</f>
        <v>Cone</v>
      </c>
      <c r="D1528" s="14">
        <f ca="1">LOGINV(RAND(),$M$12,$L$12)</f>
        <v>79.885501245370236</v>
      </c>
      <c r="E1528" s="14">
        <f ca="1">LOGINV(RAND(),$M$13,$L$13)</f>
        <v>25.558812411485771</v>
      </c>
      <c r="F1528" s="14">
        <f ca="1">LOGINV(RAND(),$M$14,$L$14)</f>
        <v>16.516132677884091</v>
      </c>
      <c r="G1528" s="14">
        <f ca="1">D1528+E1528+F1528</f>
        <v>121.9604463347401</v>
      </c>
      <c r="H1528">
        <f ca="1">FLOOR(SimTable[[#This Row],[Total_Service_Time_sec]],10)</f>
        <v>120</v>
      </c>
    </row>
    <row r="1529" spans="1:8" ht="15" customHeight="1">
      <c r="A1529">
        <f t="shared" si="23"/>
        <v>1528</v>
      </c>
      <c r="B1529" s="13">
        <f ca="1">RAND()</f>
        <v>0.99354898204789921</v>
      </c>
      <c r="C1529" t="str">
        <f ca="1">IF(B1529&lt;=$L$3,$I$3,IF(B1529&lt;=$L$4,$I$4,IF(B1529&lt;=$L$5,$I$5,IF(B1529&lt;=$L$6,$I$6,$I$7))))</f>
        <v>Sundae</v>
      </c>
      <c r="D1529" s="14">
        <f ca="1">LOGINV(RAND(),$M$12,$L$12)</f>
        <v>39.195540079902948</v>
      </c>
      <c r="E1529" s="14">
        <f ca="1">LOGINV(RAND(),$M$13,$L$13)</f>
        <v>22.757435952598453</v>
      </c>
      <c r="F1529" s="14">
        <f ca="1">LOGINV(RAND(),$M$14,$L$14)</f>
        <v>17.061404936751678</v>
      </c>
      <c r="G1529" s="14">
        <f ca="1">D1529+E1529+F1529</f>
        <v>79.014380969253068</v>
      </c>
      <c r="H1529">
        <f ca="1">FLOOR(SimTable[[#This Row],[Total_Service_Time_sec]],10)</f>
        <v>70</v>
      </c>
    </row>
    <row r="1530" spans="1:8" ht="15" customHeight="1">
      <c r="A1530">
        <f t="shared" si="23"/>
        <v>1529</v>
      </c>
      <c r="B1530" s="13">
        <f ca="1">RAND()</f>
        <v>8.1332244564047196E-2</v>
      </c>
      <c r="C1530" t="str">
        <f ca="1">IF(B1530&lt;=$L$3,$I$3,IF(B1530&lt;=$L$4,$I$4,IF(B1530&lt;=$L$5,$I$5,IF(B1530&lt;=$L$6,$I$6,$I$7))))</f>
        <v>Cone</v>
      </c>
      <c r="D1530" s="14">
        <f ca="1">LOGINV(RAND(),$M$12,$L$12)</f>
        <v>40.187123993706003</v>
      </c>
      <c r="E1530" s="14">
        <f ca="1">LOGINV(RAND(),$M$13,$L$13)</f>
        <v>20.218287725295646</v>
      </c>
      <c r="F1530" s="14">
        <f ca="1">LOGINV(RAND(),$M$14,$L$14)</f>
        <v>24.43164917058035</v>
      </c>
      <c r="G1530" s="14">
        <f ca="1">D1530+E1530+F1530</f>
        <v>84.837060889582006</v>
      </c>
      <c r="H1530">
        <f ca="1">FLOOR(SimTable[[#This Row],[Total_Service_Time_sec]],10)</f>
        <v>80</v>
      </c>
    </row>
    <row r="1531" spans="1:8" ht="15" customHeight="1">
      <c r="A1531">
        <f t="shared" si="23"/>
        <v>1530</v>
      </c>
      <c r="B1531" s="13">
        <f ca="1">RAND()</f>
        <v>0.61831324921518183</v>
      </c>
      <c r="C1531" t="str">
        <f ca="1">IF(B1531&lt;=$L$3,$I$3,IF(B1531&lt;=$L$4,$I$4,IF(B1531&lt;=$L$5,$I$5,IF(B1531&lt;=$L$6,$I$6,$I$7))))</f>
        <v>Cup</v>
      </c>
      <c r="D1531" s="14">
        <f ca="1">LOGINV(RAND(),$M$12,$L$12)</f>
        <v>50.134657234003036</v>
      </c>
      <c r="E1531" s="14">
        <f ca="1">LOGINV(RAND(),$M$13,$L$13)</f>
        <v>34.659303138889619</v>
      </c>
      <c r="F1531" s="14">
        <f ca="1">LOGINV(RAND(),$M$14,$L$14)</f>
        <v>14.572269137209405</v>
      </c>
      <c r="G1531" s="14">
        <f ca="1">D1531+E1531+F1531</f>
        <v>99.366229510102059</v>
      </c>
      <c r="H1531">
        <f ca="1">FLOOR(SimTable[[#This Row],[Total_Service_Time_sec]],10)</f>
        <v>90</v>
      </c>
    </row>
    <row r="1532" spans="1:8" ht="15" customHeight="1">
      <c r="A1532">
        <f t="shared" si="23"/>
        <v>1531</v>
      </c>
      <c r="B1532" s="13">
        <f ca="1">RAND()</f>
        <v>0.66298117066764228</v>
      </c>
      <c r="C1532" t="str">
        <f ca="1">IF(B1532&lt;=$L$3,$I$3,IF(B1532&lt;=$L$4,$I$4,IF(B1532&lt;=$L$5,$I$5,IF(B1532&lt;=$L$6,$I$6,$I$7))))</f>
        <v>Cup</v>
      </c>
      <c r="D1532" s="14">
        <f ca="1">LOGINV(RAND(),$M$12,$L$12)</f>
        <v>49.166308219399923</v>
      </c>
      <c r="E1532" s="14">
        <f ca="1">LOGINV(RAND(),$M$13,$L$13)</f>
        <v>8.8169668687141645</v>
      </c>
      <c r="F1532" s="14">
        <f ca="1">LOGINV(RAND(),$M$14,$L$14)</f>
        <v>17.957795927611901</v>
      </c>
      <c r="G1532" s="14">
        <f ca="1">D1532+E1532+F1532</f>
        <v>75.941071015725981</v>
      </c>
      <c r="H1532">
        <f ca="1">FLOOR(SimTable[[#This Row],[Total_Service_Time_sec]],10)</f>
        <v>70</v>
      </c>
    </row>
    <row r="1533" spans="1:8" ht="15" customHeight="1">
      <c r="A1533">
        <f t="shared" si="23"/>
        <v>1532</v>
      </c>
      <c r="B1533" s="13">
        <f ca="1">RAND()</f>
        <v>0.52423727383742658</v>
      </c>
      <c r="C1533" t="str">
        <f ca="1">IF(B1533&lt;=$L$3,$I$3,IF(B1533&lt;=$L$4,$I$4,IF(B1533&lt;=$L$5,$I$5,IF(B1533&lt;=$L$6,$I$6,$I$7))))</f>
        <v>Cup</v>
      </c>
      <c r="D1533" s="14">
        <f ca="1">LOGINV(RAND(),$M$12,$L$12)</f>
        <v>58.904727161120313</v>
      </c>
      <c r="E1533" s="14">
        <f ca="1">LOGINV(RAND(),$M$13,$L$13)</f>
        <v>19.861193792543663</v>
      </c>
      <c r="F1533" s="14">
        <f ca="1">LOGINV(RAND(),$M$14,$L$14)</f>
        <v>17.17227928391922</v>
      </c>
      <c r="G1533" s="14">
        <f ca="1">D1533+E1533+F1533</f>
        <v>95.938200237583203</v>
      </c>
      <c r="H1533">
        <f ca="1">FLOOR(SimTable[[#This Row],[Total_Service_Time_sec]],10)</f>
        <v>90</v>
      </c>
    </row>
    <row r="1534" spans="1:8" ht="15" customHeight="1">
      <c r="A1534">
        <f t="shared" si="23"/>
        <v>1533</v>
      </c>
      <c r="B1534" s="13">
        <f ca="1">RAND()</f>
        <v>0.91851434604944471</v>
      </c>
      <c r="C1534" t="str">
        <f ca="1">IF(B1534&lt;=$L$3,$I$3,IF(B1534&lt;=$L$4,$I$4,IF(B1534&lt;=$L$5,$I$5,IF(B1534&lt;=$L$6,$I$6,$I$7))))</f>
        <v>Split</v>
      </c>
      <c r="D1534" s="14">
        <f ca="1">LOGINV(RAND(),$M$12,$L$12)</f>
        <v>132.84820203817793</v>
      </c>
      <c r="E1534" s="14">
        <f ca="1">LOGINV(RAND(),$M$13,$L$13)</f>
        <v>36.42743162826487</v>
      </c>
      <c r="F1534" s="14">
        <f ca="1">LOGINV(RAND(),$M$14,$L$14)</f>
        <v>12.507912569967504</v>
      </c>
      <c r="G1534" s="14">
        <f ca="1">D1534+E1534+F1534</f>
        <v>181.7835462364103</v>
      </c>
      <c r="H1534">
        <f ca="1">FLOOR(SimTable[[#This Row],[Total_Service_Time_sec]],10)</f>
        <v>180</v>
      </c>
    </row>
    <row r="1535" spans="1:8" ht="15" customHeight="1">
      <c r="A1535">
        <f t="shared" si="23"/>
        <v>1534</v>
      </c>
      <c r="B1535" s="13">
        <f ca="1">RAND()</f>
        <v>0.86743371252172774</v>
      </c>
      <c r="C1535" t="str">
        <f ca="1">IF(B1535&lt;=$L$3,$I$3,IF(B1535&lt;=$L$4,$I$4,IF(B1535&lt;=$L$5,$I$5,IF(B1535&lt;=$L$6,$I$6,$I$7))))</f>
        <v>Shake</v>
      </c>
      <c r="D1535" s="14">
        <f ca="1">LOGINV(RAND(),$M$12,$L$12)</f>
        <v>82.339907960181606</v>
      </c>
      <c r="E1535" s="14">
        <f ca="1">LOGINV(RAND(),$M$13,$L$13)</f>
        <v>21.761395872918911</v>
      </c>
      <c r="F1535" s="14">
        <f ca="1">LOGINV(RAND(),$M$14,$L$14)</f>
        <v>19.238383798322619</v>
      </c>
      <c r="G1535" s="14">
        <f ca="1">D1535+E1535+F1535</f>
        <v>123.33968763142313</v>
      </c>
      <c r="H1535">
        <f ca="1">FLOOR(SimTable[[#This Row],[Total_Service_Time_sec]],10)</f>
        <v>120</v>
      </c>
    </row>
    <row r="1536" spans="1:8" ht="15" customHeight="1">
      <c r="A1536">
        <f t="shared" si="23"/>
        <v>1535</v>
      </c>
      <c r="B1536" s="13">
        <f ca="1">RAND()</f>
        <v>0.45807561946286313</v>
      </c>
      <c r="C1536" t="str">
        <f ca="1">IF(B1536&lt;=$L$3,$I$3,IF(B1536&lt;=$L$4,$I$4,IF(B1536&lt;=$L$5,$I$5,IF(B1536&lt;=$L$6,$I$6,$I$7))))</f>
        <v>Cone</v>
      </c>
      <c r="D1536" s="14">
        <f ca="1">LOGINV(RAND(),$M$12,$L$12)</f>
        <v>27.026687275377437</v>
      </c>
      <c r="E1536" s="14">
        <f ca="1">LOGINV(RAND(),$M$13,$L$13)</f>
        <v>26.93893268664447</v>
      </c>
      <c r="F1536" s="14">
        <f ca="1">LOGINV(RAND(),$M$14,$L$14)</f>
        <v>26.420186487744097</v>
      </c>
      <c r="G1536" s="14">
        <f ca="1">D1536+E1536+F1536</f>
        <v>80.385806449765994</v>
      </c>
      <c r="H1536">
        <f ca="1">FLOOR(SimTable[[#This Row],[Total_Service_Time_sec]],10)</f>
        <v>80</v>
      </c>
    </row>
    <row r="1537" spans="1:8" ht="15" customHeight="1">
      <c r="A1537">
        <f t="shared" si="23"/>
        <v>1536</v>
      </c>
      <c r="B1537" s="13">
        <f ca="1">RAND()</f>
        <v>0.85063217967028326</v>
      </c>
      <c r="C1537" t="str">
        <f ca="1">IF(B1537&lt;=$L$3,$I$3,IF(B1537&lt;=$L$4,$I$4,IF(B1537&lt;=$L$5,$I$5,IF(B1537&lt;=$L$6,$I$6,$I$7))))</f>
        <v>Cup</v>
      </c>
      <c r="D1537" s="14">
        <f ca="1">LOGINV(RAND(),$M$12,$L$12)</f>
        <v>12.27458138911833</v>
      </c>
      <c r="E1537" s="14">
        <f ca="1">LOGINV(RAND(),$M$13,$L$13)</f>
        <v>26.088279221340891</v>
      </c>
      <c r="F1537" s="14">
        <f ca="1">LOGINV(RAND(),$M$14,$L$14)</f>
        <v>18.61131494230743</v>
      </c>
      <c r="G1537" s="14">
        <f ca="1">D1537+E1537+F1537</f>
        <v>56.974175552766653</v>
      </c>
      <c r="H1537">
        <f ca="1">FLOOR(SimTable[[#This Row],[Total_Service_Time_sec]],10)</f>
        <v>50</v>
      </c>
    </row>
    <row r="1538" spans="1:8" ht="15" customHeight="1">
      <c r="A1538">
        <f t="shared" ref="A1538:A1601" si="24">ROW()-1</f>
        <v>1537</v>
      </c>
      <c r="B1538" s="13">
        <f ca="1">RAND()</f>
        <v>0.62863752095978598</v>
      </c>
      <c r="C1538" t="str">
        <f ca="1">IF(B1538&lt;=$L$3,$I$3,IF(B1538&lt;=$L$4,$I$4,IF(B1538&lt;=$L$5,$I$5,IF(B1538&lt;=$L$6,$I$6,$I$7))))</f>
        <v>Cup</v>
      </c>
      <c r="D1538" s="14">
        <f ca="1">LOGINV(RAND(),$M$12,$L$12)</f>
        <v>26.708898433156353</v>
      </c>
      <c r="E1538" s="14">
        <f ca="1">LOGINV(RAND(),$M$13,$L$13)</f>
        <v>9.1447752941508149</v>
      </c>
      <c r="F1538" s="14">
        <f ca="1">LOGINV(RAND(),$M$14,$L$14)</f>
        <v>19.070092952114781</v>
      </c>
      <c r="G1538" s="14">
        <f ca="1">D1538+E1538+F1538</f>
        <v>54.923766679421945</v>
      </c>
      <c r="H1538">
        <f ca="1">FLOOR(SimTable[[#This Row],[Total_Service_Time_sec]],10)</f>
        <v>50</v>
      </c>
    </row>
    <row r="1539" spans="1:8" ht="15" customHeight="1">
      <c r="A1539">
        <f t="shared" si="24"/>
        <v>1538</v>
      </c>
      <c r="B1539" s="13">
        <f ca="1">RAND()</f>
        <v>0.30108685556352976</v>
      </c>
      <c r="C1539" t="str">
        <f ca="1">IF(B1539&lt;=$L$3,$I$3,IF(B1539&lt;=$L$4,$I$4,IF(B1539&lt;=$L$5,$I$5,IF(B1539&lt;=$L$6,$I$6,$I$7))))</f>
        <v>Cone</v>
      </c>
      <c r="D1539" s="14">
        <f ca="1">LOGINV(RAND(),$M$12,$L$12)</f>
        <v>37.482197150141332</v>
      </c>
      <c r="E1539" s="14">
        <f ca="1">LOGINV(RAND(),$M$13,$L$13)</f>
        <v>13.46834870430173</v>
      </c>
      <c r="F1539" s="14">
        <f ca="1">LOGINV(RAND(),$M$14,$L$14)</f>
        <v>22.863445771622807</v>
      </c>
      <c r="G1539" s="14">
        <f ca="1">D1539+E1539+F1539</f>
        <v>73.813991626065871</v>
      </c>
      <c r="H1539">
        <f ca="1">FLOOR(SimTable[[#This Row],[Total_Service_Time_sec]],10)</f>
        <v>70</v>
      </c>
    </row>
    <row r="1540" spans="1:8" ht="15" customHeight="1">
      <c r="A1540">
        <f t="shared" si="24"/>
        <v>1539</v>
      </c>
      <c r="B1540" s="13">
        <f ca="1">RAND()</f>
        <v>0.44525770800931774</v>
      </c>
      <c r="C1540" t="str">
        <f ca="1">IF(B1540&lt;=$L$3,$I$3,IF(B1540&lt;=$L$4,$I$4,IF(B1540&lt;=$L$5,$I$5,IF(B1540&lt;=$L$6,$I$6,$I$7))))</f>
        <v>Cone</v>
      </c>
      <c r="D1540" s="14">
        <f ca="1">LOGINV(RAND(),$M$12,$L$12)</f>
        <v>22.81681140202706</v>
      </c>
      <c r="E1540" s="14">
        <f ca="1">LOGINV(RAND(),$M$13,$L$13)</f>
        <v>26.560646901564528</v>
      </c>
      <c r="F1540" s="14">
        <f ca="1">LOGINV(RAND(),$M$14,$L$14)</f>
        <v>13.608448074139465</v>
      </c>
      <c r="G1540" s="14">
        <f ca="1">D1540+E1540+F1540</f>
        <v>62.985906377731055</v>
      </c>
      <c r="H1540">
        <f ca="1">FLOOR(SimTable[[#This Row],[Total_Service_Time_sec]],10)</f>
        <v>60</v>
      </c>
    </row>
    <row r="1541" spans="1:8" ht="15" customHeight="1">
      <c r="A1541">
        <f t="shared" si="24"/>
        <v>1540</v>
      </c>
      <c r="B1541" s="13">
        <f ca="1">RAND()</f>
        <v>4.3334150752788458E-2</v>
      </c>
      <c r="C1541" t="str">
        <f ca="1">IF(B1541&lt;=$L$3,$I$3,IF(B1541&lt;=$L$4,$I$4,IF(B1541&lt;=$L$5,$I$5,IF(B1541&lt;=$L$6,$I$6,$I$7))))</f>
        <v>Cone</v>
      </c>
      <c r="D1541" s="14">
        <f ca="1">LOGINV(RAND(),$M$12,$L$12)</f>
        <v>23.083186988299857</v>
      </c>
      <c r="E1541" s="14">
        <f ca="1">LOGINV(RAND(),$M$13,$L$13)</f>
        <v>24.392829384546634</v>
      </c>
      <c r="F1541" s="14">
        <f ca="1">LOGINV(RAND(),$M$14,$L$14)</f>
        <v>15.221341806131889</v>
      </c>
      <c r="G1541" s="14">
        <f ca="1">D1541+E1541+F1541</f>
        <v>62.697358178978376</v>
      </c>
      <c r="H1541">
        <f ca="1">FLOOR(SimTable[[#This Row],[Total_Service_Time_sec]],10)</f>
        <v>60</v>
      </c>
    </row>
    <row r="1542" spans="1:8" ht="15" customHeight="1">
      <c r="A1542">
        <f t="shared" si="24"/>
        <v>1541</v>
      </c>
      <c r="B1542" s="13">
        <f ca="1">RAND()</f>
        <v>0.2686595127487581</v>
      </c>
      <c r="C1542" t="str">
        <f ca="1">IF(B1542&lt;=$L$3,$I$3,IF(B1542&lt;=$L$4,$I$4,IF(B1542&lt;=$L$5,$I$5,IF(B1542&lt;=$L$6,$I$6,$I$7))))</f>
        <v>Cone</v>
      </c>
      <c r="D1542" s="14">
        <f ca="1">LOGINV(RAND(),$M$12,$L$12)</f>
        <v>55.893802787165249</v>
      </c>
      <c r="E1542" s="14">
        <f ca="1">LOGINV(RAND(),$M$13,$L$13)</f>
        <v>15.156807203138564</v>
      </c>
      <c r="F1542" s="14">
        <f ca="1">LOGINV(RAND(),$M$14,$L$14)</f>
        <v>18.022474048127361</v>
      </c>
      <c r="G1542" s="14">
        <f ca="1">D1542+E1542+F1542</f>
        <v>89.073084038431176</v>
      </c>
      <c r="H1542">
        <f ca="1">FLOOR(SimTable[[#This Row],[Total_Service_Time_sec]],10)</f>
        <v>80</v>
      </c>
    </row>
    <row r="1543" spans="1:8" ht="15" customHeight="1">
      <c r="A1543">
        <f t="shared" si="24"/>
        <v>1542</v>
      </c>
      <c r="B1543" s="13">
        <f ca="1">RAND()</f>
        <v>0.70922893516839769</v>
      </c>
      <c r="C1543" t="str">
        <f ca="1">IF(B1543&lt;=$L$3,$I$3,IF(B1543&lt;=$L$4,$I$4,IF(B1543&lt;=$L$5,$I$5,IF(B1543&lt;=$L$6,$I$6,$I$7))))</f>
        <v>Cup</v>
      </c>
      <c r="D1543" s="14">
        <f ca="1">LOGINV(RAND(),$M$12,$L$12)</f>
        <v>34.372152760079786</v>
      </c>
      <c r="E1543" s="14">
        <f ca="1">LOGINV(RAND(),$M$13,$L$13)</f>
        <v>18.302195791914745</v>
      </c>
      <c r="F1543" s="14">
        <f ca="1">LOGINV(RAND(),$M$14,$L$14)</f>
        <v>18.114372896190467</v>
      </c>
      <c r="G1543" s="14">
        <f ca="1">D1543+E1543+F1543</f>
        <v>70.788721448184987</v>
      </c>
      <c r="H1543">
        <f ca="1">FLOOR(SimTable[[#This Row],[Total_Service_Time_sec]],10)</f>
        <v>70</v>
      </c>
    </row>
    <row r="1544" spans="1:8" ht="15" customHeight="1">
      <c r="A1544">
        <f t="shared" si="24"/>
        <v>1543</v>
      </c>
      <c r="B1544" s="13">
        <f ca="1">RAND()</f>
        <v>0.29978592229971168</v>
      </c>
      <c r="C1544" t="str">
        <f ca="1">IF(B1544&lt;=$L$3,$I$3,IF(B1544&lt;=$L$4,$I$4,IF(B1544&lt;=$L$5,$I$5,IF(B1544&lt;=$L$6,$I$6,$I$7))))</f>
        <v>Cone</v>
      </c>
      <c r="D1544" s="14">
        <f ca="1">LOGINV(RAND(),$M$12,$L$12)</f>
        <v>28.758959616205455</v>
      </c>
      <c r="E1544" s="14">
        <f ca="1">LOGINV(RAND(),$M$13,$L$13)</f>
        <v>43.694207542502205</v>
      </c>
      <c r="F1544" s="14">
        <f ca="1">LOGINV(RAND(),$M$14,$L$14)</f>
        <v>22.027125624205464</v>
      </c>
      <c r="G1544" s="14">
        <f ca="1">D1544+E1544+F1544</f>
        <v>94.480292782913125</v>
      </c>
      <c r="H1544">
        <f ca="1">FLOOR(SimTable[[#This Row],[Total_Service_Time_sec]],10)</f>
        <v>90</v>
      </c>
    </row>
    <row r="1545" spans="1:8" ht="15" customHeight="1">
      <c r="A1545">
        <f t="shared" si="24"/>
        <v>1544</v>
      </c>
      <c r="B1545" s="13">
        <f ca="1">RAND()</f>
        <v>0.8560471648767114</v>
      </c>
      <c r="C1545" t="str">
        <f ca="1">IF(B1545&lt;=$L$3,$I$3,IF(B1545&lt;=$L$4,$I$4,IF(B1545&lt;=$L$5,$I$5,IF(B1545&lt;=$L$6,$I$6,$I$7))))</f>
        <v>Cup</v>
      </c>
      <c r="D1545" s="14">
        <f ca="1">LOGINV(RAND(),$M$12,$L$12)</f>
        <v>49.382946403862519</v>
      </c>
      <c r="E1545" s="14">
        <f ca="1">LOGINV(RAND(),$M$13,$L$13)</f>
        <v>46.080997226309741</v>
      </c>
      <c r="F1545" s="14">
        <f ca="1">LOGINV(RAND(),$M$14,$L$14)</f>
        <v>21.910458170350534</v>
      </c>
      <c r="G1545" s="14">
        <f ca="1">D1545+E1545+F1545</f>
        <v>117.37440180052279</v>
      </c>
      <c r="H1545">
        <f ca="1">FLOOR(SimTable[[#This Row],[Total_Service_Time_sec]],10)</f>
        <v>110</v>
      </c>
    </row>
    <row r="1546" spans="1:8" ht="15" customHeight="1">
      <c r="A1546">
        <f t="shared" si="24"/>
        <v>1545</v>
      </c>
      <c r="B1546" s="13">
        <f ca="1">RAND()</f>
        <v>0.67520637289814112</v>
      </c>
      <c r="C1546" t="str">
        <f ca="1">IF(B1546&lt;=$L$3,$I$3,IF(B1546&lt;=$L$4,$I$4,IF(B1546&lt;=$L$5,$I$5,IF(B1546&lt;=$L$6,$I$6,$I$7))))</f>
        <v>Cup</v>
      </c>
      <c r="D1546" s="14">
        <f ca="1">LOGINV(RAND(),$M$12,$L$12)</f>
        <v>5.619266839427751</v>
      </c>
      <c r="E1546" s="14">
        <f ca="1">LOGINV(RAND(),$M$13,$L$13)</f>
        <v>19.241086476265775</v>
      </c>
      <c r="F1546" s="14">
        <f ca="1">LOGINV(RAND(),$M$14,$L$14)</f>
        <v>20.430136846185345</v>
      </c>
      <c r="G1546" s="14">
        <f ca="1">D1546+E1546+F1546</f>
        <v>45.290490161878871</v>
      </c>
      <c r="H1546">
        <f ca="1">FLOOR(SimTable[[#This Row],[Total_Service_Time_sec]],10)</f>
        <v>40</v>
      </c>
    </row>
    <row r="1547" spans="1:8" ht="15" customHeight="1">
      <c r="A1547">
        <f t="shared" si="24"/>
        <v>1546</v>
      </c>
      <c r="B1547" s="13">
        <f ca="1">RAND()</f>
        <v>9.1435924875641561E-2</v>
      </c>
      <c r="C1547" t="str">
        <f ca="1">IF(B1547&lt;=$L$3,$I$3,IF(B1547&lt;=$L$4,$I$4,IF(B1547&lt;=$L$5,$I$5,IF(B1547&lt;=$L$6,$I$6,$I$7))))</f>
        <v>Cone</v>
      </c>
      <c r="D1547" s="14">
        <f ca="1">LOGINV(RAND(),$M$12,$L$12)</f>
        <v>53.564650434754981</v>
      </c>
      <c r="E1547" s="14">
        <f ca="1">LOGINV(RAND(),$M$13,$L$13)</f>
        <v>50.578881235633808</v>
      </c>
      <c r="F1547" s="14">
        <f ca="1">LOGINV(RAND(),$M$14,$L$14)</f>
        <v>19.758032371305436</v>
      </c>
      <c r="G1547" s="14">
        <f ca="1">D1547+E1547+F1547</f>
        <v>123.90156404169423</v>
      </c>
      <c r="H1547">
        <f ca="1">FLOOR(SimTable[[#This Row],[Total_Service_Time_sec]],10)</f>
        <v>120</v>
      </c>
    </row>
    <row r="1548" spans="1:8" ht="15" customHeight="1">
      <c r="A1548">
        <f t="shared" si="24"/>
        <v>1547</v>
      </c>
      <c r="B1548" s="13">
        <f ca="1">RAND()</f>
        <v>0.80827443449682512</v>
      </c>
      <c r="C1548" t="str">
        <f ca="1">IF(B1548&lt;=$L$3,$I$3,IF(B1548&lt;=$L$4,$I$4,IF(B1548&lt;=$L$5,$I$5,IF(B1548&lt;=$L$6,$I$6,$I$7))))</f>
        <v>Cup</v>
      </c>
      <c r="D1548" s="14">
        <f ca="1">LOGINV(RAND(),$M$12,$L$12)</f>
        <v>36.816948916218763</v>
      </c>
      <c r="E1548" s="14">
        <f ca="1">LOGINV(RAND(),$M$13,$L$13)</f>
        <v>44.089830524676792</v>
      </c>
      <c r="F1548" s="14">
        <f ca="1">LOGINV(RAND(),$M$14,$L$14)</f>
        <v>20.14453930080963</v>
      </c>
      <c r="G1548" s="14">
        <f ca="1">D1548+E1548+F1548</f>
        <v>101.05131874170517</v>
      </c>
      <c r="H1548">
        <f ca="1">FLOOR(SimTable[[#This Row],[Total_Service_Time_sec]],10)</f>
        <v>100</v>
      </c>
    </row>
    <row r="1549" spans="1:8" ht="15" customHeight="1">
      <c r="A1549">
        <f t="shared" si="24"/>
        <v>1548</v>
      </c>
      <c r="B1549" s="13">
        <f ca="1">RAND()</f>
        <v>9.2169631570732102E-3</v>
      </c>
      <c r="C1549" t="str">
        <f ca="1">IF(B1549&lt;=$L$3,$I$3,IF(B1549&lt;=$L$4,$I$4,IF(B1549&lt;=$L$5,$I$5,IF(B1549&lt;=$L$6,$I$6,$I$7))))</f>
        <v>Cone</v>
      </c>
      <c r="D1549" s="14">
        <f ca="1">LOGINV(RAND(),$M$12,$L$12)</f>
        <v>13.785946204147148</v>
      </c>
      <c r="E1549" s="14">
        <f ca="1">LOGINV(RAND(),$M$13,$L$13)</f>
        <v>26.783292785004683</v>
      </c>
      <c r="F1549" s="14">
        <f ca="1">LOGINV(RAND(),$M$14,$L$14)</f>
        <v>19.68407054724107</v>
      </c>
      <c r="G1549" s="14">
        <f ca="1">D1549+E1549+F1549</f>
        <v>60.253309536392898</v>
      </c>
      <c r="H1549">
        <f ca="1">FLOOR(SimTable[[#This Row],[Total_Service_Time_sec]],10)</f>
        <v>60</v>
      </c>
    </row>
    <row r="1550" spans="1:8" ht="15" customHeight="1">
      <c r="A1550">
        <f t="shared" si="24"/>
        <v>1549</v>
      </c>
      <c r="B1550" s="13">
        <f ca="1">RAND()</f>
        <v>0.17523438554666793</v>
      </c>
      <c r="C1550" t="str">
        <f ca="1">IF(B1550&lt;=$L$3,$I$3,IF(B1550&lt;=$L$4,$I$4,IF(B1550&lt;=$L$5,$I$5,IF(B1550&lt;=$L$6,$I$6,$I$7))))</f>
        <v>Cone</v>
      </c>
      <c r="D1550" s="14">
        <f ca="1">LOGINV(RAND(),$M$12,$L$12)</f>
        <v>31.715983221879668</v>
      </c>
      <c r="E1550" s="14">
        <f ca="1">LOGINV(RAND(),$M$13,$L$13)</f>
        <v>40.746274834946547</v>
      </c>
      <c r="F1550" s="14">
        <f ca="1">LOGINV(RAND(),$M$14,$L$14)</f>
        <v>18.450147040191265</v>
      </c>
      <c r="G1550" s="14">
        <f ca="1">D1550+E1550+F1550</f>
        <v>90.912405097017484</v>
      </c>
      <c r="H1550">
        <f ca="1">FLOOR(SimTable[[#This Row],[Total_Service_Time_sec]],10)</f>
        <v>90</v>
      </c>
    </row>
    <row r="1551" spans="1:8" ht="15" customHeight="1">
      <c r="A1551">
        <f t="shared" si="24"/>
        <v>1550</v>
      </c>
      <c r="B1551" s="13">
        <f ca="1">RAND()</f>
        <v>0.66809282499782752</v>
      </c>
      <c r="C1551" t="str">
        <f ca="1">IF(B1551&lt;=$L$3,$I$3,IF(B1551&lt;=$L$4,$I$4,IF(B1551&lt;=$L$5,$I$5,IF(B1551&lt;=$L$6,$I$6,$I$7))))</f>
        <v>Cup</v>
      </c>
      <c r="D1551" s="14">
        <f ca="1">LOGINV(RAND(),$M$12,$L$12)</f>
        <v>50.698611250900008</v>
      </c>
      <c r="E1551" s="14">
        <f ca="1">LOGINV(RAND(),$M$13,$L$13)</f>
        <v>51.185194972067151</v>
      </c>
      <c r="F1551" s="14">
        <f ca="1">LOGINV(RAND(),$M$14,$L$14)</f>
        <v>19.713194066399449</v>
      </c>
      <c r="G1551" s="14">
        <f ca="1">D1551+E1551+F1551</f>
        <v>121.59700028936662</v>
      </c>
      <c r="H1551">
        <f ca="1">FLOOR(SimTable[[#This Row],[Total_Service_Time_sec]],10)</f>
        <v>120</v>
      </c>
    </row>
    <row r="1552" spans="1:8" ht="15" customHeight="1">
      <c r="A1552">
        <f t="shared" si="24"/>
        <v>1551</v>
      </c>
      <c r="B1552" s="13">
        <f ca="1">RAND()</f>
        <v>0.66839895038334429</v>
      </c>
      <c r="C1552" t="str">
        <f ca="1">IF(B1552&lt;=$L$3,$I$3,IF(B1552&lt;=$L$4,$I$4,IF(B1552&lt;=$L$5,$I$5,IF(B1552&lt;=$L$6,$I$6,$I$7))))</f>
        <v>Cup</v>
      </c>
      <c r="D1552" s="14">
        <f ca="1">LOGINV(RAND(),$M$12,$L$12)</f>
        <v>30.991395685209845</v>
      </c>
      <c r="E1552" s="14">
        <f ca="1">LOGINV(RAND(),$M$13,$L$13)</f>
        <v>37.517921001926666</v>
      </c>
      <c r="F1552" s="14">
        <f ca="1">LOGINV(RAND(),$M$14,$L$14)</f>
        <v>26.29759167863552</v>
      </c>
      <c r="G1552" s="14">
        <f ca="1">D1552+E1552+F1552</f>
        <v>94.806908365772017</v>
      </c>
      <c r="H1552">
        <f ca="1">FLOOR(SimTable[[#This Row],[Total_Service_Time_sec]],10)</f>
        <v>90</v>
      </c>
    </row>
    <row r="1553" spans="1:8" ht="15" customHeight="1">
      <c r="A1553">
        <f t="shared" si="24"/>
        <v>1552</v>
      </c>
      <c r="B1553" s="13">
        <f ca="1">RAND()</f>
        <v>0.75110894897467528</v>
      </c>
      <c r="C1553" t="str">
        <f ca="1">IF(B1553&lt;=$L$3,$I$3,IF(B1553&lt;=$L$4,$I$4,IF(B1553&lt;=$L$5,$I$5,IF(B1553&lt;=$L$6,$I$6,$I$7))))</f>
        <v>Cup</v>
      </c>
      <c r="D1553" s="14">
        <f ca="1">LOGINV(RAND(),$M$12,$L$12)</f>
        <v>28.076905118268776</v>
      </c>
      <c r="E1553" s="14">
        <f ca="1">LOGINV(RAND(),$M$13,$L$13)</f>
        <v>25.098527287608164</v>
      </c>
      <c r="F1553" s="14">
        <f ca="1">LOGINV(RAND(),$M$14,$L$14)</f>
        <v>20.831954801876932</v>
      </c>
      <c r="G1553" s="14">
        <f ca="1">D1553+E1553+F1553</f>
        <v>74.007387207753879</v>
      </c>
      <c r="H1553">
        <f ca="1">FLOOR(SimTable[[#This Row],[Total_Service_Time_sec]],10)</f>
        <v>70</v>
      </c>
    </row>
    <row r="1554" spans="1:8" ht="15" customHeight="1">
      <c r="A1554">
        <f t="shared" si="24"/>
        <v>1553</v>
      </c>
      <c r="B1554" s="13">
        <f ca="1">RAND()</f>
        <v>0.82353535954352886</v>
      </c>
      <c r="C1554" t="str">
        <f ca="1">IF(B1554&lt;=$L$3,$I$3,IF(B1554&lt;=$L$4,$I$4,IF(B1554&lt;=$L$5,$I$5,IF(B1554&lt;=$L$6,$I$6,$I$7))))</f>
        <v>Cup</v>
      </c>
      <c r="D1554" s="14">
        <f ca="1">LOGINV(RAND(),$M$12,$L$12)</f>
        <v>17.767233375064883</v>
      </c>
      <c r="E1554" s="14">
        <f ca="1">LOGINV(RAND(),$M$13,$L$13)</f>
        <v>74.404797538634895</v>
      </c>
      <c r="F1554" s="14">
        <f ca="1">LOGINV(RAND(),$M$14,$L$14)</f>
        <v>18.324061259585587</v>
      </c>
      <c r="G1554" s="14">
        <f ca="1">D1554+E1554+F1554</f>
        <v>110.49609217328538</v>
      </c>
      <c r="H1554">
        <f ca="1">FLOOR(SimTable[[#This Row],[Total_Service_Time_sec]],10)</f>
        <v>110</v>
      </c>
    </row>
    <row r="1555" spans="1:8" ht="15" customHeight="1">
      <c r="A1555">
        <f t="shared" si="24"/>
        <v>1554</v>
      </c>
      <c r="B1555" s="13">
        <f ca="1">RAND()</f>
        <v>0.85259949679255165</v>
      </c>
      <c r="C1555" t="str">
        <f ca="1">IF(B1555&lt;=$L$3,$I$3,IF(B1555&lt;=$L$4,$I$4,IF(B1555&lt;=$L$5,$I$5,IF(B1555&lt;=$L$6,$I$6,$I$7))))</f>
        <v>Cup</v>
      </c>
      <c r="D1555" s="14">
        <f ca="1">LOGINV(RAND(),$M$12,$L$12)</f>
        <v>25.575297404297668</v>
      </c>
      <c r="E1555" s="14">
        <f ca="1">LOGINV(RAND(),$M$13,$L$13)</f>
        <v>19.959630736448357</v>
      </c>
      <c r="F1555" s="14">
        <f ca="1">LOGINV(RAND(),$M$14,$L$14)</f>
        <v>18.197470320182255</v>
      </c>
      <c r="G1555" s="14">
        <f ca="1">D1555+E1555+F1555</f>
        <v>63.73239846092828</v>
      </c>
      <c r="H1555">
        <f ca="1">FLOOR(SimTable[[#This Row],[Total_Service_Time_sec]],10)</f>
        <v>60</v>
      </c>
    </row>
    <row r="1556" spans="1:8" ht="15" customHeight="1">
      <c r="A1556">
        <f t="shared" si="24"/>
        <v>1555</v>
      </c>
      <c r="B1556" s="13">
        <f ca="1">RAND()</f>
        <v>0.49032287223840654</v>
      </c>
      <c r="C1556" t="str">
        <f ca="1">IF(B1556&lt;=$L$3,$I$3,IF(B1556&lt;=$L$4,$I$4,IF(B1556&lt;=$L$5,$I$5,IF(B1556&lt;=$L$6,$I$6,$I$7))))</f>
        <v>Cone</v>
      </c>
      <c r="D1556" s="14">
        <f ca="1">LOGINV(RAND(),$M$12,$L$12)</f>
        <v>74.771605708488352</v>
      </c>
      <c r="E1556" s="14">
        <f ca="1">LOGINV(RAND(),$M$13,$L$13)</f>
        <v>24.05871014323213</v>
      </c>
      <c r="F1556" s="14">
        <f ca="1">LOGINV(RAND(),$M$14,$L$14)</f>
        <v>25.209738999969844</v>
      </c>
      <c r="G1556" s="14">
        <f ca="1">D1556+E1556+F1556</f>
        <v>124.04005485169033</v>
      </c>
      <c r="H1556">
        <f ca="1">FLOOR(SimTable[[#This Row],[Total_Service_Time_sec]],10)</f>
        <v>120</v>
      </c>
    </row>
    <row r="1557" spans="1:8" ht="15" customHeight="1">
      <c r="A1557">
        <f t="shared" si="24"/>
        <v>1556</v>
      </c>
      <c r="B1557" s="13">
        <f ca="1">RAND()</f>
        <v>0.67254387724193687</v>
      </c>
      <c r="C1557" t="str">
        <f ca="1">IF(B1557&lt;=$L$3,$I$3,IF(B1557&lt;=$L$4,$I$4,IF(B1557&lt;=$L$5,$I$5,IF(B1557&lt;=$L$6,$I$6,$I$7))))</f>
        <v>Cup</v>
      </c>
      <c r="D1557" s="14">
        <f ca="1">LOGINV(RAND(),$M$12,$L$12)</f>
        <v>20.329645215853994</v>
      </c>
      <c r="E1557" s="14">
        <f ca="1">LOGINV(RAND(),$M$13,$L$13)</f>
        <v>25.142941294701796</v>
      </c>
      <c r="F1557" s="14">
        <f ca="1">LOGINV(RAND(),$M$14,$L$14)</f>
        <v>25.921587800404659</v>
      </c>
      <c r="G1557" s="14">
        <f ca="1">D1557+E1557+F1557</f>
        <v>71.394174310960437</v>
      </c>
      <c r="H1557">
        <f ca="1">FLOOR(SimTable[[#This Row],[Total_Service_Time_sec]],10)</f>
        <v>70</v>
      </c>
    </row>
    <row r="1558" spans="1:8" ht="15" customHeight="1">
      <c r="A1558">
        <f t="shared" si="24"/>
        <v>1557</v>
      </c>
      <c r="B1558" s="13">
        <f ca="1">RAND()</f>
        <v>0.8109360005141687</v>
      </c>
      <c r="C1558" t="str">
        <f ca="1">IF(B1558&lt;=$L$3,$I$3,IF(B1558&lt;=$L$4,$I$4,IF(B1558&lt;=$L$5,$I$5,IF(B1558&lt;=$L$6,$I$6,$I$7))))</f>
        <v>Cup</v>
      </c>
      <c r="D1558" s="14">
        <f ca="1">LOGINV(RAND(),$M$12,$L$12)</f>
        <v>42.608018023729585</v>
      </c>
      <c r="E1558" s="14">
        <f ca="1">LOGINV(RAND(),$M$13,$L$13)</f>
        <v>12.862254526118717</v>
      </c>
      <c r="F1558" s="14">
        <f ca="1">LOGINV(RAND(),$M$14,$L$14)</f>
        <v>17.421264809927109</v>
      </c>
      <c r="G1558" s="14">
        <f ca="1">D1558+E1558+F1558</f>
        <v>72.891537359775413</v>
      </c>
      <c r="H1558">
        <f ca="1">FLOOR(SimTable[[#This Row],[Total_Service_Time_sec]],10)</f>
        <v>70</v>
      </c>
    </row>
    <row r="1559" spans="1:8" ht="15" customHeight="1">
      <c r="A1559">
        <f t="shared" si="24"/>
        <v>1558</v>
      </c>
      <c r="B1559" s="13">
        <f ca="1">RAND()</f>
        <v>0.6552868475179231</v>
      </c>
      <c r="C1559" t="str">
        <f ca="1">IF(B1559&lt;=$L$3,$I$3,IF(B1559&lt;=$L$4,$I$4,IF(B1559&lt;=$L$5,$I$5,IF(B1559&lt;=$L$6,$I$6,$I$7))))</f>
        <v>Cup</v>
      </c>
      <c r="D1559" s="14">
        <f ca="1">LOGINV(RAND(),$M$12,$L$12)</f>
        <v>44.401144998119456</v>
      </c>
      <c r="E1559" s="14">
        <f ca="1">LOGINV(RAND(),$M$13,$L$13)</f>
        <v>21.162402212235957</v>
      </c>
      <c r="F1559" s="14">
        <f ca="1">LOGINV(RAND(),$M$14,$L$14)</f>
        <v>16.69670804675399</v>
      </c>
      <c r="G1559" s="14">
        <f ca="1">D1559+E1559+F1559</f>
        <v>82.260255257109407</v>
      </c>
      <c r="H1559">
        <f ca="1">FLOOR(SimTable[[#This Row],[Total_Service_Time_sec]],10)</f>
        <v>80</v>
      </c>
    </row>
    <row r="1560" spans="1:8" ht="15" customHeight="1">
      <c r="A1560">
        <f t="shared" si="24"/>
        <v>1559</v>
      </c>
      <c r="B1560" s="13">
        <f ca="1">RAND()</f>
        <v>0.77502058406609053</v>
      </c>
      <c r="C1560" t="str">
        <f ca="1">IF(B1560&lt;=$L$3,$I$3,IF(B1560&lt;=$L$4,$I$4,IF(B1560&lt;=$L$5,$I$5,IF(B1560&lt;=$L$6,$I$6,$I$7))))</f>
        <v>Cup</v>
      </c>
      <c r="D1560" s="14">
        <f ca="1">LOGINV(RAND(),$M$12,$L$12)</f>
        <v>67.952775567501959</v>
      </c>
      <c r="E1560" s="14">
        <f ca="1">LOGINV(RAND(),$M$13,$L$13)</f>
        <v>22.243511149519026</v>
      </c>
      <c r="F1560" s="14">
        <f ca="1">LOGINV(RAND(),$M$14,$L$14)</f>
        <v>28.283149563573595</v>
      </c>
      <c r="G1560" s="14">
        <f ca="1">D1560+E1560+F1560</f>
        <v>118.47943628059457</v>
      </c>
      <c r="H1560">
        <f ca="1">FLOOR(SimTable[[#This Row],[Total_Service_Time_sec]],10)</f>
        <v>110</v>
      </c>
    </row>
    <row r="1561" spans="1:8" ht="15" customHeight="1">
      <c r="A1561">
        <f t="shared" si="24"/>
        <v>1560</v>
      </c>
      <c r="B1561" s="13">
        <f ca="1">RAND()</f>
        <v>0.51413236197778078</v>
      </c>
      <c r="C1561" t="str">
        <f ca="1">IF(B1561&lt;=$L$3,$I$3,IF(B1561&lt;=$L$4,$I$4,IF(B1561&lt;=$L$5,$I$5,IF(B1561&lt;=$L$6,$I$6,$I$7))))</f>
        <v>Cup</v>
      </c>
      <c r="D1561" s="14">
        <f ca="1">LOGINV(RAND(),$M$12,$L$12)</f>
        <v>40.08164698734803</v>
      </c>
      <c r="E1561" s="14">
        <f ca="1">LOGINV(RAND(),$M$13,$L$13)</f>
        <v>41.922798426669139</v>
      </c>
      <c r="F1561" s="14">
        <f ca="1">LOGINV(RAND(),$M$14,$L$14)</f>
        <v>21.937419979574237</v>
      </c>
      <c r="G1561" s="14">
        <f ca="1">D1561+E1561+F1561</f>
        <v>103.9418653935914</v>
      </c>
      <c r="H1561">
        <f ca="1">FLOOR(SimTable[[#This Row],[Total_Service_Time_sec]],10)</f>
        <v>100</v>
      </c>
    </row>
    <row r="1562" spans="1:8" ht="15" customHeight="1">
      <c r="A1562">
        <f t="shared" si="24"/>
        <v>1561</v>
      </c>
      <c r="B1562" s="13">
        <f ca="1">RAND()</f>
        <v>0.47876589319057505</v>
      </c>
      <c r="C1562" t="str">
        <f ca="1">IF(B1562&lt;=$L$3,$I$3,IF(B1562&lt;=$L$4,$I$4,IF(B1562&lt;=$L$5,$I$5,IF(B1562&lt;=$L$6,$I$6,$I$7))))</f>
        <v>Cone</v>
      </c>
      <c r="D1562" s="14">
        <f ca="1">LOGINV(RAND(),$M$12,$L$12)</f>
        <v>45.787265674907729</v>
      </c>
      <c r="E1562" s="14">
        <f ca="1">LOGINV(RAND(),$M$13,$L$13)</f>
        <v>12.769700533550571</v>
      </c>
      <c r="F1562" s="14">
        <f ca="1">LOGINV(RAND(),$M$14,$L$14)</f>
        <v>16.667393701500504</v>
      </c>
      <c r="G1562" s="14">
        <f ca="1">D1562+E1562+F1562</f>
        <v>75.224359909958807</v>
      </c>
      <c r="H1562">
        <f ca="1">FLOOR(SimTable[[#This Row],[Total_Service_Time_sec]],10)</f>
        <v>70</v>
      </c>
    </row>
    <row r="1563" spans="1:8" ht="15" customHeight="1">
      <c r="A1563">
        <f t="shared" si="24"/>
        <v>1562</v>
      </c>
      <c r="B1563" s="13">
        <f ca="1">RAND()</f>
        <v>0.88445094849159756</v>
      </c>
      <c r="C1563" t="str">
        <f ca="1">IF(B1563&lt;=$L$3,$I$3,IF(B1563&lt;=$L$4,$I$4,IF(B1563&lt;=$L$5,$I$5,IF(B1563&lt;=$L$6,$I$6,$I$7))))</f>
        <v>Shake</v>
      </c>
      <c r="D1563" s="14">
        <f ca="1">LOGINV(RAND(),$M$12,$L$12)</f>
        <v>82.322029650635542</v>
      </c>
      <c r="E1563" s="14">
        <f ca="1">LOGINV(RAND(),$M$13,$L$13)</f>
        <v>13.334656593985981</v>
      </c>
      <c r="F1563" s="14">
        <f ca="1">LOGINV(RAND(),$M$14,$L$14)</f>
        <v>17.033904258120199</v>
      </c>
      <c r="G1563" s="14">
        <f ca="1">D1563+E1563+F1563</f>
        <v>112.69059050274173</v>
      </c>
      <c r="H1563">
        <f ca="1">FLOOR(SimTable[[#This Row],[Total_Service_Time_sec]],10)</f>
        <v>110</v>
      </c>
    </row>
    <row r="1564" spans="1:8" ht="15" customHeight="1">
      <c r="A1564">
        <f t="shared" si="24"/>
        <v>1563</v>
      </c>
      <c r="B1564" s="13">
        <f ca="1">RAND()</f>
        <v>0.71074019100738339</v>
      </c>
      <c r="C1564" t="str">
        <f ca="1">IF(B1564&lt;=$L$3,$I$3,IF(B1564&lt;=$L$4,$I$4,IF(B1564&lt;=$L$5,$I$5,IF(B1564&lt;=$L$6,$I$6,$I$7))))</f>
        <v>Cup</v>
      </c>
      <c r="D1564" s="14">
        <f ca="1">LOGINV(RAND(),$M$12,$L$12)</f>
        <v>28.394829429295232</v>
      </c>
      <c r="E1564" s="14">
        <f ca="1">LOGINV(RAND(),$M$13,$L$13)</f>
        <v>38.380977397717835</v>
      </c>
      <c r="F1564" s="14">
        <f ca="1">LOGINV(RAND(),$M$14,$L$14)</f>
        <v>28.610221071965896</v>
      </c>
      <c r="G1564" s="14">
        <f ca="1">D1564+E1564+F1564</f>
        <v>95.386027898978966</v>
      </c>
      <c r="H1564">
        <f ca="1">FLOOR(SimTable[[#This Row],[Total_Service_Time_sec]],10)</f>
        <v>90</v>
      </c>
    </row>
    <row r="1565" spans="1:8" ht="15" customHeight="1">
      <c r="A1565">
        <f t="shared" si="24"/>
        <v>1564</v>
      </c>
      <c r="B1565" s="13">
        <f ca="1">RAND()</f>
        <v>0.18206736287637237</v>
      </c>
      <c r="C1565" t="str">
        <f ca="1">IF(B1565&lt;=$L$3,$I$3,IF(B1565&lt;=$L$4,$I$4,IF(B1565&lt;=$L$5,$I$5,IF(B1565&lt;=$L$6,$I$6,$I$7))))</f>
        <v>Cone</v>
      </c>
      <c r="D1565" s="14">
        <f ca="1">LOGINV(RAND(),$M$12,$L$12)</f>
        <v>64.693226216570096</v>
      </c>
      <c r="E1565" s="14">
        <f ca="1">LOGINV(RAND(),$M$13,$L$13)</f>
        <v>26.836946082495189</v>
      </c>
      <c r="F1565" s="14">
        <f ca="1">LOGINV(RAND(),$M$14,$L$14)</f>
        <v>20.987518081913262</v>
      </c>
      <c r="G1565" s="14">
        <f ca="1">D1565+E1565+F1565</f>
        <v>112.51769038097855</v>
      </c>
      <c r="H1565">
        <f ca="1">FLOOR(SimTable[[#This Row],[Total_Service_Time_sec]],10)</f>
        <v>110</v>
      </c>
    </row>
    <row r="1566" spans="1:8" ht="15" customHeight="1">
      <c r="A1566">
        <f t="shared" si="24"/>
        <v>1565</v>
      </c>
      <c r="B1566" s="13">
        <f ca="1">RAND()</f>
        <v>0.83097713771591009</v>
      </c>
      <c r="C1566" t="str">
        <f ca="1">IF(B1566&lt;=$L$3,$I$3,IF(B1566&lt;=$L$4,$I$4,IF(B1566&lt;=$L$5,$I$5,IF(B1566&lt;=$L$6,$I$6,$I$7))))</f>
        <v>Cup</v>
      </c>
      <c r="D1566" s="14">
        <f ca="1">LOGINV(RAND(),$M$12,$L$12)</f>
        <v>16.581036738933022</v>
      </c>
      <c r="E1566" s="14">
        <f ca="1">LOGINV(RAND(),$M$13,$L$13)</f>
        <v>15.668333650272446</v>
      </c>
      <c r="F1566" s="14">
        <f ca="1">LOGINV(RAND(),$M$14,$L$14)</f>
        <v>19.608606148469995</v>
      </c>
      <c r="G1566" s="14">
        <f ca="1">D1566+E1566+F1566</f>
        <v>51.857976537675462</v>
      </c>
      <c r="H1566">
        <f ca="1">FLOOR(SimTable[[#This Row],[Total_Service_Time_sec]],10)</f>
        <v>50</v>
      </c>
    </row>
    <row r="1567" spans="1:8" ht="15" customHeight="1">
      <c r="A1567">
        <f t="shared" si="24"/>
        <v>1566</v>
      </c>
      <c r="B1567" s="13">
        <f ca="1">RAND()</f>
        <v>0.13873934810922428</v>
      </c>
      <c r="C1567" t="str">
        <f ca="1">IF(B1567&lt;=$L$3,$I$3,IF(B1567&lt;=$L$4,$I$4,IF(B1567&lt;=$L$5,$I$5,IF(B1567&lt;=$L$6,$I$6,$I$7))))</f>
        <v>Cone</v>
      </c>
      <c r="D1567" s="14">
        <f ca="1">LOGINV(RAND(),$M$12,$L$12)</f>
        <v>26.221235008852883</v>
      </c>
      <c r="E1567" s="14">
        <f ca="1">LOGINV(RAND(),$M$13,$L$13)</f>
        <v>10.765680132001075</v>
      </c>
      <c r="F1567" s="14">
        <f ca="1">LOGINV(RAND(),$M$14,$L$14)</f>
        <v>16.591629086386931</v>
      </c>
      <c r="G1567" s="14">
        <f ca="1">D1567+E1567+F1567</f>
        <v>53.57854422724089</v>
      </c>
      <c r="H1567">
        <f ca="1">FLOOR(SimTable[[#This Row],[Total_Service_Time_sec]],10)</f>
        <v>50</v>
      </c>
    </row>
    <row r="1568" spans="1:8" ht="15" customHeight="1">
      <c r="A1568">
        <f t="shared" si="24"/>
        <v>1567</v>
      </c>
      <c r="B1568" s="13">
        <f ca="1">RAND()</f>
        <v>0.58229131440380488</v>
      </c>
      <c r="C1568" t="str">
        <f ca="1">IF(B1568&lt;=$L$3,$I$3,IF(B1568&lt;=$L$4,$I$4,IF(B1568&lt;=$L$5,$I$5,IF(B1568&lt;=$L$6,$I$6,$I$7))))</f>
        <v>Cup</v>
      </c>
      <c r="D1568" s="14">
        <f ca="1">LOGINV(RAND(),$M$12,$L$12)</f>
        <v>23.193495352209133</v>
      </c>
      <c r="E1568" s="14">
        <f ca="1">LOGINV(RAND(),$M$13,$L$13)</f>
        <v>20.93523268924503</v>
      </c>
      <c r="F1568" s="14">
        <f ca="1">LOGINV(RAND(),$M$14,$L$14)</f>
        <v>24.936157297324918</v>
      </c>
      <c r="G1568" s="14">
        <f ca="1">D1568+E1568+F1568</f>
        <v>69.064885338779078</v>
      </c>
      <c r="H1568">
        <f ca="1">FLOOR(SimTable[[#This Row],[Total_Service_Time_sec]],10)</f>
        <v>60</v>
      </c>
    </row>
    <row r="1569" spans="1:8" ht="15" customHeight="1">
      <c r="A1569">
        <f t="shared" si="24"/>
        <v>1568</v>
      </c>
      <c r="B1569" s="13">
        <f ca="1">RAND()</f>
        <v>0.5108383335729294</v>
      </c>
      <c r="C1569" t="str">
        <f ca="1">IF(B1569&lt;=$L$3,$I$3,IF(B1569&lt;=$L$4,$I$4,IF(B1569&lt;=$L$5,$I$5,IF(B1569&lt;=$L$6,$I$6,$I$7))))</f>
        <v>Cup</v>
      </c>
      <c r="D1569" s="14">
        <f ca="1">LOGINV(RAND(),$M$12,$L$12)</f>
        <v>14.356755494681417</v>
      </c>
      <c r="E1569" s="14">
        <f ca="1">LOGINV(RAND(),$M$13,$L$13)</f>
        <v>38.985397505392157</v>
      </c>
      <c r="F1569" s="14">
        <f ca="1">LOGINV(RAND(),$M$14,$L$14)</f>
        <v>22.213815445891921</v>
      </c>
      <c r="G1569" s="14">
        <f ca="1">D1569+E1569+F1569</f>
        <v>75.55596844596549</v>
      </c>
      <c r="H1569">
        <f ca="1">FLOOR(SimTable[[#This Row],[Total_Service_Time_sec]],10)</f>
        <v>70</v>
      </c>
    </row>
    <row r="1570" spans="1:8" ht="15" customHeight="1">
      <c r="A1570">
        <f t="shared" si="24"/>
        <v>1569</v>
      </c>
      <c r="B1570" s="13">
        <f ca="1">RAND()</f>
        <v>0.14978194041619142</v>
      </c>
      <c r="C1570" t="str">
        <f ca="1">IF(B1570&lt;=$L$3,$I$3,IF(B1570&lt;=$L$4,$I$4,IF(B1570&lt;=$L$5,$I$5,IF(B1570&lt;=$L$6,$I$6,$I$7))))</f>
        <v>Cone</v>
      </c>
      <c r="D1570" s="14">
        <f ca="1">LOGINV(RAND(),$M$12,$L$12)</f>
        <v>43.992739397909446</v>
      </c>
      <c r="E1570" s="14">
        <f ca="1">LOGINV(RAND(),$M$13,$L$13)</f>
        <v>58.178276524802136</v>
      </c>
      <c r="F1570" s="14">
        <f ca="1">LOGINV(RAND(),$M$14,$L$14)</f>
        <v>18.342506555259458</v>
      </c>
      <c r="G1570" s="14">
        <f ca="1">D1570+E1570+F1570</f>
        <v>120.51352247797104</v>
      </c>
      <c r="H1570">
        <f ca="1">FLOOR(SimTable[[#This Row],[Total_Service_Time_sec]],10)</f>
        <v>120</v>
      </c>
    </row>
    <row r="1571" spans="1:8" ht="15" customHeight="1">
      <c r="A1571">
        <f t="shared" si="24"/>
        <v>1570</v>
      </c>
      <c r="B1571" s="13">
        <f ca="1">RAND()</f>
        <v>0.1267648520570025</v>
      </c>
      <c r="C1571" t="str">
        <f ca="1">IF(B1571&lt;=$L$3,$I$3,IF(B1571&lt;=$L$4,$I$4,IF(B1571&lt;=$L$5,$I$5,IF(B1571&lt;=$L$6,$I$6,$I$7))))</f>
        <v>Cone</v>
      </c>
      <c r="D1571" s="14">
        <f ca="1">LOGINV(RAND(),$M$12,$L$12)</f>
        <v>27.400532933291583</v>
      </c>
      <c r="E1571" s="14">
        <f ca="1">LOGINV(RAND(),$M$13,$L$13)</f>
        <v>53.258691798278413</v>
      </c>
      <c r="F1571" s="14">
        <f ca="1">LOGINV(RAND(),$M$14,$L$14)</f>
        <v>21.122141787867402</v>
      </c>
      <c r="G1571" s="14">
        <f ca="1">D1571+E1571+F1571</f>
        <v>101.7813665194374</v>
      </c>
      <c r="H1571">
        <f ca="1">FLOOR(SimTable[[#This Row],[Total_Service_Time_sec]],10)</f>
        <v>100</v>
      </c>
    </row>
    <row r="1572" spans="1:8" ht="15" customHeight="1">
      <c r="A1572">
        <f t="shared" si="24"/>
        <v>1571</v>
      </c>
      <c r="B1572" s="13">
        <f ca="1">RAND()</f>
        <v>0.29945855190554338</v>
      </c>
      <c r="C1572" t="str">
        <f ca="1">IF(B1572&lt;=$L$3,$I$3,IF(B1572&lt;=$L$4,$I$4,IF(B1572&lt;=$L$5,$I$5,IF(B1572&lt;=$L$6,$I$6,$I$7))))</f>
        <v>Cone</v>
      </c>
      <c r="D1572" s="14">
        <f ca="1">LOGINV(RAND(),$M$12,$L$12)</f>
        <v>132.37844135039856</v>
      </c>
      <c r="E1572" s="14">
        <f ca="1">LOGINV(RAND(),$M$13,$L$13)</f>
        <v>52.204988144283142</v>
      </c>
      <c r="F1572" s="14">
        <f ca="1">LOGINV(RAND(),$M$14,$L$14)</f>
        <v>20.983189031133758</v>
      </c>
      <c r="G1572" s="14">
        <f ca="1">D1572+E1572+F1572</f>
        <v>205.56661852581544</v>
      </c>
      <c r="H1572">
        <f ca="1">FLOOR(SimTable[[#This Row],[Total_Service_Time_sec]],10)</f>
        <v>200</v>
      </c>
    </row>
    <row r="1573" spans="1:8" ht="15" customHeight="1">
      <c r="A1573">
        <f t="shared" si="24"/>
        <v>1572</v>
      </c>
      <c r="B1573" s="13">
        <f ca="1">RAND()</f>
        <v>0.12719663389117974</v>
      </c>
      <c r="C1573" t="str">
        <f ca="1">IF(B1573&lt;=$L$3,$I$3,IF(B1573&lt;=$L$4,$I$4,IF(B1573&lt;=$L$5,$I$5,IF(B1573&lt;=$L$6,$I$6,$I$7))))</f>
        <v>Cone</v>
      </c>
      <c r="D1573" s="14">
        <f ca="1">LOGINV(RAND(),$M$12,$L$12)</f>
        <v>44.531131730922922</v>
      </c>
      <c r="E1573" s="14">
        <f ca="1">LOGINV(RAND(),$M$13,$L$13)</f>
        <v>25.416936608606552</v>
      </c>
      <c r="F1573" s="14">
        <f ca="1">LOGINV(RAND(),$M$14,$L$14)</f>
        <v>16.895801901261112</v>
      </c>
      <c r="G1573" s="14">
        <f ca="1">D1573+E1573+F1573</f>
        <v>86.843870240790579</v>
      </c>
      <c r="H1573">
        <f ca="1">FLOOR(SimTable[[#This Row],[Total_Service_Time_sec]],10)</f>
        <v>80</v>
      </c>
    </row>
    <row r="1574" spans="1:8" ht="15" customHeight="1">
      <c r="A1574">
        <f t="shared" si="24"/>
        <v>1573</v>
      </c>
      <c r="B1574" s="13">
        <f ca="1">RAND()</f>
        <v>3.0848684285900485E-2</v>
      </c>
      <c r="C1574" t="str">
        <f ca="1">IF(B1574&lt;=$L$3,$I$3,IF(B1574&lt;=$L$4,$I$4,IF(B1574&lt;=$L$5,$I$5,IF(B1574&lt;=$L$6,$I$6,$I$7))))</f>
        <v>Cone</v>
      </c>
      <c r="D1574" s="14">
        <f ca="1">LOGINV(RAND(),$M$12,$L$12)</f>
        <v>19.37116806024709</v>
      </c>
      <c r="E1574" s="14">
        <f ca="1">LOGINV(RAND(),$M$13,$L$13)</f>
        <v>10.246552321362739</v>
      </c>
      <c r="F1574" s="14">
        <f ca="1">LOGINV(RAND(),$M$14,$L$14)</f>
        <v>18.708299245390741</v>
      </c>
      <c r="G1574" s="14">
        <f ca="1">D1574+E1574+F1574</f>
        <v>48.326019627000569</v>
      </c>
      <c r="H1574">
        <f ca="1">FLOOR(SimTable[[#This Row],[Total_Service_Time_sec]],10)</f>
        <v>40</v>
      </c>
    </row>
    <row r="1575" spans="1:8" ht="15" customHeight="1">
      <c r="A1575">
        <f t="shared" si="24"/>
        <v>1574</v>
      </c>
      <c r="B1575" s="13">
        <f ca="1">RAND()</f>
        <v>6.0538484925991565E-3</v>
      </c>
      <c r="C1575" t="str">
        <f ca="1">IF(B1575&lt;=$L$3,$I$3,IF(B1575&lt;=$L$4,$I$4,IF(B1575&lt;=$L$5,$I$5,IF(B1575&lt;=$L$6,$I$6,$I$7))))</f>
        <v>Cone</v>
      </c>
      <c r="D1575" s="14">
        <f ca="1">LOGINV(RAND(),$M$12,$L$12)</f>
        <v>48.491860134601509</v>
      </c>
      <c r="E1575" s="14">
        <f ca="1">LOGINV(RAND(),$M$13,$L$13)</f>
        <v>27.229178725486186</v>
      </c>
      <c r="F1575" s="14">
        <f ca="1">LOGINV(RAND(),$M$14,$L$14)</f>
        <v>19.003899301500972</v>
      </c>
      <c r="G1575" s="14">
        <f ca="1">D1575+E1575+F1575</f>
        <v>94.724938161588682</v>
      </c>
      <c r="H1575">
        <f ca="1">FLOOR(SimTable[[#This Row],[Total_Service_Time_sec]],10)</f>
        <v>90</v>
      </c>
    </row>
    <row r="1576" spans="1:8" ht="15" customHeight="1">
      <c r="A1576">
        <f t="shared" si="24"/>
        <v>1575</v>
      </c>
      <c r="B1576" s="13">
        <f ca="1">RAND()</f>
        <v>0.51710252851987437</v>
      </c>
      <c r="C1576" t="str">
        <f ca="1">IF(B1576&lt;=$L$3,$I$3,IF(B1576&lt;=$L$4,$I$4,IF(B1576&lt;=$L$5,$I$5,IF(B1576&lt;=$L$6,$I$6,$I$7))))</f>
        <v>Cup</v>
      </c>
      <c r="D1576" s="14">
        <f ca="1">LOGINV(RAND(),$M$12,$L$12)</f>
        <v>29.144555432076992</v>
      </c>
      <c r="E1576" s="14">
        <f ca="1">LOGINV(RAND(),$M$13,$L$13)</f>
        <v>41.991653890853208</v>
      </c>
      <c r="F1576" s="14">
        <f ca="1">LOGINV(RAND(),$M$14,$L$14)</f>
        <v>18.266397471405128</v>
      </c>
      <c r="G1576" s="14">
        <f ca="1">D1576+E1576+F1576</f>
        <v>89.402606794335327</v>
      </c>
      <c r="H1576">
        <f ca="1">FLOOR(SimTable[[#This Row],[Total_Service_Time_sec]],10)</f>
        <v>80</v>
      </c>
    </row>
    <row r="1577" spans="1:8" ht="15" customHeight="1">
      <c r="A1577">
        <f t="shared" si="24"/>
        <v>1576</v>
      </c>
      <c r="B1577" s="13">
        <f ca="1">RAND()</f>
        <v>0.73591324212449138</v>
      </c>
      <c r="C1577" t="str">
        <f ca="1">IF(B1577&lt;=$L$3,$I$3,IF(B1577&lt;=$L$4,$I$4,IF(B1577&lt;=$L$5,$I$5,IF(B1577&lt;=$L$6,$I$6,$I$7))))</f>
        <v>Cup</v>
      </c>
      <c r="D1577" s="14">
        <f ca="1">LOGINV(RAND(),$M$12,$L$12)</f>
        <v>49.46087603280975</v>
      </c>
      <c r="E1577" s="14">
        <f ca="1">LOGINV(RAND(),$M$13,$L$13)</f>
        <v>17.354834980658687</v>
      </c>
      <c r="F1577" s="14">
        <f ca="1">LOGINV(RAND(),$M$14,$L$14)</f>
        <v>21.504807587738593</v>
      </c>
      <c r="G1577" s="14">
        <f ca="1">D1577+E1577+F1577</f>
        <v>88.320518601207041</v>
      </c>
      <c r="H1577">
        <f ca="1">FLOOR(SimTable[[#This Row],[Total_Service_Time_sec]],10)</f>
        <v>80</v>
      </c>
    </row>
    <row r="1578" spans="1:8" ht="15" customHeight="1">
      <c r="A1578">
        <f t="shared" si="24"/>
        <v>1577</v>
      </c>
      <c r="B1578" s="13">
        <f ca="1">RAND()</f>
        <v>0.54008892642622364</v>
      </c>
      <c r="C1578" t="str">
        <f ca="1">IF(B1578&lt;=$L$3,$I$3,IF(B1578&lt;=$L$4,$I$4,IF(B1578&lt;=$L$5,$I$5,IF(B1578&lt;=$L$6,$I$6,$I$7))))</f>
        <v>Cup</v>
      </c>
      <c r="D1578" s="14">
        <f ca="1">LOGINV(RAND(),$M$12,$L$12)</f>
        <v>34.74079415138084</v>
      </c>
      <c r="E1578" s="14">
        <f ca="1">LOGINV(RAND(),$M$13,$L$13)</f>
        <v>16.112661938668598</v>
      </c>
      <c r="F1578" s="14">
        <f ca="1">LOGINV(RAND(),$M$14,$L$14)</f>
        <v>28.282631344020384</v>
      </c>
      <c r="G1578" s="14">
        <f ca="1">D1578+E1578+F1578</f>
        <v>79.136087434069822</v>
      </c>
      <c r="H1578">
        <f ca="1">FLOOR(SimTable[[#This Row],[Total_Service_Time_sec]],10)</f>
        <v>70</v>
      </c>
    </row>
    <row r="1579" spans="1:8" ht="15" customHeight="1">
      <c r="A1579">
        <f t="shared" si="24"/>
        <v>1578</v>
      </c>
      <c r="B1579" s="13">
        <f ca="1">RAND()</f>
        <v>0.39067249347113886</v>
      </c>
      <c r="C1579" t="str">
        <f ca="1">IF(B1579&lt;=$L$3,$I$3,IF(B1579&lt;=$L$4,$I$4,IF(B1579&lt;=$L$5,$I$5,IF(B1579&lt;=$L$6,$I$6,$I$7))))</f>
        <v>Cone</v>
      </c>
      <c r="D1579" s="14">
        <f ca="1">LOGINV(RAND(),$M$12,$L$12)</f>
        <v>58.169441830909548</v>
      </c>
      <c r="E1579" s="14">
        <f ca="1">LOGINV(RAND(),$M$13,$L$13)</f>
        <v>11.677448893775875</v>
      </c>
      <c r="F1579" s="14">
        <f ca="1">LOGINV(RAND(),$M$14,$L$14)</f>
        <v>18.293489463293241</v>
      </c>
      <c r="G1579" s="14">
        <f ca="1">D1579+E1579+F1579</f>
        <v>88.140380187978664</v>
      </c>
      <c r="H1579">
        <f ca="1">FLOOR(SimTable[[#This Row],[Total_Service_Time_sec]],10)</f>
        <v>80</v>
      </c>
    </row>
    <row r="1580" spans="1:8" ht="15" customHeight="1">
      <c r="A1580">
        <f t="shared" si="24"/>
        <v>1579</v>
      </c>
      <c r="B1580" s="13">
        <f ca="1">RAND()</f>
        <v>0.17532153774749559</v>
      </c>
      <c r="C1580" t="str">
        <f ca="1">IF(B1580&lt;=$L$3,$I$3,IF(B1580&lt;=$L$4,$I$4,IF(B1580&lt;=$L$5,$I$5,IF(B1580&lt;=$L$6,$I$6,$I$7))))</f>
        <v>Cone</v>
      </c>
      <c r="D1580" s="14">
        <f ca="1">LOGINV(RAND(),$M$12,$L$12)</f>
        <v>80.423875371833006</v>
      </c>
      <c r="E1580" s="14">
        <f ca="1">LOGINV(RAND(),$M$13,$L$13)</f>
        <v>69.211914084262276</v>
      </c>
      <c r="F1580" s="14">
        <f ca="1">LOGINV(RAND(),$M$14,$L$14)</f>
        <v>26.676000515054547</v>
      </c>
      <c r="G1580" s="14">
        <f ca="1">D1580+E1580+F1580</f>
        <v>176.31178997114981</v>
      </c>
      <c r="H1580">
        <f ca="1">FLOOR(SimTable[[#This Row],[Total_Service_Time_sec]],10)</f>
        <v>170</v>
      </c>
    </row>
    <row r="1581" spans="1:8" ht="15" customHeight="1">
      <c r="A1581">
        <f t="shared" si="24"/>
        <v>1580</v>
      </c>
      <c r="B1581" s="13">
        <f ca="1">RAND()</f>
        <v>0.1351549238161327</v>
      </c>
      <c r="C1581" t="str">
        <f ca="1">IF(B1581&lt;=$L$3,$I$3,IF(B1581&lt;=$L$4,$I$4,IF(B1581&lt;=$L$5,$I$5,IF(B1581&lt;=$L$6,$I$6,$I$7))))</f>
        <v>Cone</v>
      </c>
      <c r="D1581" s="14">
        <f ca="1">LOGINV(RAND(),$M$12,$L$12)</f>
        <v>14.809391264113405</v>
      </c>
      <c r="E1581" s="14">
        <f ca="1">LOGINV(RAND(),$M$13,$L$13)</f>
        <v>6.4667477532399253</v>
      </c>
      <c r="F1581" s="14">
        <f ca="1">LOGINV(RAND(),$M$14,$L$14)</f>
        <v>25.527535978957946</v>
      </c>
      <c r="G1581" s="14">
        <f ca="1">D1581+E1581+F1581</f>
        <v>46.803674996311273</v>
      </c>
      <c r="H1581">
        <f ca="1">FLOOR(SimTable[[#This Row],[Total_Service_Time_sec]],10)</f>
        <v>40</v>
      </c>
    </row>
    <row r="1582" spans="1:8" ht="15" customHeight="1">
      <c r="A1582">
        <f t="shared" si="24"/>
        <v>1581</v>
      </c>
      <c r="B1582" s="13">
        <f ca="1">RAND()</f>
        <v>0.80930603459210626</v>
      </c>
      <c r="C1582" t="str">
        <f ca="1">IF(B1582&lt;=$L$3,$I$3,IF(B1582&lt;=$L$4,$I$4,IF(B1582&lt;=$L$5,$I$5,IF(B1582&lt;=$L$6,$I$6,$I$7))))</f>
        <v>Cup</v>
      </c>
      <c r="D1582" s="14">
        <f ca="1">LOGINV(RAND(),$M$12,$L$12)</f>
        <v>11.446615488280729</v>
      </c>
      <c r="E1582" s="14">
        <f ca="1">LOGINV(RAND(),$M$13,$L$13)</f>
        <v>20.292995109238102</v>
      </c>
      <c r="F1582" s="14">
        <f ca="1">LOGINV(RAND(),$M$14,$L$14)</f>
        <v>20.799172036605984</v>
      </c>
      <c r="G1582" s="14">
        <f ca="1">D1582+E1582+F1582</f>
        <v>52.538782634124814</v>
      </c>
      <c r="H1582">
        <f ca="1">FLOOR(SimTable[[#This Row],[Total_Service_Time_sec]],10)</f>
        <v>50</v>
      </c>
    </row>
    <row r="1583" spans="1:8" ht="15" customHeight="1">
      <c r="A1583">
        <f t="shared" si="24"/>
        <v>1582</v>
      </c>
      <c r="B1583" s="13">
        <f ca="1">RAND()</f>
        <v>0.6439270420026133</v>
      </c>
      <c r="C1583" t="str">
        <f ca="1">IF(B1583&lt;=$L$3,$I$3,IF(B1583&lt;=$L$4,$I$4,IF(B1583&lt;=$L$5,$I$5,IF(B1583&lt;=$L$6,$I$6,$I$7))))</f>
        <v>Cup</v>
      </c>
      <c r="D1583" s="14">
        <f ca="1">LOGINV(RAND(),$M$12,$L$12)</f>
        <v>70.792176942897413</v>
      </c>
      <c r="E1583" s="14">
        <f ca="1">LOGINV(RAND(),$M$13,$L$13)</f>
        <v>22.918221622132876</v>
      </c>
      <c r="F1583" s="14">
        <f ca="1">LOGINV(RAND(),$M$14,$L$14)</f>
        <v>25.55523903755855</v>
      </c>
      <c r="G1583" s="14">
        <f ca="1">D1583+E1583+F1583</f>
        <v>119.26563760258884</v>
      </c>
      <c r="H1583">
        <f ca="1">FLOOR(SimTable[[#This Row],[Total_Service_Time_sec]],10)</f>
        <v>110</v>
      </c>
    </row>
    <row r="1584" spans="1:8" ht="15" customHeight="1">
      <c r="A1584">
        <f t="shared" si="24"/>
        <v>1583</v>
      </c>
      <c r="B1584" s="13">
        <f ca="1">RAND()</f>
        <v>0.38765677191901771</v>
      </c>
      <c r="C1584" t="str">
        <f ca="1">IF(B1584&lt;=$L$3,$I$3,IF(B1584&lt;=$L$4,$I$4,IF(B1584&lt;=$L$5,$I$5,IF(B1584&lt;=$L$6,$I$6,$I$7))))</f>
        <v>Cone</v>
      </c>
      <c r="D1584" s="14">
        <f ca="1">LOGINV(RAND(),$M$12,$L$12)</f>
        <v>32.599640806275843</v>
      </c>
      <c r="E1584" s="14">
        <f ca="1">LOGINV(RAND(),$M$13,$L$13)</f>
        <v>17.289072307351987</v>
      </c>
      <c r="F1584" s="14">
        <f ca="1">LOGINV(RAND(),$M$14,$L$14)</f>
        <v>15.321339558719684</v>
      </c>
      <c r="G1584" s="14">
        <f ca="1">D1584+E1584+F1584</f>
        <v>65.210052672347516</v>
      </c>
      <c r="H1584">
        <f ca="1">FLOOR(SimTable[[#This Row],[Total_Service_Time_sec]],10)</f>
        <v>60</v>
      </c>
    </row>
    <row r="1585" spans="1:8" ht="15" customHeight="1">
      <c r="A1585">
        <f t="shared" si="24"/>
        <v>1584</v>
      </c>
      <c r="B1585" s="13">
        <f ca="1">RAND()</f>
        <v>0.11880279377271463</v>
      </c>
      <c r="C1585" t="str">
        <f ca="1">IF(B1585&lt;=$L$3,$I$3,IF(B1585&lt;=$L$4,$I$4,IF(B1585&lt;=$L$5,$I$5,IF(B1585&lt;=$L$6,$I$6,$I$7))))</f>
        <v>Cone</v>
      </c>
      <c r="D1585" s="14">
        <f ca="1">LOGINV(RAND(),$M$12,$L$12)</f>
        <v>14.847866868347781</v>
      </c>
      <c r="E1585" s="14">
        <f ca="1">LOGINV(RAND(),$M$13,$L$13)</f>
        <v>18.346417011773788</v>
      </c>
      <c r="F1585" s="14">
        <f ca="1">LOGINV(RAND(),$M$14,$L$14)</f>
        <v>18.234142679064302</v>
      </c>
      <c r="G1585" s="14">
        <f ca="1">D1585+E1585+F1585</f>
        <v>51.428426559185866</v>
      </c>
      <c r="H1585">
        <f ca="1">FLOOR(SimTable[[#This Row],[Total_Service_Time_sec]],10)</f>
        <v>50</v>
      </c>
    </row>
    <row r="1586" spans="1:8" ht="15" customHeight="1">
      <c r="A1586">
        <f t="shared" si="24"/>
        <v>1585</v>
      </c>
      <c r="B1586" s="13">
        <f ca="1">RAND()</f>
        <v>0.85928127025161227</v>
      </c>
      <c r="C1586" t="str">
        <f ca="1">IF(B1586&lt;=$L$3,$I$3,IF(B1586&lt;=$L$4,$I$4,IF(B1586&lt;=$L$5,$I$5,IF(B1586&lt;=$L$6,$I$6,$I$7))))</f>
        <v>Cup</v>
      </c>
      <c r="D1586" s="14">
        <f ca="1">LOGINV(RAND(),$M$12,$L$12)</f>
        <v>13.189252745966355</v>
      </c>
      <c r="E1586" s="14">
        <f ca="1">LOGINV(RAND(),$M$13,$L$13)</f>
        <v>50.35927628373625</v>
      </c>
      <c r="F1586" s="14">
        <f ca="1">LOGINV(RAND(),$M$14,$L$14)</f>
        <v>24.641904867387531</v>
      </c>
      <c r="G1586" s="14">
        <f ca="1">D1586+E1586+F1586</f>
        <v>88.190433897090145</v>
      </c>
      <c r="H1586">
        <f ca="1">FLOOR(SimTable[[#This Row],[Total_Service_Time_sec]],10)</f>
        <v>80</v>
      </c>
    </row>
    <row r="1587" spans="1:8" ht="15" customHeight="1">
      <c r="A1587">
        <f t="shared" si="24"/>
        <v>1586</v>
      </c>
      <c r="B1587" s="13">
        <f ca="1">RAND()</f>
        <v>0.55208026364744023</v>
      </c>
      <c r="C1587" t="str">
        <f ca="1">IF(B1587&lt;=$L$3,$I$3,IF(B1587&lt;=$L$4,$I$4,IF(B1587&lt;=$L$5,$I$5,IF(B1587&lt;=$L$6,$I$6,$I$7))))</f>
        <v>Cup</v>
      </c>
      <c r="D1587" s="14">
        <f ca="1">LOGINV(RAND(),$M$12,$L$12)</f>
        <v>49.610010527704659</v>
      </c>
      <c r="E1587" s="14">
        <f ca="1">LOGINV(RAND(),$M$13,$L$13)</f>
        <v>37.229934017444052</v>
      </c>
      <c r="F1587" s="14">
        <f ca="1">LOGINV(RAND(),$M$14,$L$14)</f>
        <v>20.092197679377684</v>
      </c>
      <c r="G1587" s="14">
        <f ca="1">D1587+E1587+F1587</f>
        <v>106.93214222452639</v>
      </c>
      <c r="H1587">
        <f ca="1">FLOOR(SimTable[[#This Row],[Total_Service_Time_sec]],10)</f>
        <v>100</v>
      </c>
    </row>
    <row r="1588" spans="1:8" ht="15" customHeight="1">
      <c r="A1588">
        <f t="shared" si="24"/>
        <v>1587</v>
      </c>
      <c r="B1588" s="13">
        <f ca="1">RAND()</f>
        <v>0.85076415661543148</v>
      </c>
      <c r="C1588" t="str">
        <f ca="1">IF(B1588&lt;=$L$3,$I$3,IF(B1588&lt;=$L$4,$I$4,IF(B1588&lt;=$L$5,$I$5,IF(B1588&lt;=$L$6,$I$6,$I$7))))</f>
        <v>Cup</v>
      </c>
      <c r="D1588" s="14">
        <f ca="1">LOGINV(RAND(),$M$12,$L$12)</f>
        <v>48.923751930647512</v>
      </c>
      <c r="E1588" s="14">
        <f ca="1">LOGINV(RAND(),$M$13,$L$13)</f>
        <v>39.105370013798058</v>
      </c>
      <c r="F1588" s="14">
        <f ca="1">LOGINV(RAND(),$M$14,$L$14)</f>
        <v>18.843522342208907</v>
      </c>
      <c r="G1588" s="14">
        <f ca="1">D1588+E1588+F1588</f>
        <v>106.87264428665446</v>
      </c>
      <c r="H1588">
        <f ca="1">FLOOR(SimTable[[#This Row],[Total_Service_Time_sec]],10)</f>
        <v>100</v>
      </c>
    </row>
    <row r="1589" spans="1:8" ht="15" customHeight="1">
      <c r="A1589">
        <f t="shared" si="24"/>
        <v>1588</v>
      </c>
      <c r="B1589" s="13">
        <f ca="1">RAND()</f>
        <v>0.65044834874497581</v>
      </c>
      <c r="C1589" t="str">
        <f ca="1">IF(B1589&lt;=$L$3,$I$3,IF(B1589&lt;=$L$4,$I$4,IF(B1589&lt;=$L$5,$I$5,IF(B1589&lt;=$L$6,$I$6,$I$7))))</f>
        <v>Cup</v>
      </c>
      <c r="D1589" s="14">
        <f ca="1">LOGINV(RAND(),$M$12,$L$12)</f>
        <v>143.97329718340083</v>
      </c>
      <c r="E1589" s="14">
        <f ca="1">LOGINV(RAND(),$M$13,$L$13)</f>
        <v>15.520849085332266</v>
      </c>
      <c r="F1589" s="14">
        <f ca="1">LOGINV(RAND(),$M$14,$L$14)</f>
        <v>17.225858387211254</v>
      </c>
      <c r="G1589" s="14">
        <f ca="1">D1589+E1589+F1589</f>
        <v>176.72000465594434</v>
      </c>
      <c r="H1589">
        <f ca="1">FLOOR(SimTable[[#This Row],[Total_Service_Time_sec]],10)</f>
        <v>170</v>
      </c>
    </row>
    <row r="1590" spans="1:8" ht="15" customHeight="1">
      <c r="A1590">
        <f t="shared" si="24"/>
        <v>1589</v>
      </c>
      <c r="B1590" s="13">
        <f ca="1">RAND()</f>
        <v>0.7519726145229404</v>
      </c>
      <c r="C1590" t="str">
        <f ca="1">IF(B1590&lt;=$L$3,$I$3,IF(B1590&lt;=$L$4,$I$4,IF(B1590&lt;=$L$5,$I$5,IF(B1590&lt;=$L$6,$I$6,$I$7))))</f>
        <v>Cup</v>
      </c>
      <c r="D1590" s="14">
        <f ca="1">LOGINV(RAND(),$M$12,$L$12)</f>
        <v>52.413843910473133</v>
      </c>
      <c r="E1590" s="14">
        <f ca="1">LOGINV(RAND(),$M$13,$L$13)</f>
        <v>71.471784739392817</v>
      </c>
      <c r="F1590" s="14">
        <f ca="1">LOGINV(RAND(),$M$14,$L$14)</f>
        <v>19.149915648414822</v>
      </c>
      <c r="G1590" s="14">
        <f ca="1">D1590+E1590+F1590</f>
        <v>143.03554429828077</v>
      </c>
      <c r="H1590">
        <f ca="1">FLOOR(SimTable[[#This Row],[Total_Service_Time_sec]],10)</f>
        <v>140</v>
      </c>
    </row>
    <row r="1591" spans="1:8" ht="15" customHeight="1">
      <c r="A1591">
        <f t="shared" si="24"/>
        <v>1590</v>
      </c>
      <c r="B1591" s="13">
        <f ca="1">RAND()</f>
        <v>0.30815776458565169</v>
      </c>
      <c r="C1591" t="str">
        <f ca="1">IF(B1591&lt;=$L$3,$I$3,IF(B1591&lt;=$L$4,$I$4,IF(B1591&lt;=$L$5,$I$5,IF(B1591&lt;=$L$6,$I$6,$I$7))))</f>
        <v>Cone</v>
      </c>
      <c r="D1591" s="14">
        <f ca="1">LOGINV(RAND(),$M$12,$L$12)</f>
        <v>21.016563344465766</v>
      </c>
      <c r="E1591" s="14">
        <f ca="1">LOGINV(RAND(),$M$13,$L$13)</f>
        <v>12.366619398090542</v>
      </c>
      <c r="F1591" s="14">
        <f ca="1">LOGINV(RAND(),$M$14,$L$14)</f>
        <v>21.822731189746769</v>
      </c>
      <c r="G1591" s="14">
        <f ca="1">D1591+E1591+F1591</f>
        <v>55.205913932303076</v>
      </c>
      <c r="H1591">
        <f ca="1">FLOOR(SimTable[[#This Row],[Total_Service_Time_sec]],10)</f>
        <v>50</v>
      </c>
    </row>
    <row r="1592" spans="1:8" ht="15" customHeight="1">
      <c r="A1592">
        <f t="shared" si="24"/>
        <v>1591</v>
      </c>
      <c r="B1592" s="13">
        <f ca="1">RAND()</f>
        <v>9.6929534686453267E-2</v>
      </c>
      <c r="C1592" t="str">
        <f ca="1">IF(B1592&lt;=$L$3,$I$3,IF(B1592&lt;=$L$4,$I$4,IF(B1592&lt;=$L$5,$I$5,IF(B1592&lt;=$L$6,$I$6,$I$7))))</f>
        <v>Cone</v>
      </c>
      <c r="D1592" s="14">
        <f ca="1">LOGINV(RAND(),$M$12,$L$12)</f>
        <v>29.440461847927832</v>
      </c>
      <c r="E1592" s="14">
        <f ca="1">LOGINV(RAND(),$M$13,$L$13)</f>
        <v>29.089966545374953</v>
      </c>
      <c r="F1592" s="14">
        <f ca="1">LOGINV(RAND(),$M$14,$L$14)</f>
        <v>21.743779051847902</v>
      </c>
      <c r="G1592" s="14">
        <f ca="1">D1592+E1592+F1592</f>
        <v>80.274207445150694</v>
      </c>
      <c r="H1592">
        <f ca="1">FLOOR(SimTable[[#This Row],[Total_Service_Time_sec]],10)</f>
        <v>80</v>
      </c>
    </row>
    <row r="1593" spans="1:8" ht="15" customHeight="1">
      <c r="A1593">
        <f t="shared" si="24"/>
        <v>1592</v>
      </c>
      <c r="B1593" s="13">
        <f ca="1">RAND()</f>
        <v>0.82941444173379486</v>
      </c>
      <c r="C1593" t="str">
        <f ca="1">IF(B1593&lt;=$L$3,$I$3,IF(B1593&lt;=$L$4,$I$4,IF(B1593&lt;=$L$5,$I$5,IF(B1593&lt;=$L$6,$I$6,$I$7))))</f>
        <v>Cup</v>
      </c>
      <c r="D1593" s="14">
        <f ca="1">LOGINV(RAND(),$M$12,$L$12)</f>
        <v>16.258101667159494</v>
      </c>
      <c r="E1593" s="14">
        <f ca="1">LOGINV(RAND(),$M$13,$L$13)</f>
        <v>23.248865871639481</v>
      </c>
      <c r="F1593" s="14">
        <f ca="1">LOGINV(RAND(),$M$14,$L$14)</f>
        <v>20.083003066672514</v>
      </c>
      <c r="G1593" s="14">
        <f ca="1">D1593+E1593+F1593</f>
        <v>59.589970605471493</v>
      </c>
      <c r="H1593">
        <f ca="1">FLOOR(SimTable[[#This Row],[Total_Service_Time_sec]],10)</f>
        <v>50</v>
      </c>
    </row>
    <row r="1594" spans="1:8" ht="15" customHeight="1">
      <c r="A1594">
        <f t="shared" si="24"/>
        <v>1593</v>
      </c>
      <c r="B1594" s="13">
        <f ca="1">RAND()</f>
        <v>0.58945360796233859</v>
      </c>
      <c r="C1594" t="str">
        <f ca="1">IF(B1594&lt;=$L$3,$I$3,IF(B1594&lt;=$L$4,$I$4,IF(B1594&lt;=$L$5,$I$5,IF(B1594&lt;=$L$6,$I$6,$I$7))))</f>
        <v>Cup</v>
      </c>
      <c r="D1594" s="14">
        <f ca="1">LOGINV(RAND(),$M$12,$L$12)</f>
        <v>164.58433632987123</v>
      </c>
      <c r="E1594" s="14">
        <f ca="1">LOGINV(RAND(),$M$13,$L$13)</f>
        <v>33.335819173678921</v>
      </c>
      <c r="F1594" s="14">
        <f ca="1">LOGINV(RAND(),$M$14,$L$14)</f>
        <v>23.965415609421377</v>
      </c>
      <c r="G1594" s="14">
        <f ca="1">D1594+E1594+F1594</f>
        <v>221.88557111297152</v>
      </c>
      <c r="H1594">
        <f ca="1">FLOOR(SimTable[[#This Row],[Total_Service_Time_sec]],10)</f>
        <v>220</v>
      </c>
    </row>
    <row r="1595" spans="1:8" ht="15" customHeight="1">
      <c r="A1595">
        <f t="shared" si="24"/>
        <v>1594</v>
      </c>
      <c r="B1595" s="13">
        <f ca="1">RAND()</f>
        <v>0.48622152517800055</v>
      </c>
      <c r="C1595" t="str">
        <f ca="1">IF(B1595&lt;=$L$3,$I$3,IF(B1595&lt;=$L$4,$I$4,IF(B1595&lt;=$L$5,$I$5,IF(B1595&lt;=$L$6,$I$6,$I$7))))</f>
        <v>Cone</v>
      </c>
      <c r="D1595" s="14">
        <f ca="1">LOGINV(RAND(),$M$12,$L$12)</f>
        <v>17.499809786614403</v>
      </c>
      <c r="E1595" s="14">
        <f ca="1">LOGINV(RAND(),$M$13,$L$13)</f>
        <v>29.934342724127447</v>
      </c>
      <c r="F1595" s="14">
        <f ca="1">LOGINV(RAND(),$M$14,$L$14)</f>
        <v>14.323505101112445</v>
      </c>
      <c r="G1595" s="14">
        <f ca="1">D1595+E1595+F1595</f>
        <v>61.757657611854299</v>
      </c>
      <c r="H1595">
        <f ca="1">FLOOR(SimTable[[#This Row],[Total_Service_Time_sec]],10)</f>
        <v>60</v>
      </c>
    </row>
    <row r="1596" spans="1:8" ht="15" customHeight="1">
      <c r="A1596">
        <f t="shared" si="24"/>
        <v>1595</v>
      </c>
      <c r="B1596" s="13">
        <f ca="1">RAND()</f>
        <v>8.2280747490037554E-2</v>
      </c>
      <c r="C1596" t="str">
        <f ca="1">IF(B1596&lt;=$L$3,$I$3,IF(B1596&lt;=$L$4,$I$4,IF(B1596&lt;=$L$5,$I$5,IF(B1596&lt;=$L$6,$I$6,$I$7))))</f>
        <v>Cone</v>
      </c>
      <c r="D1596" s="14">
        <f ca="1">LOGINV(RAND(),$M$12,$L$12)</f>
        <v>28.028168331641972</v>
      </c>
      <c r="E1596" s="14">
        <f ca="1">LOGINV(RAND(),$M$13,$L$13)</f>
        <v>11.119598399585966</v>
      </c>
      <c r="F1596" s="14">
        <f ca="1">LOGINV(RAND(),$M$14,$L$14)</f>
        <v>16.851864294550737</v>
      </c>
      <c r="G1596" s="14">
        <f ca="1">D1596+E1596+F1596</f>
        <v>55.999631025778676</v>
      </c>
      <c r="H1596">
        <f ca="1">FLOOR(SimTable[[#This Row],[Total_Service_Time_sec]],10)</f>
        <v>50</v>
      </c>
    </row>
    <row r="1597" spans="1:8" ht="15" customHeight="1">
      <c r="A1597">
        <f t="shared" si="24"/>
        <v>1596</v>
      </c>
      <c r="B1597" s="13">
        <f ca="1">RAND()</f>
        <v>5.9565064149879499E-2</v>
      </c>
      <c r="C1597" t="str">
        <f ca="1">IF(B1597&lt;=$L$3,$I$3,IF(B1597&lt;=$L$4,$I$4,IF(B1597&lt;=$L$5,$I$5,IF(B1597&lt;=$L$6,$I$6,$I$7))))</f>
        <v>Cone</v>
      </c>
      <c r="D1597" s="14">
        <f ca="1">LOGINV(RAND(),$M$12,$L$12)</f>
        <v>53.4052208633248</v>
      </c>
      <c r="E1597" s="14">
        <f ca="1">LOGINV(RAND(),$M$13,$L$13)</f>
        <v>30.95944694937608</v>
      </c>
      <c r="F1597" s="14">
        <f ca="1">LOGINV(RAND(),$M$14,$L$14)</f>
        <v>20.700477186088627</v>
      </c>
      <c r="G1597" s="14">
        <f ca="1">D1597+E1597+F1597</f>
        <v>105.06514499878949</v>
      </c>
      <c r="H1597">
        <f ca="1">FLOOR(SimTable[[#This Row],[Total_Service_Time_sec]],10)</f>
        <v>100</v>
      </c>
    </row>
    <row r="1598" spans="1:8" ht="15" customHeight="1">
      <c r="A1598">
        <f t="shared" si="24"/>
        <v>1597</v>
      </c>
      <c r="B1598" s="13">
        <f ca="1">RAND()</f>
        <v>0.73446115173433713</v>
      </c>
      <c r="C1598" t="str">
        <f ca="1">IF(B1598&lt;=$L$3,$I$3,IF(B1598&lt;=$L$4,$I$4,IF(B1598&lt;=$L$5,$I$5,IF(B1598&lt;=$L$6,$I$6,$I$7))))</f>
        <v>Cup</v>
      </c>
      <c r="D1598" s="14">
        <f ca="1">LOGINV(RAND(),$M$12,$L$12)</f>
        <v>35.436786710758952</v>
      </c>
      <c r="E1598" s="14">
        <f ca="1">LOGINV(RAND(),$M$13,$L$13)</f>
        <v>43.306906907192094</v>
      </c>
      <c r="F1598" s="14">
        <f ca="1">LOGINV(RAND(),$M$14,$L$14)</f>
        <v>16.942097296704823</v>
      </c>
      <c r="G1598" s="14">
        <f ca="1">D1598+E1598+F1598</f>
        <v>95.685790914655854</v>
      </c>
      <c r="H1598">
        <f ca="1">FLOOR(SimTable[[#This Row],[Total_Service_Time_sec]],10)</f>
        <v>90</v>
      </c>
    </row>
    <row r="1599" spans="1:8" ht="15" customHeight="1">
      <c r="A1599">
        <f t="shared" si="24"/>
        <v>1598</v>
      </c>
      <c r="B1599" s="13">
        <f ca="1">RAND()</f>
        <v>0.15237895327105266</v>
      </c>
      <c r="C1599" t="str">
        <f ca="1">IF(B1599&lt;=$L$3,$I$3,IF(B1599&lt;=$L$4,$I$4,IF(B1599&lt;=$L$5,$I$5,IF(B1599&lt;=$L$6,$I$6,$I$7))))</f>
        <v>Cone</v>
      </c>
      <c r="D1599" s="14">
        <f ca="1">LOGINV(RAND(),$M$12,$L$12)</f>
        <v>74.805020272046704</v>
      </c>
      <c r="E1599" s="14">
        <f ca="1">LOGINV(RAND(),$M$13,$L$13)</f>
        <v>23.810915927136136</v>
      </c>
      <c r="F1599" s="14">
        <f ca="1">LOGINV(RAND(),$M$14,$L$14)</f>
        <v>20.982074620476919</v>
      </c>
      <c r="G1599" s="14">
        <f ca="1">D1599+E1599+F1599</f>
        <v>119.59801081965976</v>
      </c>
      <c r="H1599">
        <f ca="1">FLOOR(SimTable[[#This Row],[Total_Service_Time_sec]],10)</f>
        <v>110</v>
      </c>
    </row>
    <row r="1600" spans="1:8" ht="15" customHeight="1">
      <c r="A1600">
        <f t="shared" si="24"/>
        <v>1599</v>
      </c>
      <c r="B1600" s="13">
        <f ca="1">RAND()</f>
        <v>0.52075548537846872</v>
      </c>
      <c r="C1600" t="str">
        <f ca="1">IF(B1600&lt;=$L$3,$I$3,IF(B1600&lt;=$L$4,$I$4,IF(B1600&lt;=$L$5,$I$5,IF(B1600&lt;=$L$6,$I$6,$I$7))))</f>
        <v>Cup</v>
      </c>
      <c r="D1600" s="14">
        <f ca="1">LOGINV(RAND(),$M$12,$L$12)</f>
        <v>15.229201333158485</v>
      </c>
      <c r="E1600" s="14">
        <f ca="1">LOGINV(RAND(),$M$13,$L$13)</f>
        <v>11.672101783165756</v>
      </c>
      <c r="F1600" s="14">
        <f ca="1">LOGINV(RAND(),$M$14,$L$14)</f>
        <v>17.741259223657497</v>
      </c>
      <c r="G1600" s="14">
        <f ca="1">D1600+E1600+F1600</f>
        <v>44.642562339981737</v>
      </c>
      <c r="H1600">
        <f ca="1">FLOOR(SimTable[[#This Row],[Total_Service_Time_sec]],10)</f>
        <v>40</v>
      </c>
    </row>
    <row r="1601" spans="1:8" ht="15" customHeight="1">
      <c r="A1601">
        <f t="shared" si="24"/>
        <v>1600</v>
      </c>
      <c r="B1601" s="13">
        <f ca="1">RAND()</f>
        <v>0.77769925737101209</v>
      </c>
      <c r="C1601" t="str">
        <f ca="1">IF(B1601&lt;=$L$3,$I$3,IF(B1601&lt;=$L$4,$I$4,IF(B1601&lt;=$L$5,$I$5,IF(B1601&lt;=$L$6,$I$6,$I$7))))</f>
        <v>Cup</v>
      </c>
      <c r="D1601" s="14">
        <f ca="1">LOGINV(RAND(),$M$12,$L$12)</f>
        <v>22.107426894262158</v>
      </c>
      <c r="E1601" s="14">
        <f ca="1">LOGINV(RAND(),$M$13,$L$13)</f>
        <v>20.969118639751954</v>
      </c>
      <c r="F1601" s="14">
        <f ca="1">LOGINV(RAND(),$M$14,$L$14)</f>
        <v>18.449882870824254</v>
      </c>
      <c r="G1601" s="14">
        <f ca="1">D1601+E1601+F1601</f>
        <v>61.52642840483837</v>
      </c>
      <c r="H1601">
        <f ca="1">FLOOR(SimTable[[#This Row],[Total_Service_Time_sec]],10)</f>
        <v>60</v>
      </c>
    </row>
    <row r="1602" spans="1:8" ht="15" customHeight="1">
      <c r="A1602">
        <f t="shared" ref="A1602:A1665" si="25">ROW()-1</f>
        <v>1601</v>
      </c>
      <c r="B1602" s="13">
        <f ca="1">RAND()</f>
        <v>0.69214300640700788</v>
      </c>
      <c r="C1602" t="str">
        <f ca="1">IF(B1602&lt;=$L$3,$I$3,IF(B1602&lt;=$L$4,$I$4,IF(B1602&lt;=$L$5,$I$5,IF(B1602&lt;=$L$6,$I$6,$I$7))))</f>
        <v>Cup</v>
      </c>
      <c r="D1602" s="14">
        <f ca="1">LOGINV(RAND(),$M$12,$L$12)</f>
        <v>123.29353425041728</v>
      </c>
      <c r="E1602" s="14">
        <f ca="1">LOGINV(RAND(),$M$13,$L$13)</f>
        <v>15.289379392364607</v>
      </c>
      <c r="F1602" s="14">
        <f ca="1">LOGINV(RAND(),$M$14,$L$14)</f>
        <v>22.580002856994387</v>
      </c>
      <c r="G1602" s="14">
        <f ca="1">D1602+E1602+F1602</f>
        <v>161.16291649977626</v>
      </c>
      <c r="H1602">
        <f ca="1">FLOOR(SimTable[[#This Row],[Total_Service_Time_sec]],10)</f>
        <v>160</v>
      </c>
    </row>
    <row r="1603" spans="1:8" ht="15" customHeight="1">
      <c r="A1603">
        <f t="shared" si="25"/>
        <v>1602</v>
      </c>
      <c r="B1603" s="13">
        <f ca="1">RAND()</f>
        <v>0.39411937221901217</v>
      </c>
      <c r="C1603" t="str">
        <f ca="1">IF(B1603&lt;=$L$3,$I$3,IF(B1603&lt;=$L$4,$I$4,IF(B1603&lt;=$L$5,$I$5,IF(B1603&lt;=$L$6,$I$6,$I$7))))</f>
        <v>Cone</v>
      </c>
      <c r="D1603" s="14">
        <f ca="1">LOGINV(RAND(),$M$12,$L$12)</f>
        <v>9.5673426403273201</v>
      </c>
      <c r="E1603" s="14">
        <f ca="1">LOGINV(RAND(),$M$13,$L$13)</f>
        <v>28.912268158261497</v>
      </c>
      <c r="F1603" s="14">
        <f ca="1">LOGINV(RAND(),$M$14,$L$14)</f>
        <v>19.589826424455911</v>
      </c>
      <c r="G1603" s="14">
        <f ca="1">D1603+E1603+F1603</f>
        <v>58.06943722304473</v>
      </c>
      <c r="H1603">
        <f ca="1">FLOOR(SimTable[[#This Row],[Total_Service_Time_sec]],10)</f>
        <v>50</v>
      </c>
    </row>
    <row r="1604" spans="1:8" ht="15" customHeight="1">
      <c r="A1604">
        <f t="shared" si="25"/>
        <v>1603</v>
      </c>
      <c r="B1604" s="13">
        <f ca="1">RAND()</f>
        <v>0.35604291058118542</v>
      </c>
      <c r="C1604" t="str">
        <f ca="1">IF(B1604&lt;=$L$3,$I$3,IF(B1604&lt;=$L$4,$I$4,IF(B1604&lt;=$L$5,$I$5,IF(B1604&lt;=$L$6,$I$6,$I$7))))</f>
        <v>Cone</v>
      </c>
      <c r="D1604" s="14">
        <f ca="1">LOGINV(RAND(),$M$12,$L$12)</f>
        <v>26.123377910563239</v>
      </c>
      <c r="E1604" s="14">
        <f ca="1">LOGINV(RAND(),$M$13,$L$13)</f>
        <v>21.15598457319868</v>
      </c>
      <c r="F1604" s="14">
        <f ca="1">LOGINV(RAND(),$M$14,$L$14)</f>
        <v>20.673832791935794</v>
      </c>
      <c r="G1604" s="14">
        <f ca="1">D1604+E1604+F1604</f>
        <v>67.953195275697709</v>
      </c>
      <c r="H1604">
        <f ca="1">FLOOR(SimTable[[#This Row],[Total_Service_Time_sec]],10)</f>
        <v>60</v>
      </c>
    </row>
    <row r="1605" spans="1:8" ht="15" customHeight="1">
      <c r="A1605">
        <f t="shared" si="25"/>
        <v>1604</v>
      </c>
      <c r="B1605" s="13">
        <f ca="1">RAND()</f>
        <v>0.1511873957619666</v>
      </c>
      <c r="C1605" t="str">
        <f ca="1">IF(B1605&lt;=$L$3,$I$3,IF(B1605&lt;=$L$4,$I$4,IF(B1605&lt;=$L$5,$I$5,IF(B1605&lt;=$L$6,$I$6,$I$7))))</f>
        <v>Cone</v>
      </c>
      <c r="D1605" s="14">
        <f ca="1">LOGINV(RAND(),$M$12,$L$12)</f>
        <v>35.990117645647359</v>
      </c>
      <c r="E1605" s="14">
        <f ca="1">LOGINV(RAND(),$M$13,$L$13)</f>
        <v>23.539477879810267</v>
      </c>
      <c r="F1605" s="14">
        <f ca="1">LOGINV(RAND(),$M$14,$L$14)</f>
        <v>14.427264731586821</v>
      </c>
      <c r="G1605" s="14">
        <f ca="1">D1605+E1605+F1605</f>
        <v>73.95686025704444</v>
      </c>
      <c r="H1605">
        <f ca="1">FLOOR(SimTable[[#This Row],[Total_Service_Time_sec]],10)</f>
        <v>70</v>
      </c>
    </row>
    <row r="1606" spans="1:8" ht="15" customHeight="1">
      <c r="A1606">
        <f t="shared" si="25"/>
        <v>1605</v>
      </c>
      <c r="B1606" s="13">
        <f ca="1">RAND()</f>
        <v>0.54730491844654705</v>
      </c>
      <c r="C1606" t="str">
        <f ca="1">IF(B1606&lt;=$L$3,$I$3,IF(B1606&lt;=$L$4,$I$4,IF(B1606&lt;=$L$5,$I$5,IF(B1606&lt;=$L$6,$I$6,$I$7))))</f>
        <v>Cup</v>
      </c>
      <c r="D1606" s="14">
        <f ca="1">LOGINV(RAND(),$M$12,$L$12)</f>
        <v>32.718888381512784</v>
      </c>
      <c r="E1606" s="14">
        <f ca="1">LOGINV(RAND(),$M$13,$L$13)</f>
        <v>32.308432765297241</v>
      </c>
      <c r="F1606" s="14">
        <f ca="1">LOGINV(RAND(),$M$14,$L$14)</f>
        <v>23.667869186907055</v>
      </c>
      <c r="G1606" s="14">
        <f ca="1">D1606+E1606+F1606</f>
        <v>88.695190333717079</v>
      </c>
      <c r="H1606">
        <f ca="1">FLOOR(SimTable[[#This Row],[Total_Service_Time_sec]],10)</f>
        <v>80</v>
      </c>
    </row>
    <row r="1607" spans="1:8" ht="15" customHeight="1">
      <c r="A1607">
        <f t="shared" si="25"/>
        <v>1606</v>
      </c>
      <c r="B1607" s="13">
        <f ca="1">RAND()</f>
        <v>0.72664343471563453</v>
      </c>
      <c r="C1607" t="str">
        <f ca="1">IF(B1607&lt;=$L$3,$I$3,IF(B1607&lt;=$L$4,$I$4,IF(B1607&lt;=$L$5,$I$5,IF(B1607&lt;=$L$6,$I$6,$I$7))))</f>
        <v>Cup</v>
      </c>
      <c r="D1607" s="14">
        <f ca="1">LOGINV(RAND(),$M$12,$L$12)</f>
        <v>224.09752290558151</v>
      </c>
      <c r="E1607" s="14">
        <f ca="1">LOGINV(RAND(),$M$13,$L$13)</f>
        <v>8.7011716073990399</v>
      </c>
      <c r="F1607" s="14">
        <f ca="1">LOGINV(RAND(),$M$14,$L$14)</f>
        <v>21.838906448103621</v>
      </c>
      <c r="G1607" s="14">
        <f ca="1">D1607+E1607+F1607</f>
        <v>254.63760096108416</v>
      </c>
      <c r="H1607">
        <f ca="1">FLOOR(SimTable[[#This Row],[Total_Service_Time_sec]],10)</f>
        <v>250</v>
      </c>
    </row>
    <row r="1608" spans="1:8" ht="15" customHeight="1">
      <c r="A1608">
        <f t="shared" si="25"/>
        <v>1607</v>
      </c>
      <c r="B1608" s="13">
        <f ca="1">RAND()</f>
        <v>0.6774526823773469</v>
      </c>
      <c r="C1608" t="str">
        <f ca="1">IF(B1608&lt;=$L$3,$I$3,IF(B1608&lt;=$L$4,$I$4,IF(B1608&lt;=$L$5,$I$5,IF(B1608&lt;=$L$6,$I$6,$I$7))))</f>
        <v>Cup</v>
      </c>
      <c r="D1608" s="14">
        <f ca="1">LOGINV(RAND(),$M$12,$L$12)</f>
        <v>20.842333386771951</v>
      </c>
      <c r="E1608" s="14">
        <f ca="1">LOGINV(RAND(),$M$13,$L$13)</f>
        <v>30.021727808746107</v>
      </c>
      <c r="F1608" s="14">
        <f ca="1">LOGINV(RAND(),$M$14,$L$14)</f>
        <v>19.441802917977828</v>
      </c>
      <c r="G1608" s="14">
        <f ca="1">D1608+E1608+F1608</f>
        <v>70.305864113495886</v>
      </c>
      <c r="H1608">
        <f ca="1">FLOOR(SimTable[[#This Row],[Total_Service_Time_sec]],10)</f>
        <v>70</v>
      </c>
    </row>
    <row r="1609" spans="1:8" ht="15" customHeight="1">
      <c r="A1609">
        <f t="shared" si="25"/>
        <v>1608</v>
      </c>
      <c r="B1609" s="13">
        <f ca="1">RAND()</f>
        <v>0.32710475339360412</v>
      </c>
      <c r="C1609" t="str">
        <f ca="1">IF(B1609&lt;=$L$3,$I$3,IF(B1609&lt;=$L$4,$I$4,IF(B1609&lt;=$L$5,$I$5,IF(B1609&lt;=$L$6,$I$6,$I$7))))</f>
        <v>Cone</v>
      </c>
      <c r="D1609" s="14">
        <f ca="1">LOGINV(RAND(),$M$12,$L$12)</f>
        <v>35.720907971007293</v>
      </c>
      <c r="E1609" s="14">
        <f ca="1">LOGINV(RAND(),$M$13,$L$13)</f>
        <v>54.562738398397443</v>
      </c>
      <c r="F1609" s="14">
        <f ca="1">LOGINV(RAND(),$M$14,$L$14)</f>
        <v>21.573186918231688</v>
      </c>
      <c r="G1609" s="14">
        <f ca="1">D1609+E1609+F1609</f>
        <v>111.85683328763642</v>
      </c>
      <c r="H1609">
        <f ca="1">FLOOR(SimTable[[#This Row],[Total_Service_Time_sec]],10)</f>
        <v>110</v>
      </c>
    </row>
    <row r="1610" spans="1:8" ht="15" customHeight="1">
      <c r="A1610">
        <f t="shared" si="25"/>
        <v>1609</v>
      </c>
      <c r="B1610" s="13">
        <f ca="1">RAND()</f>
        <v>0.20957502452422838</v>
      </c>
      <c r="C1610" t="str">
        <f ca="1">IF(B1610&lt;=$L$3,$I$3,IF(B1610&lt;=$L$4,$I$4,IF(B1610&lt;=$L$5,$I$5,IF(B1610&lt;=$L$6,$I$6,$I$7))))</f>
        <v>Cone</v>
      </c>
      <c r="D1610" s="14">
        <f ca="1">LOGINV(RAND(),$M$12,$L$12)</f>
        <v>17.223140343104831</v>
      </c>
      <c r="E1610" s="14">
        <f ca="1">LOGINV(RAND(),$M$13,$L$13)</f>
        <v>16.816224539353428</v>
      </c>
      <c r="F1610" s="14">
        <f ca="1">LOGINV(RAND(),$M$14,$L$14)</f>
        <v>13.975077044340672</v>
      </c>
      <c r="G1610" s="14">
        <f ca="1">D1610+E1610+F1610</f>
        <v>48.014441926798931</v>
      </c>
      <c r="H1610">
        <f ca="1">FLOOR(SimTable[[#This Row],[Total_Service_Time_sec]],10)</f>
        <v>40</v>
      </c>
    </row>
    <row r="1611" spans="1:8" ht="15" customHeight="1">
      <c r="A1611">
        <f t="shared" si="25"/>
        <v>1610</v>
      </c>
      <c r="B1611" s="13">
        <f ca="1">RAND()</f>
        <v>0.26673306009335351</v>
      </c>
      <c r="C1611" t="str">
        <f ca="1">IF(B1611&lt;=$L$3,$I$3,IF(B1611&lt;=$L$4,$I$4,IF(B1611&lt;=$L$5,$I$5,IF(B1611&lt;=$L$6,$I$6,$I$7))))</f>
        <v>Cone</v>
      </c>
      <c r="D1611" s="14">
        <f ca="1">LOGINV(RAND(),$M$12,$L$12)</f>
        <v>7.2484846967003485</v>
      </c>
      <c r="E1611" s="14">
        <f ca="1">LOGINV(RAND(),$M$13,$L$13)</f>
        <v>22.717645757608125</v>
      </c>
      <c r="F1611" s="14">
        <f ca="1">LOGINV(RAND(),$M$14,$L$14)</f>
        <v>21.097289717682056</v>
      </c>
      <c r="G1611" s="14">
        <f ca="1">D1611+E1611+F1611</f>
        <v>51.063420171990529</v>
      </c>
      <c r="H1611">
        <f ca="1">FLOOR(SimTable[[#This Row],[Total_Service_Time_sec]],10)</f>
        <v>50</v>
      </c>
    </row>
    <row r="1612" spans="1:8" ht="15" customHeight="1">
      <c r="A1612">
        <f t="shared" si="25"/>
        <v>1611</v>
      </c>
      <c r="B1612" s="13">
        <f ca="1">RAND()</f>
        <v>0.77807908209466103</v>
      </c>
      <c r="C1612" t="str">
        <f ca="1">IF(B1612&lt;=$L$3,$I$3,IF(B1612&lt;=$L$4,$I$4,IF(B1612&lt;=$L$5,$I$5,IF(B1612&lt;=$L$6,$I$6,$I$7))))</f>
        <v>Cup</v>
      </c>
      <c r="D1612" s="14">
        <f ca="1">LOGINV(RAND(),$M$12,$L$12)</f>
        <v>39.494259692136765</v>
      </c>
      <c r="E1612" s="14">
        <f ca="1">LOGINV(RAND(),$M$13,$L$13)</f>
        <v>22.545543799532215</v>
      </c>
      <c r="F1612" s="14">
        <f ca="1">LOGINV(RAND(),$M$14,$L$14)</f>
        <v>21.651839650074134</v>
      </c>
      <c r="G1612" s="14">
        <f ca="1">D1612+E1612+F1612</f>
        <v>83.691643141743114</v>
      </c>
      <c r="H1612">
        <f ca="1">FLOOR(SimTable[[#This Row],[Total_Service_Time_sec]],10)</f>
        <v>80</v>
      </c>
    </row>
    <row r="1613" spans="1:8" ht="15" customHeight="1">
      <c r="A1613">
        <f t="shared" si="25"/>
        <v>1612</v>
      </c>
      <c r="B1613" s="13">
        <f ca="1">RAND()</f>
        <v>0.35447492683453341</v>
      </c>
      <c r="C1613" t="str">
        <f ca="1">IF(B1613&lt;=$L$3,$I$3,IF(B1613&lt;=$L$4,$I$4,IF(B1613&lt;=$L$5,$I$5,IF(B1613&lt;=$L$6,$I$6,$I$7))))</f>
        <v>Cone</v>
      </c>
      <c r="D1613" s="14">
        <f ca="1">LOGINV(RAND(),$M$12,$L$12)</f>
        <v>15.979978687972498</v>
      </c>
      <c r="E1613" s="14">
        <f ca="1">LOGINV(RAND(),$M$13,$L$13)</f>
        <v>15.319992148072478</v>
      </c>
      <c r="F1613" s="14">
        <f ca="1">LOGINV(RAND(),$M$14,$L$14)</f>
        <v>17.752389052706874</v>
      </c>
      <c r="G1613" s="14">
        <f ca="1">D1613+E1613+F1613</f>
        <v>49.052359888751852</v>
      </c>
      <c r="H1613">
        <f ca="1">FLOOR(SimTable[[#This Row],[Total_Service_Time_sec]],10)</f>
        <v>40</v>
      </c>
    </row>
    <row r="1614" spans="1:8" ht="15" customHeight="1">
      <c r="A1614">
        <f t="shared" si="25"/>
        <v>1613</v>
      </c>
      <c r="B1614" s="13">
        <f ca="1">RAND()</f>
        <v>0.95888298919845838</v>
      </c>
      <c r="C1614" t="str">
        <f ca="1">IF(B1614&lt;=$L$3,$I$3,IF(B1614&lt;=$L$4,$I$4,IF(B1614&lt;=$L$5,$I$5,IF(B1614&lt;=$L$6,$I$6,$I$7))))</f>
        <v>Split</v>
      </c>
      <c r="D1614" s="14">
        <f ca="1">LOGINV(RAND(),$M$12,$L$12)</f>
        <v>18.105816696346508</v>
      </c>
      <c r="E1614" s="14">
        <f ca="1">LOGINV(RAND(),$M$13,$L$13)</f>
        <v>37.165607479737538</v>
      </c>
      <c r="F1614" s="14">
        <f ca="1">LOGINV(RAND(),$M$14,$L$14)</f>
        <v>17.088772661633339</v>
      </c>
      <c r="G1614" s="14">
        <f ca="1">D1614+E1614+F1614</f>
        <v>72.360196837717382</v>
      </c>
      <c r="H1614">
        <f ca="1">FLOOR(SimTable[[#This Row],[Total_Service_Time_sec]],10)</f>
        <v>70</v>
      </c>
    </row>
    <row r="1615" spans="1:8" ht="15" customHeight="1">
      <c r="A1615">
        <f t="shared" si="25"/>
        <v>1614</v>
      </c>
      <c r="B1615" s="13">
        <f ca="1">RAND()</f>
        <v>0.46736469056594943</v>
      </c>
      <c r="C1615" t="str">
        <f ca="1">IF(B1615&lt;=$L$3,$I$3,IF(B1615&lt;=$L$4,$I$4,IF(B1615&lt;=$L$5,$I$5,IF(B1615&lt;=$L$6,$I$6,$I$7))))</f>
        <v>Cone</v>
      </c>
      <c r="D1615" s="14">
        <f ca="1">LOGINV(RAND(),$M$12,$L$12)</f>
        <v>8.4357106932925809</v>
      </c>
      <c r="E1615" s="14">
        <f ca="1">LOGINV(RAND(),$M$13,$L$13)</f>
        <v>27.398130214996588</v>
      </c>
      <c r="F1615" s="14">
        <f ca="1">LOGINV(RAND(),$M$14,$L$14)</f>
        <v>18.868413561244346</v>
      </c>
      <c r="G1615" s="14">
        <f ca="1">D1615+E1615+F1615</f>
        <v>54.702254469533514</v>
      </c>
      <c r="H1615">
        <f ca="1">FLOOR(SimTable[[#This Row],[Total_Service_Time_sec]],10)</f>
        <v>50</v>
      </c>
    </row>
    <row r="1616" spans="1:8" ht="15" customHeight="1">
      <c r="A1616">
        <f t="shared" si="25"/>
        <v>1615</v>
      </c>
      <c r="B1616" s="13">
        <f ca="1">RAND()</f>
        <v>0.86479592584978826</v>
      </c>
      <c r="C1616" t="str">
        <f ca="1">IF(B1616&lt;=$L$3,$I$3,IF(B1616&lt;=$L$4,$I$4,IF(B1616&lt;=$L$5,$I$5,IF(B1616&lt;=$L$6,$I$6,$I$7))))</f>
        <v>Shake</v>
      </c>
      <c r="D1616" s="14">
        <f ca="1">LOGINV(RAND(),$M$12,$L$12)</f>
        <v>5.4104239308760294</v>
      </c>
      <c r="E1616" s="14">
        <f ca="1">LOGINV(RAND(),$M$13,$L$13)</f>
        <v>25.525109865245053</v>
      </c>
      <c r="F1616" s="14">
        <f ca="1">LOGINV(RAND(),$M$14,$L$14)</f>
        <v>18.248250620915417</v>
      </c>
      <c r="G1616" s="14">
        <f ca="1">D1616+E1616+F1616</f>
        <v>49.183784417036499</v>
      </c>
      <c r="H1616">
        <f ca="1">FLOOR(SimTable[[#This Row],[Total_Service_Time_sec]],10)</f>
        <v>40</v>
      </c>
    </row>
    <row r="1617" spans="1:8" ht="15" customHeight="1">
      <c r="A1617">
        <f t="shared" si="25"/>
        <v>1616</v>
      </c>
      <c r="B1617" s="13">
        <f ca="1">RAND()</f>
        <v>0.8861427927416704</v>
      </c>
      <c r="C1617" t="str">
        <f ca="1">IF(B1617&lt;=$L$3,$I$3,IF(B1617&lt;=$L$4,$I$4,IF(B1617&lt;=$L$5,$I$5,IF(B1617&lt;=$L$6,$I$6,$I$7))))</f>
        <v>Shake</v>
      </c>
      <c r="D1617" s="14">
        <f ca="1">LOGINV(RAND(),$M$12,$L$12)</f>
        <v>15.858504364344993</v>
      </c>
      <c r="E1617" s="14">
        <f ca="1">LOGINV(RAND(),$M$13,$L$13)</f>
        <v>47.305686884994614</v>
      </c>
      <c r="F1617" s="14">
        <f ca="1">LOGINV(RAND(),$M$14,$L$14)</f>
        <v>21.344843800194791</v>
      </c>
      <c r="G1617" s="14">
        <f ca="1">D1617+E1617+F1617</f>
        <v>84.509035049534404</v>
      </c>
      <c r="H1617">
        <f ca="1">FLOOR(SimTable[[#This Row],[Total_Service_Time_sec]],10)</f>
        <v>80</v>
      </c>
    </row>
    <row r="1618" spans="1:8" ht="15" customHeight="1">
      <c r="A1618">
        <f t="shared" si="25"/>
        <v>1617</v>
      </c>
      <c r="B1618" s="13">
        <f ca="1">RAND()</f>
        <v>0.53089739524024437</v>
      </c>
      <c r="C1618" t="str">
        <f ca="1">IF(B1618&lt;=$L$3,$I$3,IF(B1618&lt;=$L$4,$I$4,IF(B1618&lt;=$L$5,$I$5,IF(B1618&lt;=$L$6,$I$6,$I$7))))</f>
        <v>Cup</v>
      </c>
      <c r="D1618" s="14">
        <f ca="1">LOGINV(RAND(),$M$12,$L$12)</f>
        <v>65.90617032912597</v>
      </c>
      <c r="E1618" s="14">
        <f ca="1">LOGINV(RAND(),$M$13,$L$13)</f>
        <v>5.7742606593284629</v>
      </c>
      <c r="F1618" s="14">
        <f ca="1">LOGINV(RAND(),$M$14,$L$14)</f>
        <v>20.953983514577089</v>
      </c>
      <c r="G1618" s="14">
        <f ca="1">D1618+E1618+F1618</f>
        <v>92.634414503031522</v>
      </c>
      <c r="H1618">
        <f ca="1">FLOOR(SimTable[[#This Row],[Total_Service_Time_sec]],10)</f>
        <v>90</v>
      </c>
    </row>
    <row r="1619" spans="1:8" ht="15" customHeight="1">
      <c r="A1619">
        <f t="shared" si="25"/>
        <v>1618</v>
      </c>
      <c r="B1619" s="13">
        <f ca="1">RAND()</f>
        <v>0.36171512255090843</v>
      </c>
      <c r="C1619" t="str">
        <f ca="1">IF(B1619&lt;=$L$3,$I$3,IF(B1619&lt;=$L$4,$I$4,IF(B1619&lt;=$L$5,$I$5,IF(B1619&lt;=$L$6,$I$6,$I$7))))</f>
        <v>Cone</v>
      </c>
      <c r="D1619" s="14">
        <f ca="1">LOGINV(RAND(),$M$12,$L$12)</f>
        <v>48.410106626552867</v>
      </c>
      <c r="E1619" s="14">
        <f ca="1">LOGINV(RAND(),$M$13,$L$13)</f>
        <v>28.176622484386343</v>
      </c>
      <c r="F1619" s="14">
        <f ca="1">LOGINV(RAND(),$M$14,$L$14)</f>
        <v>13.921266976651916</v>
      </c>
      <c r="G1619" s="14">
        <f ca="1">D1619+E1619+F1619</f>
        <v>90.507996087591138</v>
      </c>
      <c r="H1619">
        <f ca="1">FLOOR(SimTable[[#This Row],[Total_Service_Time_sec]],10)</f>
        <v>90</v>
      </c>
    </row>
    <row r="1620" spans="1:8" ht="15" customHeight="1">
      <c r="A1620">
        <f t="shared" si="25"/>
        <v>1619</v>
      </c>
      <c r="B1620" s="13">
        <f ca="1">RAND()</f>
        <v>0.54032223283985314</v>
      </c>
      <c r="C1620" t="str">
        <f ca="1">IF(B1620&lt;=$L$3,$I$3,IF(B1620&lt;=$L$4,$I$4,IF(B1620&lt;=$L$5,$I$5,IF(B1620&lt;=$L$6,$I$6,$I$7))))</f>
        <v>Cup</v>
      </c>
      <c r="D1620" s="14">
        <f ca="1">LOGINV(RAND(),$M$12,$L$12)</f>
        <v>75.582495950027678</v>
      </c>
      <c r="E1620" s="14">
        <f ca="1">LOGINV(RAND(),$M$13,$L$13)</f>
        <v>22.534492824412403</v>
      </c>
      <c r="F1620" s="14">
        <f ca="1">LOGINV(RAND(),$M$14,$L$14)</f>
        <v>24.570324589805846</v>
      </c>
      <c r="G1620" s="14">
        <f ca="1">D1620+E1620+F1620</f>
        <v>122.68731336424592</v>
      </c>
      <c r="H1620">
        <f ca="1">FLOOR(SimTable[[#This Row],[Total_Service_Time_sec]],10)</f>
        <v>120</v>
      </c>
    </row>
    <row r="1621" spans="1:8" ht="15" customHeight="1">
      <c r="A1621">
        <f t="shared" si="25"/>
        <v>1620</v>
      </c>
      <c r="B1621" s="13">
        <f ca="1">RAND()</f>
        <v>0.45323611009532327</v>
      </c>
      <c r="C1621" t="str">
        <f ca="1">IF(B1621&lt;=$L$3,$I$3,IF(B1621&lt;=$L$4,$I$4,IF(B1621&lt;=$L$5,$I$5,IF(B1621&lt;=$L$6,$I$6,$I$7))))</f>
        <v>Cone</v>
      </c>
      <c r="D1621" s="14">
        <f ca="1">LOGINV(RAND(),$M$12,$L$12)</f>
        <v>53.405226437691589</v>
      </c>
      <c r="E1621" s="14">
        <f ca="1">LOGINV(RAND(),$M$13,$L$13)</f>
        <v>29.537398948388795</v>
      </c>
      <c r="F1621" s="14">
        <f ca="1">LOGINV(RAND(),$M$14,$L$14)</f>
        <v>20.785268779213347</v>
      </c>
      <c r="G1621" s="14">
        <f ca="1">D1621+E1621+F1621</f>
        <v>103.72789416529372</v>
      </c>
      <c r="H1621">
        <f ca="1">FLOOR(SimTable[[#This Row],[Total_Service_Time_sec]],10)</f>
        <v>100</v>
      </c>
    </row>
    <row r="1622" spans="1:8" ht="15" customHeight="1">
      <c r="A1622">
        <f t="shared" si="25"/>
        <v>1621</v>
      </c>
      <c r="B1622" s="13">
        <f ca="1">RAND()</f>
        <v>0.41102316863719435</v>
      </c>
      <c r="C1622" t="str">
        <f ca="1">IF(B1622&lt;=$L$3,$I$3,IF(B1622&lt;=$L$4,$I$4,IF(B1622&lt;=$L$5,$I$5,IF(B1622&lt;=$L$6,$I$6,$I$7))))</f>
        <v>Cone</v>
      </c>
      <c r="D1622" s="14">
        <f ca="1">LOGINV(RAND(),$M$12,$L$12)</f>
        <v>89.532618788110298</v>
      </c>
      <c r="E1622" s="14">
        <f ca="1">LOGINV(RAND(),$M$13,$L$13)</f>
        <v>28.126539781760719</v>
      </c>
      <c r="F1622" s="14">
        <f ca="1">LOGINV(RAND(),$M$14,$L$14)</f>
        <v>14.984983705848505</v>
      </c>
      <c r="G1622" s="14">
        <f ca="1">D1622+E1622+F1622</f>
        <v>132.6441422757195</v>
      </c>
      <c r="H1622">
        <f ca="1">FLOOR(SimTable[[#This Row],[Total_Service_Time_sec]],10)</f>
        <v>130</v>
      </c>
    </row>
    <row r="1623" spans="1:8" ht="15" customHeight="1">
      <c r="A1623">
        <f t="shared" si="25"/>
        <v>1622</v>
      </c>
      <c r="B1623" s="13">
        <f ca="1">RAND()</f>
        <v>0.97529332074706487</v>
      </c>
      <c r="C1623" t="str">
        <f ca="1">IF(B1623&lt;=$L$3,$I$3,IF(B1623&lt;=$L$4,$I$4,IF(B1623&lt;=$L$5,$I$5,IF(B1623&lt;=$L$6,$I$6,$I$7))))</f>
        <v>Sundae</v>
      </c>
      <c r="D1623" s="14">
        <f ca="1">LOGINV(RAND(),$M$12,$L$12)</f>
        <v>25.346312709758134</v>
      </c>
      <c r="E1623" s="14">
        <f ca="1">LOGINV(RAND(),$M$13,$L$13)</f>
        <v>14.413313286098417</v>
      </c>
      <c r="F1623" s="14">
        <f ca="1">LOGINV(RAND(),$M$14,$L$14)</f>
        <v>18.049830618025879</v>
      </c>
      <c r="G1623" s="14">
        <f ca="1">D1623+E1623+F1623</f>
        <v>57.809456613882432</v>
      </c>
      <c r="H1623">
        <f ca="1">FLOOR(SimTable[[#This Row],[Total_Service_Time_sec]],10)</f>
        <v>50</v>
      </c>
    </row>
    <row r="1624" spans="1:8" ht="15" customHeight="1">
      <c r="A1624">
        <f t="shared" si="25"/>
        <v>1623</v>
      </c>
      <c r="B1624" s="13">
        <f ca="1">RAND()</f>
        <v>0.15853971555151714</v>
      </c>
      <c r="C1624" t="str">
        <f ca="1">IF(B1624&lt;=$L$3,$I$3,IF(B1624&lt;=$L$4,$I$4,IF(B1624&lt;=$L$5,$I$5,IF(B1624&lt;=$L$6,$I$6,$I$7))))</f>
        <v>Cone</v>
      </c>
      <c r="D1624" s="14">
        <f ca="1">LOGINV(RAND(),$M$12,$L$12)</f>
        <v>22.026865006756005</v>
      </c>
      <c r="E1624" s="14">
        <f ca="1">LOGINV(RAND(),$M$13,$L$13)</f>
        <v>41.900434595360096</v>
      </c>
      <c r="F1624" s="14">
        <f ca="1">LOGINV(RAND(),$M$14,$L$14)</f>
        <v>20.912344057186285</v>
      </c>
      <c r="G1624" s="14">
        <f ca="1">D1624+E1624+F1624</f>
        <v>84.839643659302382</v>
      </c>
      <c r="H1624">
        <f ca="1">FLOOR(SimTable[[#This Row],[Total_Service_Time_sec]],10)</f>
        <v>80</v>
      </c>
    </row>
    <row r="1625" spans="1:8" ht="15" customHeight="1">
      <c r="A1625">
        <f t="shared" si="25"/>
        <v>1624</v>
      </c>
      <c r="B1625" s="13">
        <f ca="1">RAND()</f>
        <v>7.8359441842342226E-2</v>
      </c>
      <c r="C1625" t="str">
        <f ca="1">IF(B1625&lt;=$L$3,$I$3,IF(B1625&lt;=$L$4,$I$4,IF(B1625&lt;=$L$5,$I$5,IF(B1625&lt;=$L$6,$I$6,$I$7))))</f>
        <v>Cone</v>
      </c>
      <c r="D1625" s="14">
        <f ca="1">LOGINV(RAND(),$M$12,$L$12)</f>
        <v>30.095373123779758</v>
      </c>
      <c r="E1625" s="14">
        <f ca="1">LOGINV(RAND(),$M$13,$L$13)</f>
        <v>19.97836510956656</v>
      </c>
      <c r="F1625" s="14">
        <f ca="1">LOGINV(RAND(),$M$14,$L$14)</f>
        <v>21.672734782232883</v>
      </c>
      <c r="G1625" s="14">
        <f ca="1">D1625+E1625+F1625</f>
        <v>71.746473015579198</v>
      </c>
      <c r="H1625">
        <f ca="1">FLOOR(SimTable[[#This Row],[Total_Service_Time_sec]],10)</f>
        <v>70</v>
      </c>
    </row>
    <row r="1626" spans="1:8" ht="15" customHeight="1">
      <c r="A1626">
        <f t="shared" si="25"/>
        <v>1625</v>
      </c>
      <c r="B1626" s="13">
        <f ca="1">RAND()</f>
        <v>9.4098382879664544E-2</v>
      </c>
      <c r="C1626" t="str">
        <f ca="1">IF(B1626&lt;=$L$3,$I$3,IF(B1626&lt;=$L$4,$I$4,IF(B1626&lt;=$L$5,$I$5,IF(B1626&lt;=$L$6,$I$6,$I$7))))</f>
        <v>Cone</v>
      </c>
      <c r="D1626" s="14">
        <f ca="1">LOGINV(RAND(),$M$12,$L$12)</f>
        <v>23.295275458753636</v>
      </c>
      <c r="E1626" s="14">
        <f ca="1">LOGINV(RAND(),$M$13,$L$13)</f>
        <v>24.946982434472606</v>
      </c>
      <c r="F1626" s="14">
        <f ca="1">LOGINV(RAND(),$M$14,$L$14)</f>
        <v>21.922158059392778</v>
      </c>
      <c r="G1626" s="14">
        <f ca="1">D1626+E1626+F1626</f>
        <v>70.164415952619009</v>
      </c>
      <c r="H1626">
        <f ca="1">FLOOR(SimTable[[#This Row],[Total_Service_Time_sec]],10)</f>
        <v>70</v>
      </c>
    </row>
    <row r="1627" spans="1:8" ht="15" customHeight="1">
      <c r="A1627">
        <f t="shared" si="25"/>
        <v>1626</v>
      </c>
      <c r="B1627" s="13">
        <f ca="1">RAND()</f>
        <v>0.12385934140655253</v>
      </c>
      <c r="C1627" t="str">
        <f ca="1">IF(B1627&lt;=$L$3,$I$3,IF(B1627&lt;=$L$4,$I$4,IF(B1627&lt;=$L$5,$I$5,IF(B1627&lt;=$L$6,$I$6,$I$7))))</f>
        <v>Cone</v>
      </c>
      <c r="D1627" s="14">
        <f ca="1">LOGINV(RAND(),$M$12,$L$12)</f>
        <v>30.614614061751073</v>
      </c>
      <c r="E1627" s="14">
        <f ca="1">LOGINV(RAND(),$M$13,$L$13)</f>
        <v>16.213131719759183</v>
      </c>
      <c r="F1627" s="14">
        <f ca="1">LOGINV(RAND(),$M$14,$L$14)</f>
        <v>24.893197082645536</v>
      </c>
      <c r="G1627" s="14">
        <f ca="1">D1627+E1627+F1627</f>
        <v>71.720942864155802</v>
      </c>
      <c r="H1627">
        <f ca="1">FLOOR(SimTable[[#This Row],[Total_Service_Time_sec]],10)</f>
        <v>70</v>
      </c>
    </row>
    <row r="1628" spans="1:8" ht="15" customHeight="1">
      <c r="A1628">
        <f t="shared" si="25"/>
        <v>1627</v>
      </c>
      <c r="B1628" s="13">
        <f ca="1">RAND()</f>
        <v>0.56436231650408308</v>
      </c>
      <c r="C1628" t="str">
        <f ca="1">IF(B1628&lt;=$L$3,$I$3,IF(B1628&lt;=$L$4,$I$4,IF(B1628&lt;=$L$5,$I$5,IF(B1628&lt;=$L$6,$I$6,$I$7))))</f>
        <v>Cup</v>
      </c>
      <c r="D1628" s="14">
        <f ca="1">LOGINV(RAND(),$M$12,$L$12)</f>
        <v>36.923617225292979</v>
      </c>
      <c r="E1628" s="14">
        <f ca="1">LOGINV(RAND(),$M$13,$L$13)</f>
        <v>38.287588810447758</v>
      </c>
      <c r="F1628" s="14">
        <f ca="1">LOGINV(RAND(),$M$14,$L$14)</f>
        <v>37.000085354003872</v>
      </c>
      <c r="G1628" s="14">
        <f ca="1">D1628+E1628+F1628</f>
        <v>112.2112913897446</v>
      </c>
      <c r="H1628">
        <f ca="1">FLOOR(SimTable[[#This Row],[Total_Service_Time_sec]],10)</f>
        <v>110</v>
      </c>
    </row>
    <row r="1629" spans="1:8" ht="15" customHeight="1">
      <c r="A1629">
        <f t="shared" si="25"/>
        <v>1628</v>
      </c>
      <c r="B1629" s="13">
        <f ca="1">RAND()</f>
        <v>0.40704880880196437</v>
      </c>
      <c r="C1629" t="str">
        <f ca="1">IF(B1629&lt;=$L$3,$I$3,IF(B1629&lt;=$L$4,$I$4,IF(B1629&lt;=$L$5,$I$5,IF(B1629&lt;=$L$6,$I$6,$I$7))))</f>
        <v>Cone</v>
      </c>
      <c r="D1629" s="14">
        <f ca="1">LOGINV(RAND(),$M$12,$L$12)</f>
        <v>22.758445666976829</v>
      </c>
      <c r="E1629" s="14">
        <f ca="1">LOGINV(RAND(),$M$13,$L$13)</f>
        <v>29.34995478503118</v>
      </c>
      <c r="F1629" s="14">
        <f ca="1">LOGINV(RAND(),$M$14,$L$14)</f>
        <v>22.903749766264998</v>
      </c>
      <c r="G1629" s="14">
        <f ca="1">D1629+E1629+F1629</f>
        <v>75.012150218273007</v>
      </c>
      <c r="H1629">
        <f ca="1">FLOOR(SimTable[[#This Row],[Total_Service_Time_sec]],10)</f>
        <v>70</v>
      </c>
    </row>
    <row r="1630" spans="1:8" ht="15" customHeight="1">
      <c r="A1630">
        <f t="shared" si="25"/>
        <v>1629</v>
      </c>
      <c r="B1630" s="13">
        <f ca="1">RAND()</f>
        <v>0.30940250802288793</v>
      </c>
      <c r="C1630" t="str">
        <f ca="1">IF(B1630&lt;=$L$3,$I$3,IF(B1630&lt;=$L$4,$I$4,IF(B1630&lt;=$L$5,$I$5,IF(B1630&lt;=$L$6,$I$6,$I$7))))</f>
        <v>Cone</v>
      </c>
      <c r="D1630" s="14">
        <f ca="1">LOGINV(RAND(),$M$12,$L$12)</f>
        <v>26.186209007180398</v>
      </c>
      <c r="E1630" s="14">
        <f ca="1">LOGINV(RAND(),$M$13,$L$13)</f>
        <v>13.515786748872582</v>
      </c>
      <c r="F1630" s="14">
        <f ca="1">LOGINV(RAND(),$M$14,$L$14)</f>
        <v>18.234178766050203</v>
      </c>
      <c r="G1630" s="14">
        <f ca="1">D1630+E1630+F1630</f>
        <v>57.936174522103187</v>
      </c>
      <c r="H1630">
        <f ca="1">FLOOR(SimTable[[#This Row],[Total_Service_Time_sec]],10)</f>
        <v>50</v>
      </c>
    </row>
    <row r="1631" spans="1:8" ht="15" customHeight="1">
      <c r="A1631">
        <f t="shared" si="25"/>
        <v>1630</v>
      </c>
      <c r="B1631" s="13">
        <f ca="1">RAND()</f>
        <v>0.57670642899819435</v>
      </c>
      <c r="C1631" t="str">
        <f ca="1">IF(B1631&lt;=$L$3,$I$3,IF(B1631&lt;=$L$4,$I$4,IF(B1631&lt;=$L$5,$I$5,IF(B1631&lt;=$L$6,$I$6,$I$7))))</f>
        <v>Cup</v>
      </c>
      <c r="D1631" s="14">
        <f ca="1">LOGINV(RAND(),$M$12,$L$12)</f>
        <v>36.917627889055531</v>
      </c>
      <c r="E1631" s="14">
        <f ca="1">LOGINV(RAND(),$M$13,$L$13)</f>
        <v>40.946319111254368</v>
      </c>
      <c r="F1631" s="14">
        <f ca="1">LOGINV(RAND(),$M$14,$L$14)</f>
        <v>17.727908226129323</v>
      </c>
      <c r="G1631" s="14">
        <f ca="1">D1631+E1631+F1631</f>
        <v>95.591855226439236</v>
      </c>
      <c r="H1631">
        <f ca="1">FLOOR(SimTable[[#This Row],[Total_Service_Time_sec]],10)</f>
        <v>90</v>
      </c>
    </row>
    <row r="1632" spans="1:8" ht="15" customHeight="1">
      <c r="A1632">
        <f t="shared" si="25"/>
        <v>1631</v>
      </c>
      <c r="B1632" s="13">
        <f ca="1">RAND()</f>
        <v>0.11497106530295909</v>
      </c>
      <c r="C1632" t="str">
        <f ca="1">IF(B1632&lt;=$L$3,$I$3,IF(B1632&lt;=$L$4,$I$4,IF(B1632&lt;=$L$5,$I$5,IF(B1632&lt;=$L$6,$I$6,$I$7))))</f>
        <v>Cone</v>
      </c>
      <c r="D1632" s="14">
        <f ca="1">LOGINV(RAND(),$M$12,$L$12)</f>
        <v>24.819892446764285</v>
      </c>
      <c r="E1632" s="14">
        <f ca="1">LOGINV(RAND(),$M$13,$L$13)</f>
        <v>97.259134418613087</v>
      </c>
      <c r="F1632" s="14">
        <f ca="1">LOGINV(RAND(),$M$14,$L$14)</f>
        <v>20.880133653886674</v>
      </c>
      <c r="G1632" s="14">
        <f ca="1">D1632+E1632+F1632</f>
        <v>142.95916051926406</v>
      </c>
      <c r="H1632">
        <f ca="1">FLOOR(SimTable[[#This Row],[Total_Service_Time_sec]],10)</f>
        <v>140</v>
      </c>
    </row>
    <row r="1633" spans="1:8" ht="15" customHeight="1">
      <c r="A1633">
        <f t="shared" si="25"/>
        <v>1632</v>
      </c>
      <c r="B1633" s="13">
        <f ca="1">RAND()</f>
        <v>0.25423316921627559</v>
      </c>
      <c r="C1633" t="str">
        <f ca="1">IF(B1633&lt;=$L$3,$I$3,IF(B1633&lt;=$L$4,$I$4,IF(B1633&lt;=$L$5,$I$5,IF(B1633&lt;=$L$6,$I$6,$I$7))))</f>
        <v>Cone</v>
      </c>
      <c r="D1633" s="14">
        <f ca="1">LOGINV(RAND(),$M$12,$L$12)</f>
        <v>22.677998919027175</v>
      </c>
      <c r="E1633" s="14">
        <f ca="1">LOGINV(RAND(),$M$13,$L$13)</f>
        <v>38.343163250494321</v>
      </c>
      <c r="F1633" s="14">
        <f ca="1">LOGINV(RAND(),$M$14,$L$14)</f>
        <v>18.497153138241</v>
      </c>
      <c r="G1633" s="14">
        <f ca="1">D1633+E1633+F1633</f>
        <v>79.518315307762492</v>
      </c>
      <c r="H1633">
        <f ca="1">FLOOR(SimTable[[#This Row],[Total_Service_Time_sec]],10)</f>
        <v>70</v>
      </c>
    </row>
    <row r="1634" spans="1:8" ht="15" customHeight="1">
      <c r="A1634">
        <f t="shared" si="25"/>
        <v>1633</v>
      </c>
      <c r="B1634" s="13">
        <f ca="1">RAND()</f>
        <v>0.10123268066817959</v>
      </c>
      <c r="C1634" t="str">
        <f ca="1">IF(B1634&lt;=$L$3,$I$3,IF(B1634&lt;=$L$4,$I$4,IF(B1634&lt;=$L$5,$I$5,IF(B1634&lt;=$L$6,$I$6,$I$7))))</f>
        <v>Cone</v>
      </c>
      <c r="D1634" s="14">
        <f ca="1">LOGINV(RAND(),$M$12,$L$12)</f>
        <v>32.462728290333224</v>
      </c>
      <c r="E1634" s="14">
        <f ca="1">LOGINV(RAND(),$M$13,$L$13)</f>
        <v>6.5074762388292866</v>
      </c>
      <c r="F1634" s="14">
        <f ca="1">LOGINV(RAND(),$M$14,$L$14)</f>
        <v>22.321552757192705</v>
      </c>
      <c r="G1634" s="14">
        <f ca="1">D1634+E1634+F1634</f>
        <v>61.291757286355214</v>
      </c>
      <c r="H1634">
        <f ca="1">FLOOR(SimTable[[#This Row],[Total_Service_Time_sec]],10)</f>
        <v>60</v>
      </c>
    </row>
    <row r="1635" spans="1:8" ht="15" customHeight="1">
      <c r="A1635">
        <f t="shared" si="25"/>
        <v>1634</v>
      </c>
      <c r="B1635" s="13">
        <f ca="1">RAND()</f>
        <v>0.88037646666833236</v>
      </c>
      <c r="C1635" t="str">
        <f ca="1">IF(B1635&lt;=$L$3,$I$3,IF(B1635&lt;=$L$4,$I$4,IF(B1635&lt;=$L$5,$I$5,IF(B1635&lt;=$L$6,$I$6,$I$7))))</f>
        <v>Shake</v>
      </c>
      <c r="D1635" s="14">
        <f ca="1">LOGINV(RAND(),$M$12,$L$12)</f>
        <v>15.250948995068198</v>
      </c>
      <c r="E1635" s="14">
        <f ca="1">LOGINV(RAND(),$M$13,$L$13)</f>
        <v>18.113564369645264</v>
      </c>
      <c r="F1635" s="14">
        <f ca="1">LOGINV(RAND(),$M$14,$L$14)</f>
        <v>21.93644520004754</v>
      </c>
      <c r="G1635" s="14">
        <f ca="1">D1635+E1635+F1635</f>
        <v>55.300958564761004</v>
      </c>
      <c r="H1635">
        <f ca="1">FLOOR(SimTable[[#This Row],[Total_Service_Time_sec]],10)</f>
        <v>50</v>
      </c>
    </row>
    <row r="1636" spans="1:8" ht="15" customHeight="1">
      <c r="A1636">
        <f t="shared" si="25"/>
        <v>1635</v>
      </c>
      <c r="B1636" s="13">
        <f ca="1">RAND()</f>
        <v>8.0053208324075698E-2</v>
      </c>
      <c r="C1636" t="str">
        <f ca="1">IF(B1636&lt;=$L$3,$I$3,IF(B1636&lt;=$L$4,$I$4,IF(B1636&lt;=$L$5,$I$5,IF(B1636&lt;=$L$6,$I$6,$I$7))))</f>
        <v>Cone</v>
      </c>
      <c r="D1636" s="14">
        <f ca="1">LOGINV(RAND(),$M$12,$L$12)</f>
        <v>19.243237421846175</v>
      </c>
      <c r="E1636" s="14">
        <f ca="1">LOGINV(RAND(),$M$13,$L$13)</f>
        <v>39.26896070737893</v>
      </c>
      <c r="F1636" s="14">
        <f ca="1">LOGINV(RAND(),$M$14,$L$14)</f>
        <v>23.252824773154906</v>
      </c>
      <c r="G1636" s="14">
        <f ca="1">D1636+E1636+F1636</f>
        <v>81.765022902380011</v>
      </c>
      <c r="H1636">
        <f ca="1">FLOOR(SimTable[[#This Row],[Total_Service_Time_sec]],10)</f>
        <v>80</v>
      </c>
    </row>
    <row r="1637" spans="1:8" ht="15" customHeight="1">
      <c r="A1637">
        <f t="shared" si="25"/>
        <v>1636</v>
      </c>
      <c r="B1637" s="13">
        <f ca="1">RAND()</f>
        <v>0.84686723839866374</v>
      </c>
      <c r="C1637" t="str">
        <f ca="1">IF(B1637&lt;=$L$3,$I$3,IF(B1637&lt;=$L$4,$I$4,IF(B1637&lt;=$L$5,$I$5,IF(B1637&lt;=$L$6,$I$6,$I$7))))</f>
        <v>Cup</v>
      </c>
      <c r="D1637" s="14">
        <f ca="1">LOGINV(RAND(),$M$12,$L$12)</f>
        <v>7.5034501488311864</v>
      </c>
      <c r="E1637" s="14">
        <f ca="1">LOGINV(RAND(),$M$13,$L$13)</f>
        <v>17.152961707042429</v>
      </c>
      <c r="F1637" s="14">
        <f ca="1">LOGINV(RAND(),$M$14,$L$14)</f>
        <v>18.216567972764373</v>
      </c>
      <c r="G1637" s="14">
        <f ca="1">D1637+E1637+F1637</f>
        <v>42.872979828637988</v>
      </c>
      <c r="H1637">
        <f ca="1">FLOOR(SimTable[[#This Row],[Total_Service_Time_sec]],10)</f>
        <v>40</v>
      </c>
    </row>
    <row r="1638" spans="1:8" ht="15" customHeight="1">
      <c r="A1638">
        <f t="shared" si="25"/>
        <v>1637</v>
      </c>
      <c r="B1638" s="13">
        <f ca="1">RAND()</f>
        <v>0.10165692579755337</v>
      </c>
      <c r="C1638" t="str">
        <f ca="1">IF(B1638&lt;=$L$3,$I$3,IF(B1638&lt;=$L$4,$I$4,IF(B1638&lt;=$L$5,$I$5,IF(B1638&lt;=$L$6,$I$6,$I$7))))</f>
        <v>Cone</v>
      </c>
      <c r="D1638" s="14">
        <f ca="1">LOGINV(RAND(),$M$12,$L$12)</f>
        <v>45.809594492670406</v>
      </c>
      <c r="E1638" s="14">
        <f ca="1">LOGINV(RAND(),$M$13,$L$13)</f>
        <v>31.998640921727251</v>
      </c>
      <c r="F1638" s="14">
        <f ca="1">LOGINV(RAND(),$M$14,$L$14)</f>
        <v>21.002257782635795</v>
      </c>
      <c r="G1638" s="14">
        <f ca="1">D1638+E1638+F1638</f>
        <v>98.810493197033452</v>
      </c>
      <c r="H1638">
        <f ca="1">FLOOR(SimTable[[#This Row],[Total_Service_Time_sec]],10)</f>
        <v>90</v>
      </c>
    </row>
    <row r="1639" spans="1:8" ht="15" customHeight="1">
      <c r="A1639">
        <f t="shared" si="25"/>
        <v>1638</v>
      </c>
      <c r="B1639" s="13">
        <f ca="1">RAND()</f>
        <v>0.54989496609188715</v>
      </c>
      <c r="C1639" t="str">
        <f ca="1">IF(B1639&lt;=$L$3,$I$3,IF(B1639&lt;=$L$4,$I$4,IF(B1639&lt;=$L$5,$I$5,IF(B1639&lt;=$L$6,$I$6,$I$7))))</f>
        <v>Cup</v>
      </c>
      <c r="D1639" s="14">
        <f ca="1">LOGINV(RAND(),$M$12,$L$12)</f>
        <v>12.458553718479944</v>
      </c>
      <c r="E1639" s="14">
        <f ca="1">LOGINV(RAND(),$M$13,$L$13)</f>
        <v>9.8254922273897698</v>
      </c>
      <c r="F1639" s="14">
        <f ca="1">LOGINV(RAND(),$M$14,$L$14)</f>
        <v>17.54944577826851</v>
      </c>
      <c r="G1639" s="14">
        <f ca="1">D1639+E1639+F1639</f>
        <v>39.833491724138227</v>
      </c>
      <c r="H1639">
        <f ca="1">FLOOR(SimTable[[#This Row],[Total_Service_Time_sec]],10)</f>
        <v>30</v>
      </c>
    </row>
    <row r="1640" spans="1:8" ht="15" customHeight="1">
      <c r="A1640">
        <f t="shared" si="25"/>
        <v>1639</v>
      </c>
      <c r="B1640" s="13">
        <f ca="1">RAND()</f>
        <v>0.95938138725373001</v>
      </c>
      <c r="C1640" t="str">
        <f ca="1">IF(B1640&lt;=$L$3,$I$3,IF(B1640&lt;=$L$4,$I$4,IF(B1640&lt;=$L$5,$I$5,IF(B1640&lt;=$L$6,$I$6,$I$7))))</f>
        <v>Split</v>
      </c>
      <c r="D1640" s="14">
        <f ca="1">LOGINV(RAND(),$M$12,$L$12)</f>
        <v>28.983900008808813</v>
      </c>
      <c r="E1640" s="14">
        <f ca="1">LOGINV(RAND(),$M$13,$L$13)</f>
        <v>37.007783870759418</v>
      </c>
      <c r="F1640" s="14">
        <f ca="1">LOGINV(RAND(),$M$14,$L$14)</f>
        <v>17.599309062202636</v>
      </c>
      <c r="G1640" s="14">
        <f ca="1">D1640+E1640+F1640</f>
        <v>83.590992941770864</v>
      </c>
      <c r="H1640">
        <f ca="1">FLOOR(SimTable[[#This Row],[Total_Service_Time_sec]],10)</f>
        <v>80</v>
      </c>
    </row>
    <row r="1641" spans="1:8" ht="15" customHeight="1">
      <c r="A1641">
        <f t="shared" si="25"/>
        <v>1640</v>
      </c>
      <c r="B1641" s="13">
        <f ca="1">RAND()</f>
        <v>0.83790954313763566</v>
      </c>
      <c r="C1641" t="str">
        <f ca="1">IF(B1641&lt;=$L$3,$I$3,IF(B1641&lt;=$L$4,$I$4,IF(B1641&lt;=$L$5,$I$5,IF(B1641&lt;=$L$6,$I$6,$I$7))))</f>
        <v>Cup</v>
      </c>
      <c r="D1641" s="14">
        <f ca="1">LOGINV(RAND(),$M$12,$L$12)</f>
        <v>22.618886383264588</v>
      </c>
      <c r="E1641" s="14">
        <f ca="1">LOGINV(RAND(),$M$13,$L$13)</f>
        <v>44.800424392975202</v>
      </c>
      <c r="F1641" s="14">
        <f ca="1">LOGINV(RAND(),$M$14,$L$14)</f>
        <v>19.478509093919843</v>
      </c>
      <c r="G1641" s="14">
        <f ca="1">D1641+E1641+F1641</f>
        <v>86.897819870159637</v>
      </c>
      <c r="H1641">
        <f ca="1">FLOOR(SimTable[[#This Row],[Total_Service_Time_sec]],10)</f>
        <v>80</v>
      </c>
    </row>
    <row r="1642" spans="1:8" ht="15" customHeight="1">
      <c r="A1642">
        <f t="shared" si="25"/>
        <v>1641</v>
      </c>
      <c r="B1642" s="13">
        <f ca="1">RAND()</f>
        <v>6.7598314896903933E-2</v>
      </c>
      <c r="C1642" t="str">
        <f ca="1">IF(B1642&lt;=$L$3,$I$3,IF(B1642&lt;=$L$4,$I$4,IF(B1642&lt;=$L$5,$I$5,IF(B1642&lt;=$L$6,$I$6,$I$7))))</f>
        <v>Cone</v>
      </c>
      <c r="D1642" s="14">
        <f ca="1">LOGINV(RAND(),$M$12,$L$12)</f>
        <v>29.456779303393095</v>
      </c>
      <c r="E1642" s="14">
        <f ca="1">LOGINV(RAND(),$M$13,$L$13)</f>
        <v>17.7900610598717</v>
      </c>
      <c r="F1642" s="14">
        <f ca="1">LOGINV(RAND(),$M$14,$L$14)</f>
        <v>20.921113344918066</v>
      </c>
      <c r="G1642" s="14">
        <f ca="1">D1642+E1642+F1642</f>
        <v>68.167953708182864</v>
      </c>
      <c r="H1642">
        <f ca="1">FLOOR(SimTable[[#This Row],[Total_Service_Time_sec]],10)</f>
        <v>60</v>
      </c>
    </row>
    <row r="1643" spans="1:8" ht="15" customHeight="1">
      <c r="A1643">
        <f t="shared" si="25"/>
        <v>1642</v>
      </c>
      <c r="B1643" s="13">
        <f ca="1">RAND()</f>
        <v>0.75407101047046077</v>
      </c>
      <c r="C1643" t="str">
        <f ca="1">IF(B1643&lt;=$L$3,$I$3,IF(B1643&lt;=$L$4,$I$4,IF(B1643&lt;=$L$5,$I$5,IF(B1643&lt;=$L$6,$I$6,$I$7))))</f>
        <v>Cup</v>
      </c>
      <c r="D1643" s="14">
        <f ca="1">LOGINV(RAND(),$M$12,$L$12)</f>
        <v>26.99087746553597</v>
      </c>
      <c r="E1643" s="14">
        <f ca="1">LOGINV(RAND(),$M$13,$L$13)</f>
        <v>14.745337491557837</v>
      </c>
      <c r="F1643" s="14">
        <f ca="1">LOGINV(RAND(),$M$14,$L$14)</f>
        <v>16.301963996959984</v>
      </c>
      <c r="G1643" s="14">
        <f ca="1">D1643+E1643+F1643</f>
        <v>58.038178954053791</v>
      </c>
      <c r="H1643">
        <f ca="1">FLOOR(SimTable[[#This Row],[Total_Service_Time_sec]],10)</f>
        <v>50</v>
      </c>
    </row>
    <row r="1644" spans="1:8" ht="15" customHeight="1">
      <c r="A1644">
        <f t="shared" si="25"/>
        <v>1643</v>
      </c>
      <c r="B1644" s="13">
        <f ca="1">RAND()</f>
        <v>0.4227053328253445</v>
      </c>
      <c r="C1644" t="str">
        <f ca="1">IF(B1644&lt;=$L$3,$I$3,IF(B1644&lt;=$L$4,$I$4,IF(B1644&lt;=$L$5,$I$5,IF(B1644&lt;=$L$6,$I$6,$I$7))))</f>
        <v>Cone</v>
      </c>
      <c r="D1644" s="14">
        <f ca="1">LOGINV(RAND(),$M$12,$L$12)</f>
        <v>33.193692108761319</v>
      </c>
      <c r="E1644" s="14">
        <f ca="1">LOGINV(RAND(),$M$13,$L$13)</f>
        <v>25.909656288250147</v>
      </c>
      <c r="F1644" s="14">
        <f ca="1">LOGINV(RAND(),$M$14,$L$14)</f>
        <v>17.8064947404444</v>
      </c>
      <c r="G1644" s="14">
        <f ca="1">D1644+E1644+F1644</f>
        <v>76.909843137455866</v>
      </c>
      <c r="H1644">
        <f ca="1">FLOOR(SimTable[[#This Row],[Total_Service_Time_sec]],10)</f>
        <v>70</v>
      </c>
    </row>
    <row r="1645" spans="1:8" ht="15" customHeight="1">
      <c r="A1645">
        <f t="shared" si="25"/>
        <v>1644</v>
      </c>
      <c r="B1645" s="13">
        <f ca="1">RAND()</f>
        <v>0.75696871443793312</v>
      </c>
      <c r="C1645" t="str">
        <f ca="1">IF(B1645&lt;=$L$3,$I$3,IF(B1645&lt;=$L$4,$I$4,IF(B1645&lt;=$L$5,$I$5,IF(B1645&lt;=$L$6,$I$6,$I$7))))</f>
        <v>Cup</v>
      </c>
      <c r="D1645" s="14">
        <f ca="1">LOGINV(RAND(),$M$12,$L$12)</f>
        <v>15.75568806210477</v>
      </c>
      <c r="E1645" s="14">
        <f ca="1">LOGINV(RAND(),$M$13,$L$13)</f>
        <v>19.429962432073474</v>
      </c>
      <c r="F1645" s="14">
        <f ca="1">LOGINV(RAND(),$M$14,$L$14)</f>
        <v>19.38625335104684</v>
      </c>
      <c r="G1645" s="14">
        <f ca="1">D1645+E1645+F1645</f>
        <v>54.571903845225087</v>
      </c>
      <c r="H1645">
        <f ca="1">FLOOR(SimTable[[#This Row],[Total_Service_Time_sec]],10)</f>
        <v>50</v>
      </c>
    </row>
    <row r="1646" spans="1:8" ht="15" customHeight="1">
      <c r="A1646">
        <f t="shared" si="25"/>
        <v>1645</v>
      </c>
      <c r="B1646" s="13">
        <f ca="1">RAND()</f>
        <v>0.17803315786136198</v>
      </c>
      <c r="C1646" t="str">
        <f ca="1">IF(B1646&lt;=$L$3,$I$3,IF(B1646&lt;=$L$4,$I$4,IF(B1646&lt;=$L$5,$I$5,IF(B1646&lt;=$L$6,$I$6,$I$7))))</f>
        <v>Cone</v>
      </c>
      <c r="D1646" s="14">
        <f ca="1">LOGINV(RAND(),$M$12,$L$12)</f>
        <v>35.884173911409661</v>
      </c>
      <c r="E1646" s="14">
        <f ca="1">LOGINV(RAND(),$M$13,$L$13)</f>
        <v>26.927786900950302</v>
      </c>
      <c r="F1646" s="14">
        <f ca="1">LOGINV(RAND(),$M$14,$L$14)</f>
        <v>18.800399322095021</v>
      </c>
      <c r="G1646" s="14">
        <f ca="1">D1646+E1646+F1646</f>
        <v>81.612360134454988</v>
      </c>
      <c r="H1646">
        <f ca="1">FLOOR(SimTable[[#This Row],[Total_Service_Time_sec]],10)</f>
        <v>80</v>
      </c>
    </row>
    <row r="1647" spans="1:8" ht="15" customHeight="1">
      <c r="A1647">
        <f t="shared" si="25"/>
        <v>1646</v>
      </c>
      <c r="B1647" s="13">
        <f ca="1">RAND()</f>
        <v>0.74593755634719028</v>
      </c>
      <c r="C1647" t="str">
        <f ca="1">IF(B1647&lt;=$L$3,$I$3,IF(B1647&lt;=$L$4,$I$4,IF(B1647&lt;=$L$5,$I$5,IF(B1647&lt;=$L$6,$I$6,$I$7))))</f>
        <v>Cup</v>
      </c>
      <c r="D1647" s="14">
        <f ca="1">LOGINV(RAND(),$M$12,$L$12)</f>
        <v>10.876272478179391</v>
      </c>
      <c r="E1647" s="14">
        <f ca="1">LOGINV(RAND(),$M$13,$L$13)</f>
        <v>32.604943231795552</v>
      </c>
      <c r="F1647" s="14">
        <f ca="1">LOGINV(RAND(),$M$14,$L$14)</f>
        <v>17.628897608975283</v>
      </c>
      <c r="G1647" s="14">
        <f ca="1">D1647+E1647+F1647</f>
        <v>61.110113318950226</v>
      </c>
      <c r="H1647">
        <f ca="1">FLOOR(SimTable[[#This Row],[Total_Service_Time_sec]],10)</f>
        <v>60</v>
      </c>
    </row>
    <row r="1648" spans="1:8" ht="15" customHeight="1">
      <c r="A1648">
        <f t="shared" si="25"/>
        <v>1647</v>
      </c>
      <c r="B1648" s="13">
        <f ca="1">RAND()</f>
        <v>0.66018567804511941</v>
      </c>
      <c r="C1648" t="str">
        <f ca="1">IF(B1648&lt;=$L$3,$I$3,IF(B1648&lt;=$L$4,$I$4,IF(B1648&lt;=$L$5,$I$5,IF(B1648&lt;=$L$6,$I$6,$I$7))))</f>
        <v>Cup</v>
      </c>
      <c r="D1648" s="14">
        <f ca="1">LOGINV(RAND(),$M$12,$L$12)</f>
        <v>71.126410905017707</v>
      </c>
      <c r="E1648" s="14">
        <f ca="1">LOGINV(RAND(),$M$13,$L$13)</f>
        <v>23.371092984710209</v>
      </c>
      <c r="F1648" s="14">
        <f ca="1">LOGINV(RAND(),$M$14,$L$14)</f>
        <v>19.182457576854326</v>
      </c>
      <c r="G1648" s="14">
        <f ca="1">D1648+E1648+F1648</f>
        <v>113.67996146658223</v>
      </c>
      <c r="H1648">
        <f ca="1">FLOOR(SimTable[[#This Row],[Total_Service_Time_sec]],10)</f>
        <v>110</v>
      </c>
    </row>
    <row r="1649" spans="1:8" ht="15" customHeight="1">
      <c r="A1649">
        <f t="shared" si="25"/>
        <v>1648</v>
      </c>
      <c r="B1649" s="13">
        <f ca="1">RAND()</f>
        <v>0.25048248761737735</v>
      </c>
      <c r="C1649" t="str">
        <f ca="1">IF(B1649&lt;=$L$3,$I$3,IF(B1649&lt;=$L$4,$I$4,IF(B1649&lt;=$L$5,$I$5,IF(B1649&lt;=$L$6,$I$6,$I$7))))</f>
        <v>Cone</v>
      </c>
      <c r="D1649" s="14">
        <f ca="1">LOGINV(RAND(),$M$12,$L$12)</f>
        <v>26.528817016607757</v>
      </c>
      <c r="E1649" s="14">
        <f ca="1">LOGINV(RAND(),$M$13,$L$13)</f>
        <v>39.949303070159104</v>
      </c>
      <c r="F1649" s="14">
        <f ca="1">LOGINV(RAND(),$M$14,$L$14)</f>
        <v>19.95819405146797</v>
      </c>
      <c r="G1649" s="14">
        <f ca="1">D1649+E1649+F1649</f>
        <v>86.436314138234835</v>
      </c>
      <c r="H1649">
        <f ca="1">FLOOR(SimTable[[#This Row],[Total_Service_Time_sec]],10)</f>
        <v>80</v>
      </c>
    </row>
    <row r="1650" spans="1:8" ht="15" customHeight="1">
      <c r="A1650">
        <f t="shared" si="25"/>
        <v>1649</v>
      </c>
      <c r="B1650" s="13">
        <f ca="1">RAND()</f>
        <v>0.22865614702178338</v>
      </c>
      <c r="C1650" t="str">
        <f ca="1">IF(B1650&lt;=$L$3,$I$3,IF(B1650&lt;=$L$4,$I$4,IF(B1650&lt;=$L$5,$I$5,IF(B1650&lt;=$L$6,$I$6,$I$7))))</f>
        <v>Cone</v>
      </c>
      <c r="D1650" s="14">
        <f ca="1">LOGINV(RAND(),$M$12,$L$12)</f>
        <v>22.107452056441193</v>
      </c>
      <c r="E1650" s="14">
        <f ca="1">LOGINV(RAND(),$M$13,$L$13)</f>
        <v>31.852237901172195</v>
      </c>
      <c r="F1650" s="14">
        <f ca="1">LOGINV(RAND(),$M$14,$L$14)</f>
        <v>24.609855520540666</v>
      </c>
      <c r="G1650" s="14">
        <f ca="1">D1650+E1650+F1650</f>
        <v>78.569545478154055</v>
      </c>
      <c r="H1650">
        <f ca="1">FLOOR(SimTable[[#This Row],[Total_Service_Time_sec]],10)</f>
        <v>70</v>
      </c>
    </row>
    <row r="1651" spans="1:8" ht="15" customHeight="1">
      <c r="A1651">
        <f t="shared" si="25"/>
        <v>1650</v>
      </c>
      <c r="B1651" s="13">
        <f ca="1">RAND()</f>
        <v>0.66511148879669701</v>
      </c>
      <c r="C1651" t="str">
        <f ca="1">IF(B1651&lt;=$L$3,$I$3,IF(B1651&lt;=$L$4,$I$4,IF(B1651&lt;=$L$5,$I$5,IF(B1651&lt;=$L$6,$I$6,$I$7))))</f>
        <v>Cup</v>
      </c>
      <c r="D1651" s="14">
        <f ca="1">LOGINV(RAND(),$M$12,$L$12)</f>
        <v>25.597592704530349</v>
      </c>
      <c r="E1651" s="14">
        <f ca="1">LOGINV(RAND(),$M$13,$L$13)</f>
        <v>52.485914138561718</v>
      </c>
      <c r="F1651" s="14">
        <f ca="1">LOGINV(RAND(),$M$14,$L$14)</f>
        <v>17.550164024068614</v>
      </c>
      <c r="G1651" s="14">
        <f ca="1">D1651+E1651+F1651</f>
        <v>95.633670867160674</v>
      </c>
      <c r="H1651">
        <f ca="1">FLOOR(SimTable[[#This Row],[Total_Service_Time_sec]],10)</f>
        <v>90</v>
      </c>
    </row>
    <row r="1652" spans="1:8" ht="15" customHeight="1">
      <c r="A1652">
        <f t="shared" si="25"/>
        <v>1651</v>
      </c>
      <c r="B1652" s="13">
        <f ca="1">RAND()</f>
        <v>5.991573767248326E-2</v>
      </c>
      <c r="C1652" t="str">
        <f ca="1">IF(B1652&lt;=$L$3,$I$3,IF(B1652&lt;=$L$4,$I$4,IF(B1652&lt;=$L$5,$I$5,IF(B1652&lt;=$L$6,$I$6,$I$7))))</f>
        <v>Cone</v>
      </c>
      <c r="D1652" s="14">
        <f ca="1">LOGINV(RAND(),$M$12,$L$12)</f>
        <v>51.540738224496835</v>
      </c>
      <c r="E1652" s="14">
        <f ca="1">LOGINV(RAND(),$M$13,$L$13)</f>
        <v>67.424771004806161</v>
      </c>
      <c r="F1652" s="14">
        <f ca="1">LOGINV(RAND(),$M$14,$L$14)</f>
        <v>23.439721309501643</v>
      </c>
      <c r="G1652" s="14">
        <f ca="1">D1652+E1652+F1652</f>
        <v>142.40523053880463</v>
      </c>
      <c r="H1652">
        <f ca="1">FLOOR(SimTable[[#This Row],[Total_Service_Time_sec]],10)</f>
        <v>140</v>
      </c>
    </row>
    <row r="1653" spans="1:8" ht="15" customHeight="1">
      <c r="A1653">
        <f t="shared" si="25"/>
        <v>1652</v>
      </c>
      <c r="B1653" s="13">
        <f ca="1">RAND()</f>
        <v>0.13804009491452052</v>
      </c>
      <c r="C1653" t="str">
        <f ca="1">IF(B1653&lt;=$L$3,$I$3,IF(B1653&lt;=$L$4,$I$4,IF(B1653&lt;=$L$5,$I$5,IF(B1653&lt;=$L$6,$I$6,$I$7))))</f>
        <v>Cone</v>
      </c>
      <c r="D1653" s="14">
        <f ca="1">LOGINV(RAND(),$M$12,$L$12)</f>
        <v>8.5904836598665604</v>
      </c>
      <c r="E1653" s="14">
        <f ca="1">LOGINV(RAND(),$M$13,$L$13)</f>
        <v>17.205574576495948</v>
      </c>
      <c r="F1653" s="14">
        <f ca="1">LOGINV(RAND(),$M$14,$L$14)</f>
        <v>17.701338843001398</v>
      </c>
      <c r="G1653" s="14">
        <f ca="1">D1653+E1653+F1653</f>
        <v>43.497397079363907</v>
      </c>
      <c r="H1653">
        <f ca="1">FLOOR(SimTable[[#This Row],[Total_Service_Time_sec]],10)</f>
        <v>40</v>
      </c>
    </row>
    <row r="1654" spans="1:8" ht="15" customHeight="1">
      <c r="A1654">
        <f t="shared" si="25"/>
        <v>1653</v>
      </c>
      <c r="B1654" s="13">
        <f ca="1">RAND()</f>
        <v>0.42312884143703522</v>
      </c>
      <c r="C1654" t="str">
        <f ca="1">IF(B1654&lt;=$L$3,$I$3,IF(B1654&lt;=$L$4,$I$4,IF(B1654&lt;=$L$5,$I$5,IF(B1654&lt;=$L$6,$I$6,$I$7))))</f>
        <v>Cone</v>
      </c>
      <c r="D1654" s="14">
        <f ca="1">LOGINV(RAND(),$M$12,$L$12)</f>
        <v>23.584556682302917</v>
      </c>
      <c r="E1654" s="14">
        <f ca="1">LOGINV(RAND(),$M$13,$L$13)</f>
        <v>28.014996485537552</v>
      </c>
      <c r="F1654" s="14">
        <f ca="1">LOGINV(RAND(),$M$14,$L$14)</f>
        <v>23.413375283167237</v>
      </c>
      <c r="G1654" s="14">
        <f ca="1">D1654+E1654+F1654</f>
        <v>75.01292845100771</v>
      </c>
      <c r="H1654">
        <f ca="1">FLOOR(SimTable[[#This Row],[Total_Service_Time_sec]],10)</f>
        <v>70</v>
      </c>
    </row>
    <row r="1655" spans="1:8" ht="15" customHeight="1">
      <c r="A1655">
        <f t="shared" si="25"/>
        <v>1654</v>
      </c>
      <c r="B1655" s="13">
        <f ca="1">RAND()</f>
        <v>0.8456355116133385</v>
      </c>
      <c r="C1655" t="str">
        <f ca="1">IF(B1655&lt;=$L$3,$I$3,IF(B1655&lt;=$L$4,$I$4,IF(B1655&lt;=$L$5,$I$5,IF(B1655&lt;=$L$6,$I$6,$I$7))))</f>
        <v>Cup</v>
      </c>
      <c r="D1655" s="14">
        <f ca="1">LOGINV(RAND(),$M$12,$L$12)</f>
        <v>21.831773052964618</v>
      </c>
      <c r="E1655" s="14">
        <f ca="1">LOGINV(RAND(),$M$13,$L$13)</f>
        <v>33.532313415473475</v>
      </c>
      <c r="F1655" s="14">
        <f ca="1">LOGINV(RAND(),$M$14,$L$14)</f>
        <v>18.429948289216512</v>
      </c>
      <c r="G1655" s="14">
        <f ca="1">D1655+E1655+F1655</f>
        <v>73.7940347576546</v>
      </c>
      <c r="H1655">
        <f ca="1">FLOOR(SimTable[[#This Row],[Total_Service_Time_sec]],10)</f>
        <v>70</v>
      </c>
    </row>
    <row r="1656" spans="1:8" ht="15" customHeight="1">
      <c r="A1656">
        <f t="shared" si="25"/>
        <v>1655</v>
      </c>
      <c r="B1656" s="13">
        <f ca="1">RAND()</f>
        <v>0.6450031011216445</v>
      </c>
      <c r="C1656" t="str">
        <f ca="1">IF(B1656&lt;=$L$3,$I$3,IF(B1656&lt;=$L$4,$I$4,IF(B1656&lt;=$L$5,$I$5,IF(B1656&lt;=$L$6,$I$6,$I$7))))</f>
        <v>Cup</v>
      </c>
      <c r="D1656" s="14">
        <f ca="1">LOGINV(RAND(),$M$12,$L$12)</f>
        <v>63.579029453562846</v>
      </c>
      <c r="E1656" s="14">
        <f ca="1">LOGINV(RAND(),$M$13,$L$13)</f>
        <v>96.257848225364597</v>
      </c>
      <c r="F1656" s="14">
        <f ca="1">LOGINV(RAND(),$M$14,$L$14)</f>
        <v>19.730720897272004</v>
      </c>
      <c r="G1656" s="14">
        <f ca="1">D1656+E1656+F1656</f>
        <v>179.56759857619943</v>
      </c>
      <c r="H1656">
        <f ca="1">FLOOR(SimTable[[#This Row],[Total_Service_Time_sec]],10)</f>
        <v>170</v>
      </c>
    </row>
    <row r="1657" spans="1:8" ht="15" customHeight="1">
      <c r="A1657">
        <f t="shared" si="25"/>
        <v>1656</v>
      </c>
      <c r="B1657" s="13">
        <f ca="1">RAND()</f>
        <v>0.37044709299180223</v>
      </c>
      <c r="C1657" t="str">
        <f ca="1">IF(B1657&lt;=$L$3,$I$3,IF(B1657&lt;=$L$4,$I$4,IF(B1657&lt;=$L$5,$I$5,IF(B1657&lt;=$L$6,$I$6,$I$7))))</f>
        <v>Cone</v>
      </c>
      <c r="D1657" s="14">
        <f ca="1">LOGINV(RAND(),$M$12,$L$12)</f>
        <v>31.172326992823631</v>
      </c>
      <c r="E1657" s="14">
        <f ca="1">LOGINV(RAND(),$M$13,$L$13)</f>
        <v>24.907857736028557</v>
      </c>
      <c r="F1657" s="14">
        <f ca="1">LOGINV(RAND(),$M$14,$L$14)</f>
        <v>16.49221607763511</v>
      </c>
      <c r="G1657" s="14">
        <f ca="1">D1657+E1657+F1657</f>
        <v>72.572400806487295</v>
      </c>
      <c r="H1657">
        <f ca="1">FLOOR(SimTable[[#This Row],[Total_Service_Time_sec]],10)</f>
        <v>70</v>
      </c>
    </row>
    <row r="1658" spans="1:8" ht="15" customHeight="1">
      <c r="A1658">
        <f t="shared" si="25"/>
        <v>1657</v>
      </c>
      <c r="B1658" s="13">
        <f ca="1">RAND()</f>
        <v>0.6763899816757003</v>
      </c>
      <c r="C1658" t="str">
        <f ca="1">IF(B1658&lt;=$L$3,$I$3,IF(B1658&lt;=$L$4,$I$4,IF(B1658&lt;=$L$5,$I$5,IF(B1658&lt;=$L$6,$I$6,$I$7))))</f>
        <v>Cup</v>
      </c>
      <c r="D1658" s="14">
        <f ca="1">LOGINV(RAND(),$M$12,$L$12)</f>
        <v>62.810895084945052</v>
      </c>
      <c r="E1658" s="14">
        <f ca="1">LOGINV(RAND(),$M$13,$L$13)</f>
        <v>56.194622956517243</v>
      </c>
      <c r="F1658" s="14">
        <f ca="1">LOGINV(RAND(),$M$14,$L$14)</f>
        <v>20.742305172919995</v>
      </c>
      <c r="G1658" s="14">
        <f ca="1">D1658+E1658+F1658</f>
        <v>139.74782321438229</v>
      </c>
      <c r="H1658">
        <f ca="1">FLOOR(SimTable[[#This Row],[Total_Service_Time_sec]],10)</f>
        <v>130</v>
      </c>
    </row>
    <row r="1659" spans="1:8" ht="15" customHeight="1">
      <c r="A1659">
        <f t="shared" si="25"/>
        <v>1658</v>
      </c>
      <c r="B1659" s="13">
        <f ca="1">RAND()</f>
        <v>0.78516306343101039</v>
      </c>
      <c r="C1659" t="str">
        <f ca="1">IF(B1659&lt;=$L$3,$I$3,IF(B1659&lt;=$L$4,$I$4,IF(B1659&lt;=$L$5,$I$5,IF(B1659&lt;=$L$6,$I$6,$I$7))))</f>
        <v>Cup</v>
      </c>
      <c r="D1659" s="14">
        <f ca="1">LOGINV(RAND(),$M$12,$L$12)</f>
        <v>46.280381876091347</v>
      </c>
      <c r="E1659" s="14">
        <f ca="1">LOGINV(RAND(),$M$13,$L$13)</f>
        <v>58.64736184654145</v>
      </c>
      <c r="F1659" s="14">
        <f ca="1">LOGINV(RAND(),$M$14,$L$14)</f>
        <v>21.33769879729919</v>
      </c>
      <c r="G1659" s="14">
        <f ca="1">D1659+E1659+F1659</f>
        <v>126.26544251993198</v>
      </c>
      <c r="H1659">
        <f ca="1">FLOOR(SimTable[[#This Row],[Total_Service_Time_sec]],10)</f>
        <v>120</v>
      </c>
    </row>
    <row r="1660" spans="1:8" ht="15" customHeight="1">
      <c r="A1660">
        <f t="shared" si="25"/>
        <v>1659</v>
      </c>
      <c r="B1660" s="13">
        <f ca="1">RAND()</f>
        <v>0.62872174907346268</v>
      </c>
      <c r="C1660" t="str">
        <f ca="1">IF(B1660&lt;=$L$3,$I$3,IF(B1660&lt;=$L$4,$I$4,IF(B1660&lt;=$L$5,$I$5,IF(B1660&lt;=$L$6,$I$6,$I$7))))</f>
        <v>Cup</v>
      </c>
      <c r="D1660" s="14">
        <f ca="1">LOGINV(RAND(),$M$12,$L$12)</f>
        <v>36.503833593510329</v>
      </c>
      <c r="E1660" s="14">
        <f ca="1">LOGINV(RAND(),$M$13,$L$13)</f>
        <v>38.534935626107256</v>
      </c>
      <c r="F1660" s="14">
        <f ca="1">LOGINV(RAND(),$M$14,$L$14)</f>
        <v>19.400314806291359</v>
      </c>
      <c r="G1660" s="14">
        <f ca="1">D1660+E1660+F1660</f>
        <v>94.439084025908954</v>
      </c>
      <c r="H1660">
        <f ca="1">FLOOR(SimTable[[#This Row],[Total_Service_Time_sec]],10)</f>
        <v>90</v>
      </c>
    </row>
    <row r="1661" spans="1:8" ht="15" customHeight="1">
      <c r="A1661">
        <f t="shared" si="25"/>
        <v>1660</v>
      </c>
      <c r="B1661" s="13">
        <f ca="1">RAND()</f>
        <v>0.531847682126104</v>
      </c>
      <c r="C1661" t="str">
        <f ca="1">IF(B1661&lt;=$L$3,$I$3,IF(B1661&lt;=$L$4,$I$4,IF(B1661&lt;=$L$5,$I$5,IF(B1661&lt;=$L$6,$I$6,$I$7))))</f>
        <v>Cup</v>
      </c>
      <c r="D1661" s="14">
        <f ca="1">LOGINV(RAND(),$M$12,$L$12)</f>
        <v>27.503772534701497</v>
      </c>
      <c r="E1661" s="14">
        <f ca="1">LOGINV(RAND(),$M$13,$L$13)</f>
        <v>17.895393734498615</v>
      </c>
      <c r="F1661" s="14">
        <f ca="1">LOGINV(RAND(),$M$14,$L$14)</f>
        <v>18.90296411510877</v>
      </c>
      <c r="G1661" s="14">
        <f ca="1">D1661+E1661+F1661</f>
        <v>64.302130384308882</v>
      </c>
      <c r="H1661">
        <f ca="1">FLOOR(SimTable[[#This Row],[Total_Service_Time_sec]],10)</f>
        <v>60</v>
      </c>
    </row>
    <row r="1662" spans="1:8" ht="15" customHeight="1">
      <c r="A1662">
        <f t="shared" si="25"/>
        <v>1661</v>
      </c>
      <c r="B1662" s="13">
        <f ca="1">RAND()</f>
        <v>0.21276052838444137</v>
      </c>
      <c r="C1662" t="str">
        <f ca="1">IF(B1662&lt;=$L$3,$I$3,IF(B1662&lt;=$L$4,$I$4,IF(B1662&lt;=$L$5,$I$5,IF(B1662&lt;=$L$6,$I$6,$I$7))))</f>
        <v>Cone</v>
      </c>
      <c r="D1662" s="14">
        <f ca="1">LOGINV(RAND(),$M$12,$L$12)</f>
        <v>8.3216311748885001</v>
      </c>
      <c r="E1662" s="14">
        <f ca="1">LOGINV(RAND(),$M$13,$L$13)</f>
        <v>27.324483950501612</v>
      </c>
      <c r="F1662" s="14">
        <f ca="1">LOGINV(RAND(),$M$14,$L$14)</f>
        <v>17.875615195998517</v>
      </c>
      <c r="G1662" s="14">
        <f ca="1">D1662+E1662+F1662</f>
        <v>53.521730321388631</v>
      </c>
      <c r="H1662">
        <f ca="1">FLOOR(SimTable[[#This Row],[Total_Service_Time_sec]],10)</f>
        <v>50</v>
      </c>
    </row>
    <row r="1663" spans="1:8" ht="15" customHeight="1">
      <c r="A1663">
        <f t="shared" si="25"/>
        <v>1662</v>
      </c>
      <c r="B1663" s="13">
        <f ca="1">RAND()</f>
        <v>4.2009500668747535E-2</v>
      </c>
      <c r="C1663" t="str">
        <f ca="1">IF(B1663&lt;=$L$3,$I$3,IF(B1663&lt;=$L$4,$I$4,IF(B1663&lt;=$L$5,$I$5,IF(B1663&lt;=$L$6,$I$6,$I$7))))</f>
        <v>Cone</v>
      </c>
      <c r="D1663" s="14">
        <f ca="1">LOGINV(RAND(),$M$12,$L$12)</f>
        <v>74.126873350705253</v>
      </c>
      <c r="E1663" s="14">
        <f ca="1">LOGINV(RAND(),$M$13,$L$13)</f>
        <v>41.100441767750034</v>
      </c>
      <c r="F1663" s="14">
        <f ca="1">LOGINV(RAND(),$M$14,$L$14)</f>
        <v>21.554426143146674</v>
      </c>
      <c r="G1663" s="14">
        <f ca="1">D1663+E1663+F1663</f>
        <v>136.78174126160198</v>
      </c>
      <c r="H1663">
        <f ca="1">FLOOR(SimTable[[#This Row],[Total_Service_Time_sec]],10)</f>
        <v>130</v>
      </c>
    </row>
    <row r="1664" spans="1:8" ht="15" customHeight="1">
      <c r="A1664">
        <f t="shared" si="25"/>
        <v>1663</v>
      </c>
      <c r="B1664" s="13">
        <f ca="1">RAND()</f>
        <v>0.11043367594304931</v>
      </c>
      <c r="C1664" t="str">
        <f ca="1">IF(B1664&lt;=$L$3,$I$3,IF(B1664&lt;=$L$4,$I$4,IF(B1664&lt;=$L$5,$I$5,IF(B1664&lt;=$L$6,$I$6,$I$7))))</f>
        <v>Cone</v>
      </c>
      <c r="D1664" s="14">
        <f ca="1">LOGINV(RAND(),$M$12,$L$12)</f>
        <v>33.464542037678605</v>
      </c>
      <c r="E1664" s="14">
        <f ca="1">LOGINV(RAND(),$M$13,$L$13)</f>
        <v>26.350121775981531</v>
      </c>
      <c r="F1664" s="14">
        <f ca="1">LOGINV(RAND(),$M$14,$L$14)</f>
        <v>17.569003878620681</v>
      </c>
      <c r="G1664" s="14">
        <f ca="1">D1664+E1664+F1664</f>
        <v>77.38366769228081</v>
      </c>
      <c r="H1664">
        <f ca="1">FLOOR(SimTable[[#This Row],[Total_Service_Time_sec]],10)</f>
        <v>70</v>
      </c>
    </row>
    <row r="1665" spans="1:8" ht="15" customHeight="1">
      <c r="A1665">
        <f t="shared" si="25"/>
        <v>1664</v>
      </c>
      <c r="B1665" s="13">
        <f ca="1">RAND()</f>
        <v>0.2806072735992432</v>
      </c>
      <c r="C1665" t="str">
        <f ca="1">IF(B1665&lt;=$L$3,$I$3,IF(B1665&lt;=$L$4,$I$4,IF(B1665&lt;=$L$5,$I$5,IF(B1665&lt;=$L$6,$I$6,$I$7))))</f>
        <v>Cone</v>
      </c>
      <c r="D1665" s="14">
        <f ca="1">LOGINV(RAND(),$M$12,$L$12)</f>
        <v>65.025136311624308</v>
      </c>
      <c r="E1665" s="14">
        <f ca="1">LOGINV(RAND(),$M$13,$L$13)</f>
        <v>19.712148714909773</v>
      </c>
      <c r="F1665" s="14">
        <f ca="1">LOGINV(RAND(),$M$14,$L$14)</f>
        <v>21.662002382833119</v>
      </c>
      <c r="G1665" s="14">
        <f ca="1">D1665+E1665+F1665</f>
        <v>106.3992874093672</v>
      </c>
      <c r="H1665">
        <f ca="1">FLOOR(SimTable[[#This Row],[Total_Service_Time_sec]],10)</f>
        <v>100</v>
      </c>
    </row>
    <row r="1666" spans="1:8" ht="15" customHeight="1">
      <c r="A1666">
        <f t="shared" ref="A1666:A1729" si="26">ROW()-1</f>
        <v>1665</v>
      </c>
      <c r="B1666" s="13">
        <f ca="1">RAND()</f>
        <v>0.50097035194252904</v>
      </c>
      <c r="C1666" t="str">
        <f ca="1">IF(B1666&lt;=$L$3,$I$3,IF(B1666&lt;=$L$4,$I$4,IF(B1666&lt;=$L$5,$I$5,IF(B1666&lt;=$L$6,$I$6,$I$7))))</f>
        <v>Cup</v>
      </c>
      <c r="D1666" s="14">
        <f ca="1">LOGINV(RAND(),$M$12,$L$12)</f>
        <v>20.431843387983381</v>
      </c>
      <c r="E1666" s="14">
        <f ca="1">LOGINV(RAND(),$M$13,$L$13)</f>
        <v>24.488357630964757</v>
      </c>
      <c r="F1666" s="14">
        <f ca="1">LOGINV(RAND(),$M$14,$L$14)</f>
        <v>19.55818551727382</v>
      </c>
      <c r="G1666" s="14">
        <f ca="1">D1666+E1666+F1666</f>
        <v>64.478386536221961</v>
      </c>
      <c r="H1666">
        <f ca="1">FLOOR(SimTable[[#This Row],[Total_Service_Time_sec]],10)</f>
        <v>60</v>
      </c>
    </row>
    <row r="1667" spans="1:8" ht="15" customHeight="1">
      <c r="A1667">
        <f t="shared" si="26"/>
        <v>1666</v>
      </c>
      <c r="B1667" s="13">
        <f ca="1">RAND()</f>
        <v>0.37752512205743916</v>
      </c>
      <c r="C1667" t="str">
        <f ca="1">IF(B1667&lt;=$L$3,$I$3,IF(B1667&lt;=$L$4,$I$4,IF(B1667&lt;=$L$5,$I$5,IF(B1667&lt;=$L$6,$I$6,$I$7))))</f>
        <v>Cone</v>
      </c>
      <c r="D1667" s="14">
        <f ca="1">LOGINV(RAND(),$M$12,$L$12)</f>
        <v>14.231817352149614</v>
      </c>
      <c r="E1667" s="14">
        <f ca="1">LOGINV(RAND(),$M$13,$L$13)</f>
        <v>7.1078533230700964</v>
      </c>
      <c r="F1667" s="14">
        <f ca="1">LOGINV(RAND(),$M$14,$L$14)</f>
        <v>13.070742151581467</v>
      </c>
      <c r="G1667" s="14">
        <f ca="1">D1667+E1667+F1667</f>
        <v>34.410412826801178</v>
      </c>
      <c r="H1667">
        <f ca="1">FLOOR(SimTable[[#This Row],[Total_Service_Time_sec]],10)</f>
        <v>30</v>
      </c>
    </row>
    <row r="1668" spans="1:8" ht="15" customHeight="1">
      <c r="A1668">
        <f t="shared" si="26"/>
        <v>1667</v>
      </c>
      <c r="B1668" s="13">
        <f ca="1">RAND()</f>
        <v>0.47904238225554585</v>
      </c>
      <c r="C1668" t="str">
        <f ca="1">IF(B1668&lt;=$L$3,$I$3,IF(B1668&lt;=$L$4,$I$4,IF(B1668&lt;=$L$5,$I$5,IF(B1668&lt;=$L$6,$I$6,$I$7))))</f>
        <v>Cone</v>
      </c>
      <c r="D1668" s="14">
        <f ca="1">LOGINV(RAND(),$M$12,$L$12)</f>
        <v>47.53259510090659</v>
      </c>
      <c r="E1668" s="14">
        <f ca="1">LOGINV(RAND(),$M$13,$L$13)</f>
        <v>20.131526650486922</v>
      </c>
      <c r="F1668" s="14">
        <f ca="1">LOGINV(RAND(),$M$14,$L$14)</f>
        <v>21.725573071048892</v>
      </c>
      <c r="G1668" s="14">
        <f ca="1">D1668+E1668+F1668</f>
        <v>89.389694822442408</v>
      </c>
      <c r="H1668">
        <f ca="1">FLOOR(SimTable[[#This Row],[Total_Service_Time_sec]],10)</f>
        <v>80</v>
      </c>
    </row>
    <row r="1669" spans="1:8" ht="15" customHeight="1">
      <c r="A1669">
        <f t="shared" si="26"/>
        <v>1668</v>
      </c>
      <c r="B1669" s="13">
        <f ca="1">RAND()</f>
        <v>0.92199814706405847</v>
      </c>
      <c r="C1669" t="str">
        <f ca="1">IF(B1669&lt;=$L$3,$I$3,IF(B1669&lt;=$L$4,$I$4,IF(B1669&lt;=$L$5,$I$5,IF(B1669&lt;=$L$6,$I$6,$I$7))))</f>
        <v>Split</v>
      </c>
      <c r="D1669" s="14">
        <f ca="1">LOGINV(RAND(),$M$12,$L$12)</f>
        <v>60.21718839127341</v>
      </c>
      <c r="E1669" s="14">
        <f ca="1">LOGINV(RAND(),$M$13,$L$13)</f>
        <v>35.654436077902027</v>
      </c>
      <c r="F1669" s="14">
        <f ca="1">LOGINV(RAND(),$M$14,$L$14)</f>
        <v>24.985335342804945</v>
      </c>
      <c r="G1669" s="14">
        <f ca="1">D1669+E1669+F1669</f>
        <v>120.85695981198037</v>
      </c>
      <c r="H1669">
        <f ca="1">FLOOR(SimTable[[#This Row],[Total_Service_Time_sec]],10)</f>
        <v>120</v>
      </c>
    </row>
    <row r="1670" spans="1:8" ht="15" customHeight="1">
      <c r="A1670">
        <f t="shared" si="26"/>
        <v>1669</v>
      </c>
      <c r="B1670" s="13">
        <f ca="1">RAND()</f>
        <v>0.25557266025677139</v>
      </c>
      <c r="C1670" t="str">
        <f ca="1">IF(B1670&lt;=$L$3,$I$3,IF(B1670&lt;=$L$4,$I$4,IF(B1670&lt;=$L$5,$I$5,IF(B1670&lt;=$L$6,$I$6,$I$7))))</f>
        <v>Cone</v>
      </c>
      <c r="D1670" s="14">
        <f ca="1">LOGINV(RAND(),$M$12,$L$12)</f>
        <v>11.566039591393473</v>
      </c>
      <c r="E1670" s="14">
        <f ca="1">LOGINV(RAND(),$M$13,$L$13)</f>
        <v>36.525862008976596</v>
      </c>
      <c r="F1670" s="14">
        <f ca="1">LOGINV(RAND(),$M$14,$L$14)</f>
        <v>21.822279801100169</v>
      </c>
      <c r="G1670" s="14">
        <f ca="1">D1670+E1670+F1670</f>
        <v>69.914181401470231</v>
      </c>
      <c r="H1670">
        <f ca="1">FLOOR(SimTable[[#This Row],[Total_Service_Time_sec]],10)</f>
        <v>60</v>
      </c>
    </row>
    <row r="1671" spans="1:8" ht="15" customHeight="1">
      <c r="A1671">
        <f t="shared" si="26"/>
        <v>1670</v>
      </c>
      <c r="B1671" s="13">
        <f ca="1">RAND()</f>
        <v>0.37927475713667569</v>
      </c>
      <c r="C1671" t="str">
        <f ca="1">IF(B1671&lt;=$L$3,$I$3,IF(B1671&lt;=$L$4,$I$4,IF(B1671&lt;=$L$5,$I$5,IF(B1671&lt;=$L$6,$I$6,$I$7))))</f>
        <v>Cone</v>
      </c>
      <c r="D1671" s="14">
        <f ca="1">LOGINV(RAND(),$M$12,$L$12)</f>
        <v>60.798323310482246</v>
      </c>
      <c r="E1671" s="14">
        <f ca="1">LOGINV(RAND(),$M$13,$L$13)</f>
        <v>26.715781318081994</v>
      </c>
      <c r="F1671" s="14">
        <f ca="1">LOGINV(RAND(),$M$14,$L$14)</f>
        <v>15.13598087769941</v>
      </c>
      <c r="G1671" s="14">
        <f ca="1">D1671+E1671+F1671</f>
        <v>102.65008550626365</v>
      </c>
      <c r="H1671">
        <f ca="1">FLOOR(SimTable[[#This Row],[Total_Service_Time_sec]],10)</f>
        <v>100</v>
      </c>
    </row>
    <row r="1672" spans="1:8" ht="15" customHeight="1">
      <c r="A1672">
        <f t="shared" si="26"/>
        <v>1671</v>
      </c>
      <c r="B1672" s="13">
        <f ca="1">RAND()</f>
        <v>0.15422381349931902</v>
      </c>
      <c r="C1672" t="str">
        <f ca="1">IF(B1672&lt;=$L$3,$I$3,IF(B1672&lt;=$L$4,$I$4,IF(B1672&lt;=$L$5,$I$5,IF(B1672&lt;=$L$6,$I$6,$I$7))))</f>
        <v>Cone</v>
      </c>
      <c r="D1672" s="14">
        <f ca="1">LOGINV(RAND(),$M$12,$L$12)</f>
        <v>73.053011601288148</v>
      </c>
      <c r="E1672" s="14">
        <f ca="1">LOGINV(RAND(),$M$13,$L$13)</f>
        <v>18.163387260184148</v>
      </c>
      <c r="F1672" s="14">
        <f ca="1">LOGINV(RAND(),$M$14,$L$14)</f>
        <v>17.556490218530971</v>
      </c>
      <c r="G1672" s="14">
        <f ca="1">D1672+E1672+F1672</f>
        <v>108.77288908000327</v>
      </c>
      <c r="H1672">
        <f ca="1">FLOOR(SimTable[[#This Row],[Total_Service_Time_sec]],10)</f>
        <v>100</v>
      </c>
    </row>
    <row r="1673" spans="1:8" ht="15" customHeight="1">
      <c r="A1673">
        <f t="shared" si="26"/>
        <v>1672</v>
      </c>
      <c r="B1673" s="13">
        <f ca="1">RAND()</f>
        <v>0.48883245978088341</v>
      </c>
      <c r="C1673" t="str">
        <f ca="1">IF(B1673&lt;=$L$3,$I$3,IF(B1673&lt;=$L$4,$I$4,IF(B1673&lt;=$L$5,$I$5,IF(B1673&lt;=$L$6,$I$6,$I$7))))</f>
        <v>Cone</v>
      </c>
      <c r="D1673" s="14">
        <f ca="1">LOGINV(RAND(),$M$12,$L$12)</f>
        <v>20.220959141634438</v>
      </c>
      <c r="E1673" s="14">
        <f ca="1">LOGINV(RAND(),$M$13,$L$13)</f>
        <v>26.182026018751539</v>
      </c>
      <c r="F1673" s="14">
        <f ca="1">LOGINV(RAND(),$M$14,$L$14)</f>
        <v>29.266579607573323</v>
      </c>
      <c r="G1673" s="14">
        <f ca="1">D1673+E1673+F1673</f>
        <v>75.669564767959301</v>
      </c>
      <c r="H1673">
        <f ca="1">FLOOR(SimTable[[#This Row],[Total_Service_Time_sec]],10)</f>
        <v>70</v>
      </c>
    </row>
    <row r="1674" spans="1:8" ht="15" customHeight="1">
      <c r="A1674">
        <f t="shared" si="26"/>
        <v>1673</v>
      </c>
      <c r="B1674" s="13">
        <f ca="1">RAND()</f>
        <v>0.66961849468890644</v>
      </c>
      <c r="C1674" t="str">
        <f ca="1">IF(B1674&lt;=$L$3,$I$3,IF(B1674&lt;=$L$4,$I$4,IF(B1674&lt;=$L$5,$I$5,IF(B1674&lt;=$L$6,$I$6,$I$7))))</f>
        <v>Cup</v>
      </c>
      <c r="D1674" s="14">
        <f ca="1">LOGINV(RAND(),$M$12,$L$12)</f>
        <v>31.850587296672881</v>
      </c>
      <c r="E1674" s="14">
        <f ca="1">LOGINV(RAND(),$M$13,$L$13)</f>
        <v>8.3337079256694562</v>
      </c>
      <c r="F1674" s="14">
        <f ca="1">LOGINV(RAND(),$M$14,$L$14)</f>
        <v>18.625137002586801</v>
      </c>
      <c r="G1674" s="14">
        <f ca="1">D1674+E1674+F1674</f>
        <v>58.809432224929139</v>
      </c>
      <c r="H1674">
        <f ca="1">FLOOR(SimTable[[#This Row],[Total_Service_Time_sec]],10)</f>
        <v>50</v>
      </c>
    </row>
    <row r="1675" spans="1:8" ht="15" customHeight="1">
      <c r="A1675">
        <f t="shared" si="26"/>
        <v>1674</v>
      </c>
      <c r="B1675" s="13">
        <f ca="1">RAND()</f>
        <v>0.62291043031259208</v>
      </c>
      <c r="C1675" t="str">
        <f ca="1">IF(B1675&lt;=$L$3,$I$3,IF(B1675&lt;=$L$4,$I$4,IF(B1675&lt;=$L$5,$I$5,IF(B1675&lt;=$L$6,$I$6,$I$7))))</f>
        <v>Cup</v>
      </c>
      <c r="D1675" s="14">
        <f ca="1">LOGINV(RAND(),$M$12,$L$12)</f>
        <v>21.158021682213001</v>
      </c>
      <c r="E1675" s="14">
        <f ca="1">LOGINV(RAND(),$M$13,$L$13)</f>
        <v>48.893732438637514</v>
      </c>
      <c r="F1675" s="14">
        <f ca="1">LOGINV(RAND(),$M$14,$L$14)</f>
        <v>13.725149866896958</v>
      </c>
      <c r="G1675" s="14">
        <f ca="1">D1675+E1675+F1675</f>
        <v>83.776903987747474</v>
      </c>
      <c r="H1675">
        <f ca="1">FLOOR(SimTable[[#This Row],[Total_Service_Time_sec]],10)</f>
        <v>80</v>
      </c>
    </row>
    <row r="1676" spans="1:8" ht="15" customHeight="1">
      <c r="A1676">
        <f t="shared" si="26"/>
        <v>1675</v>
      </c>
      <c r="B1676" s="13">
        <f ca="1">RAND()</f>
        <v>0.46408091519915795</v>
      </c>
      <c r="C1676" t="str">
        <f ca="1">IF(B1676&lt;=$L$3,$I$3,IF(B1676&lt;=$L$4,$I$4,IF(B1676&lt;=$L$5,$I$5,IF(B1676&lt;=$L$6,$I$6,$I$7))))</f>
        <v>Cone</v>
      </c>
      <c r="D1676" s="14">
        <f ca="1">LOGINV(RAND(),$M$12,$L$12)</f>
        <v>31.472398037731711</v>
      </c>
      <c r="E1676" s="14">
        <f ca="1">LOGINV(RAND(),$M$13,$L$13)</f>
        <v>37.668281752353131</v>
      </c>
      <c r="F1676" s="14">
        <f ca="1">LOGINV(RAND(),$M$14,$L$14)</f>
        <v>19.117823951409626</v>
      </c>
      <c r="G1676" s="14">
        <f ca="1">D1676+E1676+F1676</f>
        <v>88.258503741494479</v>
      </c>
      <c r="H1676">
        <f ca="1">FLOOR(SimTable[[#This Row],[Total_Service_Time_sec]],10)</f>
        <v>80</v>
      </c>
    </row>
    <row r="1677" spans="1:8" ht="15" customHeight="1">
      <c r="A1677">
        <f t="shared" si="26"/>
        <v>1676</v>
      </c>
      <c r="B1677" s="13">
        <f ca="1">RAND()</f>
        <v>0.44739685779228733</v>
      </c>
      <c r="C1677" t="str">
        <f ca="1">IF(B1677&lt;=$L$3,$I$3,IF(B1677&lt;=$L$4,$I$4,IF(B1677&lt;=$L$5,$I$5,IF(B1677&lt;=$L$6,$I$6,$I$7))))</f>
        <v>Cone</v>
      </c>
      <c r="D1677" s="14">
        <f ca="1">LOGINV(RAND(),$M$12,$L$12)</f>
        <v>36.790590507980816</v>
      </c>
      <c r="E1677" s="14">
        <f ca="1">LOGINV(RAND(),$M$13,$L$13)</f>
        <v>23.918261760949051</v>
      </c>
      <c r="F1677" s="14">
        <f ca="1">LOGINV(RAND(),$M$14,$L$14)</f>
        <v>19.135594598863047</v>
      </c>
      <c r="G1677" s="14">
        <f ca="1">D1677+E1677+F1677</f>
        <v>79.844446867792911</v>
      </c>
      <c r="H1677">
        <f ca="1">FLOOR(SimTable[[#This Row],[Total_Service_Time_sec]],10)</f>
        <v>70</v>
      </c>
    </row>
    <row r="1678" spans="1:8" ht="15" customHeight="1">
      <c r="A1678">
        <f t="shared" si="26"/>
        <v>1677</v>
      </c>
      <c r="B1678" s="13">
        <f ca="1">RAND()</f>
        <v>0.82631420725232974</v>
      </c>
      <c r="C1678" t="str">
        <f ca="1">IF(B1678&lt;=$L$3,$I$3,IF(B1678&lt;=$L$4,$I$4,IF(B1678&lt;=$L$5,$I$5,IF(B1678&lt;=$L$6,$I$6,$I$7))))</f>
        <v>Cup</v>
      </c>
      <c r="D1678" s="14">
        <f ca="1">LOGINV(RAND(),$M$12,$L$12)</f>
        <v>50.858691988962853</v>
      </c>
      <c r="E1678" s="14">
        <f ca="1">LOGINV(RAND(),$M$13,$L$13)</f>
        <v>24.654677923509382</v>
      </c>
      <c r="F1678" s="14">
        <f ca="1">LOGINV(RAND(),$M$14,$L$14)</f>
        <v>29.636489896617643</v>
      </c>
      <c r="G1678" s="14">
        <f ca="1">D1678+E1678+F1678</f>
        <v>105.14985980908988</v>
      </c>
      <c r="H1678">
        <f ca="1">FLOOR(SimTable[[#This Row],[Total_Service_Time_sec]],10)</f>
        <v>100</v>
      </c>
    </row>
    <row r="1679" spans="1:8" ht="15" customHeight="1">
      <c r="A1679">
        <f t="shared" si="26"/>
        <v>1678</v>
      </c>
      <c r="B1679" s="13">
        <f ca="1">RAND()</f>
        <v>0.89882298510920866</v>
      </c>
      <c r="C1679" t="str">
        <f ca="1">IF(B1679&lt;=$L$3,$I$3,IF(B1679&lt;=$L$4,$I$4,IF(B1679&lt;=$L$5,$I$5,IF(B1679&lt;=$L$6,$I$6,$I$7))))</f>
        <v>Shake</v>
      </c>
      <c r="D1679" s="14">
        <f ca="1">LOGINV(RAND(),$M$12,$L$12)</f>
        <v>23.360863957075658</v>
      </c>
      <c r="E1679" s="14">
        <f ca="1">LOGINV(RAND(),$M$13,$L$13)</f>
        <v>31.690261962000605</v>
      </c>
      <c r="F1679" s="14">
        <f ca="1">LOGINV(RAND(),$M$14,$L$14)</f>
        <v>20.899422498301565</v>
      </c>
      <c r="G1679" s="14">
        <f ca="1">D1679+E1679+F1679</f>
        <v>75.950548417377831</v>
      </c>
      <c r="H1679">
        <f ca="1">FLOOR(SimTable[[#This Row],[Total_Service_Time_sec]],10)</f>
        <v>70</v>
      </c>
    </row>
    <row r="1680" spans="1:8" ht="15" customHeight="1">
      <c r="A1680">
        <f t="shared" si="26"/>
        <v>1679</v>
      </c>
      <c r="B1680" s="13">
        <f ca="1">RAND()</f>
        <v>6.1951245175856262E-2</v>
      </c>
      <c r="C1680" t="str">
        <f ca="1">IF(B1680&lt;=$L$3,$I$3,IF(B1680&lt;=$L$4,$I$4,IF(B1680&lt;=$L$5,$I$5,IF(B1680&lt;=$L$6,$I$6,$I$7))))</f>
        <v>Cone</v>
      </c>
      <c r="D1680" s="14">
        <f ca="1">LOGINV(RAND(),$M$12,$L$12)</f>
        <v>32.246109433371878</v>
      </c>
      <c r="E1680" s="14">
        <f ca="1">LOGINV(RAND(),$M$13,$L$13)</f>
        <v>17.134097777188011</v>
      </c>
      <c r="F1680" s="14">
        <f ca="1">LOGINV(RAND(),$M$14,$L$14)</f>
        <v>16.961207115125713</v>
      </c>
      <c r="G1680" s="14">
        <f ca="1">D1680+E1680+F1680</f>
        <v>66.341414325685605</v>
      </c>
      <c r="H1680">
        <f ca="1">FLOOR(SimTable[[#This Row],[Total_Service_Time_sec]],10)</f>
        <v>60</v>
      </c>
    </row>
    <row r="1681" spans="1:8" ht="15" customHeight="1">
      <c r="A1681">
        <f t="shared" si="26"/>
        <v>1680</v>
      </c>
      <c r="B1681" s="13">
        <f ca="1">RAND()</f>
        <v>0.36083789086623086</v>
      </c>
      <c r="C1681" t="str">
        <f ca="1">IF(B1681&lt;=$L$3,$I$3,IF(B1681&lt;=$L$4,$I$4,IF(B1681&lt;=$L$5,$I$5,IF(B1681&lt;=$L$6,$I$6,$I$7))))</f>
        <v>Cone</v>
      </c>
      <c r="D1681" s="14">
        <f ca="1">LOGINV(RAND(),$M$12,$L$12)</f>
        <v>16.044246111673601</v>
      </c>
      <c r="E1681" s="14">
        <f ca="1">LOGINV(RAND(),$M$13,$L$13)</f>
        <v>25.606712164100422</v>
      </c>
      <c r="F1681" s="14">
        <f ca="1">LOGINV(RAND(),$M$14,$L$14)</f>
        <v>15.326068973807745</v>
      </c>
      <c r="G1681" s="14">
        <f ca="1">D1681+E1681+F1681</f>
        <v>56.977027249581766</v>
      </c>
      <c r="H1681">
        <f ca="1">FLOOR(SimTable[[#This Row],[Total_Service_Time_sec]],10)</f>
        <v>50</v>
      </c>
    </row>
    <row r="1682" spans="1:8" ht="15" customHeight="1">
      <c r="A1682">
        <f t="shared" si="26"/>
        <v>1681</v>
      </c>
      <c r="B1682" s="13">
        <f ca="1">RAND()</f>
        <v>0.66688336086346423</v>
      </c>
      <c r="C1682" t="str">
        <f ca="1">IF(B1682&lt;=$L$3,$I$3,IF(B1682&lt;=$L$4,$I$4,IF(B1682&lt;=$L$5,$I$5,IF(B1682&lt;=$L$6,$I$6,$I$7))))</f>
        <v>Cup</v>
      </c>
      <c r="D1682" s="14">
        <f ca="1">LOGINV(RAND(),$M$12,$L$12)</f>
        <v>27.389360693074053</v>
      </c>
      <c r="E1682" s="14">
        <f ca="1">LOGINV(RAND(),$M$13,$L$13)</f>
        <v>12.486552940548442</v>
      </c>
      <c r="F1682" s="14">
        <f ca="1">LOGINV(RAND(),$M$14,$L$14)</f>
        <v>19.178382944153931</v>
      </c>
      <c r="G1682" s="14">
        <f ca="1">D1682+E1682+F1682</f>
        <v>59.054296577776427</v>
      </c>
      <c r="H1682">
        <f ca="1">FLOOR(SimTable[[#This Row],[Total_Service_Time_sec]],10)</f>
        <v>50</v>
      </c>
    </row>
    <row r="1683" spans="1:8" ht="15" customHeight="1">
      <c r="A1683">
        <f t="shared" si="26"/>
        <v>1682</v>
      </c>
      <c r="B1683" s="13">
        <f ca="1">RAND()</f>
        <v>0.35926684786105845</v>
      </c>
      <c r="C1683" t="str">
        <f ca="1">IF(B1683&lt;=$L$3,$I$3,IF(B1683&lt;=$L$4,$I$4,IF(B1683&lt;=$L$5,$I$5,IF(B1683&lt;=$L$6,$I$6,$I$7))))</f>
        <v>Cone</v>
      </c>
      <c r="D1683" s="14">
        <f ca="1">LOGINV(RAND(),$M$12,$L$12)</f>
        <v>32.673325341357177</v>
      </c>
      <c r="E1683" s="14">
        <f ca="1">LOGINV(RAND(),$M$13,$L$13)</f>
        <v>50.143033803356779</v>
      </c>
      <c r="F1683" s="14">
        <f ca="1">LOGINV(RAND(),$M$14,$L$14)</f>
        <v>18.917010091622441</v>
      </c>
      <c r="G1683" s="14">
        <f ca="1">D1683+E1683+F1683</f>
        <v>101.7333692363364</v>
      </c>
      <c r="H1683">
        <f ca="1">FLOOR(SimTable[[#This Row],[Total_Service_Time_sec]],10)</f>
        <v>100</v>
      </c>
    </row>
    <row r="1684" spans="1:8" ht="15" customHeight="1">
      <c r="A1684">
        <f t="shared" si="26"/>
        <v>1683</v>
      </c>
      <c r="B1684" s="13">
        <f ca="1">RAND()</f>
        <v>0.15245975076300566</v>
      </c>
      <c r="C1684" t="str">
        <f ca="1">IF(B1684&lt;=$L$3,$I$3,IF(B1684&lt;=$L$4,$I$4,IF(B1684&lt;=$L$5,$I$5,IF(B1684&lt;=$L$6,$I$6,$I$7))))</f>
        <v>Cone</v>
      </c>
      <c r="D1684" s="14">
        <f ca="1">LOGINV(RAND(),$M$12,$L$12)</f>
        <v>2.6639295047114517</v>
      </c>
      <c r="E1684" s="14">
        <f ca="1">LOGINV(RAND(),$M$13,$L$13)</f>
        <v>41.228019276409775</v>
      </c>
      <c r="F1684" s="14">
        <f ca="1">LOGINV(RAND(),$M$14,$L$14)</f>
        <v>15.057162349299766</v>
      </c>
      <c r="G1684" s="14">
        <f ca="1">D1684+E1684+F1684</f>
        <v>58.949111130420995</v>
      </c>
      <c r="H1684">
        <f ca="1">FLOOR(SimTable[[#This Row],[Total_Service_Time_sec]],10)</f>
        <v>50</v>
      </c>
    </row>
    <row r="1685" spans="1:8" ht="15" customHeight="1">
      <c r="A1685">
        <f t="shared" si="26"/>
        <v>1684</v>
      </c>
      <c r="B1685" s="13">
        <f ca="1">RAND()</f>
        <v>0.4041775328194438</v>
      </c>
      <c r="C1685" t="str">
        <f ca="1">IF(B1685&lt;=$L$3,$I$3,IF(B1685&lt;=$L$4,$I$4,IF(B1685&lt;=$L$5,$I$5,IF(B1685&lt;=$L$6,$I$6,$I$7))))</f>
        <v>Cone</v>
      </c>
      <c r="D1685" s="14">
        <f ca="1">LOGINV(RAND(),$M$12,$L$12)</f>
        <v>27.50899263716428</v>
      </c>
      <c r="E1685" s="14">
        <f ca="1">LOGINV(RAND(),$M$13,$L$13)</f>
        <v>30.493184490341889</v>
      </c>
      <c r="F1685" s="14">
        <f ca="1">LOGINV(RAND(),$M$14,$L$14)</f>
        <v>23.555615815476393</v>
      </c>
      <c r="G1685" s="14">
        <f ca="1">D1685+E1685+F1685</f>
        <v>81.557792942982559</v>
      </c>
      <c r="H1685">
        <f ca="1">FLOOR(SimTable[[#This Row],[Total_Service_Time_sec]],10)</f>
        <v>80</v>
      </c>
    </row>
    <row r="1686" spans="1:8" ht="15" customHeight="1">
      <c r="A1686">
        <f t="shared" si="26"/>
        <v>1685</v>
      </c>
      <c r="B1686" s="13">
        <f ca="1">RAND()</f>
        <v>0.79198491458076525</v>
      </c>
      <c r="C1686" t="str">
        <f ca="1">IF(B1686&lt;=$L$3,$I$3,IF(B1686&lt;=$L$4,$I$4,IF(B1686&lt;=$L$5,$I$5,IF(B1686&lt;=$L$6,$I$6,$I$7))))</f>
        <v>Cup</v>
      </c>
      <c r="D1686" s="14">
        <f ca="1">LOGINV(RAND(),$M$12,$L$12)</f>
        <v>34.253351731524361</v>
      </c>
      <c r="E1686" s="14">
        <f ca="1">LOGINV(RAND(),$M$13,$L$13)</f>
        <v>32.560609826601258</v>
      </c>
      <c r="F1686" s="14">
        <f ca="1">LOGINV(RAND(),$M$14,$L$14)</f>
        <v>26.534433023472157</v>
      </c>
      <c r="G1686" s="14">
        <f ca="1">D1686+E1686+F1686</f>
        <v>93.348394581597773</v>
      </c>
      <c r="H1686">
        <f ca="1">FLOOR(SimTable[[#This Row],[Total_Service_Time_sec]],10)</f>
        <v>90</v>
      </c>
    </row>
    <row r="1687" spans="1:8" ht="15" customHeight="1">
      <c r="A1687">
        <f t="shared" si="26"/>
        <v>1686</v>
      </c>
      <c r="B1687" s="13">
        <f ca="1">RAND()</f>
        <v>0.25200874815799279</v>
      </c>
      <c r="C1687" t="str">
        <f ca="1">IF(B1687&lt;=$L$3,$I$3,IF(B1687&lt;=$L$4,$I$4,IF(B1687&lt;=$L$5,$I$5,IF(B1687&lt;=$L$6,$I$6,$I$7))))</f>
        <v>Cone</v>
      </c>
      <c r="D1687" s="14">
        <f ca="1">LOGINV(RAND(),$M$12,$L$12)</f>
        <v>66.255943840375082</v>
      </c>
      <c r="E1687" s="14">
        <f ca="1">LOGINV(RAND(),$M$13,$L$13)</f>
        <v>24.104313238867874</v>
      </c>
      <c r="F1687" s="14">
        <f ca="1">LOGINV(RAND(),$M$14,$L$14)</f>
        <v>21.158116601582641</v>
      </c>
      <c r="G1687" s="14">
        <f ca="1">D1687+E1687+F1687</f>
        <v>111.51837368082559</v>
      </c>
      <c r="H1687">
        <f ca="1">FLOOR(SimTable[[#This Row],[Total_Service_Time_sec]],10)</f>
        <v>110</v>
      </c>
    </row>
    <row r="1688" spans="1:8" ht="15" customHeight="1">
      <c r="A1688">
        <f t="shared" si="26"/>
        <v>1687</v>
      </c>
      <c r="B1688" s="13">
        <f ca="1">RAND()</f>
        <v>0.83323193086495206</v>
      </c>
      <c r="C1688" t="str">
        <f ca="1">IF(B1688&lt;=$L$3,$I$3,IF(B1688&lt;=$L$4,$I$4,IF(B1688&lt;=$L$5,$I$5,IF(B1688&lt;=$L$6,$I$6,$I$7))))</f>
        <v>Cup</v>
      </c>
      <c r="D1688" s="14">
        <f ca="1">LOGINV(RAND(),$M$12,$L$12)</f>
        <v>16.190394246311694</v>
      </c>
      <c r="E1688" s="14">
        <f ca="1">LOGINV(RAND(),$M$13,$L$13)</f>
        <v>14.141164914671487</v>
      </c>
      <c r="F1688" s="14">
        <f ca="1">LOGINV(RAND(),$M$14,$L$14)</f>
        <v>21.884505584666741</v>
      </c>
      <c r="G1688" s="14">
        <f ca="1">D1688+E1688+F1688</f>
        <v>52.216064745649923</v>
      </c>
      <c r="H1688">
        <f ca="1">FLOOR(SimTable[[#This Row],[Total_Service_Time_sec]],10)</f>
        <v>50</v>
      </c>
    </row>
    <row r="1689" spans="1:8" ht="15" customHeight="1">
      <c r="A1689">
        <f t="shared" si="26"/>
        <v>1688</v>
      </c>
      <c r="B1689" s="13">
        <f ca="1">RAND()</f>
        <v>0.49654061965346064</v>
      </c>
      <c r="C1689" t="str">
        <f ca="1">IF(B1689&lt;=$L$3,$I$3,IF(B1689&lt;=$L$4,$I$4,IF(B1689&lt;=$L$5,$I$5,IF(B1689&lt;=$L$6,$I$6,$I$7))))</f>
        <v>Cone</v>
      </c>
      <c r="D1689" s="14">
        <f ca="1">LOGINV(RAND(),$M$12,$L$12)</f>
        <v>32.029138442878931</v>
      </c>
      <c r="E1689" s="14">
        <f ca="1">LOGINV(RAND(),$M$13,$L$13)</f>
        <v>22.316510798994347</v>
      </c>
      <c r="F1689" s="14">
        <f ca="1">LOGINV(RAND(),$M$14,$L$14)</f>
        <v>15.658045276048107</v>
      </c>
      <c r="G1689" s="14">
        <f ca="1">D1689+E1689+F1689</f>
        <v>70.003694517921389</v>
      </c>
      <c r="H1689">
        <f ca="1">FLOOR(SimTable[[#This Row],[Total_Service_Time_sec]],10)</f>
        <v>70</v>
      </c>
    </row>
    <row r="1690" spans="1:8" ht="15" customHeight="1">
      <c r="A1690">
        <f t="shared" si="26"/>
        <v>1689</v>
      </c>
      <c r="B1690" s="13">
        <f ca="1">RAND()</f>
        <v>0.78564605265229459</v>
      </c>
      <c r="C1690" t="str">
        <f ca="1">IF(B1690&lt;=$L$3,$I$3,IF(B1690&lt;=$L$4,$I$4,IF(B1690&lt;=$L$5,$I$5,IF(B1690&lt;=$L$6,$I$6,$I$7))))</f>
        <v>Cup</v>
      </c>
      <c r="D1690" s="14">
        <f ca="1">LOGINV(RAND(),$M$12,$L$12)</f>
        <v>13.854586775467322</v>
      </c>
      <c r="E1690" s="14">
        <f ca="1">LOGINV(RAND(),$M$13,$L$13)</f>
        <v>17.453073876183804</v>
      </c>
      <c r="F1690" s="14">
        <f ca="1">LOGINV(RAND(),$M$14,$L$14)</f>
        <v>21.281727364507955</v>
      </c>
      <c r="G1690" s="14">
        <f ca="1">D1690+E1690+F1690</f>
        <v>52.589388016159077</v>
      </c>
      <c r="H1690">
        <f ca="1">FLOOR(SimTable[[#This Row],[Total_Service_Time_sec]],10)</f>
        <v>50</v>
      </c>
    </row>
    <row r="1691" spans="1:8" ht="15" customHeight="1">
      <c r="A1691">
        <f t="shared" si="26"/>
        <v>1690</v>
      </c>
      <c r="B1691" s="13">
        <f ca="1">RAND()</f>
        <v>0.28084188365958418</v>
      </c>
      <c r="C1691" t="str">
        <f ca="1">IF(B1691&lt;=$L$3,$I$3,IF(B1691&lt;=$L$4,$I$4,IF(B1691&lt;=$L$5,$I$5,IF(B1691&lt;=$L$6,$I$6,$I$7))))</f>
        <v>Cone</v>
      </c>
      <c r="D1691" s="14">
        <f ca="1">LOGINV(RAND(),$M$12,$L$12)</f>
        <v>28.757739215474782</v>
      </c>
      <c r="E1691" s="14">
        <f ca="1">LOGINV(RAND(),$M$13,$L$13)</f>
        <v>20.760027137490333</v>
      </c>
      <c r="F1691" s="14">
        <f ca="1">LOGINV(RAND(),$M$14,$L$14)</f>
        <v>24.287606524044971</v>
      </c>
      <c r="G1691" s="14">
        <f ca="1">D1691+E1691+F1691</f>
        <v>73.805372877010086</v>
      </c>
      <c r="H1691">
        <f ca="1">FLOOR(SimTable[[#This Row],[Total_Service_Time_sec]],10)</f>
        <v>70</v>
      </c>
    </row>
    <row r="1692" spans="1:8" ht="15" customHeight="1">
      <c r="A1692">
        <f t="shared" si="26"/>
        <v>1691</v>
      </c>
      <c r="B1692" s="13">
        <f ca="1">RAND()</f>
        <v>1.2862377016463533E-2</v>
      </c>
      <c r="C1692" t="str">
        <f ca="1">IF(B1692&lt;=$L$3,$I$3,IF(B1692&lt;=$L$4,$I$4,IF(B1692&lt;=$L$5,$I$5,IF(B1692&lt;=$L$6,$I$6,$I$7))))</f>
        <v>Cone</v>
      </c>
      <c r="D1692" s="14">
        <f ca="1">LOGINV(RAND(),$M$12,$L$12)</f>
        <v>50.947007049745103</v>
      </c>
      <c r="E1692" s="14">
        <f ca="1">LOGINV(RAND(),$M$13,$L$13)</f>
        <v>13.252265222563599</v>
      </c>
      <c r="F1692" s="14">
        <f ca="1">LOGINV(RAND(),$M$14,$L$14)</f>
        <v>22.371527712506527</v>
      </c>
      <c r="G1692" s="14">
        <f ca="1">D1692+E1692+F1692</f>
        <v>86.570799984815238</v>
      </c>
      <c r="H1692">
        <f ca="1">FLOOR(SimTable[[#This Row],[Total_Service_Time_sec]],10)</f>
        <v>80</v>
      </c>
    </row>
    <row r="1693" spans="1:8" ht="15" customHeight="1">
      <c r="A1693">
        <f t="shared" si="26"/>
        <v>1692</v>
      </c>
      <c r="B1693" s="13">
        <f ca="1">RAND()</f>
        <v>0.45353868500312566</v>
      </c>
      <c r="C1693" t="str">
        <f ca="1">IF(B1693&lt;=$L$3,$I$3,IF(B1693&lt;=$L$4,$I$4,IF(B1693&lt;=$L$5,$I$5,IF(B1693&lt;=$L$6,$I$6,$I$7))))</f>
        <v>Cone</v>
      </c>
      <c r="D1693" s="14">
        <f ca="1">LOGINV(RAND(),$M$12,$L$12)</f>
        <v>10.647788989025694</v>
      </c>
      <c r="E1693" s="14">
        <f ca="1">LOGINV(RAND(),$M$13,$L$13)</f>
        <v>30.228610090002064</v>
      </c>
      <c r="F1693" s="14">
        <f ca="1">LOGINV(RAND(),$M$14,$L$14)</f>
        <v>19.658501472093668</v>
      </c>
      <c r="G1693" s="14">
        <f ca="1">D1693+E1693+F1693</f>
        <v>60.534900551121424</v>
      </c>
      <c r="H1693">
        <f ca="1">FLOOR(SimTable[[#This Row],[Total_Service_Time_sec]],10)</f>
        <v>60</v>
      </c>
    </row>
    <row r="1694" spans="1:8" ht="15" customHeight="1">
      <c r="A1694">
        <f t="shared" si="26"/>
        <v>1693</v>
      </c>
      <c r="B1694" s="13">
        <f ca="1">RAND()</f>
        <v>0.15134359914725048</v>
      </c>
      <c r="C1694" t="str">
        <f ca="1">IF(B1694&lt;=$L$3,$I$3,IF(B1694&lt;=$L$4,$I$4,IF(B1694&lt;=$L$5,$I$5,IF(B1694&lt;=$L$6,$I$6,$I$7))))</f>
        <v>Cone</v>
      </c>
      <c r="D1694" s="14">
        <f ca="1">LOGINV(RAND(),$M$12,$L$12)</f>
        <v>47.978693526568101</v>
      </c>
      <c r="E1694" s="14">
        <f ca="1">LOGINV(RAND(),$M$13,$L$13)</f>
        <v>24.080848077736718</v>
      </c>
      <c r="F1694" s="14">
        <f ca="1">LOGINV(RAND(),$M$14,$L$14)</f>
        <v>22.842386634503793</v>
      </c>
      <c r="G1694" s="14">
        <f ca="1">D1694+E1694+F1694</f>
        <v>94.901928238808622</v>
      </c>
      <c r="H1694">
        <f ca="1">FLOOR(SimTable[[#This Row],[Total_Service_Time_sec]],10)</f>
        <v>90</v>
      </c>
    </row>
    <row r="1695" spans="1:8" ht="15" customHeight="1">
      <c r="A1695">
        <f t="shared" si="26"/>
        <v>1694</v>
      </c>
      <c r="B1695" s="13">
        <f ca="1">RAND()</f>
        <v>0.48851256596144743</v>
      </c>
      <c r="C1695" t="str">
        <f ca="1">IF(B1695&lt;=$L$3,$I$3,IF(B1695&lt;=$L$4,$I$4,IF(B1695&lt;=$L$5,$I$5,IF(B1695&lt;=$L$6,$I$6,$I$7))))</f>
        <v>Cone</v>
      </c>
      <c r="D1695" s="14">
        <f ca="1">LOGINV(RAND(),$M$12,$L$12)</f>
        <v>26.450569989102096</v>
      </c>
      <c r="E1695" s="14">
        <f ca="1">LOGINV(RAND(),$M$13,$L$13)</f>
        <v>11.499893308657672</v>
      </c>
      <c r="F1695" s="14">
        <f ca="1">LOGINV(RAND(),$M$14,$L$14)</f>
        <v>26.273123567898782</v>
      </c>
      <c r="G1695" s="14">
        <f ca="1">D1695+E1695+F1695</f>
        <v>64.223586865658547</v>
      </c>
      <c r="H1695">
        <f ca="1">FLOOR(SimTable[[#This Row],[Total_Service_Time_sec]],10)</f>
        <v>60</v>
      </c>
    </row>
    <row r="1696" spans="1:8" ht="15" customHeight="1">
      <c r="A1696">
        <f t="shared" si="26"/>
        <v>1695</v>
      </c>
      <c r="B1696" s="13">
        <f ca="1">RAND()</f>
        <v>5.3463141194179165E-2</v>
      </c>
      <c r="C1696" t="str">
        <f ca="1">IF(B1696&lt;=$L$3,$I$3,IF(B1696&lt;=$L$4,$I$4,IF(B1696&lt;=$L$5,$I$5,IF(B1696&lt;=$L$6,$I$6,$I$7))))</f>
        <v>Cone</v>
      </c>
      <c r="D1696" s="14">
        <f ca="1">LOGINV(RAND(),$M$12,$L$12)</f>
        <v>16.923521360090447</v>
      </c>
      <c r="E1696" s="14">
        <f ca="1">LOGINV(RAND(),$M$13,$L$13)</f>
        <v>31.992457521320741</v>
      </c>
      <c r="F1696" s="14">
        <f ca="1">LOGINV(RAND(),$M$14,$L$14)</f>
        <v>20.757785097948336</v>
      </c>
      <c r="G1696" s="14">
        <f ca="1">D1696+E1696+F1696</f>
        <v>69.673763979359535</v>
      </c>
      <c r="H1696">
        <f ca="1">FLOOR(SimTable[[#This Row],[Total_Service_Time_sec]],10)</f>
        <v>60</v>
      </c>
    </row>
    <row r="1697" spans="1:8" ht="15" customHeight="1">
      <c r="A1697">
        <f t="shared" si="26"/>
        <v>1696</v>
      </c>
      <c r="B1697" s="13">
        <f ca="1">RAND()</f>
        <v>0.65785320646625434</v>
      </c>
      <c r="C1697" t="str">
        <f ca="1">IF(B1697&lt;=$L$3,$I$3,IF(B1697&lt;=$L$4,$I$4,IF(B1697&lt;=$L$5,$I$5,IF(B1697&lt;=$L$6,$I$6,$I$7))))</f>
        <v>Cup</v>
      </c>
      <c r="D1697" s="14">
        <f ca="1">LOGINV(RAND(),$M$12,$L$12)</f>
        <v>25.106544251690099</v>
      </c>
      <c r="E1697" s="14">
        <f ca="1">LOGINV(RAND(),$M$13,$L$13)</f>
        <v>25.339119590484451</v>
      </c>
      <c r="F1697" s="14">
        <f ca="1">LOGINV(RAND(),$M$14,$L$14)</f>
        <v>17.116341965718949</v>
      </c>
      <c r="G1697" s="14">
        <f ca="1">D1697+E1697+F1697</f>
        <v>67.562005807893499</v>
      </c>
      <c r="H1697">
        <f ca="1">FLOOR(SimTable[[#This Row],[Total_Service_Time_sec]],10)</f>
        <v>60</v>
      </c>
    </row>
    <row r="1698" spans="1:8" ht="15" customHeight="1">
      <c r="A1698">
        <f t="shared" si="26"/>
        <v>1697</v>
      </c>
      <c r="B1698" s="13">
        <f ca="1">RAND()</f>
        <v>0.27611086861630618</v>
      </c>
      <c r="C1698" t="str">
        <f ca="1">IF(B1698&lt;=$L$3,$I$3,IF(B1698&lt;=$L$4,$I$4,IF(B1698&lt;=$L$5,$I$5,IF(B1698&lt;=$L$6,$I$6,$I$7))))</f>
        <v>Cone</v>
      </c>
      <c r="D1698" s="14">
        <f ca="1">LOGINV(RAND(),$M$12,$L$12)</f>
        <v>37.523616670737901</v>
      </c>
      <c r="E1698" s="14">
        <f ca="1">LOGINV(RAND(),$M$13,$L$13)</f>
        <v>40.428021519466007</v>
      </c>
      <c r="F1698" s="14">
        <f ca="1">LOGINV(RAND(),$M$14,$L$14)</f>
        <v>15.603382246188444</v>
      </c>
      <c r="G1698" s="14">
        <f ca="1">D1698+E1698+F1698</f>
        <v>93.555020436392354</v>
      </c>
      <c r="H1698">
        <f ca="1">FLOOR(SimTable[[#This Row],[Total_Service_Time_sec]],10)</f>
        <v>90</v>
      </c>
    </row>
    <row r="1699" spans="1:8" ht="15" customHeight="1">
      <c r="A1699">
        <f t="shared" si="26"/>
        <v>1698</v>
      </c>
      <c r="B1699" s="13">
        <f ca="1">RAND()</f>
        <v>0.70282081057178403</v>
      </c>
      <c r="C1699" t="str">
        <f ca="1">IF(B1699&lt;=$L$3,$I$3,IF(B1699&lt;=$L$4,$I$4,IF(B1699&lt;=$L$5,$I$5,IF(B1699&lt;=$L$6,$I$6,$I$7))))</f>
        <v>Cup</v>
      </c>
      <c r="D1699" s="14">
        <f ca="1">LOGINV(RAND(),$M$12,$L$12)</f>
        <v>35.442531995020708</v>
      </c>
      <c r="E1699" s="14">
        <f ca="1">LOGINV(RAND(),$M$13,$L$13)</f>
        <v>17.781586650986966</v>
      </c>
      <c r="F1699" s="14">
        <f ca="1">LOGINV(RAND(),$M$14,$L$14)</f>
        <v>13.173966894405055</v>
      </c>
      <c r="G1699" s="14">
        <f ca="1">D1699+E1699+F1699</f>
        <v>66.398085540412723</v>
      </c>
      <c r="H1699">
        <f ca="1">FLOOR(SimTable[[#This Row],[Total_Service_Time_sec]],10)</f>
        <v>60</v>
      </c>
    </row>
    <row r="1700" spans="1:8" ht="15" customHeight="1">
      <c r="A1700">
        <f t="shared" si="26"/>
        <v>1699</v>
      </c>
      <c r="B1700" s="13">
        <f ca="1">RAND()</f>
        <v>3.7099254898111722E-2</v>
      </c>
      <c r="C1700" t="str">
        <f ca="1">IF(B1700&lt;=$L$3,$I$3,IF(B1700&lt;=$L$4,$I$4,IF(B1700&lt;=$L$5,$I$5,IF(B1700&lt;=$L$6,$I$6,$I$7))))</f>
        <v>Cone</v>
      </c>
      <c r="D1700" s="14">
        <f ca="1">LOGINV(RAND(),$M$12,$L$12)</f>
        <v>12.969862559630528</v>
      </c>
      <c r="E1700" s="14">
        <f ca="1">LOGINV(RAND(),$M$13,$L$13)</f>
        <v>9.2449463052262058</v>
      </c>
      <c r="F1700" s="14">
        <f ca="1">LOGINV(RAND(),$M$14,$L$14)</f>
        <v>24.168730805543341</v>
      </c>
      <c r="G1700" s="14">
        <f ca="1">D1700+E1700+F1700</f>
        <v>46.383539670400076</v>
      </c>
      <c r="H1700">
        <f ca="1">FLOOR(SimTable[[#This Row],[Total_Service_Time_sec]],10)</f>
        <v>40</v>
      </c>
    </row>
    <row r="1701" spans="1:8" ht="15" customHeight="1">
      <c r="A1701">
        <f t="shared" si="26"/>
        <v>1700</v>
      </c>
      <c r="B1701" s="13">
        <f ca="1">RAND()</f>
        <v>0.2045272712645344</v>
      </c>
      <c r="C1701" t="str">
        <f ca="1">IF(B1701&lt;=$L$3,$I$3,IF(B1701&lt;=$L$4,$I$4,IF(B1701&lt;=$L$5,$I$5,IF(B1701&lt;=$L$6,$I$6,$I$7))))</f>
        <v>Cone</v>
      </c>
      <c r="D1701" s="14">
        <f ca="1">LOGINV(RAND(),$M$12,$L$12)</f>
        <v>60.588575366817921</v>
      </c>
      <c r="E1701" s="14">
        <f ca="1">LOGINV(RAND(),$M$13,$L$13)</f>
        <v>32.396752652190933</v>
      </c>
      <c r="F1701" s="14">
        <f ca="1">LOGINV(RAND(),$M$14,$L$14)</f>
        <v>15.869693726362591</v>
      </c>
      <c r="G1701" s="14">
        <f ca="1">D1701+E1701+F1701</f>
        <v>108.85502174537143</v>
      </c>
      <c r="H1701">
        <f ca="1">FLOOR(SimTable[[#This Row],[Total_Service_Time_sec]],10)</f>
        <v>100</v>
      </c>
    </row>
    <row r="1702" spans="1:8" ht="15" customHeight="1">
      <c r="A1702">
        <f t="shared" si="26"/>
        <v>1701</v>
      </c>
      <c r="B1702" s="13">
        <f ca="1">RAND()</f>
        <v>0.34101516367641327</v>
      </c>
      <c r="C1702" t="str">
        <f ca="1">IF(B1702&lt;=$L$3,$I$3,IF(B1702&lt;=$L$4,$I$4,IF(B1702&lt;=$L$5,$I$5,IF(B1702&lt;=$L$6,$I$6,$I$7))))</f>
        <v>Cone</v>
      </c>
      <c r="D1702" s="14">
        <f ca="1">LOGINV(RAND(),$M$12,$L$12)</f>
        <v>64.313819417294255</v>
      </c>
      <c r="E1702" s="14">
        <f ca="1">LOGINV(RAND(),$M$13,$L$13)</f>
        <v>21.083346500237376</v>
      </c>
      <c r="F1702" s="14">
        <f ca="1">LOGINV(RAND(),$M$14,$L$14)</f>
        <v>13.382258228099332</v>
      </c>
      <c r="G1702" s="14">
        <f ca="1">D1702+E1702+F1702</f>
        <v>98.779424145630955</v>
      </c>
      <c r="H1702">
        <f ca="1">FLOOR(SimTable[[#This Row],[Total_Service_Time_sec]],10)</f>
        <v>90</v>
      </c>
    </row>
    <row r="1703" spans="1:8" ht="15" customHeight="1">
      <c r="A1703">
        <f t="shared" si="26"/>
        <v>1702</v>
      </c>
      <c r="B1703" s="13">
        <f ca="1">RAND()</f>
        <v>0.6890476688627255</v>
      </c>
      <c r="C1703" t="str">
        <f ca="1">IF(B1703&lt;=$L$3,$I$3,IF(B1703&lt;=$L$4,$I$4,IF(B1703&lt;=$L$5,$I$5,IF(B1703&lt;=$L$6,$I$6,$I$7))))</f>
        <v>Cup</v>
      </c>
      <c r="D1703" s="14">
        <f ca="1">LOGINV(RAND(),$M$12,$L$12)</f>
        <v>94.861034886489037</v>
      </c>
      <c r="E1703" s="14">
        <f ca="1">LOGINV(RAND(),$M$13,$L$13)</f>
        <v>48.868074819992586</v>
      </c>
      <c r="F1703" s="14">
        <f ca="1">LOGINV(RAND(),$M$14,$L$14)</f>
        <v>15.51685905435898</v>
      </c>
      <c r="G1703" s="14">
        <f ca="1">D1703+E1703+F1703</f>
        <v>159.24596876084058</v>
      </c>
      <c r="H1703">
        <f ca="1">FLOOR(SimTable[[#This Row],[Total_Service_Time_sec]],10)</f>
        <v>150</v>
      </c>
    </row>
    <row r="1704" spans="1:8" ht="15" customHeight="1">
      <c r="A1704">
        <f t="shared" si="26"/>
        <v>1703</v>
      </c>
      <c r="B1704" s="13">
        <f ca="1">RAND()</f>
        <v>0.96482466501591047</v>
      </c>
      <c r="C1704" t="str">
        <f ca="1">IF(B1704&lt;=$L$3,$I$3,IF(B1704&lt;=$L$4,$I$4,IF(B1704&lt;=$L$5,$I$5,IF(B1704&lt;=$L$6,$I$6,$I$7))))</f>
        <v>Sundae</v>
      </c>
      <c r="D1704" s="14">
        <f ca="1">LOGINV(RAND(),$M$12,$L$12)</f>
        <v>18.544365280525103</v>
      </c>
      <c r="E1704" s="14">
        <f ca="1">LOGINV(RAND(),$M$13,$L$13)</f>
        <v>40.017331251948256</v>
      </c>
      <c r="F1704" s="14">
        <f ca="1">LOGINV(RAND(),$M$14,$L$14)</f>
        <v>18.763000598947844</v>
      </c>
      <c r="G1704" s="14">
        <f ca="1">D1704+E1704+F1704</f>
        <v>77.324697131421203</v>
      </c>
      <c r="H1704">
        <f ca="1">FLOOR(SimTable[[#This Row],[Total_Service_Time_sec]],10)</f>
        <v>70</v>
      </c>
    </row>
    <row r="1705" spans="1:8" ht="15" customHeight="1">
      <c r="A1705">
        <f t="shared" si="26"/>
        <v>1704</v>
      </c>
      <c r="B1705" s="13">
        <f ca="1">RAND()</f>
        <v>0.78914293941126101</v>
      </c>
      <c r="C1705" t="str">
        <f ca="1">IF(B1705&lt;=$L$3,$I$3,IF(B1705&lt;=$L$4,$I$4,IF(B1705&lt;=$L$5,$I$5,IF(B1705&lt;=$L$6,$I$6,$I$7))))</f>
        <v>Cup</v>
      </c>
      <c r="D1705" s="14">
        <f ca="1">LOGINV(RAND(),$M$12,$L$12)</f>
        <v>19.904414872562093</v>
      </c>
      <c r="E1705" s="14">
        <f ca="1">LOGINV(RAND(),$M$13,$L$13)</f>
        <v>17.25434264383097</v>
      </c>
      <c r="F1705" s="14">
        <f ca="1">LOGINV(RAND(),$M$14,$L$14)</f>
        <v>19.187189539465525</v>
      </c>
      <c r="G1705" s="14">
        <f ca="1">D1705+E1705+F1705</f>
        <v>56.345947055858588</v>
      </c>
      <c r="H1705">
        <f ca="1">FLOOR(SimTable[[#This Row],[Total_Service_Time_sec]],10)</f>
        <v>50</v>
      </c>
    </row>
    <row r="1706" spans="1:8" ht="15" customHeight="1">
      <c r="A1706">
        <f t="shared" si="26"/>
        <v>1705</v>
      </c>
      <c r="B1706" s="13">
        <f ca="1">RAND()</f>
        <v>0.17628521892695137</v>
      </c>
      <c r="C1706" t="str">
        <f ca="1">IF(B1706&lt;=$L$3,$I$3,IF(B1706&lt;=$L$4,$I$4,IF(B1706&lt;=$L$5,$I$5,IF(B1706&lt;=$L$6,$I$6,$I$7))))</f>
        <v>Cone</v>
      </c>
      <c r="D1706" s="14">
        <f ca="1">LOGINV(RAND(),$M$12,$L$12)</f>
        <v>20.809972538386344</v>
      </c>
      <c r="E1706" s="14">
        <f ca="1">LOGINV(RAND(),$M$13,$L$13)</f>
        <v>22.76476468031824</v>
      </c>
      <c r="F1706" s="14">
        <f ca="1">LOGINV(RAND(),$M$14,$L$14)</f>
        <v>15.142659399571762</v>
      </c>
      <c r="G1706" s="14">
        <f ca="1">D1706+E1706+F1706</f>
        <v>58.717396618276346</v>
      </c>
      <c r="H1706">
        <f ca="1">FLOOR(SimTable[[#This Row],[Total_Service_Time_sec]],10)</f>
        <v>50</v>
      </c>
    </row>
    <row r="1707" spans="1:8" ht="15" customHeight="1">
      <c r="A1707">
        <f t="shared" si="26"/>
        <v>1706</v>
      </c>
      <c r="B1707" s="13">
        <f ca="1">RAND()</f>
        <v>0.75523963157403806</v>
      </c>
      <c r="C1707" t="str">
        <f ca="1">IF(B1707&lt;=$L$3,$I$3,IF(B1707&lt;=$L$4,$I$4,IF(B1707&lt;=$L$5,$I$5,IF(B1707&lt;=$L$6,$I$6,$I$7))))</f>
        <v>Cup</v>
      </c>
      <c r="D1707" s="14">
        <f ca="1">LOGINV(RAND(),$M$12,$L$12)</f>
        <v>48.949065744285789</v>
      </c>
      <c r="E1707" s="14">
        <f ca="1">LOGINV(RAND(),$M$13,$L$13)</f>
        <v>14.669523230471265</v>
      </c>
      <c r="F1707" s="14">
        <f ca="1">LOGINV(RAND(),$M$14,$L$14)</f>
        <v>20.854116855387396</v>
      </c>
      <c r="G1707" s="14">
        <f ca="1">D1707+E1707+F1707</f>
        <v>84.472705830144449</v>
      </c>
      <c r="H1707">
        <f ca="1">FLOOR(SimTable[[#This Row],[Total_Service_Time_sec]],10)</f>
        <v>80</v>
      </c>
    </row>
    <row r="1708" spans="1:8" ht="15" customHeight="1">
      <c r="A1708">
        <f t="shared" si="26"/>
        <v>1707</v>
      </c>
      <c r="B1708" s="13">
        <f ca="1">RAND()</f>
        <v>0.81541481323024023</v>
      </c>
      <c r="C1708" t="str">
        <f ca="1">IF(B1708&lt;=$L$3,$I$3,IF(B1708&lt;=$L$4,$I$4,IF(B1708&lt;=$L$5,$I$5,IF(B1708&lt;=$L$6,$I$6,$I$7))))</f>
        <v>Cup</v>
      </c>
      <c r="D1708" s="14">
        <f ca="1">LOGINV(RAND(),$M$12,$L$12)</f>
        <v>119.60804479282646</v>
      </c>
      <c r="E1708" s="14">
        <f ca="1">LOGINV(RAND(),$M$13,$L$13)</f>
        <v>40.587599441706232</v>
      </c>
      <c r="F1708" s="14">
        <f ca="1">LOGINV(RAND(),$M$14,$L$14)</f>
        <v>22.291244712039905</v>
      </c>
      <c r="G1708" s="14">
        <f ca="1">D1708+E1708+F1708</f>
        <v>182.48688894657261</v>
      </c>
      <c r="H1708">
        <f ca="1">FLOOR(SimTable[[#This Row],[Total_Service_Time_sec]],10)</f>
        <v>180</v>
      </c>
    </row>
    <row r="1709" spans="1:8" ht="15" customHeight="1">
      <c r="A1709">
        <f t="shared" si="26"/>
        <v>1708</v>
      </c>
      <c r="B1709" s="13">
        <f ca="1">RAND()</f>
        <v>0.50525551969045512</v>
      </c>
      <c r="C1709" t="str">
        <f ca="1">IF(B1709&lt;=$L$3,$I$3,IF(B1709&lt;=$L$4,$I$4,IF(B1709&lt;=$L$5,$I$5,IF(B1709&lt;=$L$6,$I$6,$I$7))))</f>
        <v>Cup</v>
      </c>
      <c r="D1709" s="14">
        <f ca="1">LOGINV(RAND(),$M$12,$L$12)</f>
        <v>86.997967188464813</v>
      </c>
      <c r="E1709" s="14">
        <f ca="1">LOGINV(RAND(),$M$13,$L$13)</f>
        <v>30.502745960223642</v>
      </c>
      <c r="F1709" s="14">
        <f ca="1">LOGINV(RAND(),$M$14,$L$14)</f>
        <v>19.368357134516401</v>
      </c>
      <c r="G1709" s="14">
        <f ca="1">D1709+E1709+F1709</f>
        <v>136.86907028320485</v>
      </c>
      <c r="H1709">
        <f ca="1">FLOOR(SimTable[[#This Row],[Total_Service_Time_sec]],10)</f>
        <v>130</v>
      </c>
    </row>
    <row r="1710" spans="1:8" ht="15" customHeight="1">
      <c r="A1710">
        <f t="shared" si="26"/>
        <v>1709</v>
      </c>
      <c r="B1710" s="13">
        <f ca="1">RAND()</f>
        <v>2.601815149903941E-2</v>
      </c>
      <c r="C1710" t="str">
        <f ca="1">IF(B1710&lt;=$L$3,$I$3,IF(B1710&lt;=$L$4,$I$4,IF(B1710&lt;=$L$5,$I$5,IF(B1710&lt;=$L$6,$I$6,$I$7))))</f>
        <v>Cone</v>
      </c>
      <c r="D1710" s="14">
        <f ca="1">LOGINV(RAND(),$M$12,$L$12)</f>
        <v>15.446895717194613</v>
      </c>
      <c r="E1710" s="14">
        <f ca="1">LOGINV(RAND(),$M$13,$L$13)</f>
        <v>23.432808628708138</v>
      </c>
      <c r="F1710" s="14">
        <f ca="1">LOGINV(RAND(),$M$14,$L$14)</f>
        <v>23.444490906526713</v>
      </c>
      <c r="G1710" s="14">
        <f ca="1">D1710+E1710+F1710</f>
        <v>62.324195252429462</v>
      </c>
      <c r="H1710">
        <f ca="1">FLOOR(SimTable[[#This Row],[Total_Service_Time_sec]],10)</f>
        <v>60</v>
      </c>
    </row>
    <row r="1711" spans="1:8" ht="15" customHeight="1">
      <c r="A1711">
        <f t="shared" si="26"/>
        <v>1710</v>
      </c>
      <c r="B1711" s="13">
        <f ca="1">RAND()</f>
        <v>0.32525205453375783</v>
      </c>
      <c r="C1711" t="str">
        <f ca="1">IF(B1711&lt;=$L$3,$I$3,IF(B1711&lt;=$L$4,$I$4,IF(B1711&lt;=$L$5,$I$5,IF(B1711&lt;=$L$6,$I$6,$I$7))))</f>
        <v>Cone</v>
      </c>
      <c r="D1711" s="14">
        <f ca="1">LOGINV(RAND(),$M$12,$L$12)</f>
        <v>8.9794865214875692</v>
      </c>
      <c r="E1711" s="14">
        <f ca="1">LOGINV(RAND(),$M$13,$L$13)</f>
        <v>62.101407853183424</v>
      </c>
      <c r="F1711" s="14">
        <f ca="1">LOGINV(RAND(),$M$14,$L$14)</f>
        <v>20.391278296171262</v>
      </c>
      <c r="G1711" s="14">
        <f ca="1">D1711+E1711+F1711</f>
        <v>91.472172670842255</v>
      </c>
      <c r="H1711">
        <f ca="1">FLOOR(SimTable[[#This Row],[Total_Service_Time_sec]],10)</f>
        <v>90</v>
      </c>
    </row>
    <row r="1712" spans="1:8" ht="15" customHeight="1">
      <c r="A1712">
        <f t="shared" si="26"/>
        <v>1711</v>
      </c>
      <c r="B1712" s="13">
        <f ca="1">RAND()</f>
        <v>0.55604694382816433</v>
      </c>
      <c r="C1712" t="str">
        <f ca="1">IF(B1712&lt;=$L$3,$I$3,IF(B1712&lt;=$L$4,$I$4,IF(B1712&lt;=$L$5,$I$5,IF(B1712&lt;=$L$6,$I$6,$I$7))))</f>
        <v>Cup</v>
      </c>
      <c r="D1712" s="14">
        <f ca="1">LOGINV(RAND(),$M$12,$L$12)</f>
        <v>8.7520888477128427</v>
      </c>
      <c r="E1712" s="14">
        <f ca="1">LOGINV(RAND(),$M$13,$L$13)</f>
        <v>102.5498471336834</v>
      </c>
      <c r="F1712" s="14">
        <f ca="1">LOGINV(RAND(),$M$14,$L$14)</f>
        <v>23.945158960276345</v>
      </c>
      <c r="G1712" s="14">
        <f ca="1">D1712+E1712+F1712</f>
        <v>135.24709494167257</v>
      </c>
      <c r="H1712">
        <f ca="1">FLOOR(SimTable[[#This Row],[Total_Service_Time_sec]],10)</f>
        <v>130</v>
      </c>
    </row>
    <row r="1713" spans="1:8" ht="15" customHeight="1">
      <c r="A1713">
        <f t="shared" si="26"/>
        <v>1712</v>
      </c>
      <c r="B1713" s="13">
        <f ca="1">RAND()</f>
        <v>0.94428904631041566</v>
      </c>
      <c r="C1713" t="str">
        <f ca="1">IF(B1713&lt;=$L$3,$I$3,IF(B1713&lt;=$L$4,$I$4,IF(B1713&lt;=$L$5,$I$5,IF(B1713&lt;=$L$6,$I$6,$I$7))))</f>
        <v>Split</v>
      </c>
      <c r="D1713" s="14">
        <f ca="1">LOGINV(RAND(),$M$12,$L$12)</f>
        <v>14.354958181013805</v>
      </c>
      <c r="E1713" s="14">
        <f ca="1">LOGINV(RAND(),$M$13,$L$13)</f>
        <v>34.038241625735886</v>
      </c>
      <c r="F1713" s="14">
        <f ca="1">LOGINV(RAND(),$M$14,$L$14)</f>
        <v>26.460397661982746</v>
      </c>
      <c r="G1713" s="14">
        <f ca="1">D1713+E1713+F1713</f>
        <v>74.853597468732431</v>
      </c>
      <c r="H1713">
        <f ca="1">FLOOR(SimTable[[#This Row],[Total_Service_Time_sec]],10)</f>
        <v>70</v>
      </c>
    </row>
    <row r="1714" spans="1:8" ht="15" customHeight="1">
      <c r="A1714">
        <f t="shared" si="26"/>
        <v>1713</v>
      </c>
      <c r="B1714" s="13">
        <f ca="1">RAND()</f>
        <v>0.52686710740452924</v>
      </c>
      <c r="C1714" t="str">
        <f ca="1">IF(B1714&lt;=$L$3,$I$3,IF(B1714&lt;=$L$4,$I$4,IF(B1714&lt;=$L$5,$I$5,IF(B1714&lt;=$L$6,$I$6,$I$7))))</f>
        <v>Cup</v>
      </c>
      <c r="D1714" s="14">
        <f ca="1">LOGINV(RAND(),$M$12,$L$12)</f>
        <v>98.991205674542357</v>
      </c>
      <c r="E1714" s="14">
        <f ca="1">LOGINV(RAND(),$M$13,$L$13)</f>
        <v>17.120924309010224</v>
      </c>
      <c r="F1714" s="14">
        <f ca="1">LOGINV(RAND(),$M$14,$L$14)</f>
        <v>20.976045855165832</v>
      </c>
      <c r="G1714" s="14">
        <f ca="1">D1714+E1714+F1714</f>
        <v>137.0881758387184</v>
      </c>
      <c r="H1714">
        <f ca="1">FLOOR(SimTable[[#This Row],[Total_Service_Time_sec]],10)</f>
        <v>130</v>
      </c>
    </row>
    <row r="1715" spans="1:8" ht="15" customHeight="1">
      <c r="A1715">
        <f t="shared" si="26"/>
        <v>1714</v>
      </c>
      <c r="B1715" s="13">
        <f ca="1">RAND()</f>
        <v>0.16037000394868928</v>
      </c>
      <c r="C1715" t="str">
        <f ca="1">IF(B1715&lt;=$L$3,$I$3,IF(B1715&lt;=$L$4,$I$4,IF(B1715&lt;=$L$5,$I$5,IF(B1715&lt;=$L$6,$I$6,$I$7))))</f>
        <v>Cone</v>
      </c>
      <c r="D1715" s="14">
        <f ca="1">LOGINV(RAND(),$M$12,$L$12)</f>
        <v>11.839139748679436</v>
      </c>
      <c r="E1715" s="14">
        <f ca="1">LOGINV(RAND(),$M$13,$L$13)</f>
        <v>26.873340537721489</v>
      </c>
      <c r="F1715" s="14">
        <f ca="1">LOGINV(RAND(),$M$14,$L$14)</f>
        <v>14.790895641995865</v>
      </c>
      <c r="G1715" s="14">
        <f ca="1">D1715+E1715+F1715</f>
        <v>53.503375928396792</v>
      </c>
      <c r="H1715">
        <f ca="1">FLOOR(SimTable[[#This Row],[Total_Service_Time_sec]],10)</f>
        <v>50</v>
      </c>
    </row>
    <row r="1716" spans="1:8" ht="15" customHeight="1">
      <c r="A1716">
        <f t="shared" si="26"/>
        <v>1715</v>
      </c>
      <c r="B1716" s="13">
        <f ca="1">RAND()</f>
        <v>1.5525711917348306E-2</v>
      </c>
      <c r="C1716" t="str">
        <f ca="1">IF(B1716&lt;=$L$3,$I$3,IF(B1716&lt;=$L$4,$I$4,IF(B1716&lt;=$L$5,$I$5,IF(B1716&lt;=$L$6,$I$6,$I$7))))</f>
        <v>Cone</v>
      </c>
      <c r="D1716" s="14">
        <f ca="1">LOGINV(RAND(),$M$12,$L$12)</f>
        <v>11.088388939497019</v>
      </c>
      <c r="E1716" s="14">
        <f ca="1">LOGINV(RAND(),$M$13,$L$13)</f>
        <v>62.440067968972237</v>
      </c>
      <c r="F1716" s="14">
        <f ca="1">LOGINV(RAND(),$M$14,$L$14)</f>
        <v>21.718683723680947</v>
      </c>
      <c r="G1716" s="14">
        <f ca="1">D1716+E1716+F1716</f>
        <v>95.247140632150206</v>
      </c>
      <c r="H1716">
        <f ca="1">FLOOR(SimTable[[#This Row],[Total_Service_Time_sec]],10)</f>
        <v>90</v>
      </c>
    </row>
    <row r="1717" spans="1:8" ht="15" customHeight="1">
      <c r="A1717">
        <f t="shared" si="26"/>
        <v>1716</v>
      </c>
      <c r="B1717" s="13">
        <f ca="1">RAND()</f>
        <v>0.20392136704320107</v>
      </c>
      <c r="C1717" t="str">
        <f ca="1">IF(B1717&lt;=$L$3,$I$3,IF(B1717&lt;=$L$4,$I$4,IF(B1717&lt;=$L$5,$I$5,IF(B1717&lt;=$L$6,$I$6,$I$7))))</f>
        <v>Cone</v>
      </c>
      <c r="D1717" s="14">
        <f ca="1">LOGINV(RAND(),$M$12,$L$12)</f>
        <v>10.707793657759369</v>
      </c>
      <c r="E1717" s="14">
        <f ca="1">LOGINV(RAND(),$M$13,$L$13)</f>
        <v>19.027965263785038</v>
      </c>
      <c r="F1717" s="14">
        <f ca="1">LOGINV(RAND(),$M$14,$L$14)</f>
        <v>18.940091682777897</v>
      </c>
      <c r="G1717" s="14">
        <f ca="1">D1717+E1717+F1717</f>
        <v>48.675850604322306</v>
      </c>
      <c r="H1717">
        <f ca="1">FLOOR(SimTable[[#This Row],[Total_Service_Time_sec]],10)</f>
        <v>40</v>
      </c>
    </row>
    <row r="1718" spans="1:8" ht="15" customHeight="1">
      <c r="A1718">
        <f t="shared" si="26"/>
        <v>1717</v>
      </c>
      <c r="B1718" s="13">
        <f ca="1">RAND()</f>
        <v>0.12356972984613301</v>
      </c>
      <c r="C1718" t="str">
        <f ca="1">IF(B1718&lt;=$L$3,$I$3,IF(B1718&lt;=$L$4,$I$4,IF(B1718&lt;=$L$5,$I$5,IF(B1718&lt;=$L$6,$I$6,$I$7))))</f>
        <v>Cone</v>
      </c>
      <c r="D1718" s="14">
        <f ca="1">LOGINV(RAND(),$M$12,$L$12)</f>
        <v>29.72763018042453</v>
      </c>
      <c r="E1718" s="14">
        <f ca="1">LOGINV(RAND(),$M$13,$L$13)</f>
        <v>38.843907227603538</v>
      </c>
      <c r="F1718" s="14">
        <f ca="1">LOGINV(RAND(),$M$14,$L$14)</f>
        <v>20.903292183881106</v>
      </c>
      <c r="G1718" s="14">
        <f ca="1">D1718+E1718+F1718</f>
        <v>89.47482959190917</v>
      </c>
      <c r="H1718">
        <f ca="1">FLOOR(SimTable[[#This Row],[Total_Service_Time_sec]],10)</f>
        <v>80</v>
      </c>
    </row>
    <row r="1719" spans="1:8" ht="15" customHeight="1">
      <c r="A1719">
        <f t="shared" si="26"/>
        <v>1718</v>
      </c>
      <c r="B1719" s="13">
        <f ca="1">RAND()</f>
        <v>0.58722889998886107</v>
      </c>
      <c r="C1719" t="str">
        <f ca="1">IF(B1719&lt;=$L$3,$I$3,IF(B1719&lt;=$L$4,$I$4,IF(B1719&lt;=$L$5,$I$5,IF(B1719&lt;=$L$6,$I$6,$I$7))))</f>
        <v>Cup</v>
      </c>
      <c r="D1719" s="14">
        <f ca="1">LOGINV(RAND(),$M$12,$L$12)</f>
        <v>31.133348521593099</v>
      </c>
      <c r="E1719" s="14">
        <f ca="1">LOGINV(RAND(),$M$13,$L$13)</f>
        <v>17.324361085219117</v>
      </c>
      <c r="F1719" s="14">
        <f ca="1">LOGINV(RAND(),$M$14,$L$14)</f>
        <v>17.303424551442788</v>
      </c>
      <c r="G1719" s="14">
        <f ca="1">D1719+E1719+F1719</f>
        <v>65.761134158255004</v>
      </c>
      <c r="H1719">
        <f ca="1">FLOOR(SimTable[[#This Row],[Total_Service_Time_sec]],10)</f>
        <v>60</v>
      </c>
    </row>
    <row r="1720" spans="1:8" ht="15" customHeight="1">
      <c r="A1720">
        <f t="shared" si="26"/>
        <v>1719</v>
      </c>
      <c r="B1720" s="13">
        <f ca="1">RAND()</f>
        <v>0.70657763446794886</v>
      </c>
      <c r="C1720" t="str">
        <f ca="1">IF(B1720&lt;=$L$3,$I$3,IF(B1720&lt;=$L$4,$I$4,IF(B1720&lt;=$L$5,$I$5,IF(B1720&lt;=$L$6,$I$6,$I$7))))</f>
        <v>Cup</v>
      </c>
      <c r="D1720" s="14">
        <f ca="1">LOGINV(RAND(),$M$12,$L$12)</f>
        <v>24.359723642892476</v>
      </c>
      <c r="E1720" s="14">
        <f ca="1">LOGINV(RAND(),$M$13,$L$13)</f>
        <v>30.996216237150957</v>
      </c>
      <c r="F1720" s="14">
        <f ca="1">LOGINV(RAND(),$M$14,$L$14)</f>
        <v>15.708105105838721</v>
      </c>
      <c r="G1720" s="14">
        <f ca="1">D1720+E1720+F1720</f>
        <v>71.064044985882163</v>
      </c>
      <c r="H1720">
        <f ca="1">FLOOR(SimTable[[#This Row],[Total_Service_Time_sec]],10)</f>
        <v>70</v>
      </c>
    </row>
    <row r="1721" spans="1:8" ht="15" customHeight="1">
      <c r="A1721">
        <f t="shared" si="26"/>
        <v>1720</v>
      </c>
      <c r="B1721" s="13">
        <f ca="1">RAND()</f>
        <v>0.41388526573705176</v>
      </c>
      <c r="C1721" t="str">
        <f ca="1">IF(B1721&lt;=$L$3,$I$3,IF(B1721&lt;=$L$4,$I$4,IF(B1721&lt;=$L$5,$I$5,IF(B1721&lt;=$L$6,$I$6,$I$7))))</f>
        <v>Cone</v>
      </c>
      <c r="D1721" s="14">
        <f ca="1">LOGINV(RAND(),$M$12,$L$12)</f>
        <v>33.820243623892928</v>
      </c>
      <c r="E1721" s="14">
        <f ca="1">LOGINV(RAND(),$M$13,$L$13)</f>
        <v>39.783771548120725</v>
      </c>
      <c r="F1721" s="14">
        <f ca="1">LOGINV(RAND(),$M$14,$L$14)</f>
        <v>19.12371839139297</v>
      </c>
      <c r="G1721" s="14">
        <f ca="1">D1721+E1721+F1721</f>
        <v>92.727733563406616</v>
      </c>
      <c r="H1721">
        <f ca="1">FLOOR(SimTable[[#This Row],[Total_Service_Time_sec]],10)</f>
        <v>90</v>
      </c>
    </row>
    <row r="1722" spans="1:8" ht="15" customHeight="1">
      <c r="A1722">
        <f t="shared" si="26"/>
        <v>1721</v>
      </c>
      <c r="B1722" s="13">
        <f ca="1">RAND()</f>
        <v>0.88663703693466545</v>
      </c>
      <c r="C1722" t="str">
        <f ca="1">IF(B1722&lt;=$L$3,$I$3,IF(B1722&lt;=$L$4,$I$4,IF(B1722&lt;=$L$5,$I$5,IF(B1722&lt;=$L$6,$I$6,$I$7))))</f>
        <v>Shake</v>
      </c>
      <c r="D1722" s="14">
        <f ca="1">LOGINV(RAND(),$M$12,$L$12)</f>
        <v>35.549373486580059</v>
      </c>
      <c r="E1722" s="14">
        <f ca="1">LOGINV(RAND(),$M$13,$L$13)</f>
        <v>28.951717821108115</v>
      </c>
      <c r="F1722" s="14">
        <f ca="1">LOGINV(RAND(),$M$14,$L$14)</f>
        <v>15.486564040736221</v>
      </c>
      <c r="G1722" s="14">
        <f ca="1">D1722+E1722+F1722</f>
        <v>79.987655348424397</v>
      </c>
      <c r="H1722">
        <f ca="1">FLOOR(SimTable[[#This Row],[Total_Service_Time_sec]],10)</f>
        <v>70</v>
      </c>
    </row>
    <row r="1723" spans="1:8" ht="15" customHeight="1">
      <c r="A1723">
        <f t="shared" si="26"/>
        <v>1722</v>
      </c>
      <c r="B1723" s="13">
        <f ca="1">RAND()</f>
        <v>0.28489281879277617</v>
      </c>
      <c r="C1723" t="str">
        <f ca="1">IF(B1723&lt;=$L$3,$I$3,IF(B1723&lt;=$L$4,$I$4,IF(B1723&lt;=$L$5,$I$5,IF(B1723&lt;=$L$6,$I$6,$I$7))))</f>
        <v>Cone</v>
      </c>
      <c r="D1723" s="14">
        <f ca="1">LOGINV(RAND(),$M$12,$L$12)</f>
        <v>5.5074108280797693</v>
      </c>
      <c r="E1723" s="14">
        <f ca="1">LOGINV(RAND(),$M$13,$L$13)</f>
        <v>21.465809752908012</v>
      </c>
      <c r="F1723" s="14">
        <f ca="1">LOGINV(RAND(),$M$14,$L$14)</f>
        <v>20.767360282080567</v>
      </c>
      <c r="G1723" s="14">
        <f ca="1">D1723+E1723+F1723</f>
        <v>47.740580863068345</v>
      </c>
      <c r="H1723">
        <f ca="1">FLOOR(SimTable[[#This Row],[Total_Service_Time_sec]],10)</f>
        <v>40</v>
      </c>
    </row>
    <row r="1724" spans="1:8" ht="15" customHeight="1">
      <c r="A1724">
        <f t="shared" si="26"/>
        <v>1723</v>
      </c>
      <c r="B1724" s="13">
        <f ca="1">RAND()</f>
        <v>0.11709484048408991</v>
      </c>
      <c r="C1724" t="str">
        <f ca="1">IF(B1724&lt;=$L$3,$I$3,IF(B1724&lt;=$L$4,$I$4,IF(B1724&lt;=$L$5,$I$5,IF(B1724&lt;=$L$6,$I$6,$I$7))))</f>
        <v>Cone</v>
      </c>
      <c r="D1724" s="14">
        <f ca="1">LOGINV(RAND(),$M$12,$L$12)</f>
        <v>19.309785245888726</v>
      </c>
      <c r="E1724" s="14">
        <f ca="1">LOGINV(RAND(),$M$13,$L$13)</f>
        <v>12.295862076392048</v>
      </c>
      <c r="F1724" s="14">
        <f ca="1">LOGINV(RAND(),$M$14,$L$14)</f>
        <v>21.240363125152196</v>
      </c>
      <c r="G1724" s="14">
        <f ca="1">D1724+E1724+F1724</f>
        <v>52.846010447432974</v>
      </c>
      <c r="H1724">
        <f ca="1">FLOOR(SimTable[[#This Row],[Total_Service_Time_sec]],10)</f>
        <v>50</v>
      </c>
    </row>
    <row r="1725" spans="1:8" ht="15" customHeight="1">
      <c r="A1725">
        <f t="shared" si="26"/>
        <v>1724</v>
      </c>
      <c r="B1725" s="13">
        <f ca="1">RAND()</f>
        <v>0.93106755892318305</v>
      </c>
      <c r="C1725" t="str">
        <f ca="1">IF(B1725&lt;=$L$3,$I$3,IF(B1725&lt;=$L$4,$I$4,IF(B1725&lt;=$L$5,$I$5,IF(B1725&lt;=$L$6,$I$6,$I$7))))</f>
        <v>Split</v>
      </c>
      <c r="D1725" s="14">
        <f ca="1">LOGINV(RAND(),$M$12,$L$12)</f>
        <v>39.621646033324893</v>
      </c>
      <c r="E1725" s="14">
        <f ca="1">LOGINV(RAND(),$M$13,$L$13)</f>
        <v>41.927653915718878</v>
      </c>
      <c r="F1725" s="14">
        <f ca="1">LOGINV(RAND(),$M$14,$L$14)</f>
        <v>18.323774943656247</v>
      </c>
      <c r="G1725" s="14">
        <f ca="1">D1725+E1725+F1725</f>
        <v>99.873074892700018</v>
      </c>
      <c r="H1725">
        <f ca="1">FLOOR(SimTable[[#This Row],[Total_Service_Time_sec]],10)</f>
        <v>90</v>
      </c>
    </row>
    <row r="1726" spans="1:8" ht="15" customHeight="1">
      <c r="A1726">
        <f t="shared" si="26"/>
        <v>1725</v>
      </c>
      <c r="B1726" s="13">
        <f ca="1">RAND()</f>
        <v>0.37090993455136645</v>
      </c>
      <c r="C1726" t="str">
        <f ca="1">IF(B1726&lt;=$L$3,$I$3,IF(B1726&lt;=$L$4,$I$4,IF(B1726&lt;=$L$5,$I$5,IF(B1726&lt;=$L$6,$I$6,$I$7))))</f>
        <v>Cone</v>
      </c>
      <c r="D1726" s="14">
        <f ca="1">LOGINV(RAND(),$M$12,$L$12)</f>
        <v>40.196821396132641</v>
      </c>
      <c r="E1726" s="14">
        <f ca="1">LOGINV(RAND(),$M$13,$L$13)</f>
        <v>56.285449083538794</v>
      </c>
      <c r="F1726" s="14">
        <f ca="1">LOGINV(RAND(),$M$14,$L$14)</f>
        <v>18.331885161900473</v>
      </c>
      <c r="G1726" s="14">
        <f ca="1">D1726+E1726+F1726</f>
        <v>114.8141556415719</v>
      </c>
      <c r="H1726">
        <f ca="1">FLOOR(SimTable[[#This Row],[Total_Service_Time_sec]],10)</f>
        <v>110</v>
      </c>
    </row>
    <row r="1727" spans="1:8" ht="15" customHeight="1">
      <c r="A1727">
        <f t="shared" si="26"/>
        <v>1726</v>
      </c>
      <c r="B1727" s="13">
        <f ca="1">RAND()</f>
        <v>0.58528017238042118</v>
      </c>
      <c r="C1727" t="str">
        <f ca="1">IF(B1727&lt;=$L$3,$I$3,IF(B1727&lt;=$L$4,$I$4,IF(B1727&lt;=$L$5,$I$5,IF(B1727&lt;=$L$6,$I$6,$I$7))))</f>
        <v>Cup</v>
      </c>
      <c r="D1727" s="14">
        <f ca="1">LOGINV(RAND(),$M$12,$L$12)</f>
        <v>27.771942554866474</v>
      </c>
      <c r="E1727" s="14">
        <f ca="1">LOGINV(RAND(),$M$13,$L$13)</f>
        <v>34.769353841492254</v>
      </c>
      <c r="F1727" s="14">
        <f ca="1">LOGINV(RAND(),$M$14,$L$14)</f>
        <v>15.295246275972282</v>
      </c>
      <c r="G1727" s="14">
        <f ca="1">D1727+E1727+F1727</f>
        <v>77.836542672331007</v>
      </c>
      <c r="H1727">
        <f ca="1">FLOOR(SimTable[[#This Row],[Total_Service_Time_sec]],10)</f>
        <v>70</v>
      </c>
    </row>
    <row r="1728" spans="1:8" ht="15" customHeight="1">
      <c r="A1728">
        <f t="shared" si="26"/>
        <v>1727</v>
      </c>
      <c r="B1728" s="13">
        <f ca="1">RAND()</f>
        <v>6.9600919804230776E-2</v>
      </c>
      <c r="C1728" t="str">
        <f ca="1">IF(B1728&lt;=$L$3,$I$3,IF(B1728&lt;=$L$4,$I$4,IF(B1728&lt;=$L$5,$I$5,IF(B1728&lt;=$L$6,$I$6,$I$7))))</f>
        <v>Cone</v>
      </c>
      <c r="D1728" s="14">
        <f ca="1">LOGINV(RAND(),$M$12,$L$12)</f>
        <v>17.405781263338945</v>
      </c>
      <c r="E1728" s="14">
        <f ca="1">LOGINV(RAND(),$M$13,$L$13)</f>
        <v>63.88864865752587</v>
      </c>
      <c r="F1728" s="14">
        <f ca="1">LOGINV(RAND(),$M$14,$L$14)</f>
        <v>24.420173863503152</v>
      </c>
      <c r="G1728" s="14">
        <f ca="1">D1728+E1728+F1728</f>
        <v>105.71460378436797</v>
      </c>
      <c r="H1728">
        <f ca="1">FLOOR(SimTable[[#This Row],[Total_Service_Time_sec]],10)</f>
        <v>100</v>
      </c>
    </row>
    <row r="1729" spans="1:8" ht="15" customHeight="1">
      <c r="A1729">
        <f t="shared" si="26"/>
        <v>1728</v>
      </c>
      <c r="B1729" s="13">
        <f ca="1">RAND()</f>
        <v>0.88143543604924235</v>
      </c>
      <c r="C1729" t="str">
        <f ca="1">IF(B1729&lt;=$L$3,$I$3,IF(B1729&lt;=$L$4,$I$4,IF(B1729&lt;=$L$5,$I$5,IF(B1729&lt;=$L$6,$I$6,$I$7))))</f>
        <v>Shake</v>
      </c>
      <c r="D1729" s="14">
        <f ca="1">LOGINV(RAND(),$M$12,$L$12)</f>
        <v>16.160365577000782</v>
      </c>
      <c r="E1729" s="14">
        <f ca="1">LOGINV(RAND(),$M$13,$L$13)</f>
        <v>29.843352316702124</v>
      </c>
      <c r="F1729" s="14">
        <f ca="1">LOGINV(RAND(),$M$14,$L$14)</f>
        <v>15.913264652449509</v>
      </c>
      <c r="G1729" s="14">
        <f ca="1">D1729+E1729+F1729</f>
        <v>61.916982546152411</v>
      </c>
      <c r="H1729">
        <f ca="1">FLOOR(SimTable[[#This Row],[Total_Service_Time_sec]],10)</f>
        <v>60</v>
      </c>
    </row>
    <row r="1730" spans="1:8" ht="15" customHeight="1">
      <c r="A1730">
        <f t="shared" ref="A1730:A1793" si="27">ROW()-1</f>
        <v>1729</v>
      </c>
      <c r="B1730" s="13">
        <f ca="1">RAND()</f>
        <v>0.12613380344771763</v>
      </c>
      <c r="C1730" t="str">
        <f ca="1">IF(B1730&lt;=$L$3,$I$3,IF(B1730&lt;=$L$4,$I$4,IF(B1730&lt;=$L$5,$I$5,IF(B1730&lt;=$L$6,$I$6,$I$7))))</f>
        <v>Cone</v>
      </c>
      <c r="D1730" s="14">
        <f ca="1">LOGINV(RAND(),$M$12,$L$12)</f>
        <v>69.291737978672217</v>
      </c>
      <c r="E1730" s="14">
        <f ca="1">LOGINV(RAND(),$M$13,$L$13)</f>
        <v>20.065537694937994</v>
      </c>
      <c r="F1730" s="14">
        <f ca="1">LOGINV(RAND(),$M$14,$L$14)</f>
        <v>23.540595330570287</v>
      </c>
      <c r="G1730" s="14">
        <f ca="1">D1730+E1730+F1730</f>
        <v>112.8978710041805</v>
      </c>
      <c r="H1730">
        <f ca="1">FLOOR(SimTable[[#This Row],[Total_Service_Time_sec]],10)</f>
        <v>110</v>
      </c>
    </row>
    <row r="1731" spans="1:8" ht="15" customHeight="1">
      <c r="A1731">
        <f t="shared" si="27"/>
        <v>1730</v>
      </c>
      <c r="B1731" s="13">
        <f ca="1">RAND()</f>
        <v>6.4436411595543364E-2</v>
      </c>
      <c r="C1731" t="str">
        <f ca="1">IF(B1731&lt;=$L$3,$I$3,IF(B1731&lt;=$L$4,$I$4,IF(B1731&lt;=$L$5,$I$5,IF(B1731&lt;=$L$6,$I$6,$I$7))))</f>
        <v>Cone</v>
      </c>
      <c r="D1731" s="14">
        <f ca="1">LOGINV(RAND(),$M$12,$L$12)</f>
        <v>13.601184866007255</v>
      </c>
      <c r="E1731" s="14">
        <f ca="1">LOGINV(RAND(),$M$13,$L$13)</f>
        <v>23.632814636177656</v>
      </c>
      <c r="F1731" s="14">
        <f ca="1">LOGINV(RAND(),$M$14,$L$14)</f>
        <v>19.449971704801715</v>
      </c>
      <c r="G1731" s="14">
        <f ca="1">D1731+E1731+F1731</f>
        <v>56.683971206986627</v>
      </c>
      <c r="H1731">
        <f ca="1">FLOOR(SimTable[[#This Row],[Total_Service_Time_sec]],10)</f>
        <v>50</v>
      </c>
    </row>
    <row r="1732" spans="1:8" ht="15" customHeight="1">
      <c r="A1732">
        <f t="shared" si="27"/>
        <v>1731</v>
      </c>
      <c r="B1732" s="13">
        <f ca="1">RAND()</f>
        <v>0.47991624015669443</v>
      </c>
      <c r="C1732" t="str">
        <f ca="1">IF(B1732&lt;=$L$3,$I$3,IF(B1732&lt;=$L$4,$I$4,IF(B1732&lt;=$L$5,$I$5,IF(B1732&lt;=$L$6,$I$6,$I$7))))</f>
        <v>Cone</v>
      </c>
      <c r="D1732" s="14">
        <f ca="1">LOGINV(RAND(),$M$12,$L$12)</f>
        <v>5.0788501364089615</v>
      </c>
      <c r="E1732" s="14">
        <f ca="1">LOGINV(RAND(),$M$13,$L$13)</f>
        <v>27.13506381966139</v>
      </c>
      <c r="F1732" s="14">
        <f ca="1">LOGINV(RAND(),$M$14,$L$14)</f>
        <v>21.112180390069344</v>
      </c>
      <c r="G1732" s="14">
        <f ca="1">D1732+E1732+F1732</f>
        <v>53.326094346139698</v>
      </c>
      <c r="H1732">
        <f ca="1">FLOOR(SimTable[[#This Row],[Total_Service_Time_sec]],10)</f>
        <v>50</v>
      </c>
    </row>
    <row r="1733" spans="1:8" ht="15" customHeight="1">
      <c r="A1733">
        <f t="shared" si="27"/>
        <v>1732</v>
      </c>
      <c r="B1733" s="13">
        <f ca="1">RAND()</f>
        <v>0.93982326889986845</v>
      </c>
      <c r="C1733" t="str">
        <f ca="1">IF(B1733&lt;=$L$3,$I$3,IF(B1733&lt;=$L$4,$I$4,IF(B1733&lt;=$L$5,$I$5,IF(B1733&lt;=$L$6,$I$6,$I$7))))</f>
        <v>Split</v>
      </c>
      <c r="D1733" s="14">
        <f ca="1">LOGINV(RAND(),$M$12,$L$12)</f>
        <v>22.93790796999399</v>
      </c>
      <c r="E1733" s="14">
        <f ca="1">LOGINV(RAND(),$M$13,$L$13)</f>
        <v>38.112216428788031</v>
      </c>
      <c r="F1733" s="14">
        <f ca="1">LOGINV(RAND(),$M$14,$L$14)</f>
        <v>21.753725247103247</v>
      </c>
      <c r="G1733" s="14">
        <f ca="1">D1733+E1733+F1733</f>
        <v>82.803849645885265</v>
      </c>
      <c r="H1733">
        <f ca="1">FLOOR(SimTable[[#This Row],[Total_Service_Time_sec]],10)</f>
        <v>80</v>
      </c>
    </row>
    <row r="1734" spans="1:8" ht="15" customHeight="1">
      <c r="A1734">
        <f t="shared" si="27"/>
        <v>1733</v>
      </c>
      <c r="B1734" s="13">
        <f ca="1">RAND()</f>
        <v>0.15987026058924036</v>
      </c>
      <c r="C1734" t="str">
        <f ca="1">IF(B1734&lt;=$L$3,$I$3,IF(B1734&lt;=$L$4,$I$4,IF(B1734&lt;=$L$5,$I$5,IF(B1734&lt;=$L$6,$I$6,$I$7))))</f>
        <v>Cone</v>
      </c>
      <c r="D1734" s="14">
        <f ca="1">LOGINV(RAND(),$M$12,$L$12)</f>
        <v>14.870157387818066</v>
      </c>
      <c r="E1734" s="14">
        <f ca="1">LOGINV(RAND(),$M$13,$L$13)</f>
        <v>18.271681151592762</v>
      </c>
      <c r="F1734" s="14">
        <f ca="1">LOGINV(RAND(),$M$14,$L$14)</f>
        <v>21.720125154217559</v>
      </c>
      <c r="G1734" s="14">
        <f ca="1">D1734+E1734+F1734</f>
        <v>54.861963693628383</v>
      </c>
      <c r="H1734">
        <f ca="1">FLOOR(SimTable[[#This Row],[Total_Service_Time_sec]],10)</f>
        <v>50</v>
      </c>
    </row>
    <row r="1735" spans="1:8" ht="15" customHeight="1">
      <c r="A1735">
        <f t="shared" si="27"/>
        <v>1734</v>
      </c>
      <c r="B1735" s="13">
        <f ca="1">RAND()</f>
        <v>0.14853736338519974</v>
      </c>
      <c r="C1735" t="str">
        <f ca="1">IF(B1735&lt;=$L$3,$I$3,IF(B1735&lt;=$L$4,$I$4,IF(B1735&lt;=$L$5,$I$5,IF(B1735&lt;=$L$6,$I$6,$I$7))))</f>
        <v>Cone</v>
      </c>
      <c r="D1735" s="14">
        <f ca="1">LOGINV(RAND(),$M$12,$L$12)</f>
        <v>12.080921340284981</v>
      </c>
      <c r="E1735" s="14">
        <f ca="1">LOGINV(RAND(),$M$13,$L$13)</f>
        <v>12.863992498176419</v>
      </c>
      <c r="F1735" s="14">
        <f ca="1">LOGINV(RAND(),$M$14,$L$14)</f>
        <v>16.210509543033346</v>
      </c>
      <c r="G1735" s="14">
        <f ca="1">D1735+E1735+F1735</f>
        <v>41.155423381494742</v>
      </c>
      <c r="H1735">
        <f ca="1">FLOOR(SimTable[[#This Row],[Total_Service_Time_sec]],10)</f>
        <v>40</v>
      </c>
    </row>
    <row r="1736" spans="1:8" ht="15" customHeight="1">
      <c r="A1736">
        <f t="shared" si="27"/>
        <v>1735</v>
      </c>
      <c r="B1736" s="13">
        <f ca="1">RAND()</f>
        <v>0.51180616496933051</v>
      </c>
      <c r="C1736" t="str">
        <f ca="1">IF(B1736&lt;=$L$3,$I$3,IF(B1736&lt;=$L$4,$I$4,IF(B1736&lt;=$L$5,$I$5,IF(B1736&lt;=$L$6,$I$6,$I$7))))</f>
        <v>Cup</v>
      </c>
      <c r="D1736" s="14">
        <f ca="1">LOGINV(RAND(),$M$12,$L$12)</f>
        <v>25.614104646680573</v>
      </c>
      <c r="E1736" s="14">
        <f ca="1">LOGINV(RAND(),$M$13,$L$13)</f>
        <v>10.663705928662884</v>
      </c>
      <c r="F1736" s="14">
        <f ca="1">LOGINV(RAND(),$M$14,$L$14)</f>
        <v>13.978219616102708</v>
      </c>
      <c r="G1736" s="14">
        <f ca="1">D1736+E1736+F1736</f>
        <v>50.256030191446165</v>
      </c>
      <c r="H1736">
        <f ca="1">FLOOR(SimTable[[#This Row],[Total_Service_Time_sec]],10)</f>
        <v>50</v>
      </c>
    </row>
    <row r="1737" spans="1:8" ht="15" customHeight="1">
      <c r="A1737">
        <f t="shared" si="27"/>
        <v>1736</v>
      </c>
      <c r="B1737" s="13">
        <f ca="1">RAND()</f>
        <v>0.40856111992631861</v>
      </c>
      <c r="C1737" t="str">
        <f ca="1">IF(B1737&lt;=$L$3,$I$3,IF(B1737&lt;=$L$4,$I$4,IF(B1737&lt;=$L$5,$I$5,IF(B1737&lt;=$L$6,$I$6,$I$7))))</f>
        <v>Cone</v>
      </c>
      <c r="D1737" s="14">
        <f ca="1">LOGINV(RAND(),$M$12,$L$12)</f>
        <v>227.18290530510845</v>
      </c>
      <c r="E1737" s="14">
        <f ca="1">LOGINV(RAND(),$M$13,$L$13)</f>
        <v>17.171825778238453</v>
      </c>
      <c r="F1737" s="14">
        <f ca="1">LOGINV(RAND(),$M$14,$L$14)</f>
        <v>19.748265980931432</v>
      </c>
      <c r="G1737" s="14">
        <f ca="1">D1737+E1737+F1737</f>
        <v>264.10299706427833</v>
      </c>
      <c r="H1737">
        <f ca="1">FLOOR(SimTable[[#This Row],[Total_Service_Time_sec]],10)</f>
        <v>260</v>
      </c>
    </row>
    <row r="1738" spans="1:8" ht="15" customHeight="1">
      <c r="A1738">
        <f t="shared" si="27"/>
        <v>1737</v>
      </c>
      <c r="B1738" s="13">
        <f ca="1">RAND()</f>
        <v>0.25932715576021359</v>
      </c>
      <c r="C1738" t="str">
        <f ca="1">IF(B1738&lt;=$L$3,$I$3,IF(B1738&lt;=$L$4,$I$4,IF(B1738&lt;=$L$5,$I$5,IF(B1738&lt;=$L$6,$I$6,$I$7))))</f>
        <v>Cone</v>
      </c>
      <c r="D1738" s="14">
        <f ca="1">LOGINV(RAND(),$M$12,$L$12)</f>
        <v>25.937691828652948</v>
      </c>
      <c r="E1738" s="14">
        <f ca="1">LOGINV(RAND(),$M$13,$L$13)</f>
        <v>23.556602933055522</v>
      </c>
      <c r="F1738" s="14">
        <f ca="1">LOGINV(RAND(),$M$14,$L$14)</f>
        <v>19.548787472502514</v>
      </c>
      <c r="G1738" s="14">
        <f ca="1">D1738+E1738+F1738</f>
        <v>69.043082234210985</v>
      </c>
      <c r="H1738">
        <f ca="1">FLOOR(SimTable[[#This Row],[Total_Service_Time_sec]],10)</f>
        <v>60</v>
      </c>
    </row>
    <row r="1739" spans="1:8" ht="15" customHeight="1">
      <c r="A1739">
        <f t="shared" si="27"/>
        <v>1738</v>
      </c>
      <c r="B1739" s="13">
        <f ca="1">RAND()</f>
        <v>0.61106235835451439</v>
      </c>
      <c r="C1739" t="str">
        <f ca="1">IF(B1739&lt;=$L$3,$I$3,IF(B1739&lt;=$L$4,$I$4,IF(B1739&lt;=$L$5,$I$5,IF(B1739&lt;=$L$6,$I$6,$I$7))))</f>
        <v>Cup</v>
      </c>
      <c r="D1739" s="14">
        <f ca="1">LOGINV(RAND(),$M$12,$L$12)</f>
        <v>87.729188645400768</v>
      </c>
      <c r="E1739" s="14">
        <f ca="1">LOGINV(RAND(),$M$13,$L$13)</f>
        <v>39.547756215791317</v>
      </c>
      <c r="F1739" s="14">
        <f ca="1">LOGINV(RAND(),$M$14,$L$14)</f>
        <v>19.454394665116507</v>
      </c>
      <c r="G1739" s="14">
        <f ca="1">D1739+E1739+F1739</f>
        <v>146.73133952630857</v>
      </c>
      <c r="H1739">
        <f ca="1">FLOOR(SimTable[[#This Row],[Total_Service_Time_sec]],10)</f>
        <v>140</v>
      </c>
    </row>
    <row r="1740" spans="1:8" ht="15" customHeight="1">
      <c r="A1740">
        <f t="shared" si="27"/>
        <v>1739</v>
      </c>
      <c r="B1740" s="13">
        <f ca="1">RAND()</f>
        <v>0.63681531278643744</v>
      </c>
      <c r="C1740" t="str">
        <f ca="1">IF(B1740&lt;=$L$3,$I$3,IF(B1740&lt;=$L$4,$I$4,IF(B1740&lt;=$L$5,$I$5,IF(B1740&lt;=$L$6,$I$6,$I$7))))</f>
        <v>Cup</v>
      </c>
      <c r="D1740" s="14">
        <f ca="1">LOGINV(RAND(),$M$12,$L$12)</f>
        <v>35.02283720105838</v>
      </c>
      <c r="E1740" s="14">
        <f ca="1">LOGINV(RAND(),$M$13,$L$13)</f>
        <v>101.98466223111885</v>
      </c>
      <c r="F1740" s="14">
        <f ca="1">LOGINV(RAND(),$M$14,$L$14)</f>
        <v>18.247197582337996</v>
      </c>
      <c r="G1740" s="14">
        <f ca="1">D1740+E1740+F1740</f>
        <v>155.25469701451522</v>
      </c>
      <c r="H1740">
        <f ca="1">FLOOR(SimTable[[#This Row],[Total_Service_Time_sec]],10)</f>
        <v>150</v>
      </c>
    </row>
    <row r="1741" spans="1:8" ht="15" customHeight="1">
      <c r="A1741">
        <f t="shared" si="27"/>
        <v>1740</v>
      </c>
      <c r="B1741" s="13">
        <f ca="1">RAND()</f>
        <v>0.12458416532950656</v>
      </c>
      <c r="C1741" t="str">
        <f ca="1">IF(B1741&lt;=$L$3,$I$3,IF(B1741&lt;=$L$4,$I$4,IF(B1741&lt;=$L$5,$I$5,IF(B1741&lt;=$L$6,$I$6,$I$7))))</f>
        <v>Cone</v>
      </c>
      <c r="D1741" s="14">
        <f ca="1">LOGINV(RAND(),$M$12,$L$12)</f>
        <v>77.948622670805591</v>
      </c>
      <c r="E1741" s="14">
        <f ca="1">LOGINV(RAND(),$M$13,$L$13)</f>
        <v>50.171804655364063</v>
      </c>
      <c r="F1741" s="14">
        <f ca="1">LOGINV(RAND(),$M$14,$L$14)</f>
        <v>17.500163124688527</v>
      </c>
      <c r="G1741" s="14">
        <f ca="1">D1741+E1741+F1741</f>
        <v>145.62059045085817</v>
      </c>
      <c r="H1741">
        <f ca="1">FLOOR(SimTable[[#This Row],[Total_Service_Time_sec]],10)</f>
        <v>140</v>
      </c>
    </row>
    <row r="1742" spans="1:8" ht="15" customHeight="1">
      <c r="A1742">
        <f t="shared" si="27"/>
        <v>1741</v>
      </c>
      <c r="B1742" s="13">
        <f ca="1">RAND()</f>
        <v>0.47870699879774392</v>
      </c>
      <c r="C1742" t="str">
        <f ca="1">IF(B1742&lt;=$L$3,$I$3,IF(B1742&lt;=$L$4,$I$4,IF(B1742&lt;=$L$5,$I$5,IF(B1742&lt;=$L$6,$I$6,$I$7))))</f>
        <v>Cone</v>
      </c>
      <c r="D1742" s="14">
        <f ca="1">LOGINV(RAND(),$M$12,$L$12)</f>
        <v>31.143643633867629</v>
      </c>
      <c r="E1742" s="14">
        <f ca="1">LOGINV(RAND(),$M$13,$L$13)</f>
        <v>12.437516361422928</v>
      </c>
      <c r="F1742" s="14">
        <f ca="1">LOGINV(RAND(),$M$14,$L$14)</f>
        <v>22.389059075237419</v>
      </c>
      <c r="G1742" s="14">
        <f ca="1">D1742+E1742+F1742</f>
        <v>65.970219070527975</v>
      </c>
      <c r="H1742">
        <f ca="1">FLOOR(SimTable[[#This Row],[Total_Service_Time_sec]],10)</f>
        <v>60</v>
      </c>
    </row>
    <row r="1743" spans="1:8" ht="15" customHeight="1">
      <c r="A1743">
        <f t="shared" si="27"/>
        <v>1742</v>
      </c>
      <c r="B1743" s="13">
        <f ca="1">RAND()</f>
        <v>0.97359909872242623</v>
      </c>
      <c r="C1743" t="str">
        <f ca="1">IF(B1743&lt;=$L$3,$I$3,IF(B1743&lt;=$L$4,$I$4,IF(B1743&lt;=$L$5,$I$5,IF(B1743&lt;=$L$6,$I$6,$I$7))))</f>
        <v>Sundae</v>
      </c>
      <c r="D1743" s="14">
        <f ca="1">LOGINV(RAND(),$M$12,$L$12)</f>
        <v>30.404725191553428</v>
      </c>
      <c r="E1743" s="14">
        <f ca="1">LOGINV(RAND(),$M$13,$L$13)</f>
        <v>18.964560149874131</v>
      </c>
      <c r="F1743" s="14">
        <f ca="1">LOGINV(RAND(),$M$14,$L$14)</f>
        <v>20.118280532985839</v>
      </c>
      <c r="G1743" s="14">
        <f ca="1">D1743+E1743+F1743</f>
        <v>69.487565874413391</v>
      </c>
      <c r="H1743">
        <f ca="1">FLOOR(SimTable[[#This Row],[Total_Service_Time_sec]],10)</f>
        <v>60</v>
      </c>
    </row>
    <row r="1744" spans="1:8" ht="15" customHeight="1">
      <c r="A1744">
        <f t="shared" si="27"/>
        <v>1743</v>
      </c>
      <c r="B1744" s="13">
        <f ca="1">RAND()</f>
        <v>0.3489169848952991</v>
      </c>
      <c r="C1744" t="str">
        <f ca="1">IF(B1744&lt;=$L$3,$I$3,IF(B1744&lt;=$L$4,$I$4,IF(B1744&lt;=$L$5,$I$5,IF(B1744&lt;=$L$6,$I$6,$I$7))))</f>
        <v>Cone</v>
      </c>
      <c r="D1744" s="14">
        <f ca="1">LOGINV(RAND(),$M$12,$L$12)</f>
        <v>58.033552535836016</v>
      </c>
      <c r="E1744" s="14">
        <f ca="1">LOGINV(RAND(),$M$13,$L$13)</f>
        <v>11.709853385515505</v>
      </c>
      <c r="F1744" s="14">
        <f ca="1">LOGINV(RAND(),$M$14,$L$14)</f>
        <v>16.009411482082722</v>
      </c>
      <c r="G1744" s="14">
        <f ca="1">D1744+E1744+F1744</f>
        <v>85.75281740343425</v>
      </c>
      <c r="H1744">
        <f ca="1">FLOOR(SimTable[[#This Row],[Total_Service_Time_sec]],10)</f>
        <v>80</v>
      </c>
    </row>
    <row r="1745" spans="1:8" ht="15" customHeight="1">
      <c r="A1745">
        <f t="shared" si="27"/>
        <v>1744</v>
      </c>
      <c r="B1745" s="13">
        <f ca="1">RAND()</f>
        <v>0.8327216632070833</v>
      </c>
      <c r="C1745" t="str">
        <f ca="1">IF(B1745&lt;=$L$3,$I$3,IF(B1745&lt;=$L$4,$I$4,IF(B1745&lt;=$L$5,$I$5,IF(B1745&lt;=$L$6,$I$6,$I$7))))</f>
        <v>Cup</v>
      </c>
      <c r="D1745" s="14">
        <f ca="1">LOGINV(RAND(),$M$12,$L$12)</f>
        <v>37.98393036046987</v>
      </c>
      <c r="E1745" s="14">
        <f ca="1">LOGINV(RAND(),$M$13,$L$13)</f>
        <v>19.107778764076599</v>
      </c>
      <c r="F1745" s="14">
        <f ca="1">LOGINV(RAND(),$M$14,$L$14)</f>
        <v>20.409164073067103</v>
      </c>
      <c r="G1745" s="14">
        <f ca="1">D1745+E1745+F1745</f>
        <v>77.500873197613572</v>
      </c>
      <c r="H1745">
        <f ca="1">FLOOR(SimTable[[#This Row],[Total_Service_Time_sec]],10)</f>
        <v>70</v>
      </c>
    </row>
    <row r="1746" spans="1:8" ht="15" customHeight="1">
      <c r="A1746">
        <f t="shared" si="27"/>
        <v>1745</v>
      </c>
      <c r="B1746" s="13">
        <f ca="1">RAND()</f>
        <v>0.59318361463482405</v>
      </c>
      <c r="C1746" t="str">
        <f ca="1">IF(B1746&lt;=$L$3,$I$3,IF(B1746&lt;=$L$4,$I$4,IF(B1746&lt;=$L$5,$I$5,IF(B1746&lt;=$L$6,$I$6,$I$7))))</f>
        <v>Cup</v>
      </c>
      <c r="D1746" s="14">
        <f ca="1">LOGINV(RAND(),$M$12,$L$12)</f>
        <v>36.325013669837404</v>
      </c>
      <c r="E1746" s="14">
        <f ca="1">LOGINV(RAND(),$M$13,$L$13)</f>
        <v>39.316123646540554</v>
      </c>
      <c r="F1746" s="14">
        <f ca="1">LOGINV(RAND(),$M$14,$L$14)</f>
        <v>20.04366079926853</v>
      </c>
      <c r="G1746" s="14">
        <f ca="1">D1746+E1746+F1746</f>
        <v>95.684798115646487</v>
      </c>
      <c r="H1746">
        <f ca="1">FLOOR(SimTable[[#This Row],[Total_Service_Time_sec]],10)</f>
        <v>90</v>
      </c>
    </row>
    <row r="1747" spans="1:8" ht="15" customHeight="1">
      <c r="A1747">
        <f t="shared" si="27"/>
        <v>1746</v>
      </c>
      <c r="B1747" s="13">
        <f ca="1">RAND()</f>
        <v>0.79606686035978969</v>
      </c>
      <c r="C1747" t="str">
        <f ca="1">IF(B1747&lt;=$L$3,$I$3,IF(B1747&lt;=$L$4,$I$4,IF(B1747&lt;=$L$5,$I$5,IF(B1747&lt;=$L$6,$I$6,$I$7))))</f>
        <v>Cup</v>
      </c>
      <c r="D1747" s="14">
        <f ca="1">LOGINV(RAND(),$M$12,$L$12)</f>
        <v>26.833861311326807</v>
      </c>
      <c r="E1747" s="14">
        <f ca="1">LOGINV(RAND(),$M$13,$L$13)</f>
        <v>28.708025141280107</v>
      </c>
      <c r="F1747" s="14">
        <f ca="1">LOGINV(RAND(),$M$14,$L$14)</f>
        <v>16.268840882686767</v>
      </c>
      <c r="G1747" s="14">
        <f ca="1">D1747+E1747+F1747</f>
        <v>71.810727335293677</v>
      </c>
      <c r="H1747">
        <f ca="1">FLOOR(SimTable[[#This Row],[Total_Service_Time_sec]],10)</f>
        <v>70</v>
      </c>
    </row>
    <row r="1748" spans="1:8" ht="15" customHeight="1">
      <c r="A1748">
        <f t="shared" si="27"/>
        <v>1747</v>
      </c>
      <c r="B1748" s="13">
        <f ca="1">RAND()</f>
        <v>0.15556071484039724</v>
      </c>
      <c r="C1748" t="str">
        <f ca="1">IF(B1748&lt;=$L$3,$I$3,IF(B1748&lt;=$L$4,$I$4,IF(B1748&lt;=$L$5,$I$5,IF(B1748&lt;=$L$6,$I$6,$I$7))))</f>
        <v>Cone</v>
      </c>
      <c r="D1748" s="14">
        <f ca="1">LOGINV(RAND(),$M$12,$L$12)</f>
        <v>33.230012411730208</v>
      </c>
      <c r="E1748" s="14">
        <f ca="1">LOGINV(RAND(),$M$13,$L$13)</f>
        <v>11.369401840525741</v>
      </c>
      <c r="F1748" s="14">
        <f ca="1">LOGINV(RAND(),$M$14,$L$14)</f>
        <v>16.922160887589815</v>
      </c>
      <c r="G1748" s="14">
        <f ca="1">D1748+E1748+F1748</f>
        <v>61.521575139845766</v>
      </c>
      <c r="H1748">
        <f ca="1">FLOOR(SimTable[[#This Row],[Total_Service_Time_sec]],10)</f>
        <v>60</v>
      </c>
    </row>
    <row r="1749" spans="1:8" ht="15" customHeight="1">
      <c r="A1749">
        <f t="shared" si="27"/>
        <v>1748</v>
      </c>
      <c r="B1749" s="13">
        <f ca="1">RAND()</f>
        <v>0.59020814503328622</v>
      </c>
      <c r="C1749" t="str">
        <f ca="1">IF(B1749&lt;=$L$3,$I$3,IF(B1749&lt;=$L$4,$I$4,IF(B1749&lt;=$L$5,$I$5,IF(B1749&lt;=$L$6,$I$6,$I$7))))</f>
        <v>Cup</v>
      </c>
      <c r="D1749" s="14">
        <f ca="1">LOGINV(RAND(),$M$12,$L$12)</f>
        <v>58.432144135117348</v>
      </c>
      <c r="E1749" s="14">
        <f ca="1">LOGINV(RAND(),$M$13,$L$13)</f>
        <v>10.830999841559228</v>
      </c>
      <c r="F1749" s="14">
        <f ca="1">LOGINV(RAND(),$M$14,$L$14)</f>
        <v>18.885630046772217</v>
      </c>
      <c r="G1749" s="14">
        <f ca="1">D1749+E1749+F1749</f>
        <v>88.148774023448794</v>
      </c>
      <c r="H1749">
        <f ca="1">FLOOR(SimTable[[#This Row],[Total_Service_Time_sec]],10)</f>
        <v>80</v>
      </c>
    </row>
    <row r="1750" spans="1:8" ht="15" customHeight="1">
      <c r="A1750">
        <f t="shared" si="27"/>
        <v>1749</v>
      </c>
      <c r="B1750" s="13">
        <f ca="1">RAND()</f>
        <v>0.60725590713509559</v>
      </c>
      <c r="C1750" t="str">
        <f ca="1">IF(B1750&lt;=$L$3,$I$3,IF(B1750&lt;=$L$4,$I$4,IF(B1750&lt;=$L$5,$I$5,IF(B1750&lt;=$L$6,$I$6,$I$7))))</f>
        <v>Cup</v>
      </c>
      <c r="D1750" s="14">
        <f ca="1">LOGINV(RAND(),$M$12,$L$12)</f>
        <v>26.744588599924825</v>
      </c>
      <c r="E1750" s="14">
        <f ca="1">LOGINV(RAND(),$M$13,$L$13)</f>
        <v>25.137628522158142</v>
      </c>
      <c r="F1750" s="14">
        <f ca="1">LOGINV(RAND(),$M$14,$L$14)</f>
        <v>18.848188931902342</v>
      </c>
      <c r="G1750" s="14">
        <f ca="1">D1750+E1750+F1750</f>
        <v>70.730406053985305</v>
      </c>
      <c r="H1750">
        <f ca="1">FLOOR(SimTable[[#This Row],[Total_Service_Time_sec]],10)</f>
        <v>70</v>
      </c>
    </row>
    <row r="1751" spans="1:8" ht="15" customHeight="1">
      <c r="A1751">
        <f t="shared" si="27"/>
        <v>1750</v>
      </c>
      <c r="B1751" s="13">
        <f ca="1">RAND()</f>
        <v>0.42737779141625054</v>
      </c>
      <c r="C1751" t="str">
        <f ca="1">IF(B1751&lt;=$L$3,$I$3,IF(B1751&lt;=$L$4,$I$4,IF(B1751&lt;=$L$5,$I$5,IF(B1751&lt;=$L$6,$I$6,$I$7))))</f>
        <v>Cone</v>
      </c>
      <c r="D1751" s="14">
        <f ca="1">LOGINV(RAND(),$M$12,$L$12)</f>
        <v>41.664733399842149</v>
      </c>
      <c r="E1751" s="14">
        <f ca="1">LOGINV(RAND(),$M$13,$L$13)</f>
        <v>21.404160342253345</v>
      </c>
      <c r="F1751" s="14">
        <f ca="1">LOGINV(RAND(),$M$14,$L$14)</f>
        <v>22.365441491653037</v>
      </c>
      <c r="G1751" s="14">
        <f ca="1">D1751+E1751+F1751</f>
        <v>85.434335233748527</v>
      </c>
      <c r="H1751">
        <f ca="1">FLOOR(SimTable[[#This Row],[Total_Service_Time_sec]],10)</f>
        <v>80</v>
      </c>
    </row>
    <row r="1752" spans="1:8" ht="15" customHeight="1">
      <c r="A1752">
        <f t="shared" si="27"/>
        <v>1751</v>
      </c>
      <c r="B1752" s="13">
        <f ca="1">RAND()</f>
        <v>0.64614755441729999</v>
      </c>
      <c r="C1752" t="str">
        <f ca="1">IF(B1752&lt;=$L$3,$I$3,IF(B1752&lt;=$L$4,$I$4,IF(B1752&lt;=$L$5,$I$5,IF(B1752&lt;=$L$6,$I$6,$I$7))))</f>
        <v>Cup</v>
      </c>
      <c r="D1752" s="14">
        <f ca="1">LOGINV(RAND(),$M$12,$L$12)</f>
        <v>18.719161506162102</v>
      </c>
      <c r="E1752" s="14">
        <f ca="1">LOGINV(RAND(),$M$13,$L$13)</f>
        <v>55.075347448013297</v>
      </c>
      <c r="F1752" s="14">
        <f ca="1">LOGINV(RAND(),$M$14,$L$14)</f>
        <v>21.280695623774577</v>
      </c>
      <c r="G1752" s="14">
        <f ca="1">D1752+E1752+F1752</f>
        <v>95.075204577949975</v>
      </c>
      <c r="H1752">
        <f ca="1">FLOOR(SimTable[[#This Row],[Total_Service_Time_sec]],10)</f>
        <v>90</v>
      </c>
    </row>
    <row r="1753" spans="1:8" ht="15" customHeight="1">
      <c r="A1753">
        <f t="shared" si="27"/>
        <v>1752</v>
      </c>
      <c r="B1753" s="13">
        <f ca="1">RAND()</f>
        <v>0.57404812878926303</v>
      </c>
      <c r="C1753" t="str">
        <f ca="1">IF(B1753&lt;=$L$3,$I$3,IF(B1753&lt;=$L$4,$I$4,IF(B1753&lt;=$L$5,$I$5,IF(B1753&lt;=$L$6,$I$6,$I$7))))</f>
        <v>Cup</v>
      </c>
      <c r="D1753" s="14">
        <f ca="1">LOGINV(RAND(),$M$12,$L$12)</f>
        <v>15.194441652315964</v>
      </c>
      <c r="E1753" s="14">
        <f ca="1">LOGINV(RAND(),$M$13,$L$13)</f>
        <v>39.86060488721229</v>
      </c>
      <c r="F1753" s="14">
        <f ca="1">LOGINV(RAND(),$M$14,$L$14)</f>
        <v>21.07938101790787</v>
      </c>
      <c r="G1753" s="14">
        <f ca="1">D1753+E1753+F1753</f>
        <v>76.134427557436126</v>
      </c>
      <c r="H1753">
        <f ca="1">FLOOR(SimTable[[#This Row],[Total_Service_Time_sec]],10)</f>
        <v>70</v>
      </c>
    </row>
    <row r="1754" spans="1:8" ht="15" customHeight="1">
      <c r="A1754">
        <f t="shared" si="27"/>
        <v>1753</v>
      </c>
      <c r="B1754" s="13">
        <f ca="1">RAND()</f>
        <v>3.4599600194727964E-2</v>
      </c>
      <c r="C1754" t="str">
        <f ca="1">IF(B1754&lt;=$L$3,$I$3,IF(B1754&lt;=$L$4,$I$4,IF(B1754&lt;=$L$5,$I$5,IF(B1754&lt;=$L$6,$I$6,$I$7))))</f>
        <v>Cone</v>
      </c>
      <c r="D1754" s="14">
        <f ca="1">LOGINV(RAND(),$M$12,$L$12)</f>
        <v>32.83552521759772</v>
      </c>
      <c r="E1754" s="14">
        <f ca="1">LOGINV(RAND(),$M$13,$L$13)</f>
        <v>25.692099936576444</v>
      </c>
      <c r="F1754" s="14">
        <f ca="1">LOGINV(RAND(),$M$14,$L$14)</f>
        <v>19.413817976099722</v>
      </c>
      <c r="G1754" s="14">
        <f ca="1">D1754+E1754+F1754</f>
        <v>77.941443130273882</v>
      </c>
      <c r="H1754">
        <f ca="1">FLOOR(SimTable[[#This Row],[Total_Service_Time_sec]],10)</f>
        <v>70</v>
      </c>
    </row>
    <row r="1755" spans="1:8" ht="15" customHeight="1">
      <c r="A1755">
        <f t="shared" si="27"/>
        <v>1754</v>
      </c>
      <c r="B1755" s="13">
        <f ca="1">RAND()</f>
        <v>9.988334843685065E-2</v>
      </c>
      <c r="C1755" t="str">
        <f ca="1">IF(B1755&lt;=$L$3,$I$3,IF(B1755&lt;=$L$4,$I$4,IF(B1755&lt;=$L$5,$I$5,IF(B1755&lt;=$L$6,$I$6,$I$7))))</f>
        <v>Cone</v>
      </c>
      <c r="D1755" s="14">
        <f ca="1">LOGINV(RAND(),$M$12,$L$12)</f>
        <v>25.714616841157351</v>
      </c>
      <c r="E1755" s="14">
        <f ca="1">LOGINV(RAND(),$M$13,$L$13)</f>
        <v>13.523011267540374</v>
      </c>
      <c r="F1755" s="14">
        <f ca="1">LOGINV(RAND(),$M$14,$L$14)</f>
        <v>20.503333965326831</v>
      </c>
      <c r="G1755" s="14">
        <f ca="1">D1755+E1755+F1755</f>
        <v>59.740962074024559</v>
      </c>
      <c r="H1755">
        <f ca="1">FLOOR(SimTable[[#This Row],[Total_Service_Time_sec]],10)</f>
        <v>50</v>
      </c>
    </row>
    <row r="1756" spans="1:8" ht="15" customHeight="1">
      <c r="A1756">
        <f t="shared" si="27"/>
        <v>1755</v>
      </c>
      <c r="B1756" s="13">
        <f ca="1">RAND()</f>
        <v>0.87197235768593606</v>
      </c>
      <c r="C1756" t="str">
        <f ca="1">IF(B1756&lt;=$L$3,$I$3,IF(B1756&lt;=$L$4,$I$4,IF(B1756&lt;=$L$5,$I$5,IF(B1756&lt;=$L$6,$I$6,$I$7))))</f>
        <v>Shake</v>
      </c>
      <c r="D1756" s="14">
        <f ca="1">LOGINV(RAND(),$M$12,$L$12)</f>
        <v>21.060033011499268</v>
      </c>
      <c r="E1756" s="14">
        <f ca="1">LOGINV(RAND(),$M$13,$L$13)</f>
        <v>13.966484548555988</v>
      </c>
      <c r="F1756" s="14">
        <f ca="1">LOGINV(RAND(),$M$14,$L$14)</f>
        <v>25.499964412359056</v>
      </c>
      <c r="G1756" s="14">
        <f ca="1">D1756+E1756+F1756</f>
        <v>60.526481972414309</v>
      </c>
      <c r="H1756">
        <f ca="1">FLOOR(SimTable[[#This Row],[Total_Service_Time_sec]],10)</f>
        <v>60</v>
      </c>
    </row>
    <row r="1757" spans="1:8" ht="15" customHeight="1">
      <c r="A1757">
        <f t="shared" si="27"/>
        <v>1756</v>
      </c>
      <c r="B1757" s="13">
        <f ca="1">RAND()</f>
        <v>0.20240425653185656</v>
      </c>
      <c r="C1757" t="str">
        <f ca="1">IF(B1757&lt;=$L$3,$I$3,IF(B1757&lt;=$L$4,$I$4,IF(B1757&lt;=$L$5,$I$5,IF(B1757&lt;=$L$6,$I$6,$I$7))))</f>
        <v>Cone</v>
      </c>
      <c r="D1757" s="14">
        <f ca="1">LOGINV(RAND(),$M$12,$L$12)</f>
        <v>16.698977539277507</v>
      </c>
      <c r="E1757" s="14">
        <f ca="1">LOGINV(RAND(),$M$13,$L$13)</f>
        <v>41.701226111156792</v>
      </c>
      <c r="F1757" s="14">
        <f ca="1">LOGINV(RAND(),$M$14,$L$14)</f>
        <v>19.904453750769736</v>
      </c>
      <c r="G1757" s="14">
        <f ca="1">D1757+E1757+F1757</f>
        <v>78.30465740120404</v>
      </c>
      <c r="H1757">
        <f ca="1">FLOOR(SimTable[[#This Row],[Total_Service_Time_sec]],10)</f>
        <v>70</v>
      </c>
    </row>
    <row r="1758" spans="1:8" ht="15" customHeight="1">
      <c r="A1758">
        <f t="shared" si="27"/>
        <v>1757</v>
      </c>
      <c r="B1758" s="13">
        <f ca="1">RAND()</f>
        <v>0.64845487581730754</v>
      </c>
      <c r="C1758" t="str">
        <f ca="1">IF(B1758&lt;=$L$3,$I$3,IF(B1758&lt;=$L$4,$I$4,IF(B1758&lt;=$L$5,$I$5,IF(B1758&lt;=$L$6,$I$6,$I$7))))</f>
        <v>Cup</v>
      </c>
      <c r="D1758" s="14">
        <f ca="1">LOGINV(RAND(),$M$12,$L$12)</f>
        <v>18.032594982667124</v>
      </c>
      <c r="E1758" s="14">
        <f ca="1">LOGINV(RAND(),$M$13,$L$13)</f>
        <v>21.093392665815276</v>
      </c>
      <c r="F1758" s="14">
        <f ca="1">LOGINV(RAND(),$M$14,$L$14)</f>
        <v>21.766843861538849</v>
      </c>
      <c r="G1758" s="14">
        <f ca="1">D1758+E1758+F1758</f>
        <v>60.892831510021253</v>
      </c>
      <c r="H1758">
        <f ca="1">FLOOR(SimTable[[#This Row],[Total_Service_Time_sec]],10)</f>
        <v>60</v>
      </c>
    </row>
    <row r="1759" spans="1:8" ht="15" customHeight="1">
      <c r="A1759">
        <f t="shared" si="27"/>
        <v>1758</v>
      </c>
      <c r="B1759" s="13">
        <f ca="1">RAND()</f>
        <v>0.41146233799856535</v>
      </c>
      <c r="C1759" t="str">
        <f ca="1">IF(B1759&lt;=$L$3,$I$3,IF(B1759&lt;=$L$4,$I$4,IF(B1759&lt;=$L$5,$I$5,IF(B1759&lt;=$L$6,$I$6,$I$7))))</f>
        <v>Cone</v>
      </c>
      <c r="D1759" s="14">
        <f ca="1">LOGINV(RAND(),$M$12,$L$12)</f>
        <v>64.480494002416251</v>
      </c>
      <c r="E1759" s="14">
        <f ca="1">LOGINV(RAND(),$M$13,$L$13)</f>
        <v>25.002259922421096</v>
      </c>
      <c r="F1759" s="14">
        <f ca="1">LOGINV(RAND(),$M$14,$L$14)</f>
        <v>20.826513598775783</v>
      </c>
      <c r="G1759" s="14">
        <f ca="1">D1759+E1759+F1759</f>
        <v>110.30926752361313</v>
      </c>
      <c r="H1759">
        <f ca="1">FLOOR(SimTable[[#This Row],[Total_Service_Time_sec]],10)</f>
        <v>110</v>
      </c>
    </row>
    <row r="1760" spans="1:8" ht="15" customHeight="1">
      <c r="A1760">
        <f t="shared" si="27"/>
        <v>1759</v>
      </c>
      <c r="B1760" s="13">
        <f ca="1">RAND()</f>
        <v>0.94938580929526828</v>
      </c>
      <c r="C1760" t="str">
        <f ca="1">IF(B1760&lt;=$L$3,$I$3,IF(B1760&lt;=$L$4,$I$4,IF(B1760&lt;=$L$5,$I$5,IF(B1760&lt;=$L$6,$I$6,$I$7))))</f>
        <v>Split</v>
      </c>
      <c r="D1760" s="14">
        <f ca="1">LOGINV(RAND(),$M$12,$L$12)</f>
        <v>98.964411432929381</v>
      </c>
      <c r="E1760" s="14">
        <f ca="1">LOGINV(RAND(),$M$13,$L$13)</f>
        <v>20.138569686961354</v>
      </c>
      <c r="F1760" s="14">
        <f ca="1">LOGINV(RAND(),$M$14,$L$14)</f>
        <v>14.579903740274327</v>
      </c>
      <c r="G1760" s="14">
        <f ca="1">D1760+E1760+F1760</f>
        <v>133.68288486016505</v>
      </c>
      <c r="H1760">
        <f ca="1">FLOOR(SimTable[[#This Row],[Total_Service_Time_sec]],10)</f>
        <v>130</v>
      </c>
    </row>
    <row r="1761" spans="1:8" ht="15" customHeight="1">
      <c r="A1761">
        <f t="shared" si="27"/>
        <v>1760</v>
      </c>
      <c r="B1761" s="13">
        <f ca="1">RAND()</f>
        <v>0.45746999835938185</v>
      </c>
      <c r="C1761" t="str">
        <f ca="1">IF(B1761&lt;=$L$3,$I$3,IF(B1761&lt;=$L$4,$I$4,IF(B1761&lt;=$L$5,$I$5,IF(B1761&lt;=$L$6,$I$6,$I$7))))</f>
        <v>Cone</v>
      </c>
      <c r="D1761" s="14">
        <f ca="1">LOGINV(RAND(),$M$12,$L$12)</f>
        <v>67.848447661247732</v>
      </c>
      <c r="E1761" s="14">
        <f ca="1">LOGINV(RAND(),$M$13,$L$13)</f>
        <v>21.859728831366159</v>
      </c>
      <c r="F1761" s="14">
        <f ca="1">LOGINV(RAND(),$M$14,$L$14)</f>
        <v>21.614029925329397</v>
      </c>
      <c r="G1761" s="14">
        <f ca="1">D1761+E1761+F1761</f>
        <v>111.32220641794328</v>
      </c>
      <c r="H1761">
        <f ca="1">FLOOR(SimTable[[#This Row],[Total_Service_Time_sec]],10)</f>
        <v>110</v>
      </c>
    </row>
    <row r="1762" spans="1:8" ht="15" customHeight="1">
      <c r="A1762">
        <f t="shared" si="27"/>
        <v>1761</v>
      </c>
      <c r="B1762" s="13">
        <f ca="1">RAND()</f>
        <v>0.60931355478242433</v>
      </c>
      <c r="C1762" t="str">
        <f ca="1">IF(B1762&lt;=$L$3,$I$3,IF(B1762&lt;=$L$4,$I$4,IF(B1762&lt;=$L$5,$I$5,IF(B1762&lt;=$L$6,$I$6,$I$7))))</f>
        <v>Cup</v>
      </c>
      <c r="D1762" s="14">
        <f ca="1">LOGINV(RAND(),$M$12,$L$12)</f>
        <v>9.2693845408112754</v>
      </c>
      <c r="E1762" s="14">
        <f ca="1">LOGINV(RAND(),$M$13,$L$13)</f>
        <v>14.015185215727071</v>
      </c>
      <c r="F1762" s="14">
        <f ca="1">LOGINV(RAND(),$M$14,$L$14)</f>
        <v>17.82523445954569</v>
      </c>
      <c r="G1762" s="14">
        <f ca="1">D1762+E1762+F1762</f>
        <v>41.109804216084036</v>
      </c>
      <c r="H1762">
        <f ca="1">FLOOR(SimTable[[#This Row],[Total_Service_Time_sec]],10)</f>
        <v>40</v>
      </c>
    </row>
    <row r="1763" spans="1:8" ht="15" customHeight="1">
      <c r="A1763">
        <f t="shared" si="27"/>
        <v>1762</v>
      </c>
      <c r="B1763" s="13">
        <f ca="1">RAND()</f>
        <v>0.63518824491721315</v>
      </c>
      <c r="C1763" t="str">
        <f ca="1">IF(B1763&lt;=$L$3,$I$3,IF(B1763&lt;=$L$4,$I$4,IF(B1763&lt;=$L$5,$I$5,IF(B1763&lt;=$L$6,$I$6,$I$7))))</f>
        <v>Cup</v>
      </c>
      <c r="D1763" s="14">
        <f ca="1">LOGINV(RAND(),$M$12,$L$12)</f>
        <v>11.702179740036685</v>
      </c>
      <c r="E1763" s="14">
        <f ca="1">LOGINV(RAND(),$M$13,$L$13)</f>
        <v>17.448570624109141</v>
      </c>
      <c r="F1763" s="14">
        <f ca="1">LOGINV(RAND(),$M$14,$L$14)</f>
        <v>16.894360827125418</v>
      </c>
      <c r="G1763" s="14">
        <f ca="1">D1763+E1763+F1763</f>
        <v>46.045111191271246</v>
      </c>
      <c r="H1763">
        <f ca="1">FLOOR(SimTable[[#This Row],[Total_Service_Time_sec]],10)</f>
        <v>40</v>
      </c>
    </row>
    <row r="1764" spans="1:8" ht="15" customHeight="1">
      <c r="A1764">
        <f t="shared" si="27"/>
        <v>1763</v>
      </c>
      <c r="B1764" s="13">
        <f ca="1">RAND()</f>
        <v>0.8413987848160871</v>
      </c>
      <c r="C1764" t="str">
        <f ca="1">IF(B1764&lt;=$L$3,$I$3,IF(B1764&lt;=$L$4,$I$4,IF(B1764&lt;=$L$5,$I$5,IF(B1764&lt;=$L$6,$I$6,$I$7))))</f>
        <v>Cup</v>
      </c>
      <c r="D1764" s="14">
        <f ca="1">LOGINV(RAND(),$M$12,$L$12)</f>
        <v>36.304080833597595</v>
      </c>
      <c r="E1764" s="14">
        <f ca="1">LOGINV(RAND(),$M$13,$L$13)</f>
        <v>27.870822324073298</v>
      </c>
      <c r="F1764" s="14">
        <f ca="1">LOGINV(RAND(),$M$14,$L$14)</f>
        <v>24.185077208244881</v>
      </c>
      <c r="G1764" s="14">
        <f ca="1">D1764+E1764+F1764</f>
        <v>88.359980365915774</v>
      </c>
      <c r="H1764">
        <f ca="1">FLOOR(SimTable[[#This Row],[Total_Service_Time_sec]],10)</f>
        <v>80</v>
      </c>
    </row>
    <row r="1765" spans="1:8" ht="15" customHeight="1">
      <c r="A1765">
        <f t="shared" si="27"/>
        <v>1764</v>
      </c>
      <c r="B1765" s="13">
        <f ca="1">RAND()</f>
        <v>0.56026667557370047</v>
      </c>
      <c r="C1765" t="str">
        <f ca="1">IF(B1765&lt;=$L$3,$I$3,IF(B1765&lt;=$L$4,$I$4,IF(B1765&lt;=$L$5,$I$5,IF(B1765&lt;=$L$6,$I$6,$I$7))))</f>
        <v>Cup</v>
      </c>
      <c r="D1765" s="14">
        <f ca="1">LOGINV(RAND(),$M$12,$L$12)</f>
        <v>22.562254209640145</v>
      </c>
      <c r="E1765" s="14">
        <f ca="1">LOGINV(RAND(),$M$13,$L$13)</f>
        <v>42.192838183374157</v>
      </c>
      <c r="F1765" s="14">
        <f ca="1">LOGINV(RAND(),$M$14,$L$14)</f>
        <v>15.510087560709206</v>
      </c>
      <c r="G1765" s="14">
        <f ca="1">D1765+E1765+F1765</f>
        <v>80.265179953723518</v>
      </c>
      <c r="H1765">
        <f ca="1">FLOOR(SimTable[[#This Row],[Total_Service_Time_sec]],10)</f>
        <v>80</v>
      </c>
    </row>
    <row r="1766" spans="1:8" ht="15" customHeight="1">
      <c r="A1766">
        <f t="shared" si="27"/>
        <v>1765</v>
      </c>
      <c r="B1766" s="13">
        <f ca="1">RAND()</f>
        <v>0.31094397313157729</v>
      </c>
      <c r="C1766" t="str">
        <f ca="1">IF(B1766&lt;=$L$3,$I$3,IF(B1766&lt;=$L$4,$I$4,IF(B1766&lt;=$L$5,$I$5,IF(B1766&lt;=$L$6,$I$6,$I$7))))</f>
        <v>Cone</v>
      </c>
      <c r="D1766" s="14">
        <f ca="1">LOGINV(RAND(),$M$12,$L$12)</f>
        <v>7.9849637189731277</v>
      </c>
      <c r="E1766" s="14">
        <f ca="1">LOGINV(RAND(),$M$13,$L$13)</f>
        <v>27.791275046203541</v>
      </c>
      <c r="F1766" s="14">
        <f ca="1">LOGINV(RAND(),$M$14,$L$14)</f>
        <v>26.599537735119672</v>
      </c>
      <c r="G1766" s="14">
        <f ca="1">D1766+E1766+F1766</f>
        <v>62.37577650029634</v>
      </c>
      <c r="H1766">
        <f ca="1">FLOOR(SimTable[[#This Row],[Total_Service_Time_sec]],10)</f>
        <v>60</v>
      </c>
    </row>
    <row r="1767" spans="1:8" ht="15" customHeight="1">
      <c r="A1767">
        <f t="shared" si="27"/>
        <v>1766</v>
      </c>
      <c r="B1767" s="13">
        <f ca="1">RAND()</f>
        <v>0.37744311917768858</v>
      </c>
      <c r="C1767" t="str">
        <f ca="1">IF(B1767&lt;=$L$3,$I$3,IF(B1767&lt;=$L$4,$I$4,IF(B1767&lt;=$L$5,$I$5,IF(B1767&lt;=$L$6,$I$6,$I$7))))</f>
        <v>Cone</v>
      </c>
      <c r="D1767" s="14">
        <f ca="1">LOGINV(RAND(),$M$12,$L$12)</f>
        <v>36.262893328887699</v>
      </c>
      <c r="E1767" s="14">
        <f ca="1">LOGINV(RAND(),$M$13,$L$13)</f>
        <v>32.589894390936664</v>
      </c>
      <c r="F1767" s="14">
        <f ca="1">LOGINV(RAND(),$M$14,$L$14)</f>
        <v>20.385381835911303</v>
      </c>
      <c r="G1767" s="14">
        <f ca="1">D1767+E1767+F1767</f>
        <v>89.238169555735666</v>
      </c>
      <c r="H1767">
        <f ca="1">FLOOR(SimTable[[#This Row],[Total_Service_Time_sec]],10)</f>
        <v>80</v>
      </c>
    </row>
    <row r="1768" spans="1:8" ht="15" customHeight="1">
      <c r="A1768">
        <f t="shared" si="27"/>
        <v>1767</v>
      </c>
      <c r="B1768" s="13">
        <f ca="1">RAND()</f>
        <v>9.7890117388244047E-4</v>
      </c>
      <c r="C1768" t="str">
        <f ca="1">IF(B1768&lt;=$L$3,$I$3,IF(B1768&lt;=$L$4,$I$4,IF(B1768&lt;=$L$5,$I$5,IF(B1768&lt;=$L$6,$I$6,$I$7))))</f>
        <v>Cone</v>
      </c>
      <c r="D1768" s="14">
        <f ca="1">LOGINV(RAND(),$M$12,$L$12)</f>
        <v>42.928478043038311</v>
      </c>
      <c r="E1768" s="14">
        <f ca="1">LOGINV(RAND(),$M$13,$L$13)</f>
        <v>27.906581998503977</v>
      </c>
      <c r="F1768" s="14">
        <f ca="1">LOGINV(RAND(),$M$14,$L$14)</f>
        <v>19.395106098228357</v>
      </c>
      <c r="G1768" s="14">
        <f ca="1">D1768+E1768+F1768</f>
        <v>90.230166139770645</v>
      </c>
      <c r="H1768">
        <f ca="1">FLOOR(SimTable[[#This Row],[Total_Service_Time_sec]],10)</f>
        <v>90</v>
      </c>
    </row>
    <row r="1769" spans="1:8" ht="15" customHeight="1">
      <c r="A1769">
        <f t="shared" si="27"/>
        <v>1768</v>
      </c>
      <c r="B1769" s="13">
        <f ca="1">RAND()</f>
        <v>6.4506877361487747E-2</v>
      </c>
      <c r="C1769" t="str">
        <f ca="1">IF(B1769&lt;=$L$3,$I$3,IF(B1769&lt;=$L$4,$I$4,IF(B1769&lt;=$L$5,$I$5,IF(B1769&lt;=$L$6,$I$6,$I$7))))</f>
        <v>Cone</v>
      </c>
      <c r="D1769" s="14">
        <f ca="1">LOGINV(RAND(),$M$12,$L$12)</f>
        <v>5.9713961392516737</v>
      </c>
      <c r="E1769" s="14">
        <f ca="1">LOGINV(RAND(),$M$13,$L$13)</f>
        <v>44.228241942454211</v>
      </c>
      <c r="F1769" s="14">
        <f ca="1">LOGINV(RAND(),$M$14,$L$14)</f>
        <v>21.319953900478719</v>
      </c>
      <c r="G1769" s="14">
        <f ca="1">D1769+E1769+F1769</f>
        <v>71.519591982184608</v>
      </c>
      <c r="H1769">
        <f ca="1">FLOOR(SimTable[[#This Row],[Total_Service_Time_sec]],10)</f>
        <v>70</v>
      </c>
    </row>
    <row r="1770" spans="1:8" ht="15" customHeight="1">
      <c r="A1770">
        <f t="shared" si="27"/>
        <v>1769</v>
      </c>
      <c r="B1770" s="13">
        <f ca="1">RAND()</f>
        <v>0.85033564639510106</v>
      </c>
      <c r="C1770" t="str">
        <f ca="1">IF(B1770&lt;=$L$3,$I$3,IF(B1770&lt;=$L$4,$I$4,IF(B1770&lt;=$L$5,$I$5,IF(B1770&lt;=$L$6,$I$6,$I$7))))</f>
        <v>Cup</v>
      </c>
      <c r="D1770" s="14">
        <f ca="1">LOGINV(RAND(),$M$12,$L$12)</f>
        <v>63.256487813899277</v>
      </c>
      <c r="E1770" s="14">
        <f ca="1">LOGINV(RAND(),$M$13,$L$13)</f>
        <v>10.777701950844866</v>
      </c>
      <c r="F1770" s="14">
        <f ca="1">LOGINV(RAND(),$M$14,$L$14)</f>
        <v>17.55986183869387</v>
      </c>
      <c r="G1770" s="14">
        <f ca="1">D1770+E1770+F1770</f>
        <v>91.594051603438004</v>
      </c>
      <c r="H1770">
        <f ca="1">FLOOR(SimTable[[#This Row],[Total_Service_Time_sec]],10)</f>
        <v>90</v>
      </c>
    </row>
    <row r="1771" spans="1:8" ht="15" customHeight="1">
      <c r="A1771">
        <f t="shared" si="27"/>
        <v>1770</v>
      </c>
      <c r="B1771" s="13">
        <f ca="1">RAND()</f>
        <v>0.43014138551307635</v>
      </c>
      <c r="C1771" t="str">
        <f ca="1">IF(B1771&lt;=$L$3,$I$3,IF(B1771&lt;=$L$4,$I$4,IF(B1771&lt;=$L$5,$I$5,IF(B1771&lt;=$L$6,$I$6,$I$7))))</f>
        <v>Cone</v>
      </c>
      <c r="D1771" s="14">
        <f ca="1">LOGINV(RAND(),$M$12,$L$12)</f>
        <v>25.941884435139954</v>
      </c>
      <c r="E1771" s="14">
        <f ca="1">LOGINV(RAND(),$M$13,$L$13)</f>
        <v>50.806344078313323</v>
      </c>
      <c r="F1771" s="14">
        <f ca="1">LOGINV(RAND(),$M$14,$L$14)</f>
        <v>18.910326089186292</v>
      </c>
      <c r="G1771" s="14">
        <f ca="1">D1771+E1771+F1771</f>
        <v>95.658554602639583</v>
      </c>
      <c r="H1771">
        <f ca="1">FLOOR(SimTable[[#This Row],[Total_Service_Time_sec]],10)</f>
        <v>90</v>
      </c>
    </row>
    <row r="1772" spans="1:8" ht="15" customHeight="1">
      <c r="A1772">
        <f t="shared" si="27"/>
        <v>1771</v>
      </c>
      <c r="B1772" s="13">
        <f ca="1">RAND()</f>
        <v>0.35303899325277133</v>
      </c>
      <c r="C1772" t="str">
        <f ca="1">IF(B1772&lt;=$L$3,$I$3,IF(B1772&lt;=$L$4,$I$4,IF(B1772&lt;=$L$5,$I$5,IF(B1772&lt;=$L$6,$I$6,$I$7))))</f>
        <v>Cone</v>
      </c>
      <c r="D1772" s="14">
        <f ca="1">LOGINV(RAND(),$M$12,$L$12)</f>
        <v>14.992464843172984</v>
      </c>
      <c r="E1772" s="14">
        <f ca="1">LOGINV(RAND(),$M$13,$L$13)</f>
        <v>39.341662912509683</v>
      </c>
      <c r="F1772" s="14">
        <f ca="1">LOGINV(RAND(),$M$14,$L$14)</f>
        <v>16.97481867749261</v>
      </c>
      <c r="G1772" s="14">
        <f ca="1">D1772+E1772+F1772</f>
        <v>71.308946433175279</v>
      </c>
      <c r="H1772">
        <f ca="1">FLOOR(SimTable[[#This Row],[Total_Service_Time_sec]],10)</f>
        <v>70</v>
      </c>
    </row>
    <row r="1773" spans="1:8" ht="15" customHeight="1">
      <c r="A1773">
        <f t="shared" si="27"/>
        <v>1772</v>
      </c>
      <c r="B1773" s="13">
        <f ca="1">RAND()</f>
        <v>0.44875791975465273</v>
      </c>
      <c r="C1773" t="str">
        <f ca="1">IF(B1773&lt;=$L$3,$I$3,IF(B1773&lt;=$L$4,$I$4,IF(B1773&lt;=$L$5,$I$5,IF(B1773&lt;=$L$6,$I$6,$I$7))))</f>
        <v>Cone</v>
      </c>
      <c r="D1773" s="14">
        <f ca="1">LOGINV(RAND(),$M$12,$L$12)</f>
        <v>33.776958686711232</v>
      </c>
      <c r="E1773" s="14">
        <f ca="1">LOGINV(RAND(),$M$13,$L$13)</f>
        <v>27.364276704541897</v>
      </c>
      <c r="F1773" s="14">
        <f ca="1">LOGINV(RAND(),$M$14,$L$14)</f>
        <v>18.534335862141116</v>
      </c>
      <c r="G1773" s="14">
        <f ca="1">D1773+E1773+F1773</f>
        <v>79.675571253394253</v>
      </c>
      <c r="H1773">
        <f ca="1">FLOOR(SimTable[[#This Row],[Total_Service_Time_sec]],10)</f>
        <v>70</v>
      </c>
    </row>
    <row r="1774" spans="1:8" ht="15" customHeight="1">
      <c r="A1774">
        <f t="shared" si="27"/>
        <v>1773</v>
      </c>
      <c r="B1774" s="13">
        <f ca="1">RAND()</f>
        <v>0.97414731140463651</v>
      </c>
      <c r="C1774" t="str">
        <f ca="1">IF(B1774&lt;=$L$3,$I$3,IF(B1774&lt;=$L$4,$I$4,IF(B1774&lt;=$L$5,$I$5,IF(B1774&lt;=$L$6,$I$6,$I$7))))</f>
        <v>Sundae</v>
      </c>
      <c r="D1774" s="14">
        <f ca="1">LOGINV(RAND(),$M$12,$L$12)</f>
        <v>36.948308159383053</v>
      </c>
      <c r="E1774" s="14">
        <f ca="1">LOGINV(RAND(),$M$13,$L$13)</f>
        <v>23.540080940915512</v>
      </c>
      <c r="F1774" s="14">
        <f ca="1">LOGINV(RAND(),$M$14,$L$14)</f>
        <v>23.215439910983058</v>
      </c>
      <c r="G1774" s="14">
        <f ca="1">D1774+E1774+F1774</f>
        <v>83.703829011281613</v>
      </c>
      <c r="H1774">
        <f ca="1">FLOOR(SimTable[[#This Row],[Total_Service_Time_sec]],10)</f>
        <v>80</v>
      </c>
    </row>
    <row r="1775" spans="1:8" ht="15" customHeight="1">
      <c r="A1775">
        <f t="shared" si="27"/>
        <v>1774</v>
      </c>
      <c r="B1775" s="13">
        <f ca="1">RAND()</f>
        <v>0.52042124267857204</v>
      </c>
      <c r="C1775" t="str">
        <f ca="1">IF(B1775&lt;=$L$3,$I$3,IF(B1775&lt;=$L$4,$I$4,IF(B1775&lt;=$L$5,$I$5,IF(B1775&lt;=$L$6,$I$6,$I$7))))</f>
        <v>Cup</v>
      </c>
      <c r="D1775" s="14">
        <f ca="1">LOGINV(RAND(),$M$12,$L$12)</f>
        <v>40.254157012593431</v>
      </c>
      <c r="E1775" s="14">
        <f ca="1">LOGINV(RAND(),$M$13,$L$13)</f>
        <v>42.508494398135625</v>
      </c>
      <c r="F1775" s="14">
        <f ca="1">LOGINV(RAND(),$M$14,$L$14)</f>
        <v>20.180042814504471</v>
      </c>
      <c r="G1775" s="14">
        <f ca="1">D1775+E1775+F1775</f>
        <v>102.94269422523354</v>
      </c>
      <c r="H1775">
        <f ca="1">FLOOR(SimTable[[#This Row],[Total_Service_Time_sec]],10)</f>
        <v>100</v>
      </c>
    </row>
    <row r="1776" spans="1:8" ht="15" customHeight="1">
      <c r="A1776">
        <f t="shared" si="27"/>
        <v>1775</v>
      </c>
      <c r="B1776" s="13">
        <f ca="1">RAND()</f>
        <v>0.56704216742624602</v>
      </c>
      <c r="C1776" t="str">
        <f ca="1">IF(B1776&lt;=$L$3,$I$3,IF(B1776&lt;=$L$4,$I$4,IF(B1776&lt;=$L$5,$I$5,IF(B1776&lt;=$L$6,$I$6,$I$7))))</f>
        <v>Cup</v>
      </c>
      <c r="D1776" s="14">
        <f ca="1">LOGINV(RAND(),$M$12,$L$12)</f>
        <v>16.360631948924144</v>
      </c>
      <c r="E1776" s="14">
        <f ca="1">LOGINV(RAND(),$M$13,$L$13)</f>
        <v>23.539757621735479</v>
      </c>
      <c r="F1776" s="14">
        <f ca="1">LOGINV(RAND(),$M$14,$L$14)</f>
        <v>18.885289502371457</v>
      </c>
      <c r="G1776" s="14">
        <f ca="1">D1776+E1776+F1776</f>
        <v>58.785679073031083</v>
      </c>
      <c r="H1776">
        <f ca="1">FLOOR(SimTable[[#This Row],[Total_Service_Time_sec]],10)</f>
        <v>50</v>
      </c>
    </row>
    <row r="1777" spans="1:8" ht="15" customHeight="1">
      <c r="A1777">
        <f t="shared" si="27"/>
        <v>1776</v>
      </c>
      <c r="B1777" s="13">
        <f ca="1">RAND()</f>
        <v>0.31779667353191021</v>
      </c>
      <c r="C1777" t="str">
        <f ca="1">IF(B1777&lt;=$L$3,$I$3,IF(B1777&lt;=$L$4,$I$4,IF(B1777&lt;=$L$5,$I$5,IF(B1777&lt;=$L$6,$I$6,$I$7))))</f>
        <v>Cone</v>
      </c>
      <c r="D1777" s="14">
        <f ca="1">LOGINV(RAND(),$M$12,$L$12)</f>
        <v>84.786998658856021</v>
      </c>
      <c r="E1777" s="14">
        <f ca="1">LOGINV(RAND(),$M$13,$L$13)</f>
        <v>34.08012848055089</v>
      </c>
      <c r="F1777" s="14">
        <f ca="1">LOGINV(RAND(),$M$14,$L$14)</f>
        <v>26.581826791209124</v>
      </c>
      <c r="G1777" s="14">
        <f ca="1">D1777+E1777+F1777</f>
        <v>145.44895393061603</v>
      </c>
      <c r="H1777">
        <f ca="1">FLOOR(SimTable[[#This Row],[Total_Service_Time_sec]],10)</f>
        <v>140</v>
      </c>
    </row>
    <row r="1778" spans="1:8" ht="15" customHeight="1">
      <c r="A1778">
        <f t="shared" si="27"/>
        <v>1777</v>
      </c>
      <c r="B1778" s="13">
        <f ca="1">RAND()</f>
        <v>0.85226600268646602</v>
      </c>
      <c r="C1778" t="str">
        <f ca="1">IF(B1778&lt;=$L$3,$I$3,IF(B1778&lt;=$L$4,$I$4,IF(B1778&lt;=$L$5,$I$5,IF(B1778&lt;=$L$6,$I$6,$I$7))))</f>
        <v>Cup</v>
      </c>
      <c r="D1778" s="14">
        <f ca="1">LOGINV(RAND(),$M$12,$L$12)</f>
        <v>19.253932609388279</v>
      </c>
      <c r="E1778" s="14">
        <f ca="1">LOGINV(RAND(),$M$13,$L$13)</f>
        <v>9.8029186458438531</v>
      </c>
      <c r="F1778" s="14">
        <f ca="1">LOGINV(RAND(),$M$14,$L$14)</f>
        <v>20.608850420251176</v>
      </c>
      <c r="G1778" s="14">
        <f ca="1">D1778+E1778+F1778</f>
        <v>49.665701675483305</v>
      </c>
      <c r="H1778">
        <f ca="1">FLOOR(SimTable[[#This Row],[Total_Service_Time_sec]],10)</f>
        <v>40</v>
      </c>
    </row>
    <row r="1779" spans="1:8" ht="15" customHeight="1">
      <c r="A1779">
        <f t="shared" si="27"/>
        <v>1778</v>
      </c>
      <c r="B1779" s="13">
        <f ca="1">RAND()</f>
        <v>7.7311630216143734E-2</v>
      </c>
      <c r="C1779" t="str">
        <f ca="1">IF(B1779&lt;=$L$3,$I$3,IF(B1779&lt;=$L$4,$I$4,IF(B1779&lt;=$L$5,$I$5,IF(B1779&lt;=$L$6,$I$6,$I$7))))</f>
        <v>Cone</v>
      </c>
      <c r="D1779" s="14">
        <f ca="1">LOGINV(RAND(),$M$12,$L$12)</f>
        <v>22.161415779541318</v>
      </c>
      <c r="E1779" s="14">
        <f ca="1">LOGINV(RAND(),$M$13,$L$13)</f>
        <v>13.425791226830375</v>
      </c>
      <c r="F1779" s="14">
        <f ca="1">LOGINV(RAND(),$M$14,$L$14)</f>
        <v>21.55299590736384</v>
      </c>
      <c r="G1779" s="14">
        <f ca="1">D1779+E1779+F1779</f>
        <v>57.140202913735536</v>
      </c>
      <c r="H1779">
        <f ca="1">FLOOR(SimTable[[#This Row],[Total_Service_Time_sec]],10)</f>
        <v>50</v>
      </c>
    </row>
    <row r="1780" spans="1:8" ht="15" customHeight="1">
      <c r="A1780">
        <f t="shared" si="27"/>
        <v>1779</v>
      </c>
      <c r="B1780" s="13">
        <f ca="1">RAND()</f>
        <v>0.72824807403441816</v>
      </c>
      <c r="C1780" t="str">
        <f ca="1">IF(B1780&lt;=$L$3,$I$3,IF(B1780&lt;=$L$4,$I$4,IF(B1780&lt;=$L$5,$I$5,IF(B1780&lt;=$L$6,$I$6,$I$7))))</f>
        <v>Cup</v>
      </c>
      <c r="D1780" s="14">
        <f ca="1">LOGINV(RAND(),$M$12,$L$12)</f>
        <v>47.709323527844745</v>
      </c>
      <c r="E1780" s="14">
        <f ca="1">LOGINV(RAND(),$M$13,$L$13)</f>
        <v>58.083077925752285</v>
      </c>
      <c r="F1780" s="14">
        <f ca="1">LOGINV(RAND(),$M$14,$L$14)</f>
        <v>18.928837843151385</v>
      </c>
      <c r="G1780" s="14">
        <f ca="1">D1780+E1780+F1780</f>
        <v>124.72123929674841</v>
      </c>
      <c r="H1780">
        <f ca="1">FLOOR(SimTable[[#This Row],[Total_Service_Time_sec]],10)</f>
        <v>120</v>
      </c>
    </row>
    <row r="1781" spans="1:8" ht="15" customHeight="1">
      <c r="A1781">
        <f t="shared" si="27"/>
        <v>1780</v>
      </c>
      <c r="B1781" s="13">
        <f ca="1">RAND()</f>
        <v>0.85510645751764058</v>
      </c>
      <c r="C1781" t="str">
        <f ca="1">IF(B1781&lt;=$L$3,$I$3,IF(B1781&lt;=$L$4,$I$4,IF(B1781&lt;=$L$5,$I$5,IF(B1781&lt;=$L$6,$I$6,$I$7))))</f>
        <v>Cup</v>
      </c>
      <c r="D1781" s="14">
        <f ca="1">LOGINV(RAND(),$M$12,$L$12)</f>
        <v>77.697534411738971</v>
      </c>
      <c r="E1781" s="14">
        <f ca="1">LOGINV(RAND(),$M$13,$L$13)</f>
        <v>24.277837930276998</v>
      </c>
      <c r="F1781" s="14">
        <f ca="1">LOGINV(RAND(),$M$14,$L$14)</f>
        <v>16.89957256538586</v>
      </c>
      <c r="G1781" s="14">
        <f ca="1">D1781+E1781+F1781</f>
        <v>118.87494490740184</v>
      </c>
      <c r="H1781">
        <f ca="1">FLOOR(SimTable[[#This Row],[Total_Service_Time_sec]],10)</f>
        <v>110</v>
      </c>
    </row>
    <row r="1782" spans="1:8" ht="15" customHeight="1">
      <c r="A1782">
        <f t="shared" si="27"/>
        <v>1781</v>
      </c>
      <c r="B1782" s="13">
        <f ca="1">RAND()</f>
        <v>2.2392855794008293E-2</v>
      </c>
      <c r="C1782" t="str">
        <f ca="1">IF(B1782&lt;=$L$3,$I$3,IF(B1782&lt;=$L$4,$I$4,IF(B1782&lt;=$L$5,$I$5,IF(B1782&lt;=$L$6,$I$6,$I$7))))</f>
        <v>Cone</v>
      </c>
      <c r="D1782" s="14">
        <f ca="1">LOGINV(RAND(),$M$12,$L$12)</f>
        <v>24.716575397472873</v>
      </c>
      <c r="E1782" s="14">
        <f ca="1">LOGINV(RAND(),$M$13,$L$13)</f>
        <v>34.008327023333294</v>
      </c>
      <c r="F1782" s="14">
        <f ca="1">LOGINV(RAND(),$M$14,$L$14)</f>
        <v>21.575611161963362</v>
      </c>
      <c r="G1782" s="14">
        <f ca="1">D1782+E1782+F1782</f>
        <v>80.300513582769526</v>
      </c>
      <c r="H1782">
        <f ca="1">FLOOR(SimTable[[#This Row],[Total_Service_Time_sec]],10)</f>
        <v>80</v>
      </c>
    </row>
    <row r="1783" spans="1:8" ht="15" customHeight="1">
      <c r="A1783">
        <f t="shared" si="27"/>
        <v>1782</v>
      </c>
      <c r="B1783" s="13">
        <f ca="1">RAND()</f>
        <v>0.27357070284729346</v>
      </c>
      <c r="C1783" t="str">
        <f ca="1">IF(B1783&lt;=$L$3,$I$3,IF(B1783&lt;=$L$4,$I$4,IF(B1783&lt;=$L$5,$I$5,IF(B1783&lt;=$L$6,$I$6,$I$7))))</f>
        <v>Cone</v>
      </c>
      <c r="D1783" s="14">
        <f ca="1">LOGINV(RAND(),$M$12,$L$12)</f>
        <v>6.3057911439321854</v>
      </c>
      <c r="E1783" s="14">
        <f ca="1">LOGINV(RAND(),$M$13,$L$13)</f>
        <v>6.1519273736927689</v>
      </c>
      <c r="F1783" s="14">
        <f ca="1">LOGINV(RAND(),$M$14,$L$14)</f>
        <v>23.622301416900367</v>
      </c>
      <c r="G1783" s="14">
        <f ca="1">D1783+E1783+F1783</f>
        <v>36.080019934525325</v>
      </c>
      <c r="H1783">
        <f ca="1">FLOOR(SimTable[[#This Row],[Total_Service_Time_sec]],10)</f>
        <v>30</v>
      </c>
    </row>
    <row r="1784" spans="1:8" ht="15" customHeight="1">
      <c r="A1784">
        <f t="shared" si="27"/>
        <v>1783</v>
      </c>
      <c r="B1784" s="13">
        <f ca="1">RAND()</f>
        <v>9.404789628439103E-2</v>
      </c>
      <c r="C1784" t="str">
        <f ca="1">IF(B1784&lt;=$L$3,$I$3,IF(B1784&lt;=$L$4,$I$4,IF(B1784&lt;=$L$5,$I$5,IF(B1784&lt;=$L$6,$I$6,$I$7))))</f>
        <v>Cone</v>
      </c>
      <c r="D1784" s="14">
        <f ca="1">LOGINV(RAND(),$M$12,$L$12)</f>
        <v>105.04332723600835</v>
      </c>
      <c r="E1784" s="14">
        <f ca="1">LOGINV(RAND(),$M$13,$L$13)</f>
        <v>15.782509107193409</v>
      </c>
      <c r="F1784" s="14">
        <f ca="1">LOGINV(RAND(),$M$14,$L$14)</f>
        <v>20.083185101340923</v>
      </c>
      <c r="G1784" s="14">
        <f ca="1">D1784+E1784+F1784</f>
        <v>140.90902144454267</v>
      </c>
      <c r="H1784">
        <f ca="1">FLOOR(SimTable[[#This Row],[Total_Service_Time_sec]],10)</f>
        <v>140</v>
      </c>
    </row>
    <row r="1785" spans="1:8" ht="15" customHeight="1">
      <c r="A1785">
        <f t="shared" si="27"/>
        <v>1784</v>
      </c>
      <c r="B1785" s="13">
        <f ca="1">RAND()</f>
        <v>0.35707547878693535</v>
      </c>
      <c r="C1785" t="str">
        <f ca="1">IF(B1785&lt;=$L$3,$I$3,IF(B1785&lt;=$L$4,$I$4,IF(B1785&lt;=$L$5,$I$5,IF(B1785&lt;=$L$6,$I$6,$I$7))))</f>
        <v>Cone</v>
      </c>
      <c r="D1785" s="14">
        <f ca="1">LOGINV(RAND(),$M$12,$L$12)</f>
        <v>25.515859950890444</v>
      </c>
      <c r="E1785" s="14">
        <f ca="1">LOGINV(RAND(),$M$13,$L$13)</f>
        <v>19.980650989384163</v>
      </c>
      <c r="F1785" s="14">
        <f ca="1">LOGINV(RAND(),$M$14,$L$14)</f>
        <v>28.392588498906907</v>
      </c>
      <c r="G1785" s="14">
        <f ca="1">D1785+E1785+F1785</f>
        <v>73.889099439181507</v>
      </c>
      <c r="H1785">
        <f ca="1">FLOOR(SimTable[[#This Row],[Total_Service_Time_sec]],10)</f>
        <v>70</v>
      </c>
    </row>
    <row r="1786" spans="1:8" ht="15" customHeight="1">
      <c r="A1786">
        <f t="shared" si="27"/>
        <v>1785</v>
      </c>
      <c r="B1786" s="13">
        <f ca="1">RAND()</f>
        <v>0.60076551609628293</v>
      </c>
      <c r="C1786" t="str">
        <f ca="1">IF(B1786&lt;=$L$3,$I$3,IF(B1786&lt;=$L$4,$I$4,IF(B1786&lt;=$L$5,$I$5,IF(B1786&lt;=$L$6,$I$6,$I$7))))</f>
        <v>Cup</v>
      </c>
      <c r="D1786" s="14">
        <f ca="1">LOGINV(RAND(),$M$12,$L$12)</f>
        <v>19.073539131414812</v>
      </c>
      <c r="E1786" s="14">
        <f ca="1">LOGINV(RAND(),$M$13,$L$13)</f>
        <v>11.24289584502654</v>
      </c>
      <c r="F1786" s="14">
        <f ca="1">LOGINV(RAND(),$M$14,$L$14)</f>
        <v>18.404638868924508</v>
      </c>
      <c r="G1786" s="14">
        <f ca="1">D1786+E1786+F1786</f>
        <v>48.721073845365858</v>
      </c>
      <c r="H1786">
        <f ca="1">FLOOR(SimTable[[#This Row],[Total_Service_Time_sec]],10)</f>
        <v>40</v>
      </c>
    </row>
    <row r="1787" spans="1:8" ht="15" customHeight="1">
      <c r="A1787">
        <f t="shared" si="27"/>
        <v>1786</v>
      </c>
      <c r="B1787" s="13">
        <f ca="1">RAND()</f>
        <v>0.30119750574676518</v>
      </c>
      <c r="C1787" t="str">
        <f ca="1">IF(B1787&lt;=$L$3,$I$3,IF(B1787&lt;=$L$4,$I$4,IF(B1787&lt;=$L$5,$I$5,IF(B1787&lt;=$L$6,$I$6,$I$7))))</f>
        <v>Cone</v>
      </c>
      <c r="D1787" s="14">
        <f ca="1">LOGINV(RAND(),$M$12,$L$12)</f>
        <v>38.180776767620273</v>
      </c>
      <c r="E1787" s="14">
        <f ca="1">LOGINV(RAND(),$M$13,$L$13)</f>
        <v>54.574181397890321</v>
      </c>
      <c r="F1787" s="14">
        <f ca="1">LOGINV(RAND(),$M$14,$L$14)</f>
        <v>20.366900180413491</v>
      </c>
      <c r="G1787" s="14">
        <f ca="1">D1787+E1787+F1787</f>
        <v>113.1218583459241</v>
      </c>
      <c r="H1787">
        <f ca="1">FLOOR(SimTable[[#This Row],[Total_Service_Time_sec]],10)</f>
        <v>110</v>
      </c>
    </row>
    <row r="1788" spans="1:8" ht="15" customHeight="1">
      <c r="A1788">
        <f t="shared" si="27"/>
        <v>1787</v>
      </c>
      <c r="B1788" s="13">
        <f ca="1">RAND()</f>
        <v>0.4555706056514135</v>
      </c>
      <c r="C1788" t="str">
        <f ca="1">IF(B1788&lt;=$L$3,$I$3,IF(B1788&lt;=$L$4,$I$4,IF(B1788&lt;=$L$5,$I$5,IF(B1788&lt;=$L$6,$I$6,$I$7))))</f>
        <v>Cone</v>
      </c>
      <c r="D1788" s="14">
        <f ca="1">LOGINV(RAND(),$M$12,$L$12)</f>
        <v>45.416524978383002</v>
      </c>
      <c r="E1788" s="14">
        <f ca="1">LOGINV(RAND(),$M$13,$L$13)</f>
        <v>37.251548834302127</v>
      </c>
      <c r="F1788" s="14">
        <f ca="1">LOGINV(RAND(),$M$14,$L$14)</f>
        <v>17.909561419002866</v>
      </c>
      <c r="G1788" s="14">
        <f ca="1">D1788+E1788+F1788</f>
        <v>100.57763523168799</v>
      </c>
      <c r="H1788">
        <f ca="1">FLOOR(SimTable[[#This Row],[Total_Service_Time_sec]],10)</f>
        <v>100</v>
      </c>
    </row>
    <row r="1789" spans="1:8" ht="15" customHeight="1">
      <c r="A1789">
        <f t="shared" si="27"/>
        <v>1788</v>
      </c>
      <c r="B1789" s="13">
        <f ca="1">RAND()</f>
        <v>0.67678604515253227</v>
      </c>
      <c r="C1789" t="str">
        <f ca="1">IF(B1789&lt;=$L$3,$I$3,IF(B1789&lt;=$L$4,$I$4,IF(B1789&lt;=$L$5,$I$5,IF(B1789&lt;=$L$6,$I$6,$I$7))))</f>
        <v>Cup</v>
      </c>
      <c r="D1789" s="14">
        <f ca="1">LOGINV(RAND(),$M$12,$L$12)</f>
        <v>14.93882246694757</v>
      </c>
      <c r="E1789" s="14">
        <f ca="1">LOGINV(RAND(),$M$13,$L$13)</f>
        <v>58.662208731004895</v>
      </c>
      <c r="F1789" s="14">
        <f ca="1">LOGINV(RAND(),$M$14,$L$14)</f>
        <v>16.088583164228268</v>
      </c>
      <c r="G1789" s="14">
        <f ca="1">D1789+E1789+F1789</f>
        <v>89.689614362180734</v>
      </c>
      <c r="H1789">
        <f ca="1">FLOOR(SimTable[[#This Row],[Total_Service_Time_sec]],10)</f>
        <v>80</v>
      </c>
    </row>
    <row r="1790" spans="1:8" ht="15" customHeight="1">
      <c r="A1790">
        <f t="shared" si="27"/>
        <v>1789</v>
      </c>
      <c r="B1790" s="13">
        <f ca="1">RAND()</f>
        <v>0.6468067508345583</v>
      </c>
      <c r="C1790" t="str">
        <f ca="1">IF(B1790&lt;=$L$3,$I$3,IF(B1790&lt;=$L$4,$I$4,IF(B1790&lt;=$L$5,$I$5,IF(B1790&lt;=$L$6,$I$6,$I$7))))</f>
        <v>Cup</v>
      </c>
      <c r="D1790" s="14">
        <f ca="1">LOGINV(RAND(),$M$12,$L$12)</f>
        <v>63.609013791124944</v>
      </c>
      <c r="E1790" s="14">
        <f ca="1">LOGINV(RAND(),$M$13,$L$13)</f>
        <v>16.84237315828581</v>
      </c>
      <c r="F1790" s="14">
        <f ca="1">LOGINV(RAND(),$M$14,$L$14)</f>
        <v>19.180043908257296</v>
      </c>
      <c r="G1790" s="14">
        <f ca="1">D1790+E1790+F1790</f>
        <v>99.63143085766805</v>
      </c>
      <c r="H1790">
        <f ca="1">FLOOR(SimTable[[#This Row],[Total_Service_Time_sec]],10)</f>
        <v>90</v>
      </c>
    </row>
    <row r="1791" spans="1:8" ht="15" customHeight="1">
      <c r="A1791">
        <f t="shared" si="27"/>
        <v>1790</v>
      </c>
      <c r="B1791" s="13">
        <f ca="1">RAND()</f>
        <v>0.10660631915298602</v>
      </c>
      <c r="C1791" t="str">
        <f ca="1">IF(B1791&lt;=$L$3,$I$3,IF(B1791&lt;=$L$4,$I$4,IF(B1791&lt;=$L$5,$I$5,IF(B1791&lt;=$L$6,$I$6,$I$7))))</f>
        <v>Cone</v>
      </c>
      <c r="D1791" s="14">
        <f ca="1">LOGINV(RAND(),$M$12,$L$12)</f>
        <v>47.079750111208405</v>
      </c>
      <c r="E1791" s="14">
        <f ca="1">LOGINV(RAND(),$M$13,$L$13)</f>
        <v>70.295894099031486</v>
      </c>
      <c r="F1791" s="14">
        <f ca="1">LOGINV(RAND(),$M$14,$L$14)</f>
        <v>16.132307131271439</v>
      </c>
      <c r="G1791" s="14">
        <f ca="1">D1791+E1791+F1791</f>
        <v>133.50795134151133</v>
      </c>
      <c r="H1791">
        <f ca="1">FLOOR(SimTable[[#This Row],[Total_Service_Time_sec]],10)</f>
        <v>130</v>
      </c>
    </row>
    <row r="1792" spans="1:8" ht="15" customHeight="1">
      <c r="A1792">
        <f t="shared" si="27"/>
        <v>1791</v>
      </c>
      <c r="B1792" s="13">
        <f ca="1">RAND()</f>
        <v>0.94150875827984648</v>
      </c>
      <c r="C1792" t="str">
        <f ca="1">IF(B1792&lt;=$L$3,$I$3,IF(B1792&lt;=$L$4,$I$4,IF(B1792&lt;=$L$5,$I$5,IF(B1792&lt;=$L$6,$I$6,$I$7))))</f>
        <v>Split</v>
      </c>
      <c r="D1792" s="14">
        <f ca="1">LOGINV(RAND(),$M$12,$L$12)</f>
        <v>28.494858783027031</v>
      </c>
      <c r="E1792" s="14">
        <f ca="1">LOGINV(RAND(),$M$13,$L$13)</f>
        <v>26.402511442660053</v>
      </c>
      <c r="F1792" s="14">
        <f ca="1">LOGINV(RAND(),$M$14,$L$14)</f>
        <v>27.929283430335886</v>
      </c>
      <c r="G1792" s="14">
        <f ca="1">D1792+E1792+F1792</f>
        <v>82.82665365602297</v>
      </c>
      <c r="H1792">
        <f ca="1">FLOOR(SimTable[[#This Row],[Total_Service_Time_sec]],10)</f>
        <v>80</v>
      </c>
    </row>
    <row r="1793" spans="1:8" ht="15" customHeight="1">
      <c r="A1793">
        <f t="shared" si="27"/>
        <v>1792</v>
      </c>
      <c r="B1793" s="13">
        <f ca="1">RAND()</f>
        <v>3.7827664033700747E-2</v>
      </c>
      <c r="C1793" t="str">
        <f ca="1">IF(B1793&lt;=$L$3,$I$3,IF(B1793&lt;=$L$4,$I$4,IF(B1793&lt;=$L$5,$I$5,IF(B1793&lt;=$L$6,$I$6,$I$7))))</f>
        <v>Cone</v>
      </c>
      <c r="D1793" s="14">
        <f ca="1">LOGINV(RAND(),$M$12,$L$12)</f>
        <v>39.048703302295138</v>
      </c>
      <c r="E1793" s="14">
        <f ca="1">LOGINV(RAND(),$M$13,$L$13)</f>
        <v>25.734348966400056</v>
      </c>
      <c r="F1793" s="14">
        <f ca="1">LOGINV(RAND(),$M$14,$L$14)</f>
        <v>21.743431840750699</v>
      </c>
      <c r="G1793" s="14">
        <f ca="1">D1793+E1793+F1793</f>
        <v>86.526484109445903</v>
      </c>
      <c r="H1793">
        <f ca="1">FLOOR(SimTable[[#This Row],[Total_Service_Time_sec]],10)</f>
        <v>80</v>
      </c>
    </row>
    <row r="1794" spans="1:8" ht="15" customHeight="1">
      <c r="A1794">
        <f t="shared" ref="A1794:A1857" si="28">ROW()-1</f>
        <v>1793</v>
      </c>
      <c r="B1794" s="13">
        <f ca="1">RAND()</f>
        <v>0.92930299192711108</v>
      </c>
      <c r="C1794" t="str">
        <f ca="1">IF(B1794&lt;=$L$3,$I$3,IF(B1794&lt;=$L$4,$I$4,IF(B1794&lt;=$L$5,$I$5,IF(B1794&lt;=$L$6,$I$6,$I$7))))</f>
        <v>Split</v>
      </c>
      <c r="D1794" s="14">
        <f ca="1">LOGINV(RAND(),$M$12,$L$12)</f>
        <v>21.999327814912881</v>
      </c>
      <c r="E1794" s="14">
        <f ca="1">LOGINV(RAND(),$M$13,$L$13)</f>
        <v>25.717185970442483</v>
      </c>
      <c r="F1794" s="14">
        <f ca="1">LOGINV(RAND(),$M$14,$L$14)</f>
        <v>21.799558974287795</v>
      </c>
      <c r="G1794" s="14">
        <f ca="1">D1794+E1794+F1794</f>
        <v>69.516072759643151</v>
      </c>
      <c r="H1794">
        <f ca="1">FLOOR(SimTable[[#This Row],[Total_Service_Time_sec]],10)</f>
        <v>60</v>
      </c>
    </row>
    <row r="1795" spans="1:8" ht="15" customHeight="1">
      <c r="A1795">
        <f t="shared" si="28"/>
        <v>1794</v>
      </c>
      <c r="B1795" s="13">
        <f ca="1">RAND()</f>
        <v>0.53345604469437213</v>
      </c>
      <c r="C1795" t="str">
        <f ca="1">IF(B1795&lt;=$L$3,$I$3,IF(B1795&lt;=$L$4,$I$4,IF(B1795&lt;=$L$5,$I$5,IF(B1795&lt;=$L$6,$I$6,$I$7))))</f>
        <v>Cup</v>
      </c>
      <c r="D1795" s="14">
        <f ca="1">LOGINV(RAND(),$M$12,$L$12)</f>
        <v>30.75381301046599</v>
      </c>
      <c r="E1795" s="14">
        <f ca="1">LOGINV(RAND(),$M$13,$L$13)</f>
        <v>10.356652628559202</v>
      </c>
      <c r="F1795" s="14">
        <f ca="1">LOGINV(RAND(),$M$14,$L$14)</f>
        <v>26.48637373238952</v>
      </c>
      <c r="G1795" s="14">
        <f ca="1">D1795+E1795+F1795</f>
        <v>67.596839371414717</v>
      </c>
      <c r="H1795">
        <f ca="1">FLOOR(SimTable[[#This Row],[Total_Service_Time_sec]],10)</f>
        <v>60</v>
      </c>
    </row>
    <row r="1796" spans="1:8" ht="15" customHeight="1">
      <c r="A1796">
        <f t="shared" si="28"/>
        <v>1795</v>
      </c>
      <c r="B1796" s="13">
        <f ca="1">RAND()</f>
        <v>0.26171943314399293</v>
      </c>
      <c r="C1796" t="str">
        <f ca="1">IF(B1796&lt;=$L$3,$I$3,IF(B1796&lt;=$L$4,$I$4,IF(B1796&lt;=$L$5,$I$5,IF(B1796&lt;=$L$6,$I$6,$I$7))))</f>
        <v>Cone</v>
      </c>
      <c r="D1796" s="14">
        <f ca="1">LOGINV(RAND(),$M$12,$L$12)</f>
        <v>28.949939118890882</v>
      </c>
      <c r="E1796" s="14">
        <f ca="1">LOGINV(RAND(),$M$13,$L$13)</f>
        <v>17.512761046276154</v>
      </c>
      <c r="F1796" s="14">
        <f ca="1">LOGINV(RAND(),$M$14,$L$14)</f>
        <v>18.870305470823656</v>
      </c>
      <c r="G1796" s="14">
        <f ca="1">D1796+E1796+F1796</f>
        <v>65.333005635990688</v>
      </c>
      <c r="H1796">
        <f ca="1">FLOOR(SimTable[[#This Row],[Total_Service_Time_sec]],10)</f>
        <v>60</v>
      </c>
    </row>
    <row r="1797" spans="1:8" ht="15" customHeight="1">
      <c r="A1797">
        <f t="shared" si="28"/>
        <v>1796</v>
      </c>
      <c r="B1797" s="13">
        <f ca="1">RAND()</f>
        <v>0.71854409281310039</v>
      </c>
      <c r="C1797" t="str">
        <f ca="1">IF(B1797&lt;=$L$3,$I$3,IF(B1797&lt;=$L$4,$I$4,IF(B1797&lt;=$L$5,$I$5,IF(B1797&lt;=$L$6,$I$6,$I$7))))</f>
        <v>Cup</v>
      </c>
      <c r="D1797" s="14">
        <f ca="1">LOGINV(RAND(),$M$12,$L$12)</f>
        <v>7.9969505527498361</v>
      </c>
      <c r="E1797" s="14">
        <f ca="1">LOGINV(RAND(),$M$13,$L$13)</f>
        <v>16.405256651891026</v>
      </c>
      <c r="F1797" s="14">
        <f ca="1">LOGINV(RAND(),$M$14,$L$14)</f>
        <v>26.188458399894859</v>
      </c>
      <c r="G1797" s="14">
        <f ca="1">D1797+E1797+F1797</f>
        <v>50.590665604535722</v>
      </c>
      <c r="H1797">
        <f ca="1">FLOOR(SimTable[[#This Row],[Total_Service_Time_sec]],10)</f>
        <v>50</v>
      </c>
    </row>
    <row r="1798" spans="1:8" ht="15" customHeight="1">
      <c r="A1798">
        <f t="shared" si="28"/>
        <v>1797</v>
      </c>
      <c r="B1798" s="13">
        <f ca="1">RAND()</f>
        <v>0.8223583494538641</v>
      </c>
      <c r="C1798" t="str">
        <f ca="1">IF(B1798&lt;=$L$3,$I$3,IF(B1798&lt;=$L$4,$I$4,IF(B1798&lt;=$L$5,$I$5,IF(B1798&lt;=$L$6,$I$6,$I$7))))</f>
        <v>Cup</v>
      </c>
      <c r="D1798" s="14">
        <f ca="1">LOGINV(RAND(),$M$12,$L$12)</f>
        <v>32.177510780134014</v>
      </c>
      <c r="E1798" s="14">
        <f ca="1">LOGINV(RAND(),$M$13,$L$13)</f>
        <v>21.547458594753017</v>
      </c>
      <c r="F1798" s="14">
        <f ca="1">LOGINV(RAND(),$M$14,$L$14)</f>
        <v>22.241778028713444</v>
      </c>
      <c r="G1798" s="14">
        <f ca="1">D1798+E1798+F1798</f>
        <v>75.966747403600479</v>
      </c>
      <c r="H1798">
        <f ca="1">FLOOR(SimTable[[#This Row],[Total_Service_Time_sec]],10)</f>
        <v>70</v>
      </c>
    </row>
    <row r="1799" spans="1:8" ht="15" customHeight="1">
      <c r="A1799">
        <f t="shared" si="28"/>
        <v>1798</v>
      </c>
      <c r="B1799" s="13">
        <f ca="1">RAND()</f>
        <v>0.57699808184338497</v>
      </c>
      <c r="C1799" t="str">
        <f ca="1">IF(B1799&lt;=$L$3,$I$3,IF(B1799&lt;=$L$4,$I$4,IF(B1799&lt;=$L$5,$I$5,IF(B1799&lt;=$L$6,$I$6,$I$7))))</f>
        <v>Cup</v>
      </c>
      <c r="D1799" s="14">
        <f ca="1">LOGINV(RAND(),$M$12,$L$12)</f>
        <v>35.903267795307165</v>
      </c>
      <c r="E1799" s="14">
        <f ca="1">LOGINV(RAND(),$M$13,$L$13)</f>
        <v>39.581063064190708</v>
      </c>
      <c r="F1799" s="14">
        <f ca="1">LOGINV(RAND(),$M$14,$L$14)</f>
        <v>17.262484903775331</v>
      </c>
      <c r="G1799" s="14">
        <f ca="1">D1799+E1799+F1799</f>
        <v>92.746815763273204</v>
      </c>
      <c r="H1799">
        <f ca="1">FLOOR(SimTable[[#This Row],[Total_Service_Time_sec]],10)</f>
        <v>90</v>
      </c>
    </row>
    <row r="1800" spans="1:8" ht="15" customHeight="1">
      <c r="A1800">
        <f t="shared" si="28"/>
        <v>1799</v>
      </c>
      <c r="B1800" s="13">
        <f ca="1">RAND()</f>
        <v>0.15828983905965099</v>
      </c>
      <c r="C1800" t="str">
        <f ca="1">IF(B1800&lt;=$L$3,$I$3,IF(B1800&lt;=$L$4,$I$4,IF(B1800&lt;=$L$5,$I$5,IF(B1800&lt;=$L$6,$I$6,$I$7))))</f>
        <v>Cone</v>
      </c>
      <c r="D1800" s="14">
        <f ca="1">LOGINV(RAND(),$M$12,$L$12)</f>
        <v>47.018342693542451</v>
      </c>
      <c r="E1800" s="14">
        <f ca="1">LOGINV(RAND(),$M$13,$L$13)</f>
        <v>16.079496914641343</v>
      </c>
      <c r="F1800" s="14">
        <f ca="1">LOGINV(RAND(),$M$14,$L$14)</f>
        <v>22.090231885108629</v>
      </c>
      <c r="G1800" s="14">
        <f ca="1">D1800+E1800+F1800</f>
        <v>85.188071493292426</v>
      </c>
      <c r="H1800">
        <f ca="1">FLOOR(SimTable[[#This Row],[Total_Service_Time_sec]],10)</f>
        <v>80</v>
      </c>
    </row>
    <row r="1801" spans="1:8" ht="15" customHeight="1">
      <c r="A1801">
        <f t="shared" si="28"/>
        <v>1800</v>
      </c>
      <c r="B1801" s="13">
        <f ca="1">RAND()</f>
        <v>0.27800697719621403</v>
      </c>
      <c r="C1801" t="str">
        <f ca="1">IF(B1801&lt;=$L$3,$I$3,IF(B1801&lt;=$L$4,$I$4,IF(B1801&lt;=$L$5,$I$5,IF(B1801&lt;=$L$6,$I$6,$I$7))))</f>
        <v>Cone</v>
      </c>
      <c r="D1801" s="14">
        <f ca="1">LOGINV(RAND(),$M$12,$L$12)</f>
        <v>21.065982643113983</v>
      </c>
      <c r="E1801" s="14">
        <f ca="1">LOGINV(RAND(),$M$13,$L$13)</f>
        <v>11.7033460678519</v>
      </c>
      <c r="F1801" s="14">
        <f ca="1">LOGINV(RAND(),$M$14,$L$14)</f>
        <v>18.026586215302849</v>
      </c>
      <c r="G1801" s="14">
        <f ca="1">D1801+E1801+F1801</f>
        <v>50.795914926268729</v>
      </c>
      <c r="H1801">
        <f ca="1">FLOOR(SimTable[[#This Row],[Total_Service_Time_sec]],10)</f>
        <v>50</v>
      </c>
    </row>
    <row r="1802" spans="1:8" ht="15" customHeight="1">
      <c r="A1802">
        <f t="shared" si="28"/>
        <v>1801</v>
      </c>
      <c r="B1802" s="13">
        <f ca="1">RAND()</f>
        <v>0.48218684109222698</v>
      </c>
      <c r="C1802" t="str">
        <f ca="1">IF(B1802&lt;=$L$3,$I$3,IF(B1802&lt;=$L$4,$I$4,IF(B1802&lt;=$L$5,$I$5,IF(B1802&lt;=$L$6,$I$6,$I$7))))</f>
        <v>Cone</v>
      </c>
      <c r="D1802" s="14">
        <f ca="1">LOGINV(RAND(),$M$12,$L$12)</f>
        <v>15.457407799166875</v>
      </c>
      <c r="E1802" s="14">
        <f ca="1">LOGINV(RAND(),$M$13,$L$13)</f>
        <v>24.065568715186657</v>
      </c>
      <c r="F1802" s="14">
        <f ca="1">LOGINV(RAND(),$M$14,$L$14)</f>
        <v>19.107508106197848</v>
      </c>
      <c r="G1802" s="14">
        <f ca="1">D1802+E1802+F1802</f>
        <v>58.630484620551378</v>
      </c>
      <c r="H1802">
        <f ca="1">FLOOR(SimTable[[#This Row],[Total_Service_Time_sec]],10)</f>
        <v>50</v>
      </c>
    </row>
    <row r="1803" spans="1:8" ht="15" customHeight="1">
      <c r="A1803">
        <f t="shared" si="28"/>
        <v>1802</v>
      </c>
      <c r="B1803" s="13">
        <f ca="1">RAND()</f>
        <v>0.44352429005586136</v>
      </c>
      <c r="C1803" t="str">
        <f ca="1">IF(B1803&lt;=$L$3,$I$3,IF(B1803&lt;=$L$4,$I$4,IF(B1803&lt;=$L$5,$I$5,IF(B1803&lt;=$L$6,$I$6,$I$7))))</f>
        <v>Cone</v>
      </c>
      <c r="D1803" s="14">
        <f ca="1">LOGINV(RAND(),$M$12,$L$12)</f>
        <v>3.0870793373043446</v>
      </c>
      <c r="E1803" s="14">
        <f ca="1">LOGINV(RAND(),$M$13,$L$13)</f>
        <v>13.433072829786923</v>
      </c>
      <c r="F1803" s="14">
        <f ca="1">LOGINV(RAND(),$M$14,$L$14)</f>
        <v>17.991279899709905</v>
      </c>
      <c r="G1803" s="14">
        <f ca="1">D1803+E1803+F1803</f>
        <v>34.511432066801177</v>
      </c>
      <c r="H1803">
        <f ca="1">FLOOR(SimTable[[#This Row],[Total_Service_Time_sec]],10)</f>
        <v>30</v>
      </c>
    </row>
    <row r="1804" spans="1:8" ht="15" customHeight="1">
      <c r="A1804">
        <f t="shared" si="28"/>
        <v>1803</v>
      </c>
      <c r="B1804" s="13">
        <f ca="1">RAND()</f>
        <v>0.11091532014749317</v>
      </c>
      <c r="C1804" t="str">
        <f ca="1">IF(B1804&lt;=$L$3,$I$3,IF(B1804&lt;=$L$4,$I$4,IF(B1804&lt;=$L$5,$I$5,IF(B1804&lt;=$L$6,$I$6,$I$7))))</f>
        <v>Cone</v>
      </c>
      <c r="D1804" s="14">
        <f ca="1">LOGINV(RAND(),$M$12,$L$12)</f>
        <v>4.7747038042989169</v>
      </c>
      <c r="E1804" s="14">
        <f ca="1">LOGINV(RAND(),$M$13,$L$13)</f>
        <v>14.324346123187773</v>
      </c>
      <c r="F1804" s="14">
        <f ca="1">LOGINV(RAND(),$M$14,$L$14)</f>
        <v>13.798585729362479</v>
      </c>
      <c r="G1804" s="14">
        <f ca="1">D1804+E1804+F1804</f>
        <v>32.897635656849168</v>
      </c>
      <c r="H1804">
        <f ca="1">FLOOR(SimTable[[#This Row],[Total_Service_Time_sec]],10)</f>
        <v>30</v>
      </c>
    </row>
    <row r="1805" spans="1:8" ht="15" customHeight="1">
      <c r="A1805">
        <f t="shared" si="28"/>
        <v>1804</v>
      </c>
      <c r="B1805" s="13">
        <f ca="1">RAND()</f>
        <v>0.3883813264464776</v>
      </c>
      <c r="C1805" t="str">
        <f ca="1">IF(B1805&lt;=$L$3,$I$3,IF(B1805&lt;=$L$4,$I$4,IF(B1805&lt;=$L$5,$I$5,IF(B1805&lt;=$L$6,$I$6,$I$7))))</f>
        <v>Cone</v>
      </c>
      <c r="D1805" s="14">
        <f ca="1">LOGINV(RAND(),$M$12,$L$12)</f>
        <v>75.989702658816654</v>
      </c>
      <c r="E1805" s="14">
        <f ca="1">LOGINV(RAND(),$M$13,$L$13)</f>
        <v>25.03380844123388</v>
      </c>
      <c r="F1805" s="14">
        <f ca="1">LOGINV(RAND(),$M$14,$L$14)</f>
        <v>13.447291854239467</v>
      </c>
      <c r="G1805" s="14">
        <f ca="1">D1805+E1805+F1805</f>
        <v>114.47080295429001</v>
      </c>
      <c r="H1805">
        <f ca="1">FLOOR(SimTable[[#This Row],[Total_Service_Time_sec]],10)</f>
        <v>110</v>
      </c>
    </row>
    <row r="1806" spans="1:8" ht="15" customHeight="1">
      <c r="A1806">
        <f t="shared" si="28"/>
        <v>1805</v>
      </c>
      <c r="B1806" s="13">
        <f ca="1">RAND()</f>
        <v>0.17536862063637992</v>
      </c>
      <c r="C1806" t="str">
        <f ca="1">IF(B1806&lt;=$L$3,$I$3,IF(B1806&lt;=$L$4,$I$4,IF(B1806&lt;=$L$5,$I$5,IF(B1806&lt;=$L$6,$I$6,$I$7))))</f>
        <v>Cone</v>
      </c>
      <c r="D1806" s="14">
        <f ca="1">LOGINV(RAND(),$M$12,$L$12)</f>
        <v>17.362965722425997</v>
      </c>
      <c r="E1806" s="14">
        <f ca="1">LOGINV(RAND(),$M$13,$L$13)</f>
        <v>37.74105550058875</v>
      </c>
      <c r="F1806" s="14">
        <f ca="1">LOGINV(RAND(),$M$14,$L$14)</f>
        <v>16.021178876213334</v>
      </c>
      <c r="G1806" s="14">
        <f ca="1">D1806+E1806+F1806</f>
        <v>71.125200099228081</v>
      </c>
      <c r="H1806">
        <f ca="1">FLOOR(SimTable[[#This Row],[Total_Service_Time_sec]],10)</f>
        <v>70</v>
      </c>
    </row>
    <row r="1807" spans="1:8" ht="15" customHeight="1">
      <c r="A1807">
        <f t="shared" si="28"/>
        <v>1806</v>
      </c>
      <c r="B1807" s="13">
        <f ca="1">RAND()</f>
        <v>0.10061028847928388</v>
      </c>
      <c r="C1807" t="str">
        <f ca="1">IF(B1807&lt;=$L$3,$I$3,IF(B1807&lt;=$L$4,$I$4,IF(B1807&lt;=$L$5,$I$5,IF(B1807&lt;=$L$6,$I$6,$I$7))))</f>
        <v>Cone</v>
      </c>
      <c r="D1807" s="14">
        <f ca="1">LOGINV(RAND(),$M$12,$L$12)</f>
        <v>45.979484079919381</v>
      </c>
      <c r="E1807" s="14">
        <f ca="1">LOGINV(RAND(),$M$13,$L$13)</f>
        <v>43.122781882550214</v>
      </c>
      <c r="F1807" s="14">
        <f ca="1">LOGINV(RAND(),$M$14,$L$14)</f>
        <v>30.227684523696645</v>
      </c>
      <c r="G1807" s="14">
        <f ca="1">D1807+E1807+F1807</f>
        <v>119.32995048616624</v>
      </c>
      <c r="H1807">
        <f ca="1">FLOOR(SimTable[[#This Row],[Total_Service_Time_sec]],10)</f>
        <v>110</v>
      </c>
    </row>
    <row r="1808" spans="1:8" ht="15" customHeight="1">
      <c r="A1808">
        <f t="shared" si="28"/>
        <v>1807</v>
      </c>
      <c r="B1808" s="13">
        <f ca="1">RAND()</f>
        <v>0.34363691568327059</v>
      </c>
      <c r="C1808" t="str">
        <f ca="1">IF(B1808&lt;=$L$3,$I$3,IF(B1808&lt;=$L$4,$I$4,IF(B1808&lt;=$L$5,$I$5,IF(B1808&lt;=$L$6,$I$6,$I$7))))</f>
        <v>Cone</v>
      </c>
      <c r="D1808" s="14">
        <f ca="1">LOGINV(RAND(),$M$12,$L$12)</f>
        <v>9.9595460975494543</v>
      </c>
      <c r="E1808" s="14">
        <f ca="1">LOGINV(RAND(),$M$13,$L$13)</f>
        <v>36.94942090778256</v>
      </c>
      <c r="F1808" s="14">
        <f ca="1">LOGINV(RAND(),$M$14,$L$14)</f>
        <v>20.017413675280615</v>
      </c>
      <c r="G1808" s="14">
        <f ca="1">D1808+E1808+F1808</f>
        <v>66.926380680612624</v>
      </c>
      <c r="H1808">
        <f ca="1">FLOOR(SimTable[[#This Row],[Total_Service_Time_sec]],10)</f>
        <v>60</v>
      </c>
    </row>
    <row r="1809" spans="1:8" ht="15" customHeight="1">
      <c r="A1809">
        <f t="shared" si="28"/>
        <v>1808</v>
      </c>
      <c r="B1809" s="13">
        <f ca="1">RAND()</f>
        <v>0.3463571145150337</v>
      </c>
      <c r="C1809" t="str">
        <f ca="1">IF(B1809&lt;=$L$3,$I$3,IF(B1809&lt;=$L$4,$I$4,IF(B1809&lt;=$L$5,$I$5,IF(B1809&lt;=$L$6,$I$6,$I$7))))</f>
        <v>Cone</v>
      </c>
      <c r="D1809" s="14">
        <f ca="1">LOGINV(RAND(),$M$12,$L$12)</f>
        <v>42.852695023864065</v>
      </c>
      <c r="E1809" s="14">
        <f ca="1">LOGINV(RAND(),$M$13,$L$13)</f>
        <v>36.76256777413542</v>
      </c>
      <c r="F1809" s="14">
        <f ca="1">LOGINV(RAND(),$M$14,$L$14)</f>
        <v>27.008238250369814</v>
      </c>
      <c r="G1809" s="14">
        <f ca="1">D1809+E1809+F1809</f>
        <v>106.62350104836931</v>
      </c>
      <c r="H1809">
        <f ca="1">FLOOR(SimTable[[#This Row],[Total_Service_Time_sec]],10)</f>
        <v>100</v>
      </c>
    </row>
    <row r="1810" spans="1:8" ht="15" customHeight="1">
      <c r="A1810">
        <f t="shared" si="28"/>
        <v>1809</v>
      </c>
      <c r="B1810" s="13">
        <f ca="1">RAND()</f>
        <v>0.43994011638449593</v>
      </c>
      <c r="C1810" t="str">
        <f ca="1">IF(B1810&lt;=$L$3,$I$3,IF(B1810&lt;=$L$4,$I$4,IF(B1810&lt;=$L$5,$I$5,IF(B1810&lt;=$L$6,$I$6,$I$7))))</f>
        <v>Cone</v>
      </c>
      <c r="D1810" s="14">
        <f ca="1">LOGINV(RAND(),$M$12,$L$12)</f>
        <v>12.248373794367811</v>
      </c>
      <c r="E1810" s="14">
        <f ca="1">LOGINV(RAND(),$M$13,$L$13)</f>
        <v>30.388156503666579</v>
      </c>
      <c r="F1810" s="14">
        <f ca="1">LOGINV(RAND(),$M$14,$L$14)</f>
        <v>14.181490737715091</v>
      </c>
      <c r="G1810" s="14">
        <f ca="1">D1810+E1810+F1810</f>
        <v>56.818021035749481</v>
      </c>
      <c r="H1810">
        <f ca="1">FLOOR(SimTable[[#This Row],[Total_Service_Time_sec]],10)</f>
        <v>50</v>
      </c>
    </row>
    <row r="1811" spans="1:8" ht="15" customHeight="1">
      <c r="A1811">
        <f t="shared" si="28"/>
        <v>1810</v>
      </c>
      <c r="B1811" s="13">
        <f ca="1">RAND()</f>
        <v>0.18185452580796979</v>
      </c>
      <c r="C1811" t="str">
        <f ca="1">IF(B1811&lt;=$L$3,$I$3,IF(B1811&lt;=$L$4,$I$4,IF(B1811&lt;=$L$5,$I$5,IF(B1811&lt;=$L$6,$I$6,$I$7))))</f>
        <v>Cone</v>
      </c>
      <c r="D1811" s="14">
        <f ca="1">LOGINV(RAND(),$M$12,$L$12)</f>
        <v>40.13559004102612</v>
      </c>
      <c r="E1811" s="14">
        <f ca="1">LOGINV(RAND(),$M$13,$L$13)</f>
        <v>24.762206381178199</v>
      </c>
      <c r="F1811" s="14">
        <f ca="1">LOGINV(RAND(),$M$14,$L$14)</f>
        <v>24.649037793042048</v>
      </c>
      <c r="G1811" s="14">
        <f ca="1">D1811+E1811+F1811</f>
        <v>89.546834215246378</v>
      </c>
      <c r="H1811">
        <f ca="1">FLOOR(SimTable[[#This Row],[Total_Service_Time_sec]],10)</f>
        <v>80</v>
      </c>
    </row>
    <row r="1812" spans="1:8" ht="15" customHeight="1">
      <c r="A1812">
        <f t="shared" si="28"/>
        <v>1811</v>
      </c>
      <c r="B1812" s="13">
        <f ca="1">RAND()</f>
        <v>0.35682027027993068</v>
      </c>
      <c r="C1812" t="str">
        <f ca="1">IF(B1812&lt;=$L$3,$I$3,IF(B1812&lt;=$L$4,$I$4,IF(B1812&lt;=$L$5,$I$5,IF(B1812&lt;=$L$6,$I$6,$I$7))))</f>
        <v>Cone</v>
      </c>
      <c r="D1812" s="14">
        <f ca="1">LOGINV(RAND(),$M$12,$L$12)</f>
        <v>16.631349681070542</v>
      </c>
      <c r="E1812" s="14">
        <f ca="1">LOGINV(RAND(),$M$13,$L$13)</f>
        <v>63.472661158303374</v>
      </c>
      <c r="F1812" s="14">
        <f ca="1">LOGINV(RAND(),$M$14,$L$14)</f>
        <v>20.674488567003159</v>
      </c>
      <c r="G1812" s="14">
        <f ca="1">D1812+E1812+F1812</f>
        <v>100.77849940637708</v>
      </c>
      <c r="H1812">
        <f ca="1">FLOOR(SimTable[[#This Row],[Total_Service_Time_sec]],10)</f>
        <v>100</v>
      </c>
    </row>
    <row r="1813" spans="1:8" ht="15" customHeight="1">
      <c r="A1813">
        <f t="shared" si="28"/>
        <v>1812</v>
      </c>
      <c r="B1813" s="13">
        <f ca="1">RAND()</f>
        <v>0.94568031652930395</v>
      </c>
      <c r="C1813" t="str">
        <f ca="1">IF(B1813&lt;=$L$3,$I$3,IF(B1813&lt;=$L$4,$I$4,IF(B1813&lt;=$L$5,$I$5,IF(B1813&lt;=$L$6,$I$6,$I$7))))</f>
        <v>Split</v>
      </c>
      <c r="D1813" s="14">
        <f ca="1">LOGINV(RAND(),$M$12,$L$12)</f>
        <v>37.426974070539949</v>
      </c>
      <c r="E1813" s="14">
        <f ca="1">LOGINV(RAND(),$M$13,$L$13)</f>
        <v>27.012373858915062</v>
      </c>
      <c r="F1813" s="14">
        <f ca="1">LOGINV(RAND(),$M$14,$L$14)</f>
        <v>16.818889791324349</v>
      </c>
      <c r="G1813" s="14">
        <f ca="1">D1813+E1813+F1813</f>
        <v>81.258237720779363</v>
      </c>
      <c r="H1813">
        <f ca="1">FLOOR(SimTable[[#This Row],[Total_Service_Time_sec]],10)</f>
        <v>80</v>
      </c>
    </row>
    <row r="1814" spans="1:8" ht="15" customHeight="1">
      <c r="A1814">
        <f t="shared" si="28"/>
        <v>1813</v>
      </c>
      <c r="B1814" s="13">
        <f ca="1">RAND()</f>
        <v>0.9410289910976195</v>
      </c>
      <c r="C1814" t="str">
        <f ca="1">IF(B1814&lt;=$L$3,$I$3,IF(B1814&lt;=$L$4,$I$4,IF(B1814&lt;=$L$5,$I$5,IF(B1814&lt;=$L$6,$I$6,$I$7))))</f>
        <v>Split</v>
      </c>
      <c r="D1814" s="14">
        <f ca="1">LOGINV(RAND(),$M$12,$L$12)</f>
        <v>34.867822345897011</v>
      </c>
      <c r="E1814" s="14">
        <f ca="1">LOGINV(RAND(),$M$13,$L$13)</f>
        <v>36.098481837089231</v>
      </c>
      <c r="F1814" s="14">
        <f ca="1">LOGINV(RAND(),$M$14,$L$14)</f>
        <v>22.988826858645915</v>
      </c>
      <c r="G1814" s="14">
        <f ca="1">D1814+E1814+F1814</f>
        <v>93.955131041632171</v>
      </c>
      <c r="H1814">
        <f ca="1">FLOOR(SimTable[[#This Row],[Total_Service_Time_sec]],10)</f>
        <v>90</v>
      </c>
    </row>
    <row r="1815" spans="1:8" ht="15" customHeight="1">
      <c r="A1815">
        <f t="shared" si="28"/>
        <v>1814</v>
      </c>
      <c r="B1815" s="13">
        <f ca="1">RAND()</f>
        <v>0.76535484247700381</v>
      </c>
      <c r="C1815" t="str">
        <f ca="1">IF(B1815&lt;=$L$3,$I$3,IF(B1815&lt;=$L$4,$I$4,IF(B1815&lt;=$L$5,$I$5,IF(B1815&lt;=$L$6,$I$6,$I$7))))</f>
        <v>Cup</v>
      </c>
      <c r="D1815" s="14">
        <f ca="1">LOGINV(RAND(),$M$12,$L$12)</f>
        <v>50.619538289196385</v>
      </c>
      <c r="E1815" s="14">
        <f ca="1">LOGINV(RAND(),$M$13,$L$13)</f>
        <v>39.59359424510258</v>
      </c>
      <c r="F1815" s="14">
        <f ca="1">LOGINV(RAND(),$M$14,$L$14)</f>
        <v>21.887862930905246</v>
      </c>
      <c r="G1815" s="14">
        <f ca="1">D1815+E1815+F1815</f>
        <v>112.10099546520421</v>
      </c>
      <c r="H1815">
        <f ca="1">FLOOR(SimTable[[#This Row],[Total_Service_Time_sec]],10)</f>
        <v>110</v>
      </c>
    </row>
    <row r="1816" spans="1:8" ht="15" customHeight="1">
      <c r="A1816">
        <f t="shared" si="28"/>
        <v>1815</v>
      </c>
      <c r="B1816" s="13">
        <f ca="1">RAND()</f>
        <v>0.63364702059858247</v>
      </c>
      <c r="C1816" t="str">
        <f ca="1">IF(B1816&lt;=$L$3,$I$3,IF(B1816&lt;=$L$4,$I$4,IF(B1816&lt;=$L$5,$I$5,IF(B1816&lt;=$L$6,$I$6,$I$7))))</f>
        <v>Cup</v>
      </c>
      <c r="D1816" s="14">
        <f ca="1">LOGINV(RAND(),$M$12,$L$12)</f>
        <v>34.36954248939707</v>
      </c>
      <c r="E1816" s="14">
        <f ca="1">LOGINV(RAND(),$M$13,$L$13)</f>
        <v>16.787649101801037</v>
      </c>
      <c r="F1816" s="14">
        <f ca="1">LOGINV(RAND(),$M$14,$L$14)</f>
        <v>21.161664852244968</v>
      </c>
      <c r="G1816" s="14">
        <f ca="1">D1816+E1816+F1816</f>
        <v>72.318856443443082</v>
      </c>
      <c r="H1816">
        <f ca="1">FLOOR(SimTable[[#This Row],[Total_Service_Time_sec]],10)</f>
        <v>70</v>
      </c>
    </row>
    <row r="1817" spans="1:8" ht="15" customHeight="1">
      <c r="A1817">
        <f t="shared" si="28"/>
        <v>1816</v>
      </c>
      <c r="B1817" s="13">
        <f ca="1">RAND()</f>
        <v>0.63661545476225545</v>
      </c>
      <c r="C1817" t="str">
        <f ca="1">IF(B1817&lt;=$L$3,$I$3,IF(B1817&lt;=$L$4,$I$4,IF(B1817&lt;=$L$5,$I$5,IF(B1817&lt;=$L$6,$I$6,$I$7))))</f>
        <v>Cup</v>
      </c>
      <c r="D1817" s="14">
        <f ca="1">LOGINV(RAND(),$M$12,$L$12)</f>
        <v>37.25469564181229</v>
      </c>
      <c r="E1817" s="14">
        <f ca="1">LOGINV(RAND(),$M$13,$L$13)</f>
        <v>36.536980902152834</v>
      </c>
      <c r="F1817" s="14">
        <f ca="1">LOGINV(RAND(),$M$14,$L$14)</f>
        <v>13.866551830160983</v>
      </c>
      <c r="G1817" s="14">
        <f ca="1">D1817+E1817+F1817</f>
        <v>87.658228374126111</v>
      </c>
      <c r="H1817">
        <f ca="1">FLOOR(SimTable[[#This Row],[Total_Service_Time_sec]],10)</f>
        <v>80</v>
      </c>
    </row>
    <row r="1818" spans="1:8" ht="15" customHeight="1">
      <c r="A1818">
        <f t="shared" si="28"/>
        <v>1817</v>
      </c>
      <c r="B1818" s="13">
        <f ca="1">RAND()</f>
        <v>0.6888100799691963</v>
      </c>
      <c r="C1818" t="str">
        <f ca="1">IF(B1818&lt;=$L$3,$I$3,IF(B1818&lt;=$L$4,$I$4,IF(B1818&lt;=$L$5,$I$5,IF(B1818&lt;=$L$6,$I$6,$I$7))))</f>
        <v>Cup</v>
      </c>
      <c r="D1818" s="14">
        <f ca="1">LOGINV(RAND(),$M$12,$L$12)</f>
        <v>23.327455085398434</v>
      </c>
      <c r="E1818" s="14">
        <f ca="1">LOGINV(RAND(),$M$13,$L$13)</f>
        <v>74.201450081082072</v>
      </c>
      <c r="F1818" s="14">
        <f ca="1">LOGINV(RAND(),$M$14,$L$14)</f>
        <v>18.419891125611375</v>
      </c>
      <c r="G1818" s="14">
        <f ca="1">D1818+E1818+F1818</f>
        <v>115.94879629209188</v>
      </c>
      <c r="H1818">
        <f ca="1">FLOOR(SimTable[[#This Row],[Total_Service_Time_sec]],10)</f>
        <v>110</v>
      </c>
    </row>
    <row r="1819" spans="1:8" ht="15" customHeight="1">
      <c r="A1819">
        <f t="shared" si="28"/>
        <v>1818</v>
      </c>
      <c r="B1819" s="13">
        <f ca="1">RAND()</f>
        <v>0.34055939434236671</v>
      </c>
      <c r="C1819" t="str">
        <f ca="1">IF(B1819&lt;=$L$3,$I$3,IF(B1819&lt;=$L$4,$I$4,IF(B1819&lt;=$L$5,$I$5,IF(B1819&lt;=$L$6,$I$6,$I$7))))</f>
        <v>Cone</v>
      </c>
      <c r="D1819" s="14">
        <f ca="1">LOGINV(RAND(),$M$12,$L$12)</f>
        <v>42.050292698128686</v>
      </c>
      <c r="E1819" s="14">
        <f ca="1">LOGINV(RAND(),$M$13,$L$13)</f>
        <v>23.827811761547075</v>
      </c>
      <c r="F1819" s="14">
        <f ca="1">LOGINV(RAND(),$M$14,$L$14)</f>
        <v>18.077148934442754</v>
      </c>
      <c r="G1819" s="14">
        <f ca="1">D1819+E1819+F1819</f>
        <v>83.955253394118529</v>
      </c>
      <c r="H1819">
        <f ca="1">FLOOR(SimTable[[#This Row],[Total_Service_Time_sec]],10)</f>
        <v>80</v>
      </c>
    </row>
    <row r="1820" spans="1:8" ht="15" customHeight="1">
      <c r="A1820">
        <f t="shared" si="28"/>
        <v>1819</v>
      </c>
      <c r="B1820" s="13">
        <f ca="1">RAND()</f>
        <v>0.91130316367452069</v>
      </c>
      <c r="C1820" t="str">
        <f ca="1">IF(B1820&lt;=$L$3,$I$3,IF(B1820&lt;=$L$4,$I$4,IF(B1820&lt;=$L$5,$I$5,IF(B1820&lt;=$L$6,$I$6,$I$7))))</f>
        <v>Split</v>
      </c>
      <c r="D1820" s="14">
        <f ca="1">LOGINV(RAND(),$M$12,$L$12)</f>
        <v>5.0993457920951188</v>
      </c>
      <c r="E1820" s="14">
        <f ca="1">LOGINV(RAND(),$M$13,$L$13)</f>
        <v>44.62844849853802</v>
      </c>
      <c r="F1820" s="14">
        <f ca="1">LOGINV(RAND(),$M$14,$L$14)</f>
        <v>16.90116009089229</v>
      </c>
      <c r="G1820" s="14">
        <f ca="1">D1820+E1820+F1820</f>
        <v>66.628954381525432</v>
      </c>
      <c r="H1820">
        <f ca="1">FLOOR(SimTable[[#This Row],[Total_Service_Time_sec]],10)</f>
        <v>60</v>
      </c>
    </row>
    <row r="1821" spans="1:8" ht="15" customHeight="1">
      <c r="A1821">
        <f t="shared" si="28"/>
        <v>1820</v>
      </c>
      <c r="B1821" s="13">
        <f ca="1">RAND()</f>
        <v>0.42055701235565768</v>
      </c>
      <c r="C1821" t="str">
        <f ca="1">IF(B1821&lt;=$L$3,$I$3,IF(B1821&lt;=$L$4,$I$4,IF(B1821&lt;=$L$5,$I$5,IF(B1821&lt;=$L$6,$I$6,$I$7))))</f>
        <v>Cone</v>
      </c>
      <c r="D1821" s="14">
        <f ca="1">LOGINV(RAND(),$M$12,$L$12)</f>
        <v>46.175738203942181</v>
      </c>
      <c r="E1821" s="14">
        <f ca="1">LOGINV(RAND(),$M$13,$L$13)</f>
        <v>17.087064636218482</v>
      </c>
      <c r="F1821" s="14">
        <f ca="1">LOGINV(RAND(),$M$14,$L$14)</f>
        <v>22.601975584487111</v>
      </c>
      <c r="G1821" s="14">
        <f ca="1">D1821+E1821+F1821</f>
        <v>85.864778424647767</v>
      </c>
      <c r="H1821">
        <f ca="1">FLOOR(SimTable[[#This Row],[Total_Service_Time_sec]],10)</f>
        <v>80</v>
      </c>
    </row>
    <row r="1822" spans="1:8" ht="15" customHeight="1">
      <c r="A1822">
        <f t="shared" si="28"/>
        <v>1821</v>
      </c>
      <c r="B1822" s="13">
        <f ca="1">RAND()</f>
        <v>0.27271936964098187</v>
      </c>
      <c r="C1822" t="str">
        <f ca="1">IF(B1822&lt;=$L$3,$I$3,IF(B1822&lt;=$L$4,$I$4,IF(B1822&lt;=$L$5,$I$5,IF(B1822&lt;=$L$6,$I$6,$I$7))))</f>
        <v>Cone</v>
      </c>
      <c r="D1822" s="14">
        <f ca="1">LOGINV(RAND(),$M$12,$L$12)</f>
        <v>28.659080521287429</v>
      </c>
      <c r="E1822" s="14">
        <f ca="1">LOGINV(RAND(),$M$13,$L$13)</f>
        <v>15.517718571260403</v>
      </c>
      <c r="F1822" s="14">
        <f ca="1">LOGINV(RAND(),$M$14,$L$14)</f>
        <v>19.451035054983478</v>
      </c>
      <c r="G1822" s="14">
        <f ca="1">D1822+E1822+F1822</f>
        <v>63.62783414753131</v>
      </c>
      <c r="H1822">
        <f ca="1">FLOOR(SimTable[[#This Row],[Total_Service_Time_sec]],10)</f>
        <v>60</v>
      </c>
    </row>
    <row r="1823" spans="1:8" ht="15" customHeight="1">
      <c r="A1823">
        <f t="shared" si="28"/>
        <v>1822</v>
      </c>
      <c r="B1823" s="13">
        <f ca="1">RAND()</f>
        <v>0.58208657041024836</v>
      </c>
      <c r="C1823" t="str">
        <f ca="1">IF(B1823&lt;=$L$3,$I$3,IF(B1823&lt;=$L$4,$I$4,IF(B1823&lt;=$L$5,$I$5,IF(B1823&lt;=$L$6,$I$6,$I$7))))</f>
        <v>Cup</v>
      </c>
      <c r="D1823" s="14">
        <f ca="1">LOGINV(RAND(),$M$12,$L$12)</f>
        <v>398.6291439712636</v>
      </c>
      <c r="E1823" s="14">
        <f ca="1">LOGINV(RAND(),$M$13,$L$13)</f>
        <v>24.345828588194035</v>
      </c>
      <c r="F1823" s="14">
        <f ca="1">LOGINV(RAND(),$M$14,$L$14)</f>
        <v>18.234305633093257</v>
      </c>
      <c r="G1823" s="14">
        <f ca="1">D1823+E1823+F1823</f>
        <v>441.20927819255087</v>
      </c>
      <c r="H1823">
        <f ca="1">FLOOR(SimTable[[#This Row],[Total_Service_Time_sec]],10)</f>
        <v>440</v>
      </c>
    </row>
    <row r="1824" spans="1:8" ht="15" customHeight="1">
      <c r="A1824">
        <f t="shared" si="28"/>
        <v>1823</v>
      </c>
      <c r="B1824" s="13">
        <f ca="1">RAND()</f>
        <v>0.84101392813284515</v>
      </c>
      <c r="C1824" t="str">
        <f ca="1">IF(B1824&lt;=$L$3,$I$3,IF(B1824&lt;=$L$4,$I$4,IF(B1824&lt;=$L$5,$I$5,IF(B1824&lt;=$L$6,$I$6,$I$7))))</f>
        <v>Cup</v>
      </c>
      <c r="D1824" s="14">
        <f ca="1">LOGINV(RAND(),$M$12,$L$12)</f>
        <v>19.840216532696928</v>
      </c>
      <c r="E1824" s="14">
        <f ca="1">LOGINV(RAND(),$M$13,$L$13)</f>
        <v>21.332829111870346</v>
      </c>
      <c r="F1824" s="14">
        <f ca="1">LOGINV(RAND(),$M$14,$L$14)</f>
        <v>22.720342337376518</v>
      </c>
      <c r="G1824" s="14">
        <f ca="1">D1824+E1824+F1824</f>
        <v>63.893387981943789</v>
      </c>
      <c r="H1824">
        <f ca="1">FLOOR(SimTable[[#This Row],[Total_Service_Time_sec]],10)</f>
        <v>60</v>
      </c>
    </row>
    <row r="1825" spans="1:8" ht="15" customHeight="1">
      <c r="A1825">
        <f t="shared" si="28"/>
        <v>1824</v>
      </c>
      <c r="B1825" s="13">
        <f ca="1">RAND()</f>
        <v>0.4639035956537424</v>
      </c>
      <c r="C1825" t="str">
        <f ca="1">IF(B1825&lt;=$L$3,$I$3,IF(B1825&lt;=$L$4,$I$4,IF(B1825&lt;=$L$5,$I$5,IF(B1825&lt;=$L$6,$I$6,$I$7))))</f>
        <v>Cone</v>
      </c>
      <c r="D1825" s="14">
        <f ca="1">LOGINV(RAND(),$M$12,$L$12)</f>
        <v>20.537736392508592</v>
      </c>
      <c r="E1825" s="14">
        <f ca="1">LOGINV(RAND(),$M$13,$L$13)</f>
        <v>4.6974442361871693</v>
      </c>
      <c r="F1825" s="14">
        <f ca="1">LOGINV(RAND(),$M$14,$L$14)</f>
        <v>17.339380506236189</v>
      </c>
      <c r="G1825" s="14">
        <f ca="1">D1825+E1825+F1825</f>
        <v>42.574561134931955</v>
      </c>
      <c r="H1825">
        <f ca="1">FLOOR(SimTable[[#This Row],[Total_Service_Time_sec]],10)</f>
        <v>40</v>
      </c>
    </row>
    <row r="1826" spans="1:8" ht="15" customHeight="1">
      <c r="A1826">
        <f t="shared" si="28"/>
        <v>1825</v>
      </c>
      <c r="B1826" s="13">
        <f ca="1">RAND()</f>
        <v>6.1537721127323475E-2</v>
      </c>
      <c r="C1826" t="str">
        <f ca="1">IF(B1826&lt;=$L$3,$I$3,IF(B1826&lt;=$L$4,$I$4,IF(B1826&lt;=$L$5,$I$5,IF(B1826&lt;=$L$6,$I$6,$I$7))))</f>
        <v>Cone</v>
      </c>
      <c r="D1826" s="14">
        <f ca="1">LOGINV(RAND(),$M$12,$L$12)</f>
        <v>32.823852286702596</v>
      </c>
      <c r="E1826" s="14">
        <f ca="1">LOGINV(RAND(),$M$13,$L$13)</f>
        <v>16.00284746846372</v>
      </c>
      <c r="F1826" s="14">
        <f ca="1">LOGINV(RAND(),$M$14,$L$14)</f>
        <v>19.515672660522853</v>
      </c>
      <c r="G1826" s="14">
        <f ca="1">D1826+E1826+F1826</f>
        <v>68.342372415689169</v>
      </c>
      <c r="H1826">
        <f ca="1">FLOOR(SimTable[[#This Row],[Total_Service_Time_sec]],10)</f>
        <v>60</v>
      </c>
    </row>
    <row r="1827" spans="1:8" ht="15" customHeight="1">
      <c r="A1827">
        <f t="shared" si="28"/>
        <v>1826</v>
      </c>
      <c r="B1827" s="13">
        <f ca="1">RAND()</f>
        <v>0.34742100229333372</v>
      </c>
      <c r="C1827" t="str">
        <f ca="1">IF(B1827&lt;=$L$3,$I$3,IF(B1827&lt;=$L$4,$I$4,IF(B1827&lt;=$L$5,$I$5,IF(B1827&lt;=$L$6,$I$6,$I$7))))</f>
        <v>Cone</v>
      </c>
      <c r="D1827" s="14">
        <f ca="1">LOGINV(RAND(),$M$12,$L$12)</f>
        <v>93.642726716081512</v>
      </c>
      <c r="E1827" s="14">
        <f ca="1">LOGINV(RAND(),$M$13,$L$13)</f>
        <v>8.3659105135340184</v>
      </c>
      <c r="F1827" s="14">
        <f ca="1">LOGINV(RAND(),$M$14,$L$14)</f>
        <v>23.724024526477862</v>
      </c>
      <c r="G1827" s="14">
        <f ca="1">D1827+E1827+F1827</f>
        <v>125.73266175609339</v>
      </c>
      <c r="H1827">
        <f ca="1">FLOOR(SimTable[[#This Row],[Total_Service_Time_sec]],10)</f>
        <v>120</v>
      </c>
    </row>
    <row r="1828" spans="1:8" ht="15" customHeight="1">
      <c r="A1828">
        <f t="shared" si="28"/>
        <v>1827</v>
      </c>
      <c r="B1828" s="13">
        <f ca="1">RAND()</f>
        <v>0.42551717538754563</v>
      </c>
      <c r="C1828" t="str">
        <f ca="1">IF(B1828&lt;=$L$3,$I$3,IF(B1828&lt;=$L$4,$I$4,IF(B1828&lt;=$L$5,$I$5,IF(B1828&lt;=$L$6,$I$6,$I$7))))</f>
        <v>Cone</v>
      </c>
      <c r="D1828" s="14">
        <f ca="1">LOGINV(RAND(),$M$12,$L$12)</f>
        <v>56.380806514107931</v>
      </c>
      <c r="E1828" s="14">
        <f ca="1">LOGINV(RAND(),$M$13,$L$13)</f>
        <v>14.845262381404792</v>
      </c>
      <c r="F1828" s="14">
        <f ca="1">LOGINV(RAND(),$M$14,$L$14)</f>
        <v>19.926441104535463</v>
      </c>
      <c r="G1828" s="14">
        <f ca="1">D1828+E1828+F1828</f>
        <v>91.152510000048181</v>
      </c>
      <c r="H1828">
        <f ca="1">FLOOR(SimTable[[#This Row],[Total_Service_Time_sec]],10)</f>
        <v>90</v>
      </c>
    </row>
    <row r="1829" spans="1:8" ht="15" customHeight="1">
      <c r="A1829">
        <f t="shared" si="28"/>
        <v>1828</v>
      </c>
      <c r="B1829" s="13">
        <f ca="1">RAND()</f>
        <v>0.43906695039234334</v>
      </c>
      <c r="C1829" t="str">
        <f ca="1">IF(B1829&lt;=$L$3,$I$3,IF(B1829&lt;=$L$4,$I$4,IF(B1829&lt;=$L$5,$I$5,IF(B1829&lt;=$L$6,$I$6,$I$7))))</f>
        <v>Cone</v>
      </c>
      <c r="D1829" s="14">
        <f ca="1">LOGINV(RAND(),$M$12,$L$12)</f>
        <v>18.816551651091913</v>
      </c>
      <c r="E1829" s="14">
        <f ca="1">LOGINV(RAND(),$M$13,$L$13)</f>
        <v>42.915296013364667</v>
      </c>
      <c r="F1829" s="14">
        <f ca="1">LOGINV(RAND(),$M$14,$L$14)</f>
        <v>18.832917936506146</v>
      </c>
      <c r="G1829" s="14">
        <f ca="1">D1829+E1829+F1829</f>
        <v>80.56476560096273</v>
      </c>
      <c r="H1829">
        <f ca="1">FLOOR(SimTable[[#This Row],[Total_Service_Time_sec]],10)</f>
        <v>80</v>
      </c>
    </row>
    <row r="1830" spans="1:8" ht="15" customHeight="1">
      <c r="A1830">
        <f t="shared" si="28"/>
        <v>1829</v>
      </c>
      <c r="B1830" s="13">
        <f ca="1">RAND()</f>
        <v>0.96951232014883115</v>
      </c>
      <c r="C1830" t="str">
        <f ca="1">IF(B1830&lt;=$L$3,$I$3,IF(B1830&lt;=$L$4,$I$4,IF(B1830&lt;=$L$5,$I$5,IF(B1830&lt;=$L$6,$I$6,$I$7))))</f>
        <v>Sundae</v>
      </c>
      <c r="D1830" s="14">
        <f ca="1">LOGINV(RAND(),$M$12,$L$12)</f>
        <v>30.313009897605667</v>
      </c>
      <c r="E1830" s="14">
        <f ca="1">LOGINV(RAND(),$M$13,$L$13)</f>
        <v>55.245447365763191</v>
      </c>
      <c r="F1830" s="14">
        <f ca="1">LOGINV(RAND(),$M$14,$L$14)</f>
        <v>16.918814080742568</v>
      </c>
      <c r="G1830" s="14">
        <f ca="1">D1830+E1830+F1830</f>
        <v>102.47727134411143</v>
      </c>
      <c r="H1830">
        <f ca="1">FLOOR(SimTable[[#This Row],[Total_Service_Time_sec]],10)</f>
        <v>100</v>
      </c>
    </row>
    <row r="1831" spans="1:8" ht="15" customHeight="1">
      <c r="A1831">
        <f t="shared" si="28"/>
        <v>1830</v>
      </c>
      <c r="B1831" s="13">
        <f ca="1">RAND()</f>
        <v>0.26738296418575391</v>
      </c>
      <c r="C1831" t="str">
        <f ca="1">IF(B1831&lt;=$L$3,$I$3,IF(B1831&lt;=$L$4,$I$4,IF(B1831&lt;=$L$5,$I$5,IF(B1831&lt;=$L$6,$I$6,$I$7))))</f>
        <v>Cone</v>
      </c>
      <c r="D1831" s="14">
        <f ca="1">LOGINV(RAND(),$M$12,$L$12)</f>
        <v>23.171773564199295</v>
      </c>
      <c r="E1831" s="14">
        <f ca="1">LOGINV(RAND(),$M$13,$L$13)</f>
        <v>16.474917650075401</v>
      </c>
      <c r="F1831" s="14">
        <f ca="1">LOGINV(RAND(),$M$14,$L$14)</f>
        <v>17.817831289281919</v>
      </c>
      <c r="G1831" s="14">
        <f ca="1">D1831+E1831+F1831</f>
        <v>57.464522503556616</v>
      </c>
      <c r="H1831">
        <f ca="1">FLOOR(SimTable[[#This Row],[Total_Service_Time_sec]],10)</f>
        <v>50</v>
      </c>
    </row>
    <row r="1832" spans="1:8" ht="15" customHeight="1">
      <c r="A1832">
        <f t="shared" si="28"/>
        <v>1831</v>
      </c>
      <c r="B1832" s="13">
        <f ca="1">RAND()</f>
        <v>0.38744969036655585</v>
      </c>
      <c r="C1832" t="str">
        <f ca="1">IF(B1832&lt;=$L$3,$I$3,IF(B1832&lt;=$L$4,$I$4,IF(B1832&lt;=$L$5,$I$5,IF(B1832&lt;=$L$6,$I$6,$I$7))))</f>
        <v>Cone</v>
      </c>
      <c r="D1832" s="14">
        <f ca="1">LOGINV(RAND(),$M$12,$L$12)</f>
        <v>47.679268501572139</v>
      </c>
      <c r="E1832" s="14">
        <f ca="1">LOGINV(RAND(),$M$13,$L$13)</f>
        <v>32.183577247236983</v>
      </c>
      <c r="F1832" s="14">
        <f ca="1">LOGINV(RAND(),$M$14,$L$14)</f>
        <v>12.161118912049071</v>
      </c>
      <c r="G1832" s="14">
        <f ca="1">D1832+E1832+F1832</f>
        <v>92.023964660858198</v>
      </c>
      <c r="H1832">
        <f ca="1">FLOOR(SimTable[[#This Row],[Total_Service_Time_sec]],10)</f>
        <v>90</v>
      </c>
    </row>
    <row r="1833" spans="1:8" ht="15" customHeight="1">
      <c r="A1833">
        <f t="shared" si="28"/>
        <v>1832</v>
      </c>
      <c r="B1833" s="13">
        <f ca="1">RAND()</f>
        <v>0.37514701840910303</v>
      </c>
      <c r="C1833" t="str">
        <f ca="1">IF(B1833&lt;=$L$3,$I$3,IF(B1833&lt;=$L$4,$I$4,IF(B1833&lt;=$L$5,$I$5,IF(B1833&lt;=$L$6,$I$6,$I$7))))</f>
        <v>Cone</v>
      </c>
      <c r="D1833" s="14">
        <f ca="1">LOGINV(RAND(),$M$12,$L$12)</f>
        <v>35.513418632615398</v>
      </c>
      <c r="E1833" s="14">
        <f ca="1">LOGINV(RAND(),$M$13,$L$13)</f>
        <v>32.740300881062026</v>
      </c>
      <c r="F1833" s="14">
        <f ca="1">LOGINV(RAND(),$M$14,$L$14)</f>
        <v>20.850425360960962</v>
      </c>
      <c r="G1833" s="14">
        <f ca="1">D1833+E1833+F1833</f>
        <v>89.104144874638394</v>
      </c>
      <c r="H1833">
        <f ca="1">FLOOR(SimTable[[#This Row],[Total_Service_Time_sec]],10)</f>
        <v>80</v>
      </c>
    </row>
    <row r="1834" spans="1:8" ht="15" customHeight="1">
      <c r="A1834">
        <f t="shared" si="28"/>
        <v>1833</v>
      </c>
      <c r="B1834" s="13">
        <f ca="1">RAND()</f>
        <v>0.9677667252409593</v>
      </c>
      <c r="C1834" t="str">
        <f ca="1">IF(B1834&lt;=$L$3,$I$3,IF(B1834&lt;=$L$4,$I$4,IF(B1834&lt;=$L$5,$I$5,IF(B1834&lt;=$L$6,$I$6,$I$7))))</f>
        <v>Sundae</v>
      </c>
      <c r="D1834" s="14">
        <f ca="1">LOGINV(RAND(),$M$12,$L$12)</f>
        <v>8.3325947850845861</v>
      </c>
      <c r="E1834" s="14">
        <f ca="1">LOGINV(RAND(),$M$13,$L$13)</f>
        <v>20.565929604057217</v>
      </c>
      <c r="F1834" s="14">
        <f ca="1">LOGINV(RAND(),$M$14,$L$14)</f>
        <v>24.87927497536452</v>
      </c>
      <c r="G1834" s="14">
        <f ca="1">D1834+E1834+F1834</f>
        <v>53.777799364506322</v>
      </c>
      <c r="H1834">
        <f ca="1">FLOOR(SimTable[[#This Row],[Total_Service_Time_sec]],10)</f>
        <v>50</v>
      </c>
    </row>
    <row r="1835" spans="1:8" ht="15" customHeight="1">
      <c r="A1835">
        <f t="shared" si="28"/>
        <v>1834</v>
      </c>
      <c r="B1835" s="13">
        <f ca="1">RAND()</f>
        <v>0.61416509309988954</v>
      </c>
      <c r="C1835" t="str">
        <f ca="1">IF(B1835&lt;=$L$3,$I$3,IF(B1835&lt;=$L$4,$I$4,IF(B1835&lt;=$L$5,$I$5,IF(B1835&lt;=$L$6,$I$6,$I$7))))</f>
        <v>Cup</v>
      </c>
      <c r="D1835" s="14">
        <f ca="1">LOGINV(RAND(),$M$12,$L$12)</f>
        <v>41.094704032437264</v>
      </c>
      <c r="E1835" s="14">
        <f ca="1">LOGINV(RAND(),$M$13,$L$13)</f>
        <v>21.073868872215066</v>
      </c>
      <c r="F1835" s="14">
        <f ca="1">LOGINV(RAND(),$M$14,$L$14)</f>
        <v>23.31074120907391</v>
      </c>
      <c r="G1835" s="14">
        <f ca="1">D1835+E1835+F1835</f>
        <v>85.479314113726247</v>
      </c>
      <c r="H1835">
        <f ca="1">FLOOR(SimTable[[#This Row],[Total_Service_Time_sec]],10)</f>
        <v>80</v>
      </c>
    </row>
    <row r="1836" spans="1:8" ht="15" customHeight="1">
      <c r="A1836">
        <f t="shared" si="28"/>
        <v>1835</v>
      </c>
      <c r="B1836" s="13">
        <f ca="1">RAND()</f>
        <v>0.55202201187774924</v>
      </c>
      <c r="C1836" t="str">
        <f ca="1">IF(B1836&lt;=$L$3,$I$3,IF(B1836&lt;=$L$4,$I$4,IF(B1836&lt;=$L$5,$I$5,IF(B1836&lt;=$L$6,$I$6,$I$7))))</f>
        <v>Cup</v>
      </c>
      <c r="D1836" s="14">
        <f ca="1">LOGINV(RAND(),$M$12,$L$12)</f>
        <v>22.824422856281231</v>
      </c>
      <c r="E1836" s="14">
        <f ca="1">LOGINV(RAND(),$M$13,$L$13)</f>
        <v>42.140635130587434</v>
      </c>
      <c r="F1836" s="14">
        <f ca="1">LOGINV(RAND(),$M$14,$L$14)</f>
        <v>22.413995164873068</v>
      </c>
      <c r="G1836" s="14">
        <f ca="1">D1836+E1836+F1836</f>
        <v>87.379053151741729</v>
      </c>
      <c r="H1836">
        <f ca="1">FLOOR(SimTable[[#This Row],[Total_Service_Time_sec]],10)</f>
        <v>80</v>
      </c>
    </row>
    <row r="1837" spans="1:8" ht="15" customHeight="1">
      <c r="A1837">
        <f t="shared" si="28"/>
        <v>1836</v>
      </c>
      <c r="B1837" s="13">
        <f ca="1">RAND()</f>
        <v>0.49294590437764685</v>
      </c>
      <c r="C1837" t="str">
        <f ca="1">IF(B1837&lt;=$L$3,$I$3,IF(B1837&lt;=$L$4,$I$4,IF(B1837&lt;=$L$5,$I$5,IF(B1837&lt;=$L$6,$I$6,$I$7))))</f>
        <v>Cone</v>
      </c>
      <c r="D1837" s="14">
        <f ca="1">LOGINV(RAND(),$M$12,$L$12)</f>
        <v>18.923944011417657</v>
      </c>
      <c r="E1837" s="14">
        <f ca="1">LOGINV(RAND(),$M$13,$L$13)</f>
        <v>18.53058999752465</v>
      </c>
      <c r="F1837" s="14">
        <f ca="1">LOGINV(RAND(),$M$14,$L$14)</f>
        <v>29.91058890567114</v>
      </c>
      <c r="G1837" s="14">
        <f ca="1">D1837+E1837+F1837</f>
        <v>67.365122914613437</v>
      </c>
      <c r="H1837">
        <f ca="1">FLOOR(SimTable[[#This Row],[Total_Service_Time_sec]],10)</f>
        <v>60</v>
      </c>
    </row>
    <row r="1838" spans="1:8" ht="15" customHeight="1">
      <c r="A1838">
        <f t="shared" si="28"/>
        <v>1837</v>
      </c>
      <c r="B1838" s="13">
        <f ca="1">RAND()</f>
        <v>5.143777694089724E-2</v>
      </c>
      <c r="C1838" t="str">
        <f ca="1">IF(B1838&lt;=$L$3,$I$3,IF(B1838&lt;=$L$4,$I$4,IF(B1838&lt;=$L$5,$I$5,IF(B1838&lt;=$L$6,$I$6,$I$7))))</f>
        <v>Cone</v>
      </c>
      <c r="D1838" s="14">
        <f ca="1">LOGINV(RAND(),$M$12,$L$12)</f>
        <v>27.916112467105236</v>
      </c>
      <c r="E1838" s="14">
        <f ca="1">LOGINV(RAND(),$M$13,$L$13)</f>
        <v>39.455826982496184</v>
      </c>
      <c r="F1838" s="14">
        <f ca="1">LOGINV(RAND(),$M$14,$L$14)</f>
        <v>16.884587327341308</v>
      </c>
      <c r="G1838" s="14">
        <f ca="1">D1838+E1838+F1838</f>
        <v>84.256526776942735</v>
      </c>
      <c r="H1838">
        <f ca="1">FLOOR(SimTable[[#This Row],[Total_Service_Time_sec]],10)</f>
        <v>80</v>
      </c>
    </row>
    <row r="1839" spans="1:8" ht="15" customHeight="1">
      <c r="A1839">
        <f t="shared" si="28"/>
        <v>1838</v>
      </c>
      <c r="B1839" s="13">
        <f ca="1">RAND()</f>
        <v>0.93862476670779194</v>
      </c>
      <c r="C1839" t="str">
        <f ca="1">IF(B1839&lt;=$L$3,$I$3,IF(B1839&lt;=$L$4,$I$4,IF(B1839&lt;=$L$5,$I$5,IF(B1839&lt;=$L$6,$I$6,$I$7))))</f>
        <v>Split</v>
      </c>
      <c r="D1839" s="14">
        <f ca="1">LOGINV(RAND(),$M$12,$L$12)</f>
        <v>100.38586862442932</v>
      </c>
      <c r="E1839" s="14">
        <f ca="1">LOGINV(RAND(),$M$13,$L$13)</f>
        <v>47.002502492564055</v>
      </c>
      <c r="F1839" s="14">
        <f ca="1">LOGINV(RAND(),$M$14,$L$14)</f>
        <v>16.718579931807533</v>
      </c>
      <c r="G1839" s="14">
        <f ca="1">D1839+E1839+F1839</f>
        <v>164.10695104880091</v>
      </c>
      <c r="H1839">
        <f ca="1">FLOOR(SimTable[[#This Row],[Total_Service_Time_sec]],10)</f>
        <v>160</v>
      </c>
    </row>
    <row r="1840" spans="1:8" ht="15" customHeight="1">
      <c r="A1840">
        <f t="shared" si="28"/>
        <v>1839</v>
      </c>
      <c r="B1840" s="13">
        <f ca="1">RAND()</f>
        <v>0.93094691173762989</v>
      </c>
      <c r="C1840" t="str">
        <f ca="1">IF(B1840&lt;=$L$3,$I$3,IF(B1840&lt;=$L$4,$I$4,IF(B1840&lt;=$L$5,$I$5,IF(B1840&lt;=$L$6,$I$6,$I$7))))</f>
        <v>Split</v>
      </c>
      <c r="D1840" s="14">
        <f ca="1">LOGINV(RAND(),$M$12,$L$12)</f>
        <v>24.920359992265404</v>
      </c>
      <c r="E1840" s="14">
        <f ca="1">LOGINV(RAND(),$M$13,$L$13)</f>
        <v>20.131957773862123</v>
      </c>
      <c r="F1840" s="14">
        <f ca="1">LOGINV(RAND(),$M$14,$L$14)</f>
        <v>22.405030776069722</v>
      </c>
      <c r="G1840" s="14">
        <f ca="1">D1840+E1840+F1840</f>
        <v>67.457348542197252</v>
      </c>
      <c r="H1840">
        <f ca="1">FLOOR(SimTable[[#This Row],[Total_Service_Time_sec]],10)</f>
        <v>60</v>
      </c>
    </row>
    <row r="1841" spans="1:8" ht="15" customHeight="1">
      <c r="A1841">
        <f t="shared" si="28"/>
        <v>1840</v>
      </c>
      <c r="B1841" s="13">
        <f ca="1">RAND()</f>
        <v>0.82197654740873261</v>
      </c>
      <c r="C1841" t="str">
        <f ca="1">IF(B1841&lt;=$L$3,$I$3,IF(B1841&lt;=$L$4,$I$4,IF(B1841&lt;=$L$5,$I$5,IF(B1841&lt;=$L$6,$I$6,$I$7))))</f>
        <v>Cup</v>
      </c>
      <c r="D1841" s="14">
        <f ca="1">LOGINV(RAND(),$M$12,$L$12)</f>
        <v>81.184828589033373</v>
      </c>
      <c r="E1841" s="14">
        <f ca="1">LOGINV(RAND(),$M$13,$L$13)</f>
        <v>12.962204986818467</v>
      </c>
      <c r="F1841" s="14">
        <f ca="1">LOGINV(RAND(),$M$14,$L$14)</f>
        <v>19.530657640516296</v>
      </c>
      <c r="G1841" s="14">
        <f ca="1">D1841+E1841+F1841</f>
        <v>113.67769121636813</v>
      </c>
      <c r="H1841">
        <f ca="1">FLOOR(SimTable[[#This Row],[Total_Service_Time_sec]],10)</f>
        <v>110</v>
      </c>
    </row>
    <row r="1842" spans="1:8" ht="15" customHeight="1">
      <c r="A1842">
        <f t="shared" si="28"/>
        <v>1841</v>
      </c>
      <c r="B1842" s="13">
        <f ca="1">RAND()</f>
        <v>0.52952333061990486</v>
      </c>
      <c r="C1842" t="str">
        <f ca="1">IF(B1842&lt;=$L$3,$I$3,IF(B1842&lt;=$L$4,$I$4,IF(B1842&lt;=$L$5,$I$5,IF(B1842&lt;=$L$6,$I$6,$I$7))))</f>
        <v>Cup</v>
      </c>
      <c r="D1842" s="14">
        <f ca="1">LOGINV(RAND(),$M$12,$L$12)</f>
        <v>10.567934591559936</v>
      </c>
      <c r="E1842" s="14">
        <f ca="1">LOGINV(RAND(),$M$13,$L$13)</f>
        <v>24.44883393474116</v>
      </c>
      <c r="F1842" s="14">
        <f ca="1">LOGINV(RAND(),$M$14,$L$14)</f>
        <v>22.640612787106566</v>
      </c>
      <c r="G1842" s="14">
        <f ca="1">D1842+E1842+F1842</f>
        <v>57.657381313407654</v>
      </c>
      <c r="H1842">
        <f ca="1">FLOOR(SimTable[[#This Row],[Total_Service_Time_sec]],10)</f>
        <v>50</v>
      </c>
    </row>
    <row r="1843" spans="1:8" ht="15" customHeight="1">
      <c r="A1843">
        <f t="shared" si="28"/>
        <v>1842</v>
      </c>
      <c r="B1843" s="13">
        <f ca="1">RAND()</f>
        <v>0.20570226031416416</v>
      </c>
      <c r="C1843" t="str">
        <f ca="1">IF(B1843&lt;=$L$3,$I$3,IF(B1843&lt;=$L$4,$I$4,IF(B1843&lt;=$L$5,$I$5,IF(B1843&lt;=$L$6,$I$6,$I$7))))</f>
        <v>Cone</v>
      </c>
      <c r="D1843" s="14">
        <f ca="1">LOGINV(RAND(),$M$12,$L$12)</f>
        <v>41.196001768706921</v>
      </c>
      <c r="E1843" s="14">
        <f ca="1">LOGINV(RAND(),$M$13,$L$13)</f>
        <v>10.989093423486839</v>
      </c>
      <c r="F1843" s="14">
        <f ca="1">LOGINV(RAND(),$M$14,$L$14)</f>
        <v>15.207396161573271</v>
      </c>
      <c r="G1843" s="14">
        <f ca="1">D1843+E1843+F1843</f>
        <v>67.392491353767028</v>
      </c>
      <c r="H1843">
        <f ca="1">FLOOR(SimTable[[#This Row],[Total_Service_Time_sec]],10)</f>
        <v>60</v>
      </c>
    </row>
    <row r="1844" spans="1:8" ht="15" customHeight="1">
      <c r="A1844">
        <f t="shared" si="28"/>
        <v>1843</v>
      </c>
      <c r="B1844" s="13">
        <f ca="1">RAND()</f>
        <v>0.14511247314601816</v>
      </c>
      <c r="C1844" t="str">
        <f ca="1">IF(B1844&lt;=$L$3,$I$3,IF(B1844&lt;=$L$4,$I$4,IF(B1844&lt;=$L$5,$I$5,IF(B1844&lt;=$L$6,$I$6,$I$7))))</f>
        <v>Cone</v>
      </c>
      <c r="D1844" s="14">
        <f ca="1">LOGINV(RAND(),$M$12,$L$12)</f>
        <v>55.261565904553883</v>
      </c>
      <c r="E1844" s="14">
        <f ca="1">LOGINV(RAND(),$M$13,$L$13)</f>
        <v>35.13343123650764</v>
      </c>
      <c r="F1844" s="14">
        <f ca="1">LOGINV(RAND(),$M$14,$L$14)</f>
        <v>20.440248784972237</v>
      </c>
      <c r="G1844" s="14">
        <f ca="1">D1844+E1844+F1844</f>
        <v>110.83524592603376</v>
      </c>
      <c r="H1844">
        <f ca="1">FLOOR(SimTable[[#This Row],[Total_Service_Time_sec]],10)</f>
        <v>110</v>
      </c>
    </row>
    <row r="1845" spans="1:8" ht="15" customHeight="1">
      <c r="A1845">
        <f t="shared" si="28"/>
        <v>1844</v>
      </c>
      <c r="B1845" s="13">
        <f ca="1">RAND()</f>
        <v>0.50533045731461568</v>
      </c>
      <c r="C1845" t="str">
        <f ca="1">IF(B1845&lt;=$L$3,$I$3,IF(B1845&lt;=$L$4,$I$4,IF(B1845&lt;=$L$5,$I$5,IF(B1845&lt;=$L$6,$I$6,$I$7))))</f>
        <v>Cup</v>
      </c>
      <c r="D1845" s="14">
        <f ca="1">LOGINV(RAND(),$M$12,$L$12)</f>
        <v>10.668485489935971</v>
      </c>
      <c r="E1845" s="14">
        <f ca="1">LOGINV(RAND(),$M$13,$L$13)</f>
        <v>21.811703185261987</v>
      </c>
      <c r="F1845" s="14">
        <f ca="1">LOGINV(RAND(),$M$14,$L$14)</f>
        <v>21.131059587872439</v>
      </c>
      <c r="G1845" s="14">
        <f ca="1">D1845+E1845+F1845</f>
        <v>53.611248263070394</v>
      </c>
      <c r="H1845">
        <f ca="1">FLOOR(SimTable[[#This Row],[Total_Service_Time_sec]],10)</f>
        <v>50</v>
      </c>
    </row>
    <row r="1846" spans="1:8" ht="15" customHeight="1">
      <c r="A1846">
        <f t="shared" si="28"/>
        <v>1845</v>
      </c>
      <c r="B1846" s="13">
        <f ca="1">RAND()</f>
        <v>0.45186570648270707</v>
      </c>
      <c r="C1846" t="str">
        <f ca="1">IF(B1846&lt;=$L$3,$I$3,IF(B1846&lt;=$L$4,$I$4,IF(B1846&lt;=$L$5,$I$5,IF(B1846&lt;=$L$6,$I$6,$I$7))))</f>
        <v>Cone</v>
      </c>
      <c r="D1846" s="14">
        <f ca="1">LOGINV(RAND(),$M$12,$L$12)</f>
        <v>19.947783819331974</v>
      </c>
      <c r="E1846" s="14">
        <f ca="1">LOGINV(RAND(),$M$13,$L$13)</f>
        <v>30.597771096204688</v>
      </c>
      <c r="F1846" s="14">
        <f ca="1">LOGINV(RAND(),$M$14,$L$14)</f>
        <v>16.428259806141615</v>
      </c>
      <c r="G1846" s="14">
        <f ca="1">D1846+E1846+F1846</f>
        <v>66.973814721678281</v>
      </c>
      <c r="H1846">
        <f ca="1">FLOOR(SimTable[[#This Row],[Total_Service_Time_sec]],10)</f>
        <v>60</v>
      </c>
    </row>
    <row r="1847" spans="1:8" ht="15" customHeight="1">
      <c r="A1847">
        <f t="shared" si="28"/>
        <v>1846</v>
      </c>
      <c r="B1847" s="13">
        <f ca="1">RAND()</f>
        <v>0.68776263920334302</v>
      </c>
      <c r="C1847" t="str">
        <f ca="1">IF(B1847&lt;=$L$3,$I$3,IF(B1847&lt;=$L$4,$I$4,IF(B1847&lt;=$L$5,$I$5,IF(B1847&lt;=$L$6,$I$6,$I$7))))</f>
        <v>Cup</v>
      </c>
      <c r="D1847" s="14">
        <f ca="1">LOGINV(RAND(),$M$12,$L$12)</f>
        <v>14.878776140302502</v>
      </c>
      <c r="E1847" s="14">
        <f ca="1">LOGINV(RAND(),$M$13,$L$13)</f>
        <v>44.765016467621486</v>
      </c>
      <c r="F1847" s="14">
        <f ca="1">LOGINV(RAND(),$M$14,$L$14)</f>
        <v>20.283132942517835</v>
      </c>
      <c r="G1847" s="14">
        <f ca="1">D1847+E1847+F1847</f>
        <v>79.926925550441823</v>
      </c>
      <c r="H1847">
        <f ca="1">FLOOR(SimTable[[#This Row],[Total_Service_Time_sec]],10)</f>
        <v>70</v>
      </c>
    </row>
    <row r="1848" spans="1:8" ht="15" customHeight="1">
      <c r="A1848">
        <f t="shared" si="28"/>
        <v>1847</v>
      </c>
      <c r="B1848" s="13">
        <f ca="1">RAND()</f>
        <v>0.62103419546627214</v>
      </c>
      <c r="C1848" t="str">
        <f ca="1">IF(B1848&lt;=$L$3,$I$3,IF(B1848&lt;=$L$4,$I$4,IF(B1848&lt;=$L$5,$I$5,IF(B1848&lt;=$L$6,$I$6,$I$7))))</f>
        <v>Cup</v>
      </c>
      <c r="D1848" s="14">
        <f ca="1">LOGINV(RAND(),$M$12,$L$12)</f>
        <v>16.837318421537486</v>
      </c>
      <c r="E1848" s="14">
        <f ca="1">LOGINV(RAND(),$M$13,$L$13)</f>
        <v>15.30452596590955</v>
      </c>
      <c r="F1848" s="14">
        <f ca="1">LOGINV(RAND(),$M$14,$L$14)</f>
        <v>14.503050748892784</v>
      </c>
      <c r="G1848" s="14">
        <f ca="1">D1848+E1848+F1848</f>
        <v>46.644895136339819</v>
      </c>
      <c r="H1848">
        <f ca="1">FLOOR(SimTable[[#This Row],[Total_Service_Time_sec]],10)</f>
        <v>40</v>
      </c>
    </row>
    <row r="1849" spans="1:8" ht="15" customHeight="1">
      <c r="A1849">
        <f t="shared" si="28"/>
        <v>1848</v>
      </c>
      <c r="B1849" s="13">
        <f ca="1">RAND()</f>
        <v>0.87553117907495137</v>
      </c>
      <c r="C1849" t="str">
        <f ca="1">IF(B1849&lt;=$L$3,$I$3,IF(B1849&lt;=$L$4,$I$4,IF(B1849&lt;=$L$5,$I$5,IF(B1849&lt;=$L$6,$I$6,$I$7))))</f>
        <v>Shake</v>
      </c>
      <c r="D1849" s="14">
        <f ca="1">LOGINV(RAND(),$M$12,$L$12)</f>
        <v>18.230278064844256</v>
      </c>
      <c r="E1849" s="14">
        <f ca="1">LOGINV(RAND(),$M$13,$L$13)</f>
        <v>36.941753202466472</v>
      </c>
      <c r="F1849" s="14">
        <f ca="1">LOGINV(RAND(),$M$14,$L$14)</f>
        <v>20.553764374018073</v>
      </c>
      <c r="G1849" s="14">
        <f ca="1">D1849+E1849+F1849</f>
        <v>75.725795641328801</v>
      </c>
      <c r="H1849">
        <f ca="1">FLOOR(SimTable[[#This Row],[Total_Service_Time_sec]],10)</f>
        <v>70</v>
      </c>
    </row>
    <row r="1850" spans="1:8" ht="15" customHeight="1">
      <c r="A1850">
        <f t="shared" si="28"/>
        <v>1849</v>
      </c>
      <c r="B1850" s="13">
        <f ca="1">RAND()</f>
        <v>0.9102987022901986</v>
      </c>
      <c r="C1850" t="str">
        <f ca="1">IF(B1850&lt;=$L$3,$I$3,IF(B1850&lt;=$L$4,$I$4,IF(B1850&lt;=$L$5,$I$5,IF(B1850&lt;=$L$6,$I$6,$I$7))))</f>
        <v>Split</v>
      </c>
      <c r="D1850" s="14">
        <f ca="1">LOGINV(RAND(),$M$12,$L$12)</f>
        <v>15.389828219020858</v>
      </c>
      <c r="E1850" s="14">
        <f ca="1">LOGINV(RAND(),$M$13,$L$13)</f>
        <v>9.6612708460735597</v>
      </c>
      <c r="F1850" s="14">
        <f ca="1">LOGINV(RAND(),$M$14,$L$14)</f>
        <v>27.970497567249861</v>
      </c>
      <c r="G1850" s="14">
        <f ca="1">D1850+E1850+F1850</f>
        <v>53.021596632344284</v>
      </c>
      <c r="H1850">
        <f ca="1">FLOOR(SimTable[[#This Row],[Total_Service_Time_sec]],10)</f>
        <v>50</v>
      </c>
    </row>
    <row r="1851" spans="1:8" ht="15" customHeight="1">
      <c r="A1851">
        <f t="shared" si="28"/>
        <v>1850</v>
      </c>
      <c r="B1851" s="13">
        <f ca="1">RAND()</f>
        <v>0.30458595286591705</v>
      </c>
      <c r="C1851" t="str">
        <f ca="1">IF(B1851&lt;=$L$3,$I$3,IF(B1851&lt;=$L$4,$I$4,IF(B1851&lt;=$L$5,$I$5,IF(B1851&lt;=$L$6,$I$6,$I$7))))</f>
        <v>Cone</v>
      </c>
      <c r="D1851" s="14">
        <f ca="1">LOGINV(RAND(),$M$12,$L$12)</f>
        <v>38.680454621984254</v>
      </c>
      <c r="E1851" s="14">
        <f ca="1">LOGINV(RAND(),$M$13,$L$13)</f>
        <v>24.825722159669201</v>
      </c>
      <c r="F1851" s="14">
        <f ca="1">LOGINV(RAND(),$M$14,$L$14)</f>
        <v>21.016785472986935</v>
      </c>
      <c r="G1851" s="14">
        <f ca="1">D1851+E1851+F1851</f>
        <v>84.52296225464039</v>
      </c>
      <c r="H1851">
        <f ca="1">FLOOR(SimTable[[#This Row],[Total_Service_Time_sec]],10)</f>
        <v>80</v>
      </c>
    </row>
    <row r="1852" spans="1:8" ht="15" customHeight="1">
      <c r="A1852">
        <f t="shared" si="28"/>
        <v>1851</v>
      </c>
      <c r="B1852" s="13">
        <f ca="1">RAND()</f>
        <v>0.73192049699650863</v>
      </c>
      <c r="C1852" t="str">
        <f ca="1">IF(B1852&lt;=$L$3,$I$3,IF(B1852&lt;=$L$4,$I$4,IF(B1852&lt;=$L$5,$I$5,IF(B1852&lt;=$L$6,$I$6,$I$7))))</f>
        <v>Cup</v>
      </c>
      <c r="D1852" s="14">
        <f ca="1">LOGINV(RAND(),$M$12,$L$12)</f>
        <v>16.857261938056698</v>
      </c>
      <c r="E1852" s="14">
        <f ca="1">LOGINV(RAND(),$M$13,$L$13)</f>
        <v>36.59001177982622</v>
      </c>
      <c r="F1852" s="14">
        <f ca="1">LOGINV(RAND(),$M$14,$L$14)</f>
        <v>22.910855655041782</v>
      </c>
      <c r="G1852" s="14">
        <f ca="1">D1852+E1852+F1852</f>
        <v>76.358129372924708</v>
      </c>
      <c r="H1852">
        <f ca="1">FLOOR(SimTable[[#This Row],[Total_Service_Time_sec]],10)</f>
        <v>70</v>
      </c>
    </row>
    <row r="1853" spans="1:8" ht="15" customHeight="1">
      <c r="A1853">
        <f t="shared" si="28"/>
        <v>1852</v>
      </c>
      <c r="B1853" s="13">
        <f ca="1">RAND()</f>
        <v>0.87177048176151528</v>
      </c>
      <c r="C1853" t="str">
        <f ca="1">IF(B1853&lt;=$L$3,$I$3,IF(B1853&lt;=$L$4,$I$4,IF(B1853&lt;=$L$5,$I$5,IF(B1853&lt;=$L$6,$I$6,$I$7))))</f>
        <v>Shake</v>
      </c>
      <c r="D1853" s="14">
        <f ca="1">LOGINV(RAND(),$M$12,$L$12)</f>
        <v>33.858877296735265</v>
      </c>
      <c r="E1853" s="14">
        <f ca="1">LOGINV(RAND(),$M$13,$L$13)</f>
        <v>52.87952178658346</v>
      </c>
      <c r="F1853" s="14">
        <f ca="1">LOGINV(RAND(),$M$14,$L$14)</f>
        <v>20.27024294816556</v>
      </c>
      <c r="G1853" s="14">
        <f ca="1">D1853+E1853+F1853</f>
        <v>107.00864203148429</v>
      </c>
      <c r="H1853">
        <f ca="1">FLOOR(SimTable[[#This Row],[Total_Service_Time_sec]],10)</f>
        <v>100</v>
      </c>
    </row>
    <row r="1854" spans="1:8" ht="15" customHeight="1">
      <c r="A1854">
        <f t="shared" si="28"/>
        <v>1853</v>
      </c>
      <c r="B1854" s="13">
        <f ca="1">RAND()</f>
        <v>0.96202899488877069</v>
      </c>
      <c r="C1854" t="str">
        <f ca="1">IF(B1854&lt;=$L$3,$I$3,IF(B1854&lt;=$L$4,$I$4,IF(B1854&lt;=$L$5,$I$5,IF(B1854&lt;=$L$6,$I$6,$I$7))))</f>
        <v>Sundae</v>
      </c>
      <c r="D1854" s="14">
        <f ca="1">LOGINV(RAND(),$M$12,$L$12)</f>
        <v>26.197032386977099</v>
      </c>
      <c r="E1854" s="14">
        <f ca="1">LOGINV(RAND(),$M$13,$L$13)</f>
        <v>22.71470682532015</v>
      </c>
      <c r="F1854" s="14">
        <f ca="1">LOGINV(RAND(),$M$14,$L$14)</f>
        <v>22.076574310682613</v>
      </c>
      <c r="G1854" s="14">
        <f ca="1">D1854+E1854+F1854</f>
        <v>70.988313522979865</v>
      </c>
      <c r="H1854">
        <f ca="1">FLOOR(SimTable[[#This Row],[Total_Service_Time_sec]],10)</f>
        <v>70</v>
      </c>
    </row>
    <row r="1855" spans="1:8" ht="15" customHeight="1">
      <c r="A1855">
        <f t="shared" si="28"/>
        <v>1854</v>
      </c>
      <c r="B1855" s="13">
        <f ca="1">RAND()</f>
        <v>0.62640879332885768</v>
      </c>
      <c r="C1855" t="str">
        <f ca="1">IF(B1855&lt;=$L$3,$I$3,IF(B1855&lt;=$L$4,$I$4,IF(B1855&lt;=$L$5,$I$5,IF(B1855&lt;=$L$6,$I$6,$I$7))))</f>
        <v>Cup</v>
      </c>
      <c r="D1855" s="14">
        <f ca="1">LOGINV(RAND(),$M$12,$L$12)</f>
        <v>61.451626018432449</v>
      </c>
      <c r="E1855" s="14">
        <f ca="1">LOGINV(RAND(),$M$13,$L$13)</f>
        <v>59.430158930712402</v>
      </c>
      <c r="F1855" s="14">
        <f ca="1">LOGINV(RAND(),$M$14,$L$14)</f>
        <v>18.249537070025021</v>
      </c>
      <c r="G1855" s="14">
        <f ca="1">D1855+E1855+F1855</f>
        <v>139.13132201916986</v>
      </c>
      <c r="H1855">
        <f ca="1">FLOOR(SimTable[[#This Row],[Total_Service_Time_sec]],10)</f>
        <v>130</v>
      </c>
    </row>
    <row r="1856" spans="1:8" ht="15" customHeight="1">
      <c r="A1856">
        <f t="shared" si="28"/>
        <v>1855</v>
      </c>
      <c r="B1856" s="13">
        <f ca="1">RAND()</f>
        <v>0.16884173213739728</v>
      </c>
      <c r="C1856" t="str">
        <f ca="1">IF(B1856&lt;=$L$3,$I$3,IF(B1856&lt;=$L$4,$I$4,IF(B1856&lt;=$L$5,$I$5,IF(B1856&lt;=$L$6,$I$6,$I$7))))</f>
        <v>Cone</v>
      </c>
      <c r="D1856" s="14">
        <f ca="1">LOGINV(RAND(),$M$12,$L$12)</f>
        <v>20.438250437188941</v>
      </c>
      <c r="E1856" s="14">
        <f ca="1">LOGINV(RAND(),$M$13,$L$13)</f>
        <v>29.539169460405503</v>
      </c>
      <c r="F1856" s="14">
        <f ca="1">LOGINV(RAND(),$M$14,$L$14)</f>
        <v>23.152327421814963</v>
      </c>
      <c r="G1856" s="14">
        <f ca="1">D1856+E1856+F1856</f>
        <v>73.129747319409404</v>
      </c>
      <c r="H1856">
        <f ca="1">FLOOR(SimTable[[#This Row],[Total_Service_Time_sec]],10)</f>
        <v>70</v>
      </c>
    </row>
    <row r="1857" spans="1:8" ht="15" customHeight="1">
      <c r="A1857">
        <f t="shared" si="28"/>
        <v>1856</v>
      </c>
      <c r="B1857" s="13">
        <f ca="1">RAND()</f>
        <v>0.39517040945369053</v>
      </c>
      <c r="C1857" t="str">
        <f ca="1">IF(B1857&lt;=$L$3,$I$3,IF(B1857&lt;=$L$4,$I$4,IF(B1857&lt;=$L$5,$I$5,IF(B1857&lt;=$L$6,$I$6,$I$7))))</f>
        <v>Cone</v>
      </c>
      <c r="D1857" s="14">
        <f ca="1">LOGINV(RAND(),$M$12,$L$12)</f>
        <v>10.854962134194651</v>
      </c>
      <c r="E1857" s="14">
        <f ca="1">LOGINV(RAND(),$M$13,$L$13)</f>
        <v>14.658834800873302</v>
      </c>
      <c r="F1857" s="14">
        <f ca="1">LOGINV(RAND(),$M$14,$L$14)</f>
        <v>18.454287220420969</v>
      </c>
      <c r="G1857" s="14">
        <f ca="1">D1857+E1857+F1857</f>
        <v>43.968084155488924</v>
      </c>
      <c r="H1857">
        <f ca="1">FLOOR(SimTable[[#This Row],[Total_Service_Time_sec]],10)</f>
        <v>40</v>
      </c>
    </row>
    <row r="1858" spans="1:8" ht="15" customHeight="1">
      <c r="A1858">
        <f t="shared" ref="A1858:A1921" si="29">ROW()-1</f>
        <v>1857</v>
      </c>
      <c r="B1858" s="13">
        <f ca="1">RAND()</f>
        <v>0.24064071289566935</v>
      </c>
      <c r="C1858" t="str">
        <f ca="1">IF(B1858&lt;=$L$3,$I$3,IF(B1858&lt;=$L$4,$I$4,IF(B1858&lt;=$L$5,$I$5,IF(B1858&lt;=$L$6,$I$6,$I$7))))</f>
        <v>Cone</v>
      </c>
      <c r="D1858" s="14">
        <f ca="1">LOGINV(RAND(),$M$12,$L$12)</f>
        <v>34.438162868540843</v>
      </c>
      <c r="E1858" s="14">
        <f ca="1">LOGINV(RAND(),$M$13,$L$13)</f>
        <v>27.40073526549428</v>
      </c>
      <c r="F1858" s="14">
        <f ca="1">LOGINV(RAND(),$M$14,$L$14)</f>
        <v>24.78164828044812</v>
      </c>
      <c r="G1858" s="14">
        <f ca="1">D1858+E1858+F1858</f>
        <v>86.620546414483243</v>
      </c>
      <c r="H1858">
        <f ca="1">FLOOR(SimTable[[#This Row],[Total_Service_Time_sec]],10)</f>
        <v>80</v>
      </c>
    </row>
    <row r="1859" spans="1:8" ht="15" customHeight="1">
      <c r="A1859">
        <f t="shared" si="29"/>
        <v>1858</v>
      </c>
      <c r="B1859" s="13">
        <f ca="1">RAND()</f>
        <v>0.28508566908835753</v>
      </c>
      <c r="C1859" t="str">
        <f ca="1">IF(B1859&lt;=$L$3,$I$3,IF(B1859&lt;=$L$4,$I$4,IF(B1859&lt;=$L$5,$I$5,IF(B1859&lt;=$L$6,$I$6,$I$7))))</f>
        <v>Cone</v>
      </c>
      <c r="D1859" s="14">
        <f ca="1">LOGINV(RAND(),$M$12,$L$12)</f>
        <v>57.512971427837442</v>
      </c>
      <c r="E1859" s="14">
        <f ca="1">LOGINV(RAND(),$M$13,$L$13)</f>
        <v>24.094869447526602</v>
      </c>
      <c r="F1859" s="14">
        <f ca="1">LOGINV(RAND(),$M$14,$L$14)</f>
        <v>16.761018898572591</v>
      </c>
      <c r="G1859" s="14">
        <f ca="1">D1859+E1859+F1859</f>
        <v>98.368859773936634</v>
      </c>
      <c r="H1859">
        <f ca="1">FLOOR(SimTable[[#This Row],[Total_Service_Time_sec]],10)</f>
        <v>90</v>
      </c>
    </row>
    <row r="1860" spans="1:8" ht="15" customHeight="1">
      <c r="A1860">
        <f t="shared" si="29"/>
        <v>1859</v>
      </c>
      <c r="B1860" s="13">
        <f ca="1">RAND()</f>
        <v>0.13086258037345866</v>
      </c>
      <c r="C1860" t="str">
        <f ca="1">IF(B1860&lt;=$L$3,$I$3,IF(B1860&lt;=$L$4,$I$4,IF(B1860&lt;=$L$5,$I$5,IF(B1860&lt;=$L$6,$I$6,$I$7))))</f>
        <v>Cone</v>
      </c>
      <c r="D1860" s="14">
        <f ca="1">LOGINV(RAND(),$M$12,$L$12)</f>
        <v>46.024987912101437</v>
      </c>
      <c r="E1860" s="14">
        <f ca="1">LOGINV(RAND(),$M$13,$L$13)</f>
        <v>30.292842122241474</v>
      </c>
      <c r="F1860" s="14">
        <f ca="1">LOGINV(RAND(),$M$14,$L$14)</f>
        <v>15.403742641491618</v>
      </c>
      <c r="G1860" s="14">
        <f ca="1">D1860+E1860+F1860</f>
        <v>91.721572675834523</v>
      </c>
      <c r="H1860">
        <f ca="1">FLOOR(SimTable[[#This Row],[Total_Service_Time_sec]],10)</f>
        <v>90</v>
      </c>
    </row>
    <row r="1861" spans="1:8" ht="15" customHeight="1">
      <c r="A1861">
        <f t="shared" si="29"/>
        <v>1860</v>
      </c>
      <c r="B1861" s="13">
        <f ca="1">RAND()</f>
        <v>0.88078944554553318</v>
      </c>
      <c r="C1861" t="str">
        <f ca="1">IF(B1861&lt;=$L$3,$I$3,IF(B1861&lt;=$L$4,$I$4,IF(B1861&lt;=$L$5,$I$5,IF(B1861&lt;=$L$6,$I$6,$I$7))))</f>
        <v>Shake</v>
      </c>
      <c r="D1861" s="14">
        <f ca="1">LOGINV(RAND(),$M$12,$L$12)</f>
        <v>8.402893394157875</v>
      </c>
      <c r="E1861" s="14">
        <f ca="1">LOGINV(RAND(),$M$13,$L$13)</f>
        <v>15.833309421158434</v>
      </c>
      <c r="F1861" s="14">
        <f ca="1">LOGINV(RAND(),$M$14,$L$14)</f>
        <v>23.081389158241272</v>
      </c>
      <c r="G1861" s="14">
        <f ca="1">D1861+E1861+F1861</f>
        <v>47.317591973557583</v>
      </c>
      <c r="H1861">
        <f ca="1">FLOOR(SimTable[[#This Row],[Total_Service_Time_sec]],10)</f>
        <v>40</v>
      </c>
    </row>
    <row r="1862" spans="1:8" ht="15" customHeight="1">
      <c r="A1862">
        <f t="shared" si="29"/>
        <v>1861</v>
      </c>
      <c r="B1862" s="13">
        <f ca="1">RAND()</f>
        <v>0.96507644454887231</v>
      </c>
      <c r="C1862" t="str">
        <f ca="1">IF(B1862&lt;=$L$3,$I$3,IF(B1862&lt;=$L$4,$I$4,IF(B1862&lt;=$L$5,$I$5,IF(B1862&lt;=$L$6,$I$6,$I$7))))</f>
        <v>Sundae</v>
      </c>
      <c r="D1862" s="14">
        <f ca="1">LOGINV(RAND(),$M$12,$L$12)</f>
        <v>25.061443081305921</v>
      </c>
      <c r="E1862" s="14">
        <f ca="1">LOGINV(RAND(),$M$13,$L$13)</f>
        <v>30.133663463329395</v>
      </c>
      <c r="F1862" s="14">
        <f ca="1">LOGINV(RAND(),$M$14,$L$14)</f>
        <v>21.460614019700593</v>
      </c>
      <c r="G1862" s="14">
        <f ca="1">D1862+E1862+F1862</f>
        <v>76.655720564335908</v>
      </c>
      <c r="H1862">
        <f ca="1">FLOOR(SimTable[[#This Row],[Total_Service_Time_sec]],10)</f>
        <v>70</v>
      </c>
    </row>
    <row r="1863" spans="1:8" ht="15" customHeight="1">
      <c r="A1863">
        <f t="shared" si="29"/>
        <v>1862</v>
      </c>
      <c r="B1863" s="13">
        <f ca="1">RAND()</f>
        <v>0.94938227313071766</v>
      </c>
      <c r="C1863" t="str">
        <f ca="1">IF(B1863&lt;=$L$3,$I$3,IF(B1863&lt;=$L$4,$I$4,IF(B1863&lt;=$L$5,$I$5,IF(B1863&lt;=$L$6,$I$6,$I$7))))</f>
        <v>Split</v>
      </c>
      <c r="D1863" s="14">
        <f ca="1">LOGINV(RAND(),$M$12,$L$12)</f>
        <v>43.328421273319115</v>
      </c>
      <c r="E1863" s="14">
        <f ca="1">LOGINV(RAND(),$M$13,$L$13)</f>
        <v>15.848712723718769</v>
      </c>
      <c r="F1863" s="14">
        <f ca="1">LOGINV(RAND(),$M$14,$L$14)</f>
        <v>15.943284911160408</v>
      </c>
      <c r="G1863" s="14">
        <f ca="1">D1863+E1863+F1863</f>
        <v>75.120418908198289</v>
      </c>
      <c r="H1863">
        <f ca="1">FLOOR(SimTable[[#This Row],[Total_Service_Time_sec]],10)</f>
        <v>70</v>
      </c>
    </row>
    <row r="1864" spans="1:8" ht="15" customHeight="1">
      <c r="A1864">
        <f t="shared" si="29"/>
        <v>1863</v>
      </c>
      <c r="B1864" s="13">
        <f ca="1">RAND()</f>
        <v>4.0115274284471369E-2</v>
      </c>
      <c r="C1864" t="str">
        <f ca="1">IF(B1864&lt;=$L$3,$I$3,IF(B1864&lt;=$L$4,$I$4,IF(B1864&lt;=$L$5,$I$5,IF(B1864&lt;=$L$6,$I$6,$I$7))))</f>
        <v>Cone</v>
      </c>
      <c r="D1864" s="14">
        <f ca="1">LOGINV(RAND(),$M$12,$L$12)</f>
        <v>27.847194087354577</v>
      </c>
      <c r="E1864" s="14">
        <f ca="1">LOGINV(RAND(),$M$13,$L$13)</f>
        <v>13.632338532177551</v>
      </c>
      <c r="F1864" s="14">
        <f ca="1">LOGINV(RAND(),$M$14,$L$14)</f>
        <v>22.056029407668067</v>
      </c>
      <c r="G1864" s="14">
        <f ca="1">D1864+E1864+F1864</f>
        <v>63.5355620272002</v>
      </c>
      <c r="H1864">
        <f ca="1">FLOOR(SimTable[[#This Row],[Total_Service_Time_sec]],10)</f>
        <v>60</v>
      </c>
    </row>
    <row r="1865" spans="1:8" ht="15" customHeight="1">
      <c r="A1865">
        <f t="shared" si="29"/>
        <v>1864</v>
      </c>
      <c r="B1865" s="13">
        <f ca="1">RAND()</f>
        <v>0.58241098506655009</v>
      </c>
      <c r="C1865" t="str">
        <f ca="1">IF(B1865&lt;=$L$3,$I$3,IF(B1865&lt;=$L$4,$I$4,IF(B1865&lt;=$L$5,$I$5,IF(B1865&lt;=$L$6,$I$6,$I$7))))</f>
        <v>Cup</v>
      </c>
      <c r="D1865" s="14">
        <f ca="1">LOGINV(RAND(),$M$12,$L$12)</f>
        <v>14.177593240638975</v>
      </c>
      <c r="E1865" s="14">
        <f ca="1">LOGINV(RAND(),$M$13,$L$13)</f>
        <v>13.432915546313799</v>
      </c>
      <c r="F1865" s="14">
        <f ca="1">LOGINV(RAND(),$M$14,$L$14)</f>
        <v>22.031976912414528</v>
      </c>
      <c r="G1865" s="14">
        <f ca="1">D1865+E1865+F1865</f>
        <v>49.642485699367299</v>
      </c>
      <c r="H1865">
        <f ca="1">FLOOR(SimTable[[#This Row],[Total_Service_Time_sec]],10)</f>
        <v>40</v>
      </c>
    </row>
    <row r="1866" spans="1:8" ht="15" customHeight="1">
      <c r="A1866">
        <f t="shared" si="29"/>
        <v>1865</v>
      </c>
      <c r="B1866" s="13">
        <f ca="1">RAND()</f>
        <v>0.86226754998606148</v>
      </c>
      <c r="C1866" t="str">
        <f ca="1">IF(B1866&lt;=$L$3,$I$3,IF(B1866&lt;=$L$4,$I$4,IF(B1866&lt;=$L$5,$I$5,IF(B1866&lt;=$L$6,$I$6,$I$7))))</f>
        <v>Shake</v>
      </c>
      <c r="D1866" s="14">
        <f ca="1">LOGINV(RAND(),$M$12,$L$12)</f>
        <v>21.011677046067369</v>
      </c>
      <c r="E1866" s="14">
        <f ca="1">LOGINV(RAND(),$M$13,$L$13)</f>
        <v>69.734414659685356</v>
      </c>
      <c r="F1866" s="14">
        <f ca="1">LOGINV(RAND(),$M$14,$L$14)</f>
        <v>22.22409407473339</v>
      </c>
      <c r="G1866" s="14">
        <f ca="1">D1866+E1866+F1866</f>
        <v>112.9701857804861</v>
      </c>
      <c r="H1866">
        <f ca="1">FLOOR(SimTable[[#This Row],[Total_Service_Time_sec]],10)</f>
        <v>110</v>
      </c>
    </row>
    <row r="1867" spans="1:8" ht="15" customHeight="1">
      <c r="A1867">
        <f t="shared" si="29"/>
        <v>1866</v>
      </c>
      <c r="B1867" s="13">
        <f ca="1">RAND()</f>
        <v>0.58086346939989553</v>
      </c>
      <c r="C1867" t="str">
        <f ca="1">IF(B1867&lt;=$L$3,$I$3,IF(B1867&lt;=$L$4,$I$4,IF(B1867&lt;=$L$5,$I$5,IF(B1867&lt;=$L$6,$I$6,$I$7))))</f>
        <v>Cup</v>
      </c>
      <c r="D1867" s="14">
        <f ca="1">LOGINV(RAND(),$M$12,$L$12)</f>
        <v>64.913482682309194</v>
      </c>
      <c r="E1867" s="14">
        <f ca="1">LOGINV(RAND(),$M$13,$L$13)</f>
        <v>19.436255141362388</v>
      </c>
      <c r="F1867" s="14">
        <f ca="1">LOGINV(RAND(),$M$14,$L$14)</f>
        <v>17.985174916408873</v>
      </c>
      <c r="G1867" s="14">
        <f ca="1">D1867+E1867+F1867</f>
        <v>102.33491274008045</v>
      </c>
      <c r="H1867">
        <f ca="1">FLOOR(SimTable[[#This Row],[Total_Service_Time_sec]],10)</f>
        <v>100</v>
      </c>
    </row>
    <row r="1868" spans="1:8" ht="15" customHeight="1">
      <c r="A1868">
        <f t="shared" si="29"/>
        <v>1867</v>
      </c>
      <c r="B1868" s="13">
        <f ca="1">RAND()</f>
        <v>0.90412213661879071</v>
      </c>
      <c r="C1868" t="str">
        <f ca="1">IF(B1868&lt;=$L$3,$I$3,IF(B1868&lt;=$L$4,$I$4,IF(B1868&lt;=$L$5,$I$5,IF(B1868&lt;=$L$6,$I$6,$I$7))))</f>
        <v>Split</v>
      </c>
      <c r="D1868" s="14">
        <f ca="1">LOGINV(RAND(),$M$12,$L$12)</f>
        <v>21.825285092083679</v>
      </c>
      <c r="E1868" s="14">
        <f ca="1">LOGINV(RAND(),$M$13,$L$13)</f>
        <v>20.01825901354465</v>
      </c>
      <c r="F1868" s="14">
        <f ca="1">LOGINV(RAND(),$M$14,$L$14)</f>
        <v>21.740168706596343</v>
      </c>
      <c r="G1868" s="14">
        <f ca="1">D1868+E1868+F1868</f>
        <v>63.583712812224668</v>
      </c>
      <c r="H1868">
        <f ca="1">FLOOR(SimTable[[#This Row],[Total_Service_Time_sec]],10)</f>
        <v>60</v>
      </c>
    </row>
    <row r="1869" spans="1:8" ht="15" customHeight="1">
      <c r="A1869">
        <f t="shared" si="29"/>
        <v>1868</v>
      </c>
      <c r="B1869" s="13">
        <f ca="1">RAND()</f>
        <v>5.8689723881721556E-2</v>
      </c>
      <c r="C1869" t="str">
        <f ca="1">IF(B1869&lt;=$L$3,$I$3,IF(B1869&lt;=$L$4,$I$4,IF(B1869&lt;=$L$5,$I$5,IF(B1869&lt;=$L$6,$I$6,$I$7))))</f>
        <v>Cone</v>
      </c>
      <c r="D1869" s="14">
        <f ca="1">LOGINV(RAND(),$M$12,$L$12)</f>
        <v>53.865202248673178</v>
      </c>
      <c r="E1869" s="14">
        <f ca="1">LOGINV(RAND(),$M$13,$L$13)</f>
        <v>66.352926176110159</v>
      </c>
      <c r="F1869" s="14">
        <f ca="1">LOGINV(RAND(),$M$14,$L$14)</f>
        <v>22.042930644587436</v>
      </c>
      <c r="G1869" s="14">
        <f ca="1">D1869+E1869+F1869</f>
        <v>142.26105906937079</v>
      </c>
      <c r="H1869">
        <f ca="1">FLOOR(SimTable[[#This Row],[Total_Service_Time_sec]],10)</f>
        <v>140</v>
      </c>
    </row>
    <row r="1870" spans="1:8" ht="15" customHeight="1">
      <c r="A1870">
        <f t="shared" si="29"/>
        <v>1869</v>
      </c>
      <c r="B1870" s="13">
        <f ca="1">RAND()</f>
        <v>0.62143944285413788</v>
      </c>
      <c r="C1870" t="str">
        <f ca="1">IF(B1870&lt;=$L$3,$I$3,IF(B1870&lt;=$L$4,$I$4,IF(B1870&lt;=$L$5,$I$5,IF(B1870&lt;=$L$6,$I$6,$I$7))))</f>
        <v>Cup</v>
      </c>
      <c r="D1870" s="14">
        <f ca="1">LOGINV(RAND(),$M$12,$L$12)</f>
        <v>71.383150245457969</v>
      </c>
      <c r="E1870" s="14">
        <f ca="1">LOGINV(RAND(),$M$13,$L$13)</f>
        <v>23.672127566866251</v>
      </c>
      <c r="F1870" s="14">
        <f ca="1">LOGINV(RAND(),$M$14,$L$14)</f>
        <v>15.542544926945315</v>
      </c>
      <c r="G1870" s="14">
        <f ca="1">D1870+E1870+F1870</f>
        <v>110.59782273926953</v>
      </c>
      <c r="H1870">
        <f ca="1">FLOOR(SimTable[[#This Row],[Total_Service_Time_sec]],10)</f>
        <v>110</v>
      </c>
    </row>
    <row r="1871" spans="1:8" ht="15" customHeight="1">
      <c r="A1871">
        <f t="shared" si="29"/>
        <v>1870</v>
      </c>
      <c r="B1871" s="13">
        <f ca="1">RAND()</f>
        <v>0.86343375607490258</v>
      </c>
      <c r="C1871" t="str">
        <f ca="1">IF(B1871&lt;=$L$3,$I$3,IF(B1871&lt;=$L$4,$I$4,IF(B1871&lt;=$L$5,$I$5,IF(B1871&lt;=$L$6,$I$6,$I$7))))</f>
        <v>Shake</v>
      </c>
      <c r="D1871" s="14">
        <f ca="1">LOGINV(RAND(),$M$12,$L$12)</f>
        <v>42.064102353243719</v>
      </c>
      <c r="E1871" s="14">
        <f ca="1">LOGINV(RAND(),$M$13,$L$13)</f>
        <v>25.615497356743859</v>
      </c>
      <c r="F1871" s="14">
        <f ca="1">LOGINV(RAND(),$M$14,$L$14)</f>
        <v>21.248906409344126</v>
      </c>
      <c r="G1871" s="14">
        <f ca="1">D1871+E1871+F1871</f>
        <v>88.928506119331701</v>
      </c>
      <c r="H1871">
        <f ca="1">FLOOR(SimTable[[#This Row],[Total_Service_Time_sec]],10)</f>
        <v>80</v>
      </c>
    </row>
    <row r="1872" spans="1:8" ht="15" customHeight="1">
      <c r="A1872">
        <f t="shared" si="29"/>
        <v>1871</v>
      </c>
      <c r="B1872" s="13">
        <f ca="1">RAND()</f>
        <v>0.13889888005243778</v>
      </c>
      <c r="C1872" t="str">
        <f ca="1">IF(B1872&lt;=$L$3,$I$3,IF(B1872&lt;=$L$4,$I$4,IF(B1872&lt;=$L$5,$I$5,IF(B1872&lt;=$L$6,$I$6,$I$7))))</f>
        <v>Cone</v>
      </c>
      <c r="D1872" s="14">
        <f ca="1">LOGINV(RAND(),$M$12,$L$12)</f>
        <v>11.441277950292967</v>
      </c>
      <c r="E1872" s="14">
        <f ca="1">LOGINV(RAND(),$M$13,$L$13)</f>
        <v>39.288942617901796</v>
      </c>
      <c r="F1872" s="14">
        <f ca="1">LOGINV(RAND(),$M$14,$L$14)</f>
        <v>16.344643751994209</v>
      </c>
      <c r="G1872" s="14">
        <f ca="1">D1872+E1872+F1872</f>
        <v>67.074864320188979</v>
      </c>
      <c r="H1872">
        <f ca="1">FLOOR(SimTable[[#This Row],[Total_Service_Time_sec]],10)</f>
        <v>60</v>
      </c>
    </row>
    <row r="1873" spans="1:8" ht="15" customHeight="1">
      <c r="A1873">
        <f t="shared" si="29"/>
        <v>1872</v>
      </c>
      <c r="B1873" s="13">
        <f ca="1">RAND()</f>
        <v>0.42359967131512855</v>
      </c>
      <c r="C1873" t="str">
        <f ca="1">IF(B1873&lt;=$L$3,$I$3,IF(B1873&lt;=$L$4,$I$4,IF(B1873&lt;=$L$5,$I$5,IF(B1873&lt;=$L$6,$I$6,$I$7))))</f>
        <v>Cone</v>
      </c>
      <c r="D1873" s="14">
        <f ca="1">LOGINV(RAND(),$M$12,$L$12)</f>
        <v>26.313879822462258</v>
      </c>
      <c r="E1873" s="14">
        <f ca="1">LOGINV(RAND(),$M$13,$L$13)</f>
        <v>27.702246432977621</v>
      </c>
      <c r="F1873" s="14">
        <f ca="1">LOGINV(RAND(),$M$14,$L$14)</f>
        <v>15.813515796552446</v>
      </c>
      <c r="G1873" s="14">
        <f ca="1">D1873+E1873+F1873</f>
        <v>69.829642051992323</v>
      </c>
      <c r="H1873">
        <f ca="1">FLOOR(SimTable[[#This Row],[Total_Service_Time_sec]],10)</f>
        <v>60</v>
      </c>
    </row>
    <row r="1874" spans="1:8" ht="15" customHeight="1">
      <c r="A1874">
        <f t="shared" si="29"/>
        <v>1873</v>
      </c>
      <c r="B1874" s="13">
        <f ca="1">RAND()</f>
        <v>0.23451806192589197</v>
      </c>
      <c r="C1874" t="str">
        <f ca="1">IF(B1874&lt;=$L$3,$I$3,IF(B1874&lt;=$L$4,$I$4,IF(B1874&lt;=$L$5,$I$5,IF(B1874&lt;=$L$6,$I$6,$I$7))))</f>
        <v>Cone</v>
      </c>
      <c r="D1874" s="14">
        <f ca="1">LOGINV(RAND(),$M$12,$L$12)</f>
        <v>48.591969121701382</v>
      </c>
      <c r="E1874" s="14">
        <f ca="1">LOGINV(RAND(),$M$13,$L$13)</f>
        <v>62.196553578025075</v>
      </c>
      <c r="F1874" s="14">
        <f ca="1">LOGINV(RAND(),$M$14,$L$14)</f>
        <v>16.428279864852694</v>
      </c>
      <c r="G1874" s="14">
        <f ca="1">D1874+E1874+F1874</f>
        <v>127.21680256457915</v>
      </c>
      <c r="H1874">
        <f ca="1">FLOOR(SimTable[[#This Row],[Total_Service_Time_sec]],10)</f>
        <v>120</v>
      </c>
    </row>
    <row r="1875" spans="1:8" ht="15" customHeight="1">
      <c r="A1875">
        <f t="shared" si="29"/>
        <v>1874</v>
      </c>
      <c r="B1875" s="13">
        <f ca="1">RAND()</f>
        <v>0.21755658192690075</v>
      </c>
      <c r="C1875" t="str">
        <f ca="1">IF(B1875&lt;=$L$3,$I$3,IF(B1875&lt;=$L$4,$I$4,IF(B1875&lt;=$L$5,$I$5,IF(B1875&lt;=$L$6,$I$6,$I$7))))</f>
        <v>Cone</v>
      </c>
      <c r="D1875" s="14">
        <f ca="1">LOGINV(RAND(),$M$12,$L$12)</f>
        <v>11.166080953553099</v>
      </c>
      <c r="E1875" s="14">
        <f ca="1">LOGINV(RAND(),$M$13,$L$13)</f>
        <v>30.067611457010774</v>
      </c>
      <c r="F1875" s="14">
        <f ca="1">LOGINV(RAND(),$M$14,$L$14)</f>
        <v>18.439313781123122</v>
      </c>
      <c r="G1875" s="14">
        <f ca="1">D1875+E1875+F1875</f>
        <v>59.673006191686994</v>
      </c>
      <c r="H1875">
        <f ca="1">FLOOR(SimTable[[#This Row],[Total_Service_Time_sec]],10)</f>
        <v>50</v>
      </c>
    </row>
    <row r="1876" spans="1:8" ht="15" customHeight="1">
      <c r="A1876">
        <f t="shared" si="29"/>
        <v>1875</v>
      </c>
      <c r="B1876" s="13">
        <f ca="1">RAND()</f>
        <v>0.673301367993691</v>
      </c>
      <c r="C1876" t="str">
        <f ca="1">IF(B1876&lt;=$L$3,$I$3,IF(B1876&lt;=$L$4,$I$4,IF(B1876&lt;=$L$5,$I$5,IF(B1876&lt;=$L$6,$I$6,$I$7))))</f>
        <v>Cup</v>
      </c>
      <c r="D1876" s="14">
        <f ca="1">LOGINV(RAND(),$M$12,$L$12)</f>
        <v>19.210437298013314</v>
      </c>
      <c r="E1876" s="14">
        <f ca="1">LOGINV(RAND(),$M$13,$L$13)</f>
        <v>33.111434575687177</v>
      </c>
      <c r="F1876" s="14">
        <f ca="1">LOGINV(RAND(),$M$14,$L$14)</f>
        <v>26.30032911066235</v>
      </c>
      <c r="G1876" s="14">
        <f ca="1">D1876+E1876+F1876</f>
        <v>78.622200984362834</v>
      </c>
      <c r="H1876">
        <f ca="1">FLOOR(SimTable[[#This Row],[Total_Service_Time_sec]],10)</f>
        <v>70</v>
      </c>
    </row>
    <row r="1877" spans="1:8" ht="15" customHeight="1">
      <c r="A1877">
        <f t="shared" si="29"/>
        <v>1876</v>
      </c>
      <c r="B1877" s="13">
        <f ca="1">RAND()</f>
        <v>0.24361325656577659</v>
      </c>
      <c r="C1877" t="str">
        <f ca="1">IF(B1877&lt;=$L$3,$I$3,IF(B1877&lt;=$L$4,$I$4,IF(B1877&lt;=$L$5,$I$5,IF(B1877&lt;=$L$6,$I$6,$I$7))))</f>
        <v>Cone</v>
      </c>
      <c r="D1877" s="14">
        <f ca="1">LOGINV(RAND(),$M$12,$L$12)</f>
        <v>30.583971925341565</v>
      </c>
      <c r="E1877" s="14">
        <f ca="1">LOGINV(RAND(),$M$13,$L$13)</f>
        <v>28.949851863088139</v>
      </c>
      <c r="F1877" s="14">
        <f ca="1">LOGINV(RAND(),$M$14,$L$14)</f>
        <v>13.086311713625456</v>
      </c>
      <c r="G1877" s="14">
        <f ca="1">D1877+E1877+F1877</f>
        <v>72.620135502055149</v>
      </c>
      <c r="H1877">
        <f ca="1">FLOOR(SimTable[[#This Row],[Total_Service_Time_sec]],10)</f>
        <v>70</v>
      </c>
    </row>
    <row r="1878" spans="1:8" ht="15" customHeight="1">
      <c r="A1878">
        <f t="shared" si="29"/>
        <v>1877</v>
      </c>
      <c r="B1878" s="13">
        <f ca="1">RAND()</f>
        <v>0.67398761372996241</v>
      </c>
      <c r="C1878" t="str">
        <f ca="1">IF(B1878&lt;=$L$3,$I$3,IF(B1878&lt;=$L$4,$I$4,IF(B1878&lt;=$L$5,$I$5,IF(B1878&lt;=$L$6,$I$6,$I$7))))</f>
        <v>Cup</v>
      </c>
      <c r="D1878" s="14">
        <f ca="1">LOGINV(RAND(),$M$12,$L$12)</f>
        <v>66.64475115347247</v>
      </c>
      <c r="E1878" s="14">
        <f ca="1">LOGINV(RAND(),$M$13,$L$13)</f>
        <v>40.340798206975848</v>
      </c>
      <c r="F1878" s="14">
        <f ca="1">LOGINV(RAND(),$M$14,$L$14)</f>
        <v>25.462181245059661</v>
      </c>
      <c r="G1878" s="14">
        <f ca="1">D1878+E1878+F1878</f>
        <v>132.44773060550799</v>
      </c>
      <c r="H1878">
        <f ca="1">FLOOR(SimTable[[#This Row],[Total_Service_Time_sec]],10)</f>
        <v>130</v>
      </c>
    </row>
    <row r="1879" spans="1:8" ht="15" customHeight="1">
      <c r="A1879">
        <f t="shared" si="29"/>
        <v>1878</v>
      </c>
      <c r="B1879" s="13">
        <f ca="1">RAND()</f>
        <v>0.95321674151286495</v>
      </c>
      <c r="C1879" t="str">
        <f ca="1">IF(B1879&lt;=$L$3,$I$3,IF(B1879&lt;=$L$4,$I$4,IF(B1879&lt;=$L$5,$I$5,IF(B1879&lt;=$L$6,$I$6,$I$7))))</f>
        <v>Split</v>
      </c>
      <c r="D1879" s="14">
        <f ca="1">LOGINV(RAND(),$M$12,$L$12)</f>
        <v>18.65962370430357</v>
      </c>
      <c r="E1879" s="14">
        <f ca="1">LOGINV(RAND(),$M$13,$L$13)</f>
        <v>22.440638317591521</v>
      </c>
      <c r="F1879" s="14">
        <f ca="1">LOGINV(RAND(),$M$14,$L$14)</f>
        <v>23.196942144770787</v>
      </c>
      <c r="G1879" s="14">
        <f ca="1">D1879+E1879+F1879</f>
        <v>64.297204166665878</v>
      </c>
      <c r="H1879">
        <f ca="1">FLOOR(SimTable[[#This Row],[Total_Service_Time_sec]],10)</f>
        <v>60</v>
      </c>
    </row>
    <row r="1880" spans="1:8" ht="15" customHeight="1">
      <c r="A1880">
        <f t="shared" si="29"/>
        <v>1879</v>
      </c>
      <c r="B1880" s="13">
        <f ca="1">RAND()</f>
        <v>0.50581139645299855</v>
      </c>
      <c r="C1880" t="str">
        <f ca="1">IF(B1880&lt;=$L$3,$I$3,IF(B1880&lt;=$L$4,$I$4,IF(B1880&lt;=$L$5,$I$5,IF(B1880&lt;=$L$6,$I$6,$I$7))))</f>
        <v>Cup</v>
      </c>
      <c r="D1880" s="14">
        <f ca="1">LOGINV(RAND(),$M$12,$L$12)</f>
        <v>56.181915910060262</v>
      </c>
      <c r="E1880" s="14">
        <f ca="1">LOGINV(RAND(),$M$13,$L$13)</f>
        <v>65.451746628253247</v>
      </c>
      <c r="F1880" s="14">
        <f ca="1">LOGINV(RAND(),$M$14,$L$14)</f>
        <v>16.088016346426844</v>
      </c>
      <c r="G1880" s="14">
        <f ca="1">D1880+E1880+F1880</f>
        <v>137.72167888474036</v>
      </c>
      <c r="H1880">
        <f ca="1">FLOOR(SimTable[[#This Row],[Total_Service_Time_sec]],10)</f>
        <v>130</v>
      </c>
    </row>
    <row r="1881" spans="1:8" ht="15" customHeight="1">
      <c r="A1881">
        <f t="shared" si="29"/>
        <v>1880</v>
      </c>
      <c r="B1881" s="13">
        <f ca="1">RAND()</f>
        <v>0.96715812892229736</v>
      </c>
      <c r="C1881" t="str">
        <f ca="1">IF(B1881&lt;=$L$3,$I$3,IF(B1881&lt;=$L$4,$I$4,IF(B1881&lt;=$L$5,$I$5,IF(B1881&lt;=$L$6,$I$6,$I$7))))</f>
        <v>Sundae</v>
      </c>
      <c r="D1881" s="14">
        <f ca="1">LOGINV(RAND(),$M$12,$L$12)</f>
        <v>74.77592754708229</v>
      </c>
      <c r="E1881" s="14">
        <f ca="1">LOGINV(RAND(),$M$13,$L$13)</f>
        <v>29.512277780806663</v>
      </c>
      <c r="F1881" s="14">
        <f ca="1">LOGINV(RAND(),$M$14,$L$14)</f>
        <v>14.582488331918748</v>
      </c>
      <c r="G1881" s="14">
        <f ca="1">D1881+E1881+F1881</f>
        <v>118.87069365980771</v>
      </c>
      <c r="H1881">
        <f ca="1">FLOOR(SimTable[[#This Row],[Total_Service_Time_sec]],10)</f>
        <v>110</v>
      </c>
    </row>
    <row r="1882" spans="1:8" ht="15" customHeight="1">
      <c r="A1882">
        <f t="shared" si="29"/>
        <v>1881</v>
      </c>
      <c r="B1882" s="13">
        <f ca="1">RAND()</f>
        <v>0.90656200585262525</v>
      </c>
      <c r="C1882" t="str">
        <f ca="1">IF(B1882&lt;=$L$3,$I$3,IF(B1882&lt;=$L$4,$I$4,IF(B1882&lt;=$L$5,$I$5,IF(B1882&lt;=$L$6,$I$6,$I$7))))</f>
        <v>Split</v>
      </c>
      <c r="D1882" s="14">
        <f ca="1">LOGINV(RAND(),$M$12,$L$12)</f>
        <v>34.800627399797932</v>
      </c>
      <c r="E1882" s="14">
        <f ca="1">LOGINV(RAND(),$M$13,$L$13)</f>
        <v>68.675787424080923</v>
      </c>
      <c r="F1882" s="14">
        <f ca="1">LOGINV(RAND(),$M$14,$L$14)</f>
        <v>14.119962491082475</v>
      </c>
      <c r="G1882" s="14">
        <f ca="1">D1882+E1882+F1882</f>
        <v>117.59637731496133</v>
      </c>
      <c r="H1882">
        <f ca="1">FLOOR(SimTable[[#This Row],[Total_Service_Time_sec]],10)</f>
        <v>110</v>
      </c>
    </row>
    <row r="1883" spans="1:8" ht="15" customHeight="1">
      <c r="A1883">
        <f t="shared" si="29"/>
        <v>1882</v>
      </c>
      <c r="B1883" s="13">
        <f ca="1">RAND()</f>
        <v>0.51637624704151341</v>
      </c>
      <c r="C1883" t="str">
        <f ca="1">IF(B1883&lt;=$L$3,$I$3,IF(B1883&lt;=$L$4,$I$4,IF(B1883&lt;=$L$5,$I$5,IF(B1883&lt;=$L$6,$I$6,$I$7))))</f>
        <v>Cup</v>
      </c>
      <c r="D1883" s="14">
        <f ca="1">LOGINV(RAND(),$M$12,$L$12)</f>
        <v>71.615255614827745</v>
      </c>
      <c r="E1883" s="14">
        <f ca="1">LOGINV(RAND(),$M$13,$L$13)</f>
        <v>26.387012187603453</v>
      </c>
      <c r="F1883" s="14">
        <f ca="1">LOGINV(RAND(),$M$14,$L$14)</f>
        <v>18.522449550086606</v>
      </c>
      <c r="G1883" s="14">
        <f ca="1">D1883+E1883+F1883</f>
        <v>116.5247173525178</v>
      </c>
      <c r="H1883">
        <f ca="1">FLOOR(SimTable[[#This Row],[Total_Service_Time_sec]],10)</f>
        <v>110</v>
      </c>
    </row>
    <row r="1884" spans="1:8" ht="15" customHeight="1">
      <c r="A1884">
        <f t="shared" si="29"/>
        <v>1883</v>
      </c>
      <c r="B1884" s="13">
        <f ca="1">RAND()</f>
        <v>0.68151041689795833</v>
      </c>
      <c r="C1884" t="str">
        <f ca="1">IF(B1884&lt;=$L$3,$I$3,IF(B1884&lt;=$L$4,$I$4,IF(B1884&lt;=$L$5,$I$5,IF(B1884&lt;=$L$6,$I$6,$I$7))))</f>
        <v>Cup</v>
      </c>
      <c r="D1884" s="14">
        <f ca="1">LOGINV(RAND(),$M$12,$L$12)</f>
        <v>24.72660531873538</v>
      </c>
      <c r="E1884" s="14">
        <f ca="1">LOGINV(RAND(),$M$13,$L$13)</f>
        <v>32.408316693168828</v>
      </c>
      <c r="F1884" s="14">
        <f ca="1">LOGINV(RAND(),$M$14,$L$14)</f>
        <v>20.439485817616955</v>
      </c>
      <c r="G1884" s="14">
        <f ca="1">D1884+E1884+F1884</f>
        <v>77.574407829521164</v>
      </c>
      <c r="H1884">
        <f ca="1">FLOOR(SimTable[[#This Row],[Total_Service_Time_sec]],10)</f>
        <v>70</v>
      </c>
    </row>
    <row r="1885" spans="1:8" ht="15" customHeight="1">
      <c r="A1885">
        <f t="shared" si="29"/>
        <v>1884</v>
      </c>
      <c r="B1885" s="13">
        <f ca="1">RAND()</f>
        <v>0.87019610304478445</v>
      </c>
      <c r="C1885" t="str">
        <f ca="1">IF(B1885&lt;=$L$3,$I$3,IF(B1885&lt;=$L$4,$I$4,IF(B1885&lt;=$L$5,$I$5,IF(B1885&lt;=$L$6,$I$6,$I$7))))</f>
        <v>Shake</v>
      </c>
      <c r="D1885" s="14">
        <f ca="1">LOGINV(RAND(),$M$12,$L$12)</f>
        <v>20.630752868038353</v>
      </c>
      <c r="E1885" s="14">
        <f ca="1">LOGINV(RAND(),$M$13,$L$13)</f>
        <v>50.507775704569497</v>
      </c>
      <c r="F1885" s="14">
        <f ca="1">LOGINV(RAND(),$M$14,$L$14)</f>
        <v>14.201246555029959</v>
      </c>
      <c r="G1885" s="14">
        <f ca="1">D1885+E1885+F1885</f>
        <v>85.339775127637807</v>
      </c>
      <c r="H1885">
        <f ca="1">FLOOR(SimTable[[#This Row],[Total_Service_Time_sec]],10)</f>
        <v>80</v>
      </c>
    </row>
    <row r="1886" spans="1:8" ht="15" customHeight="1">
      <c r="A1886">
        <f t="shared" si="29"/>
        <v>1885</v>
      </c>
      <c r="B1886" s="13">
        <f ca="1">RAND()</f>
        <v>1.5470910480956834E-2</v>
      </c>
      <c r="C1886" t="str">
        <f ca="1">IF(B1886&lt;=$L$3,$I$3,IF(B1886&lt;=$L$4,$I$4,IF(B1886&lt;=$L$5,$I$5,IF(B1886&lt;=$L$6,$I$6,$I$7))))</f>
        <v>Cone</v>
      </c>
      <c r="D1886" s="14">
        <f ca="1">LOGINV(RAND(),$M$12,$L$12)</f>
        <v>35.672268260067916</v>
      </c>
      <c r="E1886" s="14">
        <f ca="1">LOGINV(RAND(),$M$13,$L$13)</f>
        <v>17.291417605159715</v>
      </c>
      <c r="F1886" s="14">
        <f ca="1">LOGINV(RAND(),$M$14,$L$14)</f>
        <v>18.195649265417337</v>
      </c>
      <c r="G1886" s="14">
        <f ca="1">D1886+E1886+F1886</f>
        <v>71.159335130644962</v>
      </c>
      <c r="H1886">
        <f ca="1">FLOOR(SimTable[[#This Row],[Total_Service_Time_sec]],10)</f>
        <v>70</v>
      </c>
    </row>
    <row r="1887" spans="1:8" ht="15" customHeight="1">
      <c r="A1887">
        <f t="shared" si="29"/>
        <v>1886</v>
      </c>
      <c r="B1887" s="13">
        <f ca="1">RAND()</f>
        <v>0.33416310444217745</v>
      </c>
      <c r="C1887" t="str">
        <f ca="1">IF(B1887&lt;=$L$3,$I$3,IF(B1887&lt;=$L$4,$I$4,IF(B1887&lt;=$L$5,$I$5,IF(B1887&lt;=$L$6,$I$6,$I$7))))</f>
        <v>Cone</v>
      </c>
      <c r="D1887" s="14">
        <f ca="1">LOGINV(RAND(),$M$12,$L$12)</f>
        <v>31.552605512257774</v>
      </c>
      <c r="E1887" s="14">
        <f ca="1">LOGINV(RAND(),$M$13,$L$13)</f>
        <v>48.345603749862342</v>
      </c>
      <c r="F1887" s="14">
        <f ca="1">LOGINV(RAND(),$M$14,$L$14)</f>
        <v>19.375726401597653</v>
      </c>
      <c r="G1887" s="14">
        <f ca="1">D1887+E1887+F1887</f>
        <v>99.273935663717765</v>
      </c>
      <c r="H1887">
        <f ca="1">FLOOR(SimTable[[#This Row],[Total_Service_Time_sec]],10)</f>
        <v>90</v>
      </c>
    </row>
    <row r="1888" spans="1:8" ht="15" customHeight="1">
      <c r="A1888">
        <f t="shared" si="29"/>
        <v>1887</v>
      </c>
      <c r="B1888" s="13">
        <f ca="1">RAND()</f>
        <v>0.14323600756477262</v>
      </c>
      <c r="C1888" t="str">
        <f ca="1">IF(B1888&lt;=$L$3,$I$3,IF(B1888&lt;=$L$4,$I$4,IF(B1888&lt;=$L$5,$I$5,IF(B1888&lt;=$L$6,$I$6,$I$7))))</f>
        <v>Cone</v>
      </c>
      <c r="D1888" s="14">
        <f ca="1">LOGINV(RAND(),$M$12,$L$12)</f>
        <v>15.389346207406787</v>
      </c>
      <c r="E1888" s="14">
        <f ca="1">LOGINV(RAND(),$M$13,$L$13)</f>
        <v>15.264243344636981</v>
      </c>
      <c r="F1888" s="14">
        <f ca="1">LOGINV(RAND(),$M$14,$L$14)</f>
        <v>18.905611461729794</v>
      </c>
      <c r="G1888" s="14">
        <f ca="1">D1888+E1888+F1888</f>
        <v>49.55920101377356</v>
      </c>
      <c r="H1888">
        <f ca="1">FLOOR(SimTable[[#This Row],[Total_Service_Time_sec]],10)</f>
        <v>40</v>
      </c>
    </row>
    <row r="1889" spans="1:8" ht="15" customHeight="1">
      <c r="A1889">
        <f t="shared" si="29"/>
        <v>1888</v>
      </c>
      <c r="B1889" s="13">
        <f ca="1">RAND()</f>
        <v>0.23246460101106958</v>
      </c>
      <c r="C1889" t="str">
        <f ca="1">IF(B1889&lt;=$L$3,$I$3,IF(B1889&lt;=$L$4,$I$4,IF(B1889&lt;=$L$5,$I$5,IF(B1889&lt;=$L$6,$I$6,$I$7))))</f>
        <v>Cone</v>
      </c>
      <c r="D1889" s="14">
        <f ca="1">LOGINV(RAND(),$M$12,$L$12)</f>
        <v>25.786014666355431</v>
      </c>
      <c r="E1889" s="14">
        <f ca="1">LOGINV(RAND(),$M$13,$L$13)</f>
        <v>26.777979602506839</v>
      </c>
      <c r="F1889" s="14">
        <f ca="1">LOGINV(RAND(),$M$14,$L$14)</f>
        <v>18.068409852222025</v>
      </c>
      <c r="G1889" s="14">
        <f ca="1">D1889+E1889+F1889</f>
        <v>70.632404121084306</v>
      </c>
      <c r="H1889">
        <f ca="1">FLOOR(SimTable[[#This Row],[Total_Service_Time_sec]],10)</f>
        <v>70</v>
      </c>
    </row>
    <row r="1890" spans="1:8" ht="15" customHeight="1">
      <c r="A1890">
        <f t="shared" si="29"/>
        <v>1889</v>
      </c>
      <c r="B1890" s="13">
        <f ca="1">RAND()</f>
        <v>0.56616539369830488</v>
      </c>
      <c r="C1890" t="str">
        <f ca="1">IF(B1890&lt;=$L$3,$I$3,IF(B1890&lt;=$L$4,$I$4,IF(B1890&lt;=$L$5,$I$5,IF(B1890&lt;=$L$6,$I$6,$I$7))))</f>
        <v>Cup</v>
      </c>
      <c r="D1890" s="14">
        <f ca="1">LOGINV(RAND(),$M$12,$L$12)</f>
        <v>51.629096829974443</v>
      </c>
      <c r="E1890" s="14">
        <f ca="1">LOGINV(RAND(),$M$13,$L$13)</f>
        <v>66.517069147353709</v>
      </c>
      <c r="F1890" s="14">
        <f ca="1">LOGINV(RAND(),$M$14,$L$14)</f>
        <v>28.601774283160246</v>
      </c>
      <c r="G1890" s="14">
        <f ca="1">D1890+E1890+F1890</f>
        <v>146.74794026048841</v>
      </c>
      <c r="H1890">
        <f ca="1">FLOOR(SimTable[[#This Row],[Total_Service_Time_sec]],10)</f>
        <v>140</v>
      </c>
    </row>
    <row r="1891" spans="1:8" ht="15" customHeight="1">
      <c r="A1891">
        <f t="shared" si="29"/>
        <v>1890</v>
      </c>
      <c r="B1891" s="13">
        <f ca="1">RAND()</f>
        <v>0.47793844938123609</v>
      </c>
      <c r="C1891" t="str">
        <f ca="1">IF(B1891&lt;=$L$3,$I$3,IF(B1891&lt;=$L$4,$I$4,IF(B1891&lt;=$L$5,$I$5,IF(B1891&lt;=$L$6,$I$6,$I$7))))</f>
        <v>Cone</v>
      </c>
      <c r="D1891" s="14">
        <f ca="1">LOGINV(RAND(),$M$12,$L$12)</f>
        <v>32.259193590145685</v>
      </c>
      <c r="E1891" s="14">
        <f ca="1">LOGINV(RAND(),$M$13,$L$13)</f>
        <v>6.681411620046938</v>
      </c>
      <c r="F1891" s="14">
        <f ca="1">LOGINV(RAND(),$M$14,$L$14)</f>
        <v>35.659455748483076</v>
      </c>
      <c r="G1891" s="14">
        <f ca="1">D1891+E1891+F1891</f>
        <v>74.600060958675698</v>
      </c>
      <c r="H1891">
        <f ca="1">FLOOR(SimTable[[#This Row],[Total_Service_Time_sec]],10)</f>
        <v>70</v>
      </c>
    </row>
    <row r="1892" spans="1:8" ht="15" customHeight="1">
      <c r="A1892">
        <f t="shared" si="29"/>
        <v>1891</v>
      </c>
      <c r="B1892" s="13">
        <f ca="1">RAND()</f>
        <v>0.14372191544833346</v>
      </c>
      <c r="C1892" t="str">
        <f ca="1">IF(B1892&lt;=$L$3,$I$3,IF(B1892&lt;=$L$4,$I$4,IF(B1892&lt;=$L$5,$I$5,IF(B1892&lt;=$L$6,$I$6,$I$7))))</f>
        <v>Cone</v>
      </c>
      <c r="D1892" s="14">
        <f ca="1">LOGINV(RAND(),$M$12,$L$12)</f>
        <v>25.882117410709281</v>
      </c>
      <c r="E1892" s="14">
        <f ca="1">LOGINV(RAND(),$M$13,$L$13)</f>
        <v>11.77094427780319</v>
      </c>
      <c r="F1892" s="14">
        <f ca="1">LOGINV(RAND(),$M$14,$L$14)</f>
        <v>16.373510138598551</v>
      </c>
      <c r="G1892" s="14">
        <f ca="1">D1892+E1892+F1892</f>
        <v>54.026571827111027</v>
      </c>
      <c r="H1892">
        <f ca="1">FLOOR(SimTable[[#This Row],[Total_Service_Time_sec]],10)</f>
        <v>50</v>
      </c>
    </row>
    <row r="1893" spans="1:8" ht="15" customHeight="1">
      <c r="A1893">
        <f t="shared" si="29"/>
        <v>1892</v>
      </c>
      <c r="B1893" s="13">
        <f ca="1">RAND()</f>
        <v>0.35691670477530868</v>
      </c>
      <c r="C1893" t="str">
        <f ca="1">IF(B1893&lt;=$L$3,$I$3,IF(B1893&lt;=$L$4,$I$4,IF(B1893&lt;=$L$5,$I$5,IF(B1893&lt;=$L$6,$I$6,$I$7))))</f>
        <v>Cone</v>
      </c>
      <c r="D1893" s="14">
        <f ca="1">LOGINV(RAND(),$M$12,$L$12)</f>
        <v>17.599362716827219</v>
      </c>
      <c r="E1893" s="14">
        <f ca="1">LOGINV(RAND(),$M$13,$L$13)</f>
        <v>22.684946361187972</v>
      </c>
      <c r="F1893" s="14">
        <f ca="1">LOGINV(RAND(),$M$14,$L$14)</f>
        <v>23.979587566165652</v>
      </c>
      <c r="G1893" s="14">
        <f ca="1">D1893+E1893+F1893</f>
        <v>64.263896644180846</v>
      </c>
      <c r="H1893">
        <f ca="1">FLOOR(SimTable[[#This Row],[Total_Service_Time_sec]],10)</f>
        <v>60</v>
      </c>
    </row>
    <row r="1894" spans="1:8" ht="15" customHeight="1">
      <c r="A1894">
        <f t="shared" si="29"/>
        <v>1893</v>
      </c>
      <c r="B1894" s="13">
        <f ca="1">RAND()</f>
        <v>0.70571922839863666</v>
      </c>
      <c r="C1894" t="str">
        <f ca="1">IF(B1894&lt;=$L$3,$I$3,IF(B1894&lt;=$L$4,$I$4,IF(B1894&lt;=$L$5,$I$5,IF(B1894&lt;=$L$6,$I$6,$I$7))))</f>
        <v>Cup</v>
      </c>
      <c r="D1894" s="14">
        <f ca="1">LOGINV(RAND(),$M$12,$L$12)</f>
        <v>101.46790545235061</v>
      </c>
      <c r="E1894" s="14">
        <f ca="1">LOGINV(RAND(),$M$13,$L$13)</f>
        <v>54.661304928618094</v>
      </c>
      <c r="F1894" s="14">
        <f ca="1">LOGINV(RAND(),$M$14,$L$14)</f>
        <v>12.596418851210423</v>
      </c>
      <c r="G1894" s="14">
        <f ca="1">D1894+E1894+F1894</f>
        <v>168.7256292321791</v>
      </c>
      <c r="H1894">
        <f ca="1">FLOOR(SimTable[[#This Row],[Total_Service_Time_sec]],10)</f>
        <v>160</v>
      </c>
    </row>
    <row r="1895" spans="1:8" ht="15" customHeight="1">
      <c r="A1895">
        <f t="shared" si="29"/>
        <v>1894</v>
      </c>
      <c r="B1895" s="13">
        <f ca="1">RAND()</f>
        <v>0.70588529253614407</v>
      </c>
      <c r="C1895" t="str">
        <f ca="1">IF(B1895&lt;=$L$3,$I$3,IF(B1895&lt;=$L$4,$I$4,IF(B1895&lt;=$L$5,$I$5,IF(B1895&lt;=$L$6,$I$6,$I$7))))</f>
        <v>Cup</v>
      </c>
      <c r="D1895" s="14">
        <f ca="1">LOGINV(RAND(),$M$12,$L$12)</f>
        <v>127.34366356129981</v>
      </c>
      <c r="E1895" s="14">
        <f ca="1">LOGINV(RAND(),$M$13,$L$13)</f>
        <v>36.340427523181859</v>
      </c>
      <c r="F1895" s="14">
        <f ca="1">LOGINV(RAND(),$M$14,$L$14)</f>
        <v>28.310557166565669</v>
      </c>
      <c r="G1895" s="14">
        <f ca="1">D1895+E1895+F1895</f>
        <v>191.99464825104735</v>
      </c>
      <c r="H1895">
        <f ca="1">FLOOR(SimTable[[#This Row],[Total_Service_Time_sec]],10)</f>
        <v>190</v>
      </c>
    </row>
    <row r="1896" spans="1:8" ht="15" customHeight="1">
      <c r="A1896">
        <f t="shared" si="29"/>
        <v>1895</v>
      </c>
      <c r="B1896" s="13">
        <f ca="1">RAND()</f>
        <v>0.91865109944093004</v>
      </c>
      <c r="C1896" t="str">
        <f ca="1">IF(B1896&lt;=$L$3,$I$3,IF(B1896&lt;=$L$4,$I$4,IF(B1896&lt;=$L$5,$I$5,IF(B1896&lt;=$L$6,$I$6,$I$7))))</f>
        <v>Split</v>
      </c>
      <c r="D1896" s="14">
        <f ca="1">LOGINV(RAND(),$M$12,$L$12)</f>
        <v>46.334260555986639</v>
      </c>
      <c r="E1896" s="14">
        <f ca="1">LOGINV(RAND(),$M$13,$L$13)</f>
        <v>26.489602732029962</v>
      </c>
      <c r="F1896" s="14">
        <f ca="1">LOGINV(RAND(),$M$14,$L$14)</f>
        <v>18.495432110457767</v>
      </c>
      <c r="G1896" s="14">
        <f ca="1">D1896+E1896+F1896</f>
        <v>91.319295398474367</v>
      </c>
      <c r="H1896">
        <f ca="1">FLOOR(SimTable[[#This Row],[Total_Service_Time_sec]],10)</f>
        <v>90</v>
      </c>
    </row>
    <row r="1897" spans="1:8" ht="15" customHeight="1">
      <c r="A1897">
        <f t="shared" si="29"/>
        <v>1896</v>
      </c>
      <c r="B1897" s="13">
        <f ca="1">RAND()</f>
        <v>0.51396158941293191</v>
      </c>
      <c r="C1897" t="str">
        <f ca="1">IF(B1897&lt;=$L$3,$I$3,IF(B1897&lt;=$L$4,$I$4,IF(B1897&lt;=$L$5,$I$5,IF(B1897&lt;=$L$6,$I$6,$I$7))))</f>
        <v>Cup</v>
      </c>
      <c r="D1897" s="14">
        <f ca="1">LOGINV(RAND(),$M$12,$L$12)</f>
        <v>26.413570282550364</v>
      </c>
      <c r="E1897" s="14">
        <f ca="1">LOGINV(RAND(),$M$13,$L$13)</f>
        <v>38.819645079286275</v>
      </c>
      <c r="F1897" s="14">
        <f ca="1">LOGINV(RAND(),$M$14,$L$14)</f>
        <v>12.635301439473514</v>
      </c>
      <c r="G1897" s="14">
        <f ca="1">D1897+E1897+F1897</f>
        <v>77.86851680131015</v>
      </c>
      <c r="H1897">
        <f ca="1">FLOOR(SimTable[[#This Row],[Total_Service_Time_sec]],10)</f>
        <v>70</v>
      </c>
    </row>
    <row r="1898" spans="1:8" ht="15" customHeight="1">
      <c r="A1898">
        <f t="shared" si="29"/>
        <v>1897</v>
      </c>
      <c r="B1898" s="13">
        <f ca="1">RAND()</f>
        <v>0.37808215770498188</v>
      </c>
      <c r="C1898" t="str">
        <f ca="1">IF(B1898&lt;=$L$3,$I$3,IF(B1898&lt;=$L$4,$I$4,IF(B1898&lt;=$L$5,$I$5,IF(B1898&lt;=$L$6,$I$6,$I$7))))</f>
        <v>Cone</v>
      </c>
      <c r="D1898" s="14">
        <f ca="1">LOGINV(RAND(),$M$12,$L$12)</f>
        <v>28.564011328517676</v>
      </c>
      <c r="E1898" s="14">
        <f ca="1">LOGINV(RAND(),$M$13,$L$13)</f>
        <v>19.823534592650756</v>
      </c>
      <c r="F1898" s="14">
        <f ca="1">LOGINV(RAND(),$M$14,$L$14)</f>
        <v>19.392476162075621</v>
      </c>
      <c r="G1898" s="14">
        <f ca="1">D1898+E1898+F1898</f>
        <v>67.780022083244049</v>
      </c>
      <c r="H1898">
        <f ca="1">FLOOR(SimTable[[#This Row],[Total_Service_Time_sec]],10)</f>
        <v>60</v>
      </c>
    </row>
    <row r="1899" spans="1:8" ht="15" customHeight="1">
      <c r="A1899">
        <f t="shared" si="29"/>
        <v>1898</v>
      </c>
      <c r="B1899" s="13">
        <f ca="1">RAND()</f>
        <v>0.60170522610748278</v>
      </c>
      <c r="C1899" t="str">
        <f ca="1">IF(B1899&lt;=$L$3,$I$3,IF(B1899&lt;=$L$4,$I$4,IF(B1899&lt;=$L$5,$I$5,IF(B1899&lt;=$L$6,$I$6,$I$7))))</f>
        <v>Cup</v>
      </c>
      <c r="D1899" s="14">
        <f ca="1">LOGINV(RAND(),$M$12,$L$12)</f>
        <v>9.2750546062619623</v>
      </c>
      <c r="E1899" s="14">
        <f ca="1">LOGINV(RAND(),$M$13,$L$13)</f>
        <v>35.341451684785071</v>
      </c>
      <c r="F1899" s="14">
        <f ca="1">LOGINV(RAND(),$M$14,$L$14)</f>
        <v>19.522862124501579</v>
      </c>
      <c r="G1899" s="14">
        <f ca="1">D1899+E1899+F1899</f>
        <v>64.139368415548603</v>
      </c>
      <c r="H1899">
        <f ca="1">FLOOR(SimTable[[#This Row],[Total_Service_Time_sec]],10)</f>
        <v>60</v>
      </c>
    </row>
    <row r="1900" spans="1:8" ht="15" customHeight="1">
      <c r="A1900">
        <f t="shared" si="29"/>
        <v>1899</v>
      </c>
      <c r="B1900" s="13">
        <f ca="1">RAND()</f>
        <v>0.31840154100603535</v>
      </c>
      <c r="C1900" t="str">
        <f ca="1">IF(B1900&lt;=$L$3,$I$3,IF(B1900&lt;=$L$4,$I$4,IF(B1900&lt;=$L$5,$I$5,IF(B1900&lt;=$L$6,$I$6,$I$7))))</f>
        <v>Cone</v>
      </c>
      <c r="D1900" s="14">
        <f ca="1">LOGINV(RAND(),$M$12,$L$12)</f>
        <v>87.841098769382327</v>
      </c>
      <c r="E1900" s="14">
        <f ca="1">LOGINV(RAND(),$M$13,$L$13)</f>
        <v>72.205656206710685</v>
      </c>
      <c r="F1900" s="14">
        <f ca="1">LOGINV(RAND(),$M$14,$L$14)</f>
        <v>20.825637535066196</v>
      </c>
      <c r="G1900" s="14">
        <f ca="1">D1900+E1900+F1900</f>
        <v>180.87239251115921</v>
      </c>
      <c r="H1900">
        <f ca="1">FLOOR(SimTable[[#This Row],[Total_Service_Time_sec]],10)</f>
        <v>180</v>
      </c>
    </row>
    <row r="1901" spans="1:8" ht="15" customHeight="1">
      <c r="A1901">
        <f t="shared" si="29"/>
        <v>1900</v>
      </c>
      <c r="B1901" s="13">
        <f ca="1">RAND()</f>
        <v>0.98717150649474539</v>
      </c>
      <c r="C1901" t="str">
        <f ca="1">IF(B1901&lt;=$L$3,$I$3,IF(B1901&lt;=$L$4,$I$4,IF(B1901&lt;=$L$5,$I$5,IF(B1901&lt;=$L$6,$I$6,$I$7))))</f>
        <v>Sundae</v>
      </c>
      <c r="D1901" s="14">
        <f ca="1">LOGINV(RAND(),$M$12,$L$12)</f>
        <v>5.2953201369439213</v>
      </c>
      <c r="E1901" s="14">
        <f ca="1">LOGINV(RAND(),$M$13,$L$13)</f>
        <v>23.352489815376551</v>
      </c>
      <c r="F1901" s="14">
        <f ca="1">LOGINV(RAND(),$M$14,$L$14)</f>
        <v>14.095504102247336</v>
      </c>
      <c r="G1901" s="14">
        <f ca="1">D1901+E1901+F1901</f>
        <v>42.743314054567804</v>
      </c>
      <c r="H1901">
        <f ca="1">FLOOR(SimTable[[#This Row],[Total_Service_Time_sec]],10)</f>
        <v>40</v>
      </c>
    </row>
    <row r="1902" spans="1:8" ht="15" customHeight="1">
      <c r="A1902">
        <f t="shared" si="29"/>
        <v>1901</v>
      </c>
      <c r="B1902" s="13">
        <f ca="1">RAND()</f>
        <v>0.55449665023999617</v>
      </c>
      <c r="C1902" t="str">
        <f ca="1">IF(B1902&lt;=$L$3,$I$3,IF(B1902&lt;=$L$4,$I$4,IF(B1902&lt;=$L$5,$I$5,IF(B1902&lt;=$L$6,$I$6,$I$7))))</f>
        <v>Cup</v>
      </c>
      <c r="D1902" s="14">
        <f ca="1">LOGINV(RAND(),$M$12,$L$12)</f>
        <v>37.225128428938902</v>
      </c>
      <c r="E1902" s="14">
        <f ca="1">LOGINV(RAND(),$M$13,$L$13)</f>
        <v>37.256619306559934</v>
      </c>
      <c r="F1902" s="14">
        <f ca="1">LOGINV(RAND(),$M$14,$L$14)</f>
        <v>27.896666911774268</v>
      </c>
      <c r="G1902" s="14">
        <f ca="1">D1902+E1902+F1902</f>
        <v>102.3784146472731</v>
      </c>
      <c r="H1902">
        <f ca="1">FLOOR(SimTable[[#This Row],[Total_Service_Time_sec]],10)</f>
        <v>100</v>
      </c>
    </row>
    <row r="1903" spans="1:8" ht="15" customHeight="1">
      <c r="A1903">
        <f t="shared" si="29"/>
        <v>1902</v>
      </c>
      <c r="B1903" s="13">
        <f ca="1">RAND()</f>
        <v>0.83815577720691425</v>
      </c>
      <c r="C1903" t="str">
        <f ca="1">IF(B1903&lt;=$L$3,$I$3,IF(B1903&lt;=$L$4,$I$4,IF(B1903&lt;=$L$5,$I$5,IF(B1903&lt;=$L$6,$I$6,$I$7))))</f>
        <v>Cup</v>
      </c>
      <c r="D1903" s="14">
        <f ca="1">LOGINV(RAND(),$M$12,$L$12)</f>
        <v>32.122219102260019</v>
      </c>
      <c r="E1903" s="14">
        <f ca="1">LOGINV(RAND(),$M$13,$L$13)</f>
        <v>24.369220603100494</v>
      </c>
      <c r="F1903" s="14">
        <f ca="1">LOGINV(RAND(),$M$14,$L$14)</f>
        <v>12.421300740542737</v>
      </c>
      <c r="G1903" s="14">
        <f ca="1">D1903+E1903+F1903</f>
        <v>68.912740445903253</v>
      </c>
      <c r="H1903">
        <f ca="1">FLOOR(SimTable[[#This Row],[Total_Service_Time_sec]],10)</f>
        <v>60</v>
      </c>
    </row>
    <row r="1904" spans="1:8" ht="15" customHeight="1">
      <c r="A1904">
        <f t="shared" si="29"/>
        <v>1903</v>
      </c>
      <c r="B1904" s="13">
        <f ca="1">RAND()</f>
        <v>0.44967488084236007</v>
      </c>
      <c r="C1904" t="str">
        <f ca="1">IF(B1904&lt;=$L$3,$I$3,IF(B1904&lt;=$L$4,$I$4,IF(B1904&lt;=$L$5,$I$5,IF(B1904&lt;=$L$6,$I$6,$I$7))))</f>
        <v>Cone</v>
      </c>
      <c r="D1904" s="14">
        <f ca="1">LOGINV(RAND(),$M$12,$L$12)</f>
        <v>14.316891898452544</v>
      </c>
      <c r="E1904" s="14">
        <f ca="1">LOGINV(RAND(),$M$13,$L$13)</f>
        <v>27.555692553864084</v>
      </c>
      <c r="F1904" s="14">
        <f ca="1">LOGINV(RAND(),$M$14,$L$14)</f>
        <v>18.269413137894027</v>
      </c>
      <c r="G1904" s="14">
        <f ca="1">D1904+E1904+F1904</f>
        <v>60.141997590210657</v>
      </c>
      <c r="H1904">
        <f ca="1">FLOOR(SimTable[[#This Row],[Total_Service_Time_sec]],10)</f>
        <v>60</v>
      </c>
    </row>
    <row r="1905" spans="1:8" ht="15" customHeight="1">
      <c r="A1905">
        <f t="shared" si="29"/>
        <v>1904</v>
      </c>
      <c r="B1905" s="13">
        <f ca="1">RAND()</f>
        <v>0.66225499943908039</v>
      </c>
      <c r="C1905" t="str">
        <f ca="1">IF(B1905&lt;=$L$3,$I$3,IF(B1905&lt;=$L$4,$I$4,IF(B1905&lt;=$L$5,$I$5,IF(B1905&lt;=$L$6,$I$6,$I$7))))</f>
        <v>Cup</v>
      </c>
      <c r="D1905" s="14">
        <f ca="1">LOGINV(RAND(),$M$12,$L$12)</f>
        <v>17.024166790931481</v>
      </c>
      <c r="E1905" s="14">
        <f ca="1">LOGINV(RAND(),$M$13,$L$13)</f>
        <v>18.665331255244766</v>
      </c>
      <c r="F1905" s="14">
        <f ca="1">LOGINV(RAND(),$M$14,$L$14)</f>
        <v>20.140304958314196</v>
      </c>
      <c r="G1905" s="14">
        <f ca="1">D1905+E1905+F1905</f>
        <v>55.829803004490444</v>
      </c>
      <c r="H1905">
        <f ca="1">FLOOR(SimTable[[#This Row],[Total_Service_Time_sec]],10)</f>
        <v>50</v>
      </c>
    </row>
    <row r="1906" spans="1:8" ht="15" customHeight="1">
      <c r="A1906">
        <f t="shared" si="29"/>
        <v>1905</v>
      </c>
      <c r="B1906" s="13">
        <f ca="1">RAND()</f>
        <v>0.43810987240087584</v>
      </c>
      <c r="C1906" t="str">
        <f ca="1">IF(B1906&lt;=$L$3,$I$3,IF(B1906&lt;=$L$4,$I$4,IF(B1906&lt;=$L$5,$I$5,IF(B1906&lt;=$L$6,$I$6,$I$7))))</f>
        <v>Cone</v>
      </c>
      <c r="D1906" s="14">
        <f ca="1">LOGINV(RAND(),$M$12,$L$12)</f>
        <v>12.755854252909284</v>
      </c>
      <c r="E1906" s="14">
        <f ca="1">LOGINV(RAND(),$M$13,$L$13)</f>
        <v>12.028995365451499</v>
      </c>
      <c r="F1906" s="14">
        <f ca="1">LOGINV(RAND(),$M$14,$L$14)</f>
        <v>21.671600013085857</v>
      </c>
      <c r="G1906" s="14">
        <f ca="1">D1906+E1906+F1906</f>
        <v>46.456449631446638</v>
      </c>
      <c r="H1906">
        <f ca="1">FLOOR(SimTable[[#This Row],[Total_Service_Time_sec]],10)</f>
        <v>40</v>
      </c>
    </row>
    <row r="1907" spans="1:8" ht="15" customHeight="1">
      <c r="A1907">
        <f t="shared" si="29"/>
        <v>1906</v>
      </c>
      <c r="B1907" s="13">
        <f ca="1">RAND()</f>
        <v>1.1914996779320064E-2</v>
      </c>
      <c r="C1907" t="str">
        <f ca="1">IF(B1907&lt;=$L$3,$I$3,IF(B1907&lt;=$L$4,$I$4,IF(B1907&lt;=$L$5,$I$5,IF(B1907&lt;=$L$6,$I$6,$I$7))))</f>
        <v>Cone</v>
      </c>
      <c r="D1907" s="14">
        <f ca="1">LOGINV(RAND(),$M$12,$L$12)</f>
        <v>89.74714641467294</v>
      </c>
      <c r="E1907" s="14">
        <f ca="1">LOGINV(RAND(),$M$13,$L$13)</f>
        <v>8.0737665738121969</v>
      </c>
      <c r="F1907" s="14">
        <f ca="1">LOGINV(RAND(),$M$14,$L$14)</f>
        <v>18.534666674045024</v>
      </c>
      <c r="G1907" s="14">
        <f ca="1">D1907+E1907+F1907</f>
        <v>116.35557966253016</v>
      </c>
      <c r="H1907">
        <f ca="1">FLOOR(SimTable[[#This Row],[Total_Service_Time_sec]],10)</f>
        <v>110</v>
      </c>
    </row>
    <row r="1908" spans="1:8" ht="15" customHeight="1">
      <c r="A1908">
        <f t="shared" si="29"/>
        <v>1907</v>
      </c>
      <c r="B1908" s="13">
        <f ca="1">RAND()</f>
        <v>0.2018048019345311</v>
      </c>
      <c r="C1908" t="str">
        <f ca="1">IF(B1908&lt;=$L$3,$I$3,IF(B1908&lt;=$L$4,$I$4,IF(B1908&lt;=$L$5,$I$5,IF(B1908&lt;=$L$6,$I$6,$I$7))))</f>
        <v>Cone</v>
      </c>
      <c r="D1908" s="14">
        <f ca="1">LOGINV(RAND(),$M$12,$L$12)</f>
        <v>36.808205865876538</v>
      </c>
      <c r="E1908" s="14">
        <f ca="1">LOGINV(RAND(),$M$13,$L$13)</f>
        <v>24.519525575240973</v>
      </c>
      <c r="F1908" s="14">
        <f ca="1">LOGINV(RAND(),$M$14,$L$14)</f>
        <v>21.713502175789323</v>
      </c>
      <c r="G1908" s="14">
        <f ca="1">D1908+E1908+F1908</f>
        <v>83.041233616906823</v>
      </c>
      <c r="H1908">
        <f ca="1">FLOOR(SimTable[[#This Row],[Total_Service_Time_sec]],10)</f>
        <v>80</v>
      </c>
    </row>
    <row r="1909" spans="1:8" ht="15" customHeight="1">
      <c r="A1909">
        <f t="shared" si="29"/>
        <v>1908</v>
      </c>
      <c r="B1909" s="13">
        <f ca="1">RAND()</f>
        <v>0.56423290324384212</v>
      </c>
      <c r="C1909" t="str">
        <f ca="1">IF(B1909&lt;=$L$3,$I$3,IF(B1909&lt;=$L$4,$I$4,IF(B1909&lt;=$L$5,$I$5,IF(B1909&lt;=$L$6,$I$6,$I$7))))</f>
        <v>Cup</v>
      </c>
      <c r="D1909" s="14">
        <f ca="1">LOGINV(RAND(),$M$12,$L$12)</f>
        <v>46.79609575734257</v>
      </c>
      <c r="E1909" s="14">
        <f ca="1">LOGINV(RAND(),$M$13,$L$13)</f>
        <v>20.324277965728928</v>
      </c>
      <c r="F1909" s="14">
        <f ca="1">LOGINV(RAND(),$M$14,$L$14)</f>
        <v>25.09843777154158</v>
      </c>
      <c r="G1909" s="14">
        <f ca="1">D1909+E1909+F1909</f>
        <v>92.218811494613078</v>
      </c>
      <c r="H1909">
        <f ca="1">FLOOR(SimTable[[#This Row],[Total_Service_Time_sec]],10)</f>
        <v>90</v>
      </c>
    </row>
    <row r="1910" spans="1:8" ht="15" customHeight="1">
      <c r="A1910">
        <f t="shared" si="29"/>
        <v>1909</v>
      </c>
      <c r="B1910" s="13">
        <f ca="1">RAND()</f>
        <v>0.51869285035812485</v>
      </c>
      <c r="C1910" t="str">
        <f ca="1">IF(B1910&lt;=$L$3,$I$3,IF(B1910&lt;=$L$4,$I$4,IF(B1910&lt;=$L$5,$I$5,IF(B1910&lt;=$L$6,$I$6,$I$7))))</f>
        <v>Cup</v>
      </c>
      <c r="D1910" s="14">
        <f ca="1">LOGINV(RAND(),$M$12,$L$12)</f>
        <v>211.50823441206217</v>
      </c>
      <c r="E1910" s="14">
        <f ca="1">LOGINV(RAND(),$M$13,$L$13)</f>
        <v>9.3483596291738102</v>
      </c>
      <c r="F1910" s="14">
        <f ca="1">LOGINV(RAND(),$M$14,$L$14)</f>
        <v>24.000599191664417</v>
      </c>
      <c r="G1910" s="14">
        <f ca="1">D1910+E1910+F1910</f>
        <v>244.85719323290039</v>
      </c>
      <c r="H1910">
        <f ca="1">FLOOR(SimTable[[#This Row],[Total_Service_Time_sec]],10)</f>
        <v>240</v>
      </c>
    </row>
    <row r="1911" spans="1:8" ht="15" customHeight="1">
      <c r="A1911">
        <f t="shared" si="29"/>
        <v>1910</v>
      </c>
      <c r="B1911" s="13">
        <f ca="1">RAND()</f>
        <v>0.4973626550735476</v>
      </c>
      <c r="C1911" t="str">
        <f ca="1">IF(B1911&lt;=$L$3,$I$3,IF(B1911&lt;=$L$4,$I$4,IF(B1911&lt;=$L$5,$I$5,IF(B1911&lt;=$L$6,$I$6,$I$7))))</f>
        <v>Cone</v>
      </c>
      <c r="D1911" s="14">
        <f ca="1">LOGINV(RAND(),$M$12,$L$12)</f>
        <v>10.149670788685082</v>
      </c>
      <c r="E1911" s="14">
        <f ca="1">LOGINV(RAND(),$M$13,$L$13)</f>
        <v>32.125042337319627</v>
      </c>
      <c r="F1911" s="14">
        <f ca="1">LOGINV(RAND(),$M$14,$L$14)</f>
        <v>22.518932207938221</v>
      </c>
      <c r="G1911" s="14">
        <f ca="1">D1911+E1911+F1911</f>
        <v>64.793645333942933</v>
      </c>
      <c r="H1911">
        <f ca="1">FLOOR(SimTable[[#This Row],[Total_Service_Time_sec]],10)</f>
        <v>60</v>
      </c>
    </row>
    <row r="1912" spans="1:8" ht="15" customHeight="1">
      <c r="A1912">
        <f t="shared" si="29"/>
        <v>1911</v>
      </c>
      <c r="B1912" s="13">
        <f ca="1">RAND()</f>
        <v>0.96798149368395237</v>
      </c>
      <c r="C1912" t="str">
        <f ca="1">IF(B1912&lt;=$L$3,$I$3,IF(B1912&lt;=$L$4,$I$4,IF(B1912&lt;=$L$5,$I$5,IF(B1912&lt;=$L$6,$I$6,$I$7))))</f>
        <v>Sundae</v>
      </c>
      <c r="D1912" s="14">
        <f ca="1">LOGINV(RAND(),$M$12,$L$12)</f>
        <v>19.866624995619887</v>
      </c>
      <c r="E1912" s="14">
        <f ca="1">LOGINV(RAND(),$M$13,$L$13)</f>
        <v>29.621832594088691</v>
      </c>
      <c r="F1912" s="14">
        <f ca="1">LOGINV(RAND(),$M$14,$L$14)</f>
        <v>27.926194972573711</v>
      </c>
      <c r="G1912" s="14">
        <f ca="1">D1912+E1912+F1912</f>
        <v>77.414652562282285</v>
      </c>
      <c r="H1912">
        <f ca="1">FLOOR(SimTable[[#This Row],[Total_Service_Time_sec]],10)</f>
        <v>70</v>
      </c>
    </row>
    <row r="1913" spans="1:8" ht="15" customHeight="1">
      <c r="A1913">
        <f t="shared" si="29"/>
        <v>1912</v>
      </c>
      <c r="B1913" s="13">
        <f ca="1">RAND()</f>
        <v>0.80628734760629528</v>
      </c>
      <c r="C1913" t="str">
        <f ca="1">IF(B1913&lt;=$L$3,$I$3,IF(B1913&lt;=$L$4,$I$4,IF(B1913&lt;=$L$5,$I$5,IF(B1913&lt;=$L$6,$I$6,$I$7))))</f>
        <v>Cup</v>
      </c>
      <c r="D1913" s="14">
        <f ca="1">LOGINV(RAND(),$M$12,$L$12)</f>
        <v>118.66050491629343</v>
      </c>
      <c r="E1913" s="14">
        <f ca="1">LOGINV(RAND(),$M$13,$L$13)</f>
        <v>22.60698517106762</v>
      </c>
      <c r="F1913" s="14">
        <f ca="1">LOGINV(RAND(),$M$14,$L$14)</f>
        <v>23.015638457310754</v>
      </c>
      <c r="G1913" s="14">
        <f ca="1">D1913+E1913+F1913</f>
        <v>164.28312854467183</v>
      </c>
      <c r="H1913">
        <f ca="1">FLOOR(SimTable[[#This Row],[Total_Service_Time_sec]],10)</f>
        <v>160</v>
      </c>
    </row>
    <row r="1914" spans="1:8" ht="15" customHeight="1">
      <c r="A1914">
        <f t="shared" si="29"/>
        <v>1913</v>
      </c>
      <c r="B1914" s="13">
        <f ca="1">RAND()</f>
        <v>0.55574125331991142</v>
      </c>
      <c r="C1914" t="str">
        <f ca="1">IF(B1914&lt;=$L$3,$I$3,IF(B1914&lt;=$L$4,$I$4,IF(B1914&lt;=$L$5,$I$5,IF(B1914&lt;=$L$6,$I$6,$I$7))))</f>
        <v>Cup</v>
      </c>
      <c r="D1914" s="14">
        <f ca="1">LOGINV(RAND(),$M$12,$L$12)</f>
        <v>39.203546714022039</v>
      </c>
      <c r="E1914" s="14">
        <f ca="1">LOGINV(RAND(),$M$13,$L$13)</f>
        <v>21.88391378694282</v>
      </c>
      <c r="F1914" s="14">
        <f ca="1">LOGINV(RAND(),$M$14,$L$14)</f>
        <v>18.295554561483506</v>
      </c>
      <c r="G1914" s="14">
        <f ca="1">D1914+E1914+F1914</f>
        <v>79.383015062448365</v>
      </c>
      <c r="H1914">
        <f ca="1">FLOOR(SimTable[[#This Row],[Total_Service_Time_sec]],10)</f>
        <v>70</v>
      </c>
    </row>
    <row r="1915" spans="1:8" ht="15" customHeight="1">
      <c r="A1915">
        <f t="shared" si="29"/>
        <v>1914</v>
      </c>
      <c r="B1915" s="13">
        <f ca="1">RAND()</f>
        <v>0.62768856436348752</v>
      </c>
      <c r="C1915" t="str">
        <f ca="1">IF(B1915&lt;=$L$3,$I$3,IF(B1915&lt;=$L$4,$I$4,IF(B1915&lt;=$L$5,$I$5,IF(B1915&lt;=$L$6,$I$6,$I$7))))</f>
        <v>Cup</v>
      </c>
      <c r="D1915" s="14">
        <f ca="1">LOGINV(RAND(),$M$12,$L$12)</f>
        <v>32.447040546218169</v>
      </c>
      <c r="E1915" s="14">
        <f ca="1">LOGINV(RAND(),$M$13,$L$13)</f>
        <v>17.497143398578608</v>
      </c>
      <c r="F1915" s="14">
        <f ca="1">LOGINV(RAND(),$M$14,$L$14)</f>
        <v>16.217805075139822</v>
      </c>
      <c r="G1915" s="14">
        <f ca="1">D1915+E1915+F1915</f>
        <v>66.161989019936598</v>
      </c>
      <c r="H1915">
        <f ca="1">FLOOR(SimTable[[#This Row],[Total_Service_Time_sec]],10)</f>
        <v>60</v>
      </c>
    </row>
    <row r="1916" spans="1:8" ht="15" customHeight="1">
      <c r="A1916">
        <f t="shared" si="29"/>
        <v>1915</v>
      </c>
      <c r="B1916" s="13">
        <f ca="1">RAND()</f>
        <v>0.52577802122155959</v>
      </c>
      <c r="C1916" t="str">
        <f ca="1">IF(B1916&lt;=$L$3,$I$3,IF(B1916&lt;=$L$4,$I$4,IF(B1916&lt;=$L$5,$I$5,IF(B1916&lt;=$L$6,$I$6,$I$7))))</f>
        <v>Cup</v>
      </c>
      <c r="D1916" s="14">
        <f ca="1">LOGINV(RAND(),$M$12,$L$12)</f>
        <v>66.708649357056359</v>
      </c>
      <c r="E1916" s="14">
        <f ca="1">LOGINV(RAND(),$M$13,$L$13)</f>
        <v>52.697523693750071</v>
      </c>
      <c r="F1916" s="14">
        <f ca="1">LOGINV(RAND(),$M$14,$L$14)</f>
        <v>21.866767746622518</v>
      </c>
      <c r="G1916" s="14">
        <f ca="1">D1916+E1916+F1916</f>
        <v>141.27294079742896</v>
      </c>
      <c r="H1916">
        <f ca="1">FLOOR(SimTable[[#This Row],[Total_Service_Time_sec]],10)</f>
        <v>140</v>
      </c>
    </row>
    <row r="1917" spans="1:8" ht="15" customHeight="1">
      <c r="A1917">
        <f t="shared" si="29"/>
        <v>1916</v>
      </c>
      <c r="B1917" s="13">
        <f ca="1">RAND()</f>
        <v>0.43912673937769198</v>
      </c>
      <c r="C1917" t="str">
        <f ca="1">IF(B1917&lt;=$L$3,$I$3,IF(B1917&lt;=$L$4,$I$4,IF(B1917&lt;=$L$5,$I$5,IF(B1917&lt;=$L$6,$I$6,$I$7))))</f>
        <v>Cone</v>
      </c>
      <c r="D1917" s="14">
        <f ca="1">LOGINV(RAND(),$M$12,$L$12)</f>
        <v>7.9179404050369095</v>
      </c>
      <c r="E1917" s="14">
        <f ca="1">LOGINV(RAND(),$M$13,$L$13)</f>
        <v>116.56706083804673</v>
      </c>
      <c r="F1917" s="14">
        <f ca="1">LOGINV(RAND(),$M$14,$L$14)</f>
        <v>21.938571774006427</v>
      </c>
      <c r="G1917" s="14">
        <f ca="1">D1917+E1917+F1917</f>
        <v>146.42357301709006</v>
      </c>
      <c r="H1917">
        <f ca="1">FLOOR(SimTable[[#This Row],[Total_Service_Time_sec]],10)</f>
        <v>140</v>
      </c>
    </row>
    <row r="1918" spans="1:8" ht="15" customHeight="1">
      <c r="A1918">
        <f t="shared" si="29"/>
        <v>1917</v>
      </c>
      <c r="B1918" s="13">
        <f ca="1">RAND()</f>
        <v>0.83600688823692693</v>
      </c>
      <c r="C1918" t="str">
        <f ca="1">IF(B1918&lt;=$L$3,$I$3,IF(B1918&lt;=$L$4,$I$4,IF(B1918&lt;=$L$5,$I$5,IF(B1918&lt;=$L$6,$I$6,$I$7))))</f>
        <v>Cup</v>
      </c>
      <c r="D1918" s="14">
        <f ca="1">LOGINV(RAND(),$M$12,$L$12)</f>
        <v>64.873263284576396</v>
      </c>
      <c r="E1918" s="14">
        <f ca="1">LOGINV(RAND(),$M$13,$L$13)</f>
        <v>20.121628642324961</v>
      </c>
      <c r="F1918" s="14">
        <f ca="1">LOGINV(RAND(),$M$14,$L$14)</f>
        <v>13.674606446140039</v>
      </c>
      <c r="G1918" s="14">
        <f ca="1">D1918+E1918+F1918</f>
        <v>98.669498373041392</v>
      </c>
      <c r="H1918">
        <f ca="1">FLOOR(SimTable[[#This Row],[Total_Service_Time_sec]],10)</f>
        <v>90</v>
      </c>
    </row>
    <row r="1919" spans="1:8" ht="15" customHeight="1">
      <c r="A1919">
        <f t="shared" si="29"/>
        <v>1918</v>
      </c>
      <c r="B1919" s="13">
        <f ca="1">RAND()</f>
        <v>0.27654238413604082</v>
      </c>
      <c r="C1919" t="str">
        <f ca="1">IF(B1919&lt;=$L$3,$I$3,IF(B1919&lt;=$L$4,$I$4,IF(B1919&lt;=$L$5,$I$5,IF(B1919&lt;=$L$6,$I$6,$I$7))))</f>
        <v>Cone</v>
      </c>
      <c r="D1919" s="14">
        <f ca="1">LOGINV(RAND(),$M$12,$L$12)</f>
        <v>78.970931466939987</v>
      </c>
      <c r="E1919" s="14">
        <f ca="1">LOGINV(RAND(),$M$13,$L$13)</f>
        <v>64.546326987391154</v>
      </c>
      <c r="F1919" s="14">
        <f ca="1">LOGINV(RAND(),$M$14,$L$14)</f>
        <v>18.585359148938512</v>
      </c>
      <c r="G1919" s="14">
        <f ca="1">D1919+E1919+F1919</f>
        <v>162.10261760326966</v>
      </c>
      <c r="H1919">
        <f ca="1">FLOOR(SimTable[[#This Row],[Total_Service_Time_sec]],10)</f>
        <v>160</v>
      </c>
    </row>
    <row r="1920" spans="1:8" ht="15" customHeight="1">
      <c r="A1920">
        <f t="shared" si="29"/>
        <v>1919</v>
      </c>
      <c r="B1920" s="13">
        <f ca="1">RAND()</f>
        <v>0.47720050906775824</v>
      </c>
      <c r="C1920" t="str">
        <f ca="1">IF(B1920&lt;=$L$3,$I$3,IF(B1920&lt;=$L$4,$I$4,IF(B1920&lt;=$L$5,$I$5,IF(B1920&lt;=$L$6,$I$6,$I$7))))</f>
        <v>Cone</v>
      </c>
      <c r="D1920" s="14">
        <f ca="1">LOGINV(RAND(),$M$12,$L$12)</f>
        <v>14.046123570614318</v>
      </c>
      <c r="E1920" s="14">
        <f ca="1">LOGINV(RAND(),$M$13,$L$13)</f>
        <v>21.98411295423573</v>
      </c>
      <c r="F1920" s="14">
        <f ca="1">LOGINV(RAND(),$M$14,$L$14)</f>
        <v>22.261980734453424</v>
      </c>
      <c r="G1920" s="14">
        <f ca="1">D1920+E1920+F1920</f>
        <v>58.29221725930347</v>
      </c>
      <c r="H1920">
        <f ca="1">FLOOR(SimTable[[#This Row],[Total_Service_Time_sec]],10)</f>
        <v>50</v>
      </c>
    </row>
    <row r="1921" spans="1:8" ht="15" customHeight="1">
      <c r="A1921">
        <f t="shared" si="29"/>
        <v>1920</v>
      </c>
      <c r="B1921" s="13">
        <f ca="1">RAND()</f>
        <v>0.10920441110629031</v>
      </c>
      <c r="C1921" t="str">
        <f ca="1">IF(B1921&lt;=$L$3,$I$3,IF(B1921&lt;=$L$4,$I$4,IF(B1921&lt;=$L$5,$I$5,IF(B1921&lt;=$L$6,$I$6,$I$7))))</f>
        <v>Cone</v>
      </c>
      <c r="D1921" s="14">
        <f ca="1">LOGINV(RAND(),$M$12,$L$12)</f>
        <v>59.328972080865846</v>
      </c>
      <c r="E1921" s="14">
        <f ca="1">LOGINV(RAND(),$M$13,$L$13)</f>
        <v>12.902924414917393</v>
      </c>
      <c r="F1921" s="14">
        <f ca="1">LOGINV(RAND(),$M$14,$L$14)</f>
        <v>22.930588174568879</v>
      </c>
      <c r="G1921" s="14">
        <f ca="1">D1921+E1921+F1921</f>
        <v>95.162484670352129</v>
      </c>
      <c r="H1921">
        <f ca="1">FLOOR(SimTable[[#This Row],[Total_Service_Time_sec]],10)</f>
        <v>90</v>
      </c>
    </row>
    <row r="1922" spans="1:8" ht="15" customHeight="1">
      <c r="A1922">
        <f t="shared" ref="A1922:A1985" si="30">ROW()-1</f>
        <v>1921</v>
      </c>
      <c r="B1922" s="13">
        <f ca="1">RAND()</f>
        <v>0.47126005957184613</v>
      </c>
      <c r="C1922" t="str">
        <f ca="1">IF(B1922&lt;=$L$3,$I$3,IF(B1922&lt;=$L$4,$I$4,IF(B1922&lt;=$L$5,$I$5,IF(B1922&lt;=$L$6,$I$6,$I$7))))</f>
        <v>Cone</v>
      </c>
      <c r="D1922" s="14">
        <f ca="1">LOGINV(RAND(),$M$12,$L$12)</f>
        <v>38.12184164010587</v>
      </c>
      <c r="E1922" s="14">
        <f ca="1">LOGINV(RAND(),$M$13,$L$13)</f>
        <v>32.035838242509193</v>
      </c>
      <c r="F1922" s="14">
        <f ca="1">LOGINV(RAND(),$M$14,$L$14)</f>
        <v>25.290324510016514</v>
      </c>
      <c r="G1922" s="14">
        <f ca="1">D1922+E1922+F1922</f>
        <v>95.448004392631589</v>
      </c>
      <c r="H1922">
        <f ca="1">FLOOR(SimTable[[#This Row],[Total_Service_Time_sec]],10)</f>
        <v>90</v>
      </c>
    </row>
    <row r="1923" spans="1:8" ht="15" customHeight="1">
      <c r="A1923">
        <f t="shared" si="30"/>
        <v>1922</v>
      </c>
      <c r="B1923" s="13">
        <f ca="1">RAND()</f>
        <v>0.84310906257922524</v>
      </c>
      <c r="C1923" t="str">
        <f ca="1">IF(B1923&lt;=$L$3,$I$3,IF(B1923&lt;=$L$4,$I$4,IF(B1923&lt;=$L$5,$I$5,IF(B1923&lt;=$L$6,$I$6,$I$7))))</f>
        <v>Cup</v>
      </c>
      <c r="D1923" s="14">
        <f ca="1">LOGINV(RAND(),$M$12,$L$12)</f>
        <v>26.06084800310386</v>
      </c>
      <c r="E1923" s="14">
        <f ca="1">LOGINV(RAND(),$M$13,$L$13)</f>
        <v>19.75144635732962</v>
      </c>
      <c r="F1923" s="14">
        <f ca="1">LOGINV(RAND(),$M$14,$L$14)</f>
        <v>19.458367076745187</v>
      </c>
      <c r="G1923" s="14">
        <f ca="1">D1923+E1923+F1923</f>
        <v>65.270661437178674</v>
      </c>
      <c r="H1923">
        <f ca="1">FLOOR(SimTable[[#This Row],[Total_Service_Time_sec]],10)</f>
        <v>60</v>
      </c>
    </row>
    <row r="1924" spans="1:8" ht="15" customHeight="1">
      <c r="A1924">
        <f t="shared" si="30"/>
        <v>1923</v>
      </c>
      <c r="B1924" s="13">
        <f ca="1">RAND()</f>
        <v>0.42415156025035539</v>
      </c>
      <c r="C1924" t="str">
        <f ca="1">IF(B1924&lt;=$L$3,$I$3,IF(B1924&lt;=$L$4,$I$4,IF(B1924&lt;=$L$5,$I$5,IF(B1924&lt;=$L$6,$I$6,$I$7))))</f>
        <v>Cone</v>
      </c>
      <c r="D1924" s="14">
        <f ca="1">LOGINV(RAND(),$M$12,$L$12)</f>
        <v>77.630410948767533</v>
      </c>
      <c r="E1924" s="14">
        <f ca="1">LOGINV(RAND(),$M$13,$L$13)</f>
        <v>13.690188052805862</v>
      </c>
      <c r="F1924" s="14">
        <f ca="1">LOGINV(RAND(),$M$14,$L$14)</f>
        <v>19.001619338279365</v>
      </c>
      <c r="G1924" s="14">
        <f ca="1">D1924+E1924+F1924</f>
        <v>110.32221833985277</v>
      </c>
      <c r="H1924">
        <f ca="1">FLOOR(SimTable[[#This Row],[Total_Service_Time_sec]],10)</f>
        <v>110</v>
      </c>
    </row>
    <row r="1925" spans="1:8" ht="15" customHeight="1">
      <c r="A1925">
        <f t="shared" si="30"/>
        <v>1924</v>
      </c>
      <c r="B1925" s="13">
        <f ca="1">RAND()</f>
        <v>0.29474190361941133</v>
      </c>
      <c r="C1925" t="str">
        <f ca="1">IF(B1925&lt;=$L$3,$I$3,IF(B1925&lt;=$L$4,$I$4,IF(B1925&lt;=$L$5,$I$5,IF(B1925&lt;=$L$6,$I$6,$I$7))))</f>
        <v>Cone</v>
      </c>
      <c r="D1925" s="14">
        <f ca="1">LOGINV(RAND(),$M$12,$L$12)</f>
        <v>20.52264515397389</v>
      </c>
      <c r="E1925" s="14">
        <f ca="1">LOGINV(RAND(),$M$13,$L$13)</f>
        <v>18.74432613995701</v>
      </c>
      <c r="F1925" s="14">
        <f ca="1">LOGINV(RAND(),$M$14,$L$14)</f>
        <v>22.025118566702993</v>
      </c>
      <c r="G1925" s="14">
        <f ca="1">D1925+E1925+F1925</f>
        <v>61.292089860633894</v>
      </c>
      <c r="H1925">
        <f ca="1">FLOOR(SimTable[[#This Row],[Total_Service_Time_sec]],10)</f>
        <v>60</v>
      </c>
    </row>
    <row r="1926" spans="1:8" ht="15" customHeight="1">
      <c r="A1926">
        <f t="shared" si="30"/>
        <v>1925</v>
      </c>
      <c r="B1926" s="13">
        <f ca="1">RAND()</f>
        <v>3.8727957811129921E-3</v>
      </c>
      <c r="C1926" t="str">
        <f ca="1">IF(B1926&lt;=$L$3,$I$3,IF(B1926&lt;=$L$4,$I$4,IF(B1926&lt;=$L$5,$I$5,IF(B1926&lt;=$L$6,$I$6,$I$7))))</f>
        <v>Cone</v>
      </c>
      <c r="D1926" s="14">
        <f ca="1">LOGINV(RAND(),$M$12,$L$12)</f>
        <v>73.353900882513514</v>
      </c>
      <c r="E1926" s="14">
        <f ca="1">LOGINV(RAND(),$M$13,$L$13)</f>
        <v>42.865731305368726</v>
      </c>
      <c r="F1926" s="14">
        <f ca="1">LOGINV(RAND(),$M$14,$L$14)</f>
        <v>22.630548119305224</v>
      </c>
      <c r="G1926" s="14">
        <f ca="1">D1926+E1926+F1926</f>
        <v>138.85018030718746</v>
      </c>
      <c r="H1926">
        <f ca="1">FLOOR(SimTable[[#This Row],[Total_Service_Time_sec]],10)</f>
        <v>130</v>
      </c>
    </row>
    <row r="1927" spans="1:8" ht="15" customHeight="1">
      <c r="A1927">
        <f t="shared" si="30"/>
        <v>1926</v>
      </c>
      <c r="B1927" s="13">
        <f ca="1">RAND()</f>
        <v>0.10960438245593629</v>
      </c>
      <c r="C1927" t="str">
        <f ca="1">IF(B1927&lt;=$L$3,$I$3,IF(B1927&lt;=$L$4,$I$4,IF(B1927&lt;=$L$5,$I$5,IF(B1927&lt;=$L$6,$I$6,$I$7))))</f>
        <v>Cone</v>
      </c>
      <c r="D1927" s="14">
        <f ca="1">LOGINV(RAND(),$M$12,$L$12)</f>
        <v>15.206883332556142</v>
      </c>
      <c r="E1927" s="14">
        <f ca="1">LOGINV(RAND(),$M$13,$L$13)</f>
        <v>19.018131049382283</v>
      </c>
      <c r="F1927" s="14">
        <f ca="1">LOGINV(RAND(),$M$14,$L$14)</f>
        <v>16.291471759962082</v>
      </c>
      <c r="G1927" s="14">
        <f ca="1">D1927+E1927+F1927</f>
        <v>50.516486141900501</v>
      </c>
      <c r="H1927">
        <f ca="1">FLOOR(SimTable[[#This Row],[Total_Service_Time_sec]],10)</f>
        <v>50</v>
      </c>
    </row>
    <row r="1928" spans="1:8" ht="15" customHeight="1">
      <c r="A1928">
        <f t="shared" si="30"/>
        <v>1927</v>
      </c>
      <c r="B1928" s="13">
        <f ca="1">RAND()</f>
        <v>0.11448560681965358</v>
      </c>
      <c r="C1928" t="str">
        <f ca="1">IF(B1928&lt;=$L$3,$I$3,IF(B1928&lt;=$L$4,$I$4,IF(B1928&lt;=$L$5,$I$5,IF(B1928&lt;=$L$6,$I$6,$I$7))))</f>
        <v>Cone</v>
      </c>
      <c r="D1928" s="14">
        <f ca="1">LOGINV(RAND(),$M$12,$L$12)</f>
        <v>25.74031423560599</v>
      </c>
      <c r="E1928" s="14">
        <f ca="1">LOGINV(RAND(),$M$13,$L$13)</f>
        <v>35.599881760860811</v>
      </c>
      <c r="F1928" s="14">
        <f ca="1">LOGINV(RAND(),$M$14,$L$14)</f>
        <v>20.331950801658959</v>
      </c>
      <c r="G1928" s="14">
        <f ca="1">D1928+E1928+F1928</f>
        <v>81.672146798125766</v>
      </c>
      <c r="H1928">
        <f ca="1">FLOOR(SimTable[[#This Row],[Total_Service_Time_sec]],10)</f>
        <v>80</v>
      </c>
    </row>
    <row r="1929" spans="1:8" ht="15" customHeight="1">
      <c r="A1929">
        <f t="shared" si="30"/>
        <v>1928</v>
      </c>
      <c r="B1929" s="13">
        <f ca="1">RAND()</f>
        <v>0.49739741353016542</v>
      </c>
      <c r="C1929" t="str">
        <f ca="1">IF(B1929&lt;=$L$3,$I$3,IF(B1929&lt;=$L$4,$I$4,IF(B1929&lt;=$L$5,$I$5,IF(B1929&lt;=$L$6,$I$6,$I$7))))</f>
        <v>Cone</v>
      </c>
      <c r="D1929" s="14">
        <f ca="1">LOGINV(RAND(),$M$12,$L$12)</f>
        <v>31.110604984985937</v>
      </c>
      <c r="E1929" s="14">
        <f ca="1">LOGINV(RAND(),$M$13,$L$13)</f>
        <v>52.03252919211991</v>
      </c>
      <c r="F1929" s="14">
        <f ca="1">LOGINV(RAND(),$M$14,$L$14)</f>
        <v>20.611840971290331</v>
      </c>
      <c r="G1929" s="14">
        <f ca="1">D1929+E1929+F1929</f>
        <v>103.75497514839618</v>
      </c>
      <c r="H1929">
        <f ca="1">FLOOR(SimTable[[#This Row],[Total_Service_Time_sec]],10)</f>
        <v>100</v>
      </c>
    </row>
    <row r="1930" spans="1:8" ht="15" customHeight="1">
      <c r="A1930">
        <f t="shared" si="30"/>
        <v>1929</v>
      </c>
      <c r="B1930" s="13">
        <f ca="1">RAND()</f>
        <v>0.11126155286580375</v>
      </c>
      <c r="C1930" t="str">
        <f ca="1">IF(B1930&lt;=$L$3,$I$3,IF(B1930&lt;=$L$4,$I$4,IF(B1930&lt;=$L$5,$I$5,IF(B1930&lt;=$L$6,$I$6,$I$7))))</f>
        <v>Cone</v>
      </c>
      <c r="D1930" s="14">
        <f ca="1">LOGINV(RAND(),$M$12,$L$12)</f>
        <v>18.554280860831749</v>
      </c>
      <c r="E1930" s="14">
        <f ca="1">LOGINV(RAND(),$M$13,$L$13)</f>
        <v>66.184873801833589</v>
      </c>
      <c r="F1930" s="14">
        <f ca="1">LOGINV(RAND(),$M$14,$L$14)</f>
        <v>19.954129325888079</v>
      </c>
      <c r="G1930" s="14">
        <f ca="1">D1930+E1930+F1930</f>
        <v>104.69328398855342</v>
      </c>
      <c r="H1930">
        <f ca="1">FLOOR(SimTable[[#This Row],[Total_Service_Time_sec]],10)</f>
        <v>100</v>
      </c>
    </row>
    <row r="1931" spans="1:8" ht="15" customHeight="1">
      <c r="A1931">
        <f t="shared" si="30"/>
        <v>1930</v>
      </c>
      <c r="B1931" s="13">
        <f ca="1">RAND()</f>
        <v>0.31843171104402401</v>
      </c>
      <c r="C1931" t="str">
        <f ca="1">IF(B1931&lt;=$L$3,$I$3,IF(B1931&lt;=$L$4,$I$4,IF(B1931&lt;=$L$5,$I$5,IF(B1931&lt;=$L$6,$I$6,$I$7))))</f>
        <v>Cone</v>
      </c>
      <c r="D1931" s="14">
        <f ca="1">LOGINV(RAND(),$M$12,$L$12)</f>
        <v>14.256293507438148</v>
      </c>
      <c r="E1931" s="14">
        <f ca="1">LOGINV(RAND(),$M$13,$L$13)</f>
        <v>13.858622917042359</v>
      </c>
      <c r="F1931" s="14">
        <f ca="1">LOGINV(RAND(),$M$14,$L$14)</f>
        <v>14.953115522703294</v>
      </c>
      <c r="G1931" s="14">
        <f ca="1">D1931+E1931+F1931</f>
        <v>43.068031947183798</v>
      </c>
      <c r="H1931">
        <f ca="1">FLOOR(SimTable[[#This Row],[Total_Service_Time_sec]],10)</f>
        <v>40</v>
      </c>
    </row>
    <row r="1932" spans="1:8" ht="15" customHeight="1">
      <c r="A1932">
        <f t="shared" si="30"/>
        <v>1931</v>
      </c>
      <c r="B1932" s="13">
        <f ca="1">RAND()</f>
        <v>0.63263372907379756</v>
      </c>
      <c r="C1932" t="str">
        <f ca="1">IF(B1932&lt;=$L$3,$I$3,IF(B1932&lt;=$L$4,$I$4,IF(B1932&lt;=$L$5,$I$5,IF(B1932&lt;=$L$6,$I$6,$I$7))))</f>
        <v>Cup</v>
      </c>
      <c r="D1932" s="14">
        <f ca="1">LOGINV(RAND(),$M$12,$L$12)</f>
        <v>15.111921190036833</v>
      </c>
      <c r="E1932" s="14">
        <f ca="1">LOGINV(RAND(),$M$13,$L$13)</f>
        <v>17.555097991036249</v>
      </c>
      <c r="F1932" s="14">
        <f ca="1">LOGINV(RAND(),$M$14,$L$14)</f>
        <v>23.557182748645491</v>
      </c>
      <c r="G1932" s="14">
        <f ca="1">D1932+E1932+F1932</f>
        <v>56.224201929718575</v>
      </c>
      <c r="H1932">
        <f ca="1">FLOOR(SimTable[[#This Row],[Total_Service_Time_sec]],10)</f>
        <v>50</v>
      </c>
    </row>
    <row r="1933" spans="1:8" ht="15" customHeight="1">
      <c r="A1933">
        <f t="shared" si="30"/>
        <v>1932</v>
      </c>
      <c r="B1933" s="13">
        <f ca="1">RAND()</f>
        <v>0.3597046310649773</v>
      </c>
      <c r="C1933" t="str">
        <f ca="1">IF(B1933&lt;=$L$3,$I$3,IF(B1933&lt;=$L$4,$I$4,IF(B1933&lt;=$L$5,$I$5,IF(B1933&lt;=$L$6,$I$6,$I$7))))</f>
        <v>Cone</v>
      </c>
      <c r="D1933" s="14">
        <f ca="1">LOGINV(RAND(),$M$12,$L$12)</f>
        <v>15.536032334243382</v>
      </c>
      <c r="E1933" s="14">
        <f ca="1">LOGINV(RAND(),$M$13,$L$13)</f>
        <v>28.898910792649193</v>
      </c>
      <c r="F1933" s="14">
        <f ca="1">LOGINV(RAND(),$M$14,$L$14)</f>
        <v>19.951486362213672</v>
      </c>
      <c r="G1933" s="14">
        <f ca="1">D1933+E1933+F1933</f>
        <v>64.386429489106249</v>
      </c>
      <c r="H1933">
        <f ca="1">FLOOR(SimTable[[#This Row],[Total_Service_Time_sec]],10)</f>
        <v>60</v>
      </c>
    </row>
    <row r="1934" spans="1:8" ht="15" customHeight="1">
      <c r="A1934">
        <f t="shared" si="30"/>
        <v>1933</v>
      </c>
      <c r="B1934" s="13">
        <f ca="1">RAND()</f>
        <v>0.64710678111776376</v>
      </c>
      <c r="C1934" t="str">
        <f ca="1">IF(B1934&lt;=$L$3,$I$3,IF(B1934&lt;=$L$4,$I$4,IF(B1934&lt;=$L$5,$I$5,IF(B1934&lt;=$L$6,$I$6,$I$7))))</f>
        <v>Cup</v>
      </c>
      <c r="D1934" s="14">
        <f ca="1">LOGINV(RAND(),$M$12,$L$12)</f>
        <v>40.615878667331685</v>
      </c>
      <c r="E1934" s="14">
        <f ca="1">LOGINV(RAND(),$M$13,$L$13)</f>
        <v>20.895262256829387</v>
      </c>
      <c r="F1934" s="14">
        <f ca="1">LOGINV(RAND(),$M$14,$L$14)</f>
        <v>18.333165298878541</v>
      </c>
      <c r="G1934" s="14">
        <f ca="1">D1934+E1934+F1934</f>
        <v>79.844306223039609</v>
      </c>
      <c r="H1934">
        <f ca="1">FLOOR(SimTable[[#This Row],[Total_Service_Time_sec]],10)</f>
        <v>70</v>
      </c>
    </row>
    <row r="1935" spans="1:8" ht="15" customHeight="1">
      <c r="A1935">
        <f t="shared" si="30"/>
        <v>1934</v>
      </c>
      <c r="B1935" s="13">
        <f ca="1">RAND()</f>
        <v>6.9334238472042786E-2</v>
      </c>
      <c r="C1935" t="str">
        <f ca="1">IF(B1935&lt;=$L$3,$I$3,IF(B1935&lt;=$L$4,$I$4,IF(B1935&lt;=$L$5,$I$5,IF(B1935&lt;=$L$6,$I$6,$I$7))))</f>
        <v>Cone</v>
      </c>
      <c r="D1935" s="14">
        <f ca="1">LOGINV(RAND(),$M$12,$L$12)</f>
        <v>10.225757396577528</v>
      </c>
      <c r="E1935" s="14">
        <f ca="1">LOGINV(RAND(),$M$13,$L$13)</f>
        <v>42.768921864996614</v>
      </c>
      <c r="F1935" s="14">
        <f ca="1">LOGINV(RAND(),$M$14,$L$14)</f>
        <v>19.139255739920493</v>
      </c>
      <c r="G1935" s="14">
        <f ca="1">D1935+E1935+F1935</f>
        <v>72.133935001494635</v>
      </c>
      <c r="H1935">
        <f ca="1">FLOOR(SimTable[[#This Row],[Total_Service_Time_sec]],10)</f>
        <v>70</v>
      </c>
    </row>
    <row r="1936" spans="1:8" ht="15" customHeight="1">
      <c r="A1936">
        <f t="shared" si="30"/>
        <v>1935</v>
      </c>
      <c r="B1936" s="13">
        <f ca="1">RAND()</f>
        <v>0.99722708436512997</v>
      </c>
      <c r="C1936" t="str">
        <f ca="1">IF(B1936&lt;=$L$3,$I$3,IF(B1936&lt;=$L$4,$I$4,IF(B1936&lt;=$L$5,$I$5,IF(B1936&lt;=$L$6,$I$6,$I$7))))</f>
        <v>Sundae</v>
      </c>
      <c r="D1936" s="14">
        <f ca="1">LOGINV(RAND(),$M$12,$L$12)</f>
        <v>12.301729693341057</v>
      </c>
      <c r="E1936" s="14">
        <f ca="1">LOGINV(RAND(),$M$13,$L$13)</f>
        <v>27.928703881456855</v>
      </c>
      <c r="F1936" s="14">
        <f ca="1">LOGINV(RAND(),$M$14,$L$14)</f>
        <v>11.623699718229259</v>
      </c>
      <c r="G1936" s="14">
        <f ca="1">D1936+E1936+F1936</f>
        <v>51.854133293027175</v>
      </c>
      <c r="H1936">
        <f ca="1">FLOOR(SimTable[[#This Row],[Total_Service_Time_sec]],10)</f>
        <v>50</v>
      </c>
    </row>
    <row r="1937" spans="1:8" ht="15" customHeight="1">
      <c r="A1937">
        <f t="shared" si="30"/>
        <v>1936</v>
      </c>
      <c r="B1937" s="13">
        <f ca="1">RAND()</f>
        <v>0.16686004776838581</v>
      </c>
      <c r="C1937" t="str">
        <f ca="1">IF(B1937&lt;=$L$3,$I$3,IF(B1937&lt;=$L$4,$I$4,IF(B1937&lt;=$L$5,$I$5,IF(B1937&lt;=$L$6,$I$6,$I$7))))</f>
        <v>Cone</v>
      </c>
      <c r="D1937" s="14">
        <f ca="1">LOGINV(RAND(),$M$12,$L$12)</f>
        <v>8.0387846938649243</v>
      </c>
      <c r="E1937" s="14">
        <f ca="1">LOGINV(RAND(),$M$13,$L$13)</f>
        <v>7.8780328898106067</v>
      </c>
      <c r="F1937" s="14">
        <f ca="1">LOGINV(RAND(),$M$14,$L$14)</f>
        <v>27.617161375039011</v>
      </c>
      <c r="G1937" s="14">
        <f ca="1">D1937+E1937+F1937</f>
        <v>43.533978958714542</v>
      </c>
      <c r="H1937">
        <f ca="1">FLOOR(SimTable[[#This Row],[Total_Service_Time_sec]],10)</f>
        <v>40</v>
      </c>
    </row>
    <row r="1938" spans="1:8" ht="15" customHeight="1">
      <c r="A1938">
        <f t="shared" si="30"/>
        <v>1937</v>
      </c>
      <c r="B1938" s="13">
        <f ca="1">RAND()</f>
        <v>0.78690010422837986</v>
      </c>
      <c r="C1938" t="str">
        <f ca="1">IF(B1938&lt;=$L$3,$I$3,IF(B1938&lt;=$L$4,$I$4,IF(B1938&lt;=$L$5,$I$5,IF(B1938&lt;=$L$6,$I$6,$I$7))))</f>
        <v>Cup</v>
      </c>
      <c r="D1938" s="14">
        <f ca="1">LOGINV(RAND(),$M$12,$L$12)</f>
        <v>90.562347578997802</v>
      </c>
      <c r="E1938" s="14">
        <f ca="1">LOGINV(RAND(),$M$13,$L$13)</f>
        <v>22.739222596504707</v>
      </c>
      <c r="F1938" s="14">
        <f ca="1">LOGINV(RAND(),$M$14,$L$14)</f>
        <v>18.468959877232152</v>
      </c>
      <c r="G1938" s="14">
        <f ca="1">D1938+E1938+F1938</f>
        <v>131.77053005273467</v>
      </c>
      <c r="H1938">
        <f ca="1">FLOOR(SimTable[[#This Row],[Total_Service_Time_sec]],10)</f>
        <v>130</v>
      </c>
    </row>
    <row r="1939" spans="1:8" ht="15" customHeight="1">
      <c r="A1939">
        <f t="shared" si="30"/>
        <v>1938</v>
      </c>
      <c r="B1939" s="13">
        <f ca="1">RAND()</f>
        <v>0.5889825174786758</v>
      </c>
      <c r="C1939" t="str">
        <f ca="1">IF(B1939&lt;=$L$3,$I$3,IF(B1939&lt;=$L$4,$I$4,IF(B1939&lt;=$L$5,$I$5,IF(B1939&lt;=$L$6,$I$6,$I$7))))</f>
        <v>Cup</v>
      </c>
      <c r="D1939" s="14">
        <f ca="1">LOGINV(RAND(),$M$12,$L$12)</f>
        <v>23.794270559603476</v>
      </c>
      <c r="E1939" s="14">
        <f ca="1">LOGINV(RAND(),$M$13,$L$13)</f>
        <v>85.632001210638265</v>
      </c>
      <c r="F1939" s="14">
        <f ca="1">LOGINV(RAND(),$M$14,$L$14)</f>
        <v>20.651761393321635</v>
      </c>
      <c r="G1939" s="14">
        <f ca="1">D1939+E1939+F1939</f>
        <v>130.07803316356336</v>
      </c>
      <c r="H1939">
        <f ca="1">FLOOR(SimTable[[#This Row],[Total_Service_Time_sec]],10)</f>
        <v>130</v>
      </c>
    </row>
    <row r="1940" spans="1:8" ht="15" customHeight="1">
      <c r="A1940">
        <f t="shared" si="30"/>
        <v>1939</v>
      </c>
      <c r="B1940" s="13">
        <f ca="1">RAND()</f>
        <v>0.48427190717026225</v>
      </c>
      <c r="C1940" t="str">
        <f ca="1">IF(B1940&lt;=$L$3,$I$3,IF(B1940&lt;=$L$4,$I$4,IF(B1940&lt;=$L$5,$I$5,IF(B1940&lt;=$L$6,$I$6,$I$7))))</f>
        <v>Cone</v>
      </c>
      <c r="D1940" s="14">
        <f ca="1">LOGINV(RAND(),$M$12,$L$12)</f>
        <v>15.273131360984218</v>
      </c>
      <c r="E1940" s="14">
        <f ca="1">LOGINV(RAND(),$M$13,$L$13)</f>
        <v>109.72651081100292</v>
      </c>
      <c r="F1940" s="14">
        <f ca="1">LOGINV(RAND(),$M$14,$L$14)</f>
        <v>21.511055924753421</v>
      </c>
      <c r="G1940" s="14">
        <f ca="1">D1940+E1940+F1940</f>
        <v>146.51069809674055</v>
      </c>
      <c r="H1940">
        <f ca="1">FLOOR(SimTable[[#This Row],[Total_Service_Time_sec]],10)</f>
        <v>140</v>
      </c>
    </row>
    <row r="1941" spans="1:8" ht="15" customHeight="1">
      <c r="A1941">
        <f t="shared" si="30"/>
        <v>1940</v>
      </c>
      <c r="B1941" s="13">
        <f ca="1">RAND()</f>
        <v>0.73455642889312545</v>
      </c>
      <c r="C1941" t="str">
        <f ca="1">IF(B1941&lt;=$L$3,$I$3,IF(B1941&lt;=$L$4,$I$4,IF(B1941&lt;=$L$5,$I$5,IF(B1941&lt;=$L$6,$I$6,$I$7))))</f>
        <v>Cup</v>
      </c>
      <c r="D1941" s="14">
        <f ca="1">LOGINV(RAND(),$M$12,$L$12)</f>
        <v>45.810165416561176</v>
      </c>
      <c r="E1941" s="14">
        <f ca="1">LOGINV(RAND(),$M$13,$L$13)</f>
        <v>24.279565663993488</v>
      </c>
      <c r="F1941" s="14">
        <f ca="1">LOGINV(RAND(),$M$14,$L$14)</f>
        <v>17.492195077241213</v>
      </c>
      <c r="G1941" s="14">
        <f ca="1">D1941+E1941+F1941</f>
        <v>87.581926157795863</v>
      </c>
      <c r="H1941">
        <f ca="1">FLOOR(SimTable[[#This Row],[Total_Service_Time_sec]],10)</f>
        <v>80</v>
      </c>
    </row>
    <row r="1942" spans="1:8" ht="15" customHeight="1">
      <c r="A1942">
        <f t="shared" si="30"/>
        <v>1941</v>
      </c>
      <c r="B1942" s="13">
        <f ca="1">RAND()</f>
        <v>0.30873954826666405</v>
      </c>
      <c r="C1942" t="str">
        <f ca="1">IF(B1942&lt;=$L$3,$I$3,IF(B1942&lt;=$L$4,$I$4,IF(B1942&lt;=$L$5,$I$5,IF(B1942&lt;=$L$6,$I$6,$I$7))))</f>
        <v>Cone</v>
      </c>
      <c r="D1942" s="14">
        <f ca="1">LOGINV(RAND(),$M$12,$L$12)</f>
        <v>35.518582105167809</v>
      </c>
      <c r="E1942" s="14">
        <f ca="1">LOGINV(RAND(),$M$13,$L$13)</f>
        <v>15.968503040009839</v>
      </c>
      <c r="F1942" s="14">
        <f ca="1">LOGINV(RAND(),$M$14,$L$14)</f>
        <v>23.439717972444203</v>
      </c>
      <c r="G1942" s="14">
        <f ca="1">D1942+E1942+F1942</f>
        <v>74.926803117621844</v>
      </c>
      <c r="H1942">
        <f ca="1">FLOOR(SimTable[[#This Row],[Total_Service_Time_sec]],10)</f>
        <v>70</v>
      </c>
    </row>
    <row r="1943" spans="1:8" ht="15" customHeight="1">
      <c r="A1943">
        <f t="shared" si="30"/>
        <v>1942</v>
      </c>
      <c r="B1943" s="13">
        <f ca="1">RAND()</f>
        <v>4.687281243239616E-2</v>
      </c>
      <c r="C1943" t="str">
        <f ca="1">IF(B1943&lt;=$L$3,$I$3,IF(B1943&lt;=$L$4,$I$4,IF(B1943&lt;=$L$5,$I$5,IF(B1943&lt;=$L$6,$I$6,$I$7))))</f>
        <v>Cone</v>
      </c>
      <c r="D1943" s="14">
        <f ca="1">LOGINV(RAND(),$M$12,$L$12)</f>
        <v>21.478267008594976</v>
      </c>
      <c r="E1943" s="14">
        <f ca="1">LOGINV(RAND(),$M$13,$L$13)</f>
        <v>13.600722068898468</v>
      </c>
      <c r="F1943" s="14">
        <f ca="1">LOGINV(RAND(),$M$14,$L$14)</f>
        <v>17.025302561034533</v>
      </c>
      <c r="G1943" s="14">
        <f ca="1">D1943+E1943+F1943</f>
        <v>52.104291638527982</v>
      </c>
      <c r="H1943">
        <f ca="1">FLOOR(SimTable[[#This Row],[Total_Service_Time_sec]],10)</f>
        <v>50</v>
      </c>
    </row>
    <row r="1944" spans="1:8" ht="15" customHeight="1">
      <c r="A1944">
        <f t="shared" si="30"/>
        <v>1943</v>
      </c>
      <c r="B1944" s="13">
        <f ca="1">RAND()</f>
        <v>0.39985352989071565</v>
      </c>
      <c r="C1944" t="str">
        <f ca="1">IF(B1944&lt;=$L$3,$I$3,IF(B1944&lt;=$L$4,$I$4,IF(B1944&lt;=$L$5,$I$5,IF(B1944&lt;=$L$6,$I$6,$I$7))))</f>
        <v>Cone</v>
      </c>
      <c r="D1944" s="14">
        <f ca="1">LOGINV(RAND(),$M$12,$L$12)</f>
        <v>16.40069226124097</v>
      </c>
      <c r="E1944" s="14">
        <f ca="1">LOGINV(RAND(),$M$13,$L$13)</f>
        <v>27.517025526387847</v>
      </c>
      <c r="F1944" s="14">
        <f ca="1">LOGINV(RAND(),$M$14,$L$14)</f>
        <v>22.963552203282283</v>
      </c>
      <c r="G1944" s="14">
        <f ca="1">D1944+E1944+F1944</f>
        <v>66.881269990911107</v>
      </c>
      <c r="H1944">
        <f ca="1">FLOOR(SimTable[[#This Row],[Total_Service_Time_sec]],10)</f>
        <v>60</v>
      </c>
    </row>
    <row r="1945" spans="1:8" ht="15" customHeight="1">
      <c r="A1945">
        <f t="shared" si="30"/>
        <v>1944</v>
      </c>
      <c r="B1945" s="13">
        <f ca="1">RAND()</f>
        <v>0.71093009038916088</v>
      </c>
      <c r="C1945" t="str">
        <f ca="1">IF(B1945&lt;=$L$3,$I$3,IF(B1945&lt;=$L$4,$I$4,IF(B1945&lt;=$L$5,$I$5,IF(B1945&lt;=$L$6,$I$6,$I$7))))</f>
        <v>Cup</v>
      </c>
      <c r="D1945" s="14">
        <f ca="1">LOGINV(RAND(),$M$12,$L$12)</f>
        <v>23.597894214265374</v>
      </c>
      <c r="E1945" s="14">
        <f ca="1">LOGINV(RAND(),$M$13,$L$13)</f>
        <v>21.267721555094582</v>
      </c>
      <c r="F1945" s="14">
        <f ca="1">LOGINV(RAND(),$M$14,$L$14)</f>
        <v>21.152522426565348</v>
      </c>
      <c r="G1945" s="14">
        <f ca="1">D1945+E1945+F1945</f>
        <v>66.018138195925303</v>
      </c>
      <c r="H1945">
        <f ca="1">FLOOR(SimTable[[#This Row],[Total_Service_Time_sec]],10)</f>
        <v>60</v>
      </c>
    </row>
    <row r="1946" spans="1:8" ht="15" customHeight="1">
      <c r="A1946">
        <f t="shared" si="30"/>
        <v>1945</v>
      </c>
      <c r="B1946" s="13">
        <f ca="1">RAND()</f>
        <v>0.49442698767501414</v>
      </c>
      <c r="C1946" t="str">
        <f ca="1">IF(B1946&lt;=$L$3,$I$3,IF(B1946&lt;=$L$4,$I$4,IF(B1946&lt;=$L$5,$I$5,IF(B1946&lt;=$L$6,$I$6,$I$7))))</f>
        <v>Cone</v>
      </c>
      <c r="D1946" s="14">
        <f ca="1">LOGINV(RAND(),$M$12,$L$12)</f>
        <v>26.523158851388395</v>
      </c>
      <c r="E1946" s="14">
        <f ca="1">LOGINV(RAND(),$M$13,$L$13)</f>
        <v>24.989056143859749</v>
      </c>
      <c r="F1946" s="14">
        <f ca="1">LOGINV(RAND(),$M$14,$L$14)</f>
        <v>23.730557168339548</v>
      </c>
      <c r="G1946" s="14">
        <f ca="1">D1946+E1946+F1946</f>
        <v>75.242772163587688</v>
      </c>
      <c r="H1946">
        <f ca="1">FLOOR(SimTable[[#This Row],[Total_Service_Time_sec]],10)</f>
        <v>70</v>
      </c>
    </row>
    <row r="1947" spans="1:8" ht="15" customHeight="1">
      <c r="A1947">
        <f t="shared" si="30"/>
        <v>1946</v>
      </c>
      <c r="B1947" s="13">
        <f ca="1">RAND()</f>
        <v>0.60246866441807756</v>
      </c>
      <c r="C1947" t="str">
        <f ca="1">IF(B1947&lt;=$L$3,$I$3,IF(B1947&lt;=$L$4,$I$4,IF(B1947&lt;=$L$5,$I$5,IF(B1947&lt;=$L$6,$I$6,$I$7))))</f>
        <v>Cup</v>
      </c>
      <c r="D1947" s="14">
        <f ca="1">LOGINV(RAND(),$M$12,$L$12)</f>
        <v>34.382025248719387</v>
      </c>
      <c r="E1947" s="14">
        <f ca="1">LOGINV(RAND(),$M$13,$L$13)</f>
        <v>29.873826621091759</v>
      </c>
      <c r="F1947" s="14">
        <f ca="1">LOGINV(RAND(),$M$14,$L$14)</f>
        <v>16.870378598662821</v>
      </c>
      <c r="G1947" s="14">
        <f ca="1">D1947+E1947+F1947</f>
        <v>81.126230468473977</v>
      </c>
      <c r="H1947">
        <f ca="1">FLOOR(SimTable[[#This Row],[Total_Service_Time_sec]],10)</f>
        <v>80</v>
      </c>
    </row>
    <row r="1948" spans="1:8" ht="15" customHeight="1">
      <c r="A1948">
        <f t="shared" si="30"/>
        <v>1947</v>
      </c>
      <c r="B1948" s="13">
        <f ca="1">RAND()</f>
        <v>0.54418249650307704</v>
      </c>
      <c r="C1948" t="str">
        <f ca="1">IF(B1948&lt;=$L$3,$I$3,IF(B1948&lt;=$L$4,$I$4,IF(B1948&lt;=$L$5,$I$5,IF(B1948&lt;=$L$6,$I$6,$I$7))))</f>
        <v>Cup</v>
      </c>
      <c r="D1948" s="14">
        <f ca="1">LOGINV(RAND(),$M$12,$L$12)</f>
        <v>33.347036467203523</v>
      </c>
      <c r="E1948" s="14">
        <f ca="1">LOGINV(RAND(),$M$13,$L$13)</f>
        <v>24.880321533750841</v>
      </c>
      <c r="F1948" s="14">
        <f ca="1">LOGINV(RAND(),$M$14,$L$14)</f>
        <v>16.367743720289745</v>
      </c>
      <c r="G1948" s="14">
        <f ca="1">D1948+E1948+F1948</f>
        <v>74.595101721244106</v>
      </c>
      <c r="H1948">
        <f ca="1">FLOOR(SimTable[[#This Row],[Total_Service_Time_sec]],10)</f>
        <v>70</v>
      </c>
    </row>
    <row r="1949" spans="1:8" ht="15" customHeight="1">
      <c r="A1949">
        <f t="shared" si="30"/>
        <v>1948</v>
      </c>
      <c r="B1949" s="13">
        <f ca="1">RAND()</f>
        <v>9.5734809896605322E-2</v>
      </c>
      <c r="C1949" t="str">
        <f ca="1">IF(B1949&lt;=$L$3,$I$3,IF(B1949&lt;=$L$4,$I$4,IF(B1949&lt;=$L$5,$I$5,IF(B1949&lt;=$L$6,$I$6,$I$7))))</f>
        <v>Cone</v>
      </c>
      <c r="D1949" s="14">
        <f ca="1">LOGINV(RAND(),$M$12,$L$12)</f>
        <v>26.555068187785611</v>
      </c>
      <c r="E1949" s="14">
        <f ca="1">LOGINV(RAND(),$M$13,$L$13)</f>
        <v>25.655313539491495</v>
      </c>
      <c r="F1949" s="14">
        <f ca="1">LOGINV(RAND(),$M$14,$L$14)</f>
        <v>17.60198867286401</v>
      </c>
      <c r="G1949" s="14">
        <f ca="1">D1949+E1949+F1949</f>
        <v>69.81237040014112</v>
      </c>
      <c r="H1949">
        <f ca="1">FLOOR(SimTable[[#This Row],[Total_Service_Time_sec]],10)</f>
        <v>60</v>
      </c>
    </row>
    <row r="1950" spans="1:8" ht="15" customHeight="1">
      <c r="A1950">
        <f t="shared" si="30"/>
        <v>1949</v>
      </c>
      <c r="B1950" s="13">
        <f ca="1">RAND()</f>
        <v>0.57491969472993698</v>
      </c>
      <c r="C1950" t="str">
        <f ca="1">IF(B1950&lt;=$L$3,$I$3,IF(B1950&lt;=$L$4,$I$4,IF(B1950&lt;=$L$5,$I$5,IF(B1950&lt;=$L$6,$I$6,$I$7))))</f>
        <v>Cup</v>
      </c>
      <c r="D1950" s="14">
        <f ca="1">LOGINV(RAND(),$M$12,$L$12)</f>
        <v>143.97439903193165</v>
      </c>
      <c r="E1950" s="14">
        <f ca="1">LOGINV(RAND(),$M$13,$L$13)</f>
        <v>39.131368275834461</v>
      </c>
      <c r="F1950" s="14">
        <f ca="1">LOGINV(RAND(),$M$14,$L$14)</f>
        <v>18.743702594696042</v>
      </c>
      <c r="G1950" s="14">
        <f ca="1">D1950+E1950+F1950</f>
        <v>201.84946990246215</v>
      </c>
      <c r="H1950">
        <f ca="1">FLOOR(SimTable[[#This Row],[Total_Service_Time_sec]],10)</f>
        <v>200</v>
      </c>
    </row>
    <row r="1951" spans="1:8" ht="15" customHeight="1">
      <c r="A1951">
        <f t="shared" si="30"/>
        <v>1950</v>
      </c>
      <c r="B1951" s="13">
        <f ca="1">RAND()</f>
        <v>0.76534863916097862</v>
      </c>
      <c r="C1951" t="str">
        <f ca="1">IF(B1951&lt;=$L$3,$I$3,IF(B1951&lt;=$L$4,$I$4,IF(B1951&lt;=$L$5,$I$5,IF(B1951&lt;=$L$6,$I$6,$I$7))))</f>
        <v>Cup</v>
      </c>
      <c r="D1951" s="14">
        <f ca="1">LOGINV(RAND(),$M$12,$L$12)</f>
        <v>123.36052768227491</v>
      </c>
      <c r="E1951" s="14">
        <f ca="1">LOGINV(RAND(),$M$13,$L$13)</f>
        <v>11.110099338692358</v>
      </c>
      <c r="F1951" s="14">
        <f ca="1">LOGINV(RAND(),$M$14,$L$14)</f>
        <v>13.889026435078168</v>
      </c>
      <c r="G1951" s="14">
        <f ca="1">D1951+E1951+F1951</f>
        <v>148.35965345604544</v>
      </c>
      <c r="H1951">
        <f ca="1">FLOOR(SimTable[[#This Row],[Total_Service_Time_sec]],10)</f>
        <v>140</v>
      </c>
    </row>
    <row r="1952" spans="1:8" ht="15" customHeight="1">
      <c r="A1952">
        <f t="shared" si="30"/>
        <v>1951</v>
      </c>
      <c r="B1952" s="13">
        <f ca="1">RAND()</f>
        <v>0.57337918111851538</v>
      </c>
      <c r="C1952" t="str">
        <f ca="1">IF(B1952&lt;=$L$3,$I$3,IF(B1952&lt;=$L$4,$I$4,IF(B1952&lt;=$L$5,$I$5,IF(B1952&lt;=$L$6,$I$6,$I$7))))</f>
        <v>Cup</v>
      </c>
      <c r="D1952" s="14">
        <f ca="1">LOGINV(RAND(),$M$12,$L$12)</f>
        <v>34.307187136701359</v>
      </c>
      <c r="E1952" s="14">
        <f ca="1">LOGINV(RAND(),$M$13,$L$13)</f>
        <v>23.465624616941451</v>
      </c>
      <c r="F1952" s="14">
        <f ca="1">LOGINV(RAND(),$M$14,$L$14)</f>
        <v>19.983026255484383</v>
      </c>
      <c r="G1952" s="14">
        <f ca="1">D1952+E1952+F1952</f>
        <v>77.755838009127189</v>
      </c>
      <c r="H1952">
        <f ca="1">FLOOR(SimTable[[#This Row],[Total_Service_Time_sec]],10)</f>
        <v>70</v>
      </c>
    </row>
    <row r="1953" spans="1:8" ht="15" customHeight="1">
      <c r="A1953">
        <f t="shared" si="30"/>
        <v>1952</v>
      </c>
      <c r="B1953" s="13">
        <f ca="1">RAND()</f>
        <v>0.18548845337265696</v>
      </c>
      <c r="C1953" t="str">
        <f ca="1">IF(B1953&lt;=$L$3,$I$3,IF(B1953&lt;=$L$4,$I$4,IF(B1953&lt;=$L$5,$I$5,IF(B1953&lt;=$L$6,$I$6,$I$7))))</f>
        <v>Cone</v>
      </c>
      <c r="D1953" s="14">
        <f ca="1">LOGINV(RAND(),$M$12,$L$12)</f>
        <v>21.895792833425947</v>
      </c>
      <c r="E1953" s="14">
        <f ca="1">LOGINV(RAND(),$M$13,$L$13)</f>
        <v>30.715934476393972</v>
      </c>
      <c r="F1953" s="14">
        <f ca="1">LOGINV(RAND(),$M$14,$L$14)</f>
        <v>23.551567727401082</v>
      </c>
      <c r="G1953" s="14">
        <f ca="1">D1953+E1953+F1953</f>
        <v>76.163295037221005</v>
      </c>
      <c r="H1953">
        <f ca="1">FLOOR(SimTable[[#This Row],[Total_Service_Time_sec]],10)</f>
        <v>70</v>
      </c>
    </row>
    <row r="1954" spans="1:8" ht="15" customHeight="1">
      <c r="A1954">
        <f t="shared" si="30"/>
        <v>1953</v>
      </c>
      <c r="B1954" s="13">
        <f ca="1">RAND()</f>
        <v>0.36225811787697104</v>
      </c>
      <c r="C1954" t="str">
        <f ca="1">IF(B1954&lt;=$L$3,$I$3,IF(B1954&lt;=$L$4,$I$4,IF(B1954&lt;=$L$5,$I$5,IF(B1954&lt;=$L$6,$I$6,$I$7))))</f>
        <v>Cone</v>
      </c>
      <c r="D1954" s="14">
        <f ca="1">LOGINV(RAND(),$M$12,$L$12)</f>
        <v>8.0766219871270994</v>
      </c>
      <c r="E1954" s="14">
        <f ca="1">LOGINV(RAND(),$M$13,$L$13)</f>
        <v>26.386789751500267</v>
      </c>
      <c r="F1954" s="14">
        <f ca="1">LOGINV(RAND(),$M$14,$L$14)</f>
        <v>26.417934532558771</v>
      </c>
      <c r="G1954" s="14">
        <f ca="1">D1954+E1954+F1954</f>
        <v>60.881346271186132</v>
      </c>
      <c r="H1954">
        <f ca="1">FLOOR(SimTable[[#This Row],[Total_Service_Time_sec]],10)</f>
        <v>60</v>
      </c>
    </row>
    <row r="1955" spans="1:8" ht="15" customHeight="1">
      <c r="A1955">
        <f t="shared" si="30"/>
        <v>1954</v>
      </c>
      <c r="B1955" s="13">
        <f ca="1">RAND()</f>
        <v>0.45478852833678851</v>
      </c>
      <c r="C1955" t="str">
        <f ca="1">IF(B1955&lt;=$L$3,$I$3,IF(B1955&lt;=$L$4,$I$4,IF(B1955&lt;=$L$5,$I$5,IF(B1955&lt;=$L$6,$I$6,$I$7))))</f>
        <v>Cone</v>
      </c>
      <c r="D1955" s="14">
        <f ca="1">LOGINV(RAND(),$M$12,$L$12)</f>
        <v>12.624534809421965</v>
      </c>
      <c r="E1955" s="14">
        <f ca="1">LOGINV(RAND(),$M$13,$L$13)</f>
        <v>18.372276138134193</v>
      </c>
      <c r="F1955" s="14">
        <f ca="1">LOGINV(RAND(),$M$14,$L$14)</f>
        <v>14.74564119494182</v>
      </c>
      <c r="G1955" s="14">
        <f ca="1">D1955+E1955+F1955</f>
        <v>45.742452142497974</v>
      </c>
      <c r="H1955">
        <f ca="1">FLOOR(SimTable[[#This Row],[Total_Service_Time_sec]],10)</f>
        <v>40</v>
      </c>
    </row>
    <row r="1956" spans="1:8" ht="15" customHeight="1">
      <c r="A1956">
        <f t="shared" si="30"/>
        <v>1955</v>
      </c>
      <c r="B1956" s="13">
        <f ca="1">RAND()</f>
        <v>0.45219774567151561</v>
      </c>
      <c r="C1956" t="str">
        <f ca="1">IF(B1956&lt;=$L$3,$I$3,IF(B1956&lt;=$L$4,$I$4,IF(B1956&lt;=$L$5,$I$5,IF(B1956&lt;=$L$6,$I$6,$I$7))))</f>
        <v>Cone</v>
      </c>
      <c r="D1956" s="14">
        <f ca="1">LOGINV(RAND(),$M$12,$L$12)</f>
        <v>22.104086912199438</v>
      </c>
      <c r="E1956" s="14">
        <f ca="1">LOGINV(RAND(),$M$13,$L$13)</f>
        <v>17.328735953857283</v>
      </c>
      <c r="F1956" s="14">
        <f ca="1">LOGINV(RAND(),$M$14,$L$14)</f>
        <v>13.82955353809222</v>
      </c>
      <c r="G1956" s="14">
        <f ca="1">D1956+E1956+F1956</f>
        <v>53.262376404148945</v>
      </c>
      <c r="H1956">
        <f ca="1">FLOOR(SimTable[[#This Row],[Total_Service_Time_sec]],10)</f>
        <v>50</v>
      </c>
    </row>
    <row r="1957" spans="1:8" ht="15" customHeight="1">
      <c r="A1957">
        <f t="shared" si="30"/>
        <v>1956</v>
      </c>
      <c r="B1957" s="13">
        <f ca="1">RAND()</f>
        <v>0.20504509448902675</v>
      </c>
      <c r="C1957" t="str">
        <f ca="1">IF(B1957&lt;=$L$3,$I$3,IF(B1957&lt;=$L$4,$I$4,IF(B1957&lt;=$L$5,$I$5,IF(B1957&lt;=$L$6,$I$6,$I$7))))</f>
        <v>Cone</v>
      </c>
      <c r="D1957" s="14">
        <f ca="1">LOGINV(RAND(),$M$12,$L$12)</f>
        <v>47.004957740504246</v>
      </c>
      <c r="E1957" s="14">
        <f ca="1">LOGINV(RAND(),$M$13,$L$13)</f>
        <v>29.452596829547119</v>
      </c>
      <c r="F1957" s="14">
        <f ca="1">LOGINV(RAND(),$M$14,$L$14)</f>
        <v>18.56703183391398</v>
      </c>
      <c r="G1957" s="14">
        <f ca="1">D1957+E1957+F1957</f>
        <v>95.024586403965344</v>
      </c>
      <c r="H1957">
        <f ca="1">FLOOR(SimTable[[#This Row],[Total_Service_Time_sec]],10)</f>
        <v>90</v>
      </c>
    </row>
    <row r="1958" spans="1:8" ht="15" customHeight="1">
      <c r="A1958">
        <f t="shared" si="30"/>
        <v>1957</v>
      </c>
      <c r="B1958" s="13">
        <f ca="1">RAND()</f>
        <v>0.30656930054385367</v>
      </c>
      <c r="C1958" t="str">
        <f ca="1">IF(B1958&lt;=$L$3,$I$3,IF(B1958&lt;=$L$4,$I$4,IF(B1958&lt;=$L$5,$I$5,IF(B1958&lt;=$L$6,$I$6,$I$7))))</f>
        <v>Cone</v>
      </c>
      <c r="D1958" s="14">
        <f ca="1">LOGINV(RAND(),$M$12,$L$12)</f>
        <v>130.44146904409254</v>
      </c>
      <c r="E1958" s="14">
        <f ca="1">LOGINV(RAND(),$M$13,$L$13)</f>
        <v>21.232046353501126</v>
      </c>
      <c r="F1958" s="14">
        <f ca="1">LOGINV(RAND(),$M$14,$L$14)</f>
        <v>17.641547875202956</v>
      </c>
      <c r="G1958" s="14">
        <f ca="1">D1958+E1958+F1958</f>
        <v>169.31506327279661</v>
      </c>
      <c r="H1958">
        <f ca="1">FLOOR(SimTable[[#This Row],[Total_Service_Time_sec]],10)</f>
        <v>160</v>
      </c>
    </row>
    <row r="1959" spans="1:8" ht="15" customHeight="1">
      <c r="A1959">
        <f t="shared" si="30"/>
        <v>1958</v>
      </c>
      <c r="B1959" s="13">
        <f ca="1">RAND()</f>
        <v>0.34227888641828197</v>
      </c>
      <c r="C1959" t="str">
        <f ca="1">IF(B1959&lt;=$L$3,$I$3,IF(B1959&lt;=$L$4,$I$4,IF(B1959&lt;=$L$5,$I$5,IF(B1959&lt;=$L$6,$I$6,$I$7))))</f>
        <v>Cone</v>
      </c>
      <c r="D1959" s="14">
        <f ca="1">LOGINV(RAND(),$M$12,$L$12)</f>
        <v>32.967426375198293</v>
      </c>
      <c r="E1959" s="14">
        <f ca="1">LOGINV(RAND(),$M$13,$L$13)</f>
        <v>16.673802041283864</v>
      </c>
      <c r="F1959" s="14">
        <f ca="1">LOGINV(RAND(),$M$14,$L$14)</f>
        <v>16.736955915201857</v>
      </c>
      <c r="G1959" s="14">
        <f ca="1">D1959+E1959+F1959</f>
        <v>66.378184331684011</v>
      </c>
      <c r="H1959">
        <f ca="1">FLOOR(SimTable[[#This Row],[Total_Service_Time_sec]],10)</f>
        <v>60</v>
      </c>
    </row>
    <row r="1960" spans="1:8" ht="15" customHeight="1">
      <c r="A1960">
        <f t="shared" si="30"/>
        <v>1959</v>
      </c>
      <c r="B1960" s="13">
        <f ca="1">RAND()</f>
        <v>0.72738945694382051</v>
      </c>
      <c r="C1960" t="str">
        <f ca="1">IF(B1960&lt;=$L$3,$I$3,IF(B1960&lt;=$L$4,$I$4,IF(B1960&lt;=$L$5,$I$5,IF(B1960&lt;=$L$6,$I$6,$I$7))))</f>
        <v>Cup</v>
      </c>
      <c r="D1960" s="14">
        <f ca="1">LOGINV(RAND(),$M$12,$L$12)</f>
        <v>35.387862007759956</v>
      </c>
      <c r="E1960" s="14">
        <f ca="1">LOGINV(RAND(),$M$13,$L$13)</f>
        <v>9.6696726256023968</v>
      </c>
      <c r="F1960" s="14">
        <f ca="1">LOGINV(RAND(),$M$14,$L$14)</f>
        <v>30.595963900913993</v>
      </c>
      <c r="G1960" s="14">
        <f ca="1">D1960+E1960+F1960</f>
        <v>75.653498534276338</v>
      </c>
      <c r="H1960">
        <f ca="1">FLOOR(SimTable[[#This Row],[Total_Service_Time_sec]],10)</f>
        <v>70</v>
      </c>
    </row>
    <row r="1961" spans="1:8" ht="15" customHeight="1">
      <c r="A1961">
        <f t="shared" si="30"/>
        <v>1960</v>
      </c>
      <c r="B1961" s="13">
        <f ca="1">RAND()</f>
        <v>0.51691989247516945</v>
      </c>
      <c r="C1961" t="str">
        <f ca="1">IF(B1961&lt;=$L$3,$I$3,IF(B1961&lt;=$L$4,$I$4,IF(B1961&lt;=$L$5,$I$5,IF(B1961&lt;=$L$6,$I$6,$I$7))))</f>
        <v>Cup</v>
      </c>
      <c r="D1961" s="14">
        <f ca="1">LOGINV(RAND(),$M$12,$L$12)</f>
        <v>28.657210230985751</v>
      </c>
      <c r="E1961" s="14">
        <f ca="1">LOGINV(RAND(),$M$13,$L$13)</f>
        <v>41.945097713925364</v>
      </c>
      <c r="F1961" s="14">
        <f ca="1">LOGINV(RAND(),$M$14,$L$14)</f>
        <v>19.424787106862727</v>
      </c>
      <c r="G1961" s="14">
        <f ca="1">D1961+E1961+F1961</f>
        <v>90.027095051773841</v>
      </c>
      <c r="H1961">
        <f ca="1">FLOOR(SimTable[[#This Row],[Total_Service_Time_sec]],10)</f>
        <v>90</v>
      </c>
    </row>
    <row r="1962" spans="1:8" ht="15" customHeight="1">
      <c r="A1962">
        <f t="shared" si="30"/>
        <v>1961</v>
      </c>
      <c r="B1962" s="13">
        <f ca="1">RAND()</f>
        <v>0.38593038821350389</v>
      </c>
      <c r="C1962" t="str">
        <f ca="1">IF(B1962&lt;=$L$3,$I$3,IF(B1962&lt;=$L$4,$I$4,IF(B1962&lt;=$L$5,$I$5,IF(B1962&lt;=$L$6,$I$6,$I$7))))</f>
        <v>Cone</v>
      </c>
      <c r="D1962" s="14">
        <f ca="1">LOGINV(RAND(),$M$12,$L$12)</f>
        <v>31.614607117167033</v>
      </c>
      <c r="E1962" s="14">
        <f ca="1">LOGINV(RAND(),$M$13,$L$13)</f>
        <v>32.943072759937856</v>
      </c>
      <c r="F1962" s="14">
        <f ca="1">LOGINV(RAND(),$M$14,$L$14)</f>
        <v>25.101580471180426</v>
      </c>
      <c r="G1962" s="14">
        <f ca="1">D1962+E1962+F1962</f>
        <v>89.659260348285315</v>
      </c>
      <c r="H1962">
        <f ca="1">FLOOR(SimTable[[#This Row],[Total_Service_Time_sec]],10)</f>
        <v>80</v>
      </c>
    </row>
    <row r="1963" spans="1:8" ht="15" customHeight="1">
      <c r="A1963">
        <f t="shared" si="30"/>
        <v>1962</v>
      </c>
      <c r="B1963" s="13">
        <f ca="1">RAND()</f>
        <v>8.3265348967106134E-2</v>
      </c>
      <c r="C1963" t="str">
        <f ca="1">IF(B1963&lt;=$L$3,$I$3,IF(B1963&lt;=$L$4,$I$4,IF(B1963&lt;=$L$5,$I$5,IF(B1963&lt;=$L$6,$I$6,$I$7))))</f>
        <v>Cone</v>
      </c>
      <c r="D1963" s="14">
        <f ca="1">LOGINV(RAND(),$M$12,$L$12)</f>
        <v>48.764941017416163</v>
      </c>
      <c r="E1963" s="14">
        <f ca="1">LOGINV(RAND(),$M$13,$L$13)</f>
        <v>41.974559627816539</v>
      </c>
      <c r="F1963" s="14">
        <f ca="1">LOGINV(RAND(),$M$14,$L$14)</f>
        <v>16.668030013667742</v>
      </c>
      <c r="G1963" s="14">
        <f ca="1">D1963+E1963+F1963</f>
        <v>107.40753065890046</v>
      </c>
      <c r="H1963">
        <f ca="1">FLOOR(SimTable[[#This Row],[Total_Service_Time_sec]],10)</f>
        <v>100</v>
      </c>
    </row>
    <row r="1964" spans="1:8" ht="15" customHeight="1">
      <c r="A1964">
        <f t="shared" si="30"/>
        <v>1963</v>
      </c>
      <c r="B1964" s="13">
        <f ca="1">RAND()</f>
        <v>0.71792790525255823</v>
      </c>
      <c r="C1964" t="str">
        <f ca="1">IF(B1964&lt;=$L$3,$I$3,IF(B1964&lt;=$L$4,$I$4,IF(B1964&lt;=$L$5,$I$5,IF(B1964&lt;=$L$6,$I$6,$I$7))))</f>
        <v>Cup</v>
      </c>
      <c r="D1964" s="14">
        <f ca="1">LOGINV(RAND(),$M$12,$L$12)</f>
        <v>13.364033197359026</v>
      </c>
      <c r="E1964" s="14">
        <f ca="1">LOGINV(RAND(),$M$13,$L$13)</f>
        <v>21.077780203248231</v>
      </c>
      <c r="F1964" s="14">
        <f ca="1">LOGINV(RAND(),$M$14,$L$14)</f>
        <v>21.956344555901076</v>
      </c>
      <c r="G1964" s="14">
        <f ca="1">D1964+E1964+F1964</f>
        <v>56.398157956508335</v>
      </c>
      <c r="H1964">
        <f ca="1">FLOOR(SimTable[[#This Row],[Total_Service_Time_sec]],10)</f>
        <v>50</v>
      </c>
    </row>
    <row r="1965" spans="1:8" ht="15" customHeight="1">
      <c r="A1965">
        <f t="shared" si="30"/>
        <v>1964</v>
      </c>
      <c r="B1965" s="13">
        <f ca="1">RAND()</f>
        <v>0.96449411350830239</v>
      </c>
      <c r="C1965" t="str">
        <f ca="1">IF(B1965&lt;=$L$3,$I$3,IF(B1965&lt;=$L$4,$I$4,IF(B1965&lt;=$L$5,$I$5,IF(B1965&lt;=$L$6,$I$6,$I$7))))</f>
        <v>Sundae</v>
      </c>
      <c r="D1965" s="14">
        <f ca="1">LOGINV(RAND(),$M$12,$L$12)</f>
        <v>62.844451083793103</v>
      </c>
      <c r="E1965" s="14">
        <f ca="1">LOGINV(RAND(),$M$13,$L$13)</f>
        <v>30.467762287847954</v>
      </c>
      <c r="F1965" s="14">
        <f ca="1">LOGINV(RAND(),$M$14,$L$14)</f>
        <v>16.543640968721483</v>
      </c>
      <c r="G1965" s="14">
        <f ca="1">D1965+E1965+F1965</f>
        <v>109.85585434036255</v>
      </c>
      <c r="H1965">
        <f ca="1">FLOOR(SimTable[[#This Row],[Total_Service_Time_sec]],10)</f>
        <v>100</v>
      </c>
    </row>
    <row r="1966" spans="1:8" ht="15" customHeight="1">
      <c r="A1966">
        <f t="shared" si="30"/>
        <v>1965</v>
      </c>
      <c r="B1966" s="13">
        <f ca="1">RAND()</f>
        <v>0.46932702729498521</v>
      </c>
      <c r="C1966" t="str">
        <f ca="1">IF(B1966&lt;=$L$3,$I$3,IF(B1966&lt;=$L$4,$I$4,IF(B1966&lt;=$L$5,$I$5,IF(B1966&lt;=$L$6,$I$6,$I$7))))</f>
        <v>Cone</v>
      </c>
      <c r="D1966" s="14">
        <f ca="1">LOGINV(RAND(),$M$12,$L$12)</f>
        <v>50.9288205038252</v>
      </c>
      <c r="E1966" s="14">
        <f ca="1">LOGINV(RAND(),$M$13,$L$13)</f>
        <v>10.591310887406207</v>
      </c>
      <c r="F1966" s="14">
        <f ca="1">LOGINV(RAND(),$M$14,$L$14)</f>
        <v>20.617611166985235</v>
      </c>
      <c r="G1966" s="14">
        <f ca="1">D1966+E1966+F1966</f>
        <v>82.137742558216644</v>
      </c>
      <c r="H1966">
        <f ca="1">FLOOR(SimTable[[#This Row],[Total_Service_Time_sec]],10)</f>
        <v>80</v>
      </c>
    </row>
    <row r="1967" spans="1:8" ht="15" customHeight="1">
      <c r="A1967">
        <f t="shared" si="30"/>
        <v>1966</v>
      </c>
      <c r="B1967" s="13">
        <f ca="1">RAND()</f>
        <v>0.35151565694909626</v>
      </c>
      <c r="C1967" t="str">
        <f ca="1">IF(B1967&lt;=$L$3,$I$3,IF(B1967&lt;=$L$4,$I$4,IF(B1967&lt;=$L$5,$I$5,IF(B1967&lt;=$L$6,$I$6,$I$7))))</f>
        <v>Cone</v>
      </c>
      <c r="D1967" s="14">
        <f ca="1">LOGINV(RAND(),$M$12,$L$12)</f>
        <v>18.366417192010658</v>
      </c>
      <c r="E1967" s="14">
        <f ca="1">LOGINV(RAND(),$M$13,$L$13)</f>
        <v>23.152851228328974</v>
      </c>
      <c r="F1967" s="14">
        <f ca="1">LOGINV(RAND(),$M$14,$L$14)</f>
        <v>16.673116581057005</v>
      </c>
      <c r="G1967" s="14">
        <f ca="1">D1967+E1967+F1967</f>
        <v>58.19238500139663</v>
      </c>
      <c r="H1967">
        <f ca="1">FLOOR(SimTable[[#This Row],[Total_Service_Time_sec]],10)</f>
        <v>50</v>
      </c>
    </row>
    <row r="1968" spans="1:8" ht="15" customHeight="1">
      <c r="A1968">
        <f t="shared" si="30"/>
        <v>1967</v>
      </c>
      <c r="B1968" s="13">
        <f ca="1">RAND()</f>
        <v>8.0657605329628623E-2</v>
      </c>
      <c r="C1968" t="str">
        <f ca="1">IF(B1968&lt;=$L$3,$I$3,IF(B1968&lt;=$L$4,$I$4,IF(B1968&lt;=$L$5,$I$5,IF(B1968&lt;=$L$6,$I$6,$I$7))))</f>
        <v>Cone</v>
      </c>
      <c r="D1968" s="14">
        <f ca="1">LOGINV(RAND(),$M$12,$L$12)</f>
        <v>27.337798551481679</v>
      </c>
      <c r="E1968" s="14">
        <f ca="1">LOGINV(RAND(),$M$13,$L$13)</f>
        <v>43.178959285146306</v>
      </c>
      <c r="F1968" s="14">
        <f ca="1">LOGINV(RAND(),$M$14,$L$14)</f>
        <v>27.280339869480976</v>
      </c>
      <c r="G1968" s="14">
        <f ca="1">D1968+E1968+F1968</f>
        <v>97.797097706108957</v>
      </c>
      <c r="H1968">
        <f ca="1">FLOOR(SimTable[[#This Row],[Total_Service_Time_sec]],10)</f>
        <v>90</v>
      </c>
    </row>
    <row r="1969" spans="1:8" ht="15" customHeight="1">
      <c r="A1969">
        <f t="shared" si="30"/>
        <v>1968</v>
      </c>
      <c r="B1969" s="13">
        <f ca="1">RAND()</f>
        <v>8.8868899400321055E-2</v>
      </c>
      <c r="C1969" t="str">
        <f ca="1">IF(B1969&lt;=$L$3,$I$3,IF(B1969&lt;=$L$4,$I$4,IF(B1969&lt;=$L$5,$I$5,IF(B1969&lt;=$L$6,$I$6,$I$7))))</f>
        <v>Cone</v>
      </c>
      <c r="D1969" s="14">
        <f ca="1">LOGINV(RAND(),$M$12,$L$12)</f>
        <v>125.1662564294365</v>
      </c>
      <c r="E1969" s="14">
        <f ca="1">LOGINV(RAND(),$M$13,$L$13)</f>
        <v>19.998234986995108</v>
      </c>
      <c r="F1969" s="14">
        <f ca="1">LOGINV(RAND(),$M$14,$L$14)</f>
        <v>21.863134749457831</v>
      </c>
      <c r="G1969" s="14">
        <f ca="1">D1969+E1969+F1969</f>
        <v>167.02762616588944</v>
      </c>
      <c r="H1969">
        <f ca="1">FLOOR(SimTable[[#This Row],[Total_Service_Time_sec]],10)</f>
        <v>160</v>
      </c>
    </row>
    <row r="1970" spans="1:8" ht="15" customHeight="1">
      <c r="A1970">
        <f t="shared" si="30"/>
        <v>1969</v>
      </c>
      <c r="B1970" s="13">
        <f ca="1">RAND()</f>
        <v>0.54688431624669409</v>
      </c>
      <c r="C1970" t="str">
        <f ca="1">IF(B1970&lt;=$L$3,$I$3,IF(B1970&lt;=$L$4,$I$4,IF(B1970&lt;=$L$5,$I$5,IF(B1970&lt;=$L$6,$I$6,$I$7))))</f>
        <v>Cup</v>
      </c>
      <c r="D1970" s="14">
        <f ca="1">LOGINV(RAND(),$M$12,$L$12)</f>
        <v>17.817998577770076</v>
      </c>
      <c r="E1970" s="14">
        <f ca="1">LOGINV(RAND(),$M$13,$L$13)</f>
        <v>13.227782595751137</v>
      </c>
      <c r="F1970" s="14">
        <f ca="1">LOGINV(RAND(),$M$14,$L$14)</f>
        <v>23.870581013297556</v>
      </c>
      <c r="G1970" s="14">
        <f ca="1">D1970+E1970+F1970</f>
        <v>54.916362186818773</v>
      </c>
      <c r="H1970">
        <f ca="1">FLOOR(SimTable[[#This Row],[Total_Service_Time_sec]],10)</f>
        <v>50</v>
      </c>
    </row>
    <row r="1971" spans="1:8" ht="15" customHeight="1">
      <c r="A1971">
        <f t="shared" si="30"/>
        <v>1970</v>
      </c>
      <c r="B1971" s="13">
        <f ca="1">RAND()</f>
        <v>0.34092262242180282</v>
      </c>
      <c r="C1971" t="str">
        <f ca="1">IF(B1971&lt;=$L$3,$I$3,IF(B1971&lt;=$L$4,$I$4,IF(B1971&lt;=$L$5,$I$5,IF(B1971&lt;=$L$6,$I$6,$I$7))))</f>
        <v>Cone</v>
      </c>
      <c r="D1971" s="14">
        <f ca="1">LOGINV(RAND(),$M$12,$L$12)</f>
        <v>24.247470597626045</v>
      </c>
      <c r="E1971" s="14">
        <f ca="1">LOGINV(RAND(),$M$13,$L$13)</f>
        <v>16.408506408531341</v>
      </c>
      <c r="F1971" s="14">
        <f ca="1">LOGINV(RAND(),$M$14,$L$14)</f>
        <v>17.646398300866171</v>
      </c>
      <c r="G1971" s="14">
        <f ca="1">D1971+E1971+F1971</f>
        <v>58.302375307023553</v>
      </c>
      <c r="H1971">
        <f ca="1">FLOOR(SimTable[[#This Row],[Total_Service_Time_sec]],10)</f>
        <v>50</v>
      </c>
    </row>
    <row r="1972" spans="1:8" ht="15" customHeight="1">
      <c r="A1972">
        <f t="shared" si="30"/>
        <v>1971</v>
      </c>
      <c r="B1972" s="13">
        <f ca="1">RAND()</f>
        <v>0.5999058272570349</v>
      </c>
      <c r="C1972" t="str">
        <f ca="1">IF(B1972&lt;=$L$3,$I$3,IF(B1972&lt;=$L$4,$I$4,IF(B1972&lt;=$L$5,$I$5,IF(B1972&lt;=$L$6,$I$6,$I$7))))</f>
        <v>Cup</v>
      </c>
      <c r="D1972" s="14">
        <f ca="1">LOGINV(RAND(),$M$12,$L$12)</f>
        <v>61.134065418749465</v>
      </c>
      <c r="E1972" s="14">
        <f ca="1">LOGINV(RAND(),$M$13,$L$13)</f>
        <v>7.5251852563099098</v>
      </c>
      <c r="F1972" s="14">
        <f ca="1">LOGINV(RAND(),$M$14,$L$14)</f>
        <v>22.689877280061602</v>
      </c>
      <c r="G1972" s="14">
        <f ca="1">D1972+E1972+F1972</f>
        <v>91.349127955120963</v>
      </c>
      <c r="H1972">
        <f ca="1">FLOOR(SimTable[[#This Row],[Total_Service_Time_sec]],10)</f>
        <v>90</v>
      </c>
    </row>
    <row r="1973" spans="1:8" ht="15" customHeight="1">
      <c r="A1973">
        <f t="shared" si="30"/>
        <v>1972</v>
      </c>
      <c r="B1973" s="13">
        <f ca="1">RAND()</f>
        <v>0.35977931089439907</v>
      </c>
      <c r="C1973" t="str">
        <f ca="1">IF(B1973&lt;=$L$3,$I$3,IF(B1973&lt;=$L$4,$I$4,IF(B1973&lt;=$L$5,$I$5,IF(B1973&lt;=$L$6,$I$6,$I$7))))</f>
        <v>Cone</v>
      </c>
      <c r="D1973" s="14">
        <f ca="1">LOGINV(RAND(),$M$12,$L$12)</f>
        <v>50.482234466876157</v>
      </c>
      <c r="E1973" s="14">
        <f ca="1">LOGINV(RAND(),$M$13,$L$13)</f>
        <v>54.356611379549975</v>
      </c>
      <c r="F1973" s="14">
        <f ca="1">LOGINV(RAND(),$M$14,$L$14)</f>
        <v>22.520873211733765</v>
      </c>
      <c r="G1973" s="14">
        <f ca="1">D1973+E1973+F1973</f>
        <v>127.3597190581599</v>
      </c>
      <c r="H1973">
        <f ca="1">FLOOR(SimTable[[#This Row],[Total_Service_Time_sec]],10)</f>
        <v>120</v>
      </c>
    </row>
    <row r="1974" spans="1:8" ht="15" customHeight="1">
      <c r="A1974">
        <f t="shared" si="30"/>
        <v>1973</v>
      </c>
      <c r="B1974" s="13">
        <f ca="1">RAND()</f>
        <v>0.44191397276055611</v>
      </c>
      <c r="C1974" t="str">
        <f ca="1">IF(B1974&lt;=$L$3,$I$3,IF(B1974&lt;=$L$4,$I$4,IF(B1974&lt;=$L$5,$I$5,IF(B1974&lt;=$L$6,$I$6,$I$7))))</f>
        <v>Cone</v>
      </c>
      <c r="D1974" s="14">
        <f ca="1">LOGINV(RAND(),$M$12,$L$12)</f>
        <v>14.585426056996162</v>
      </c>
      <c r="E1974" s="14">
        <f ca="1">LOGINV(RAND(),$M$13,$L$13)</f>
        <v>67.768944252209678</v>
      </c>
      <c r="F1974" s="14">
        <f ca="1">LOGINV(RAND(),$M$14,$L$14)</f>
        <v>22.545523694437843</v>
      </c>
      <c r="G1974" s="14">
        <f ca="1">D1974+E1974+F1974</f>
        <v>104.89989400364369</v>
      </c>
      <c r="H1974">
        <f ca="1">FLOOR(SimTable[[#This Row],[Total_Service_Time_sec]],10)</f>
        <v>100</v>
      </c>
    </row>
    <row r="1975" spans="1:8" ht="15" customHeight="1">
      <c r="A1975">
        <f t="shared" si="30"/>
        <v>1974</v>
      </c>
      <c r="B1975" s="13">
        <f ca="1">RAND()</f>
        <v>0.93030861042365198</v>
      </c>
      <c r="C1975" t="str">
        <f ca="1">IF(B1975&lt;=$L$3,$I$3,IF(B1975&lt;=$L$4,$I$4,IF(B1975&lt;=$L$5,$I$5,IF(B1975&lt;=$L$6,$I$6,$I$7))))</f>
        <v>Split</v>
      </c>
      <c r="D1975" s="14">
        <f ca="1">LOGINV(RAND(),$M$12,$L$12)</f>
        <v>13.750503651648698</v>
      </c>
      <c r="E1975" s="14">
        <f ca="1">LOGINV(RAND(),$M$13,$L$13)</f>
        <v>13.63804553408789</v>
      </c>
      <c r="F1975" s="14">
        <f ca="1">LOGINV(RAND(),$M$14,$L$14)</f>
        <v>19.603552878881619</v>
      </c>
      <c r="G1975" s="14">
        <f ca="1">D1975+E1975+F1975</f>
        <v>46.992102064618209</v>
      </c>
      <c r="H1975">
        <f ca="1">FLOOR(SimTable[[#This Row],[Total_Service_Time_sec]],10)</f>
        <v>40</v>
      </c>
    </row>
    <row r="1976" spans="1:8" ht="15" customHeight="1">
      <c r="A1976">
        <f t="shared" si="30"/>
        <v>1975</v>
      </c>
      <c r="B1976" s="13">
        <f ca="1">RAND()</f>
        <v>0.42407627438376216</v>
      </c>
      <c r="C1976" t="str">
        <f ca="1">IF(B1976&lt;=$L$3,$I$3,IF(B1976&lt;=$L$4,$I$4,IF(B1976&lt;=$L$5,$I$5,IF(B1976&lt;=$L$6,$I$6,$I$7))))</f>
        <v>Cone</v>
      </c>
      <c r="D1976" s="14">
        <f ca="1">LOGINV(RAND(),$M$12,$L$12)</f>
        <v>26.719064412865261</v>
      </c>
      <c r="E1976" s="14">
        <f ca="1">LOGINV(RAND(),$M$13,$L$13)</f>
        <v>10.711527095608698</v>
      </c>
      <c r="F1976" s="14">
        <f ca="1">LOGINV(RAND(),$M$14,$L$14)</f>
        <v>23.132078436795855</v>
      </c>
      <c r="G1976" s="14">
        <f ca="1">D1976+E1976+F1976</f>
        <v>60.562669945269818</v>
      </c>
      <c r="H1976">
        <f ca="1">FLOOR(SimTable[[#This Row],[Total_Service_Time_sec]],10)</f>
        <v>60</v>
      </c>
    </row>
    <row r="1977" spans="1:8" ht="15" customHeight="1">
      <c r="A1977">
        <f t="shared" si="30"/>
        <v>1976</v>
      </c>
      <c r="B1977" s="13">
        <f ca="1">RAND()</f>
        <v>0.64362608317446623</v>
      </c>
      <c r="C1977" t="str">
        <f ca="1">IF(B1977&lt;=$L$3,$I$3,IF(B1977&lt;=$L$4,$I$4,IF(B1977&lt;=$L$5,$I$5,IF(B1977&lt;=$L$6,$I$6,$I$7))))</f>
        <v>Cup</v>
      </c>
      <c r="D1977" s="14">
        <f ca="1">LOGINV(RAND(),$M$12,$L$12)</f>
        <v>13.847554454621667</v>
      </c>
      <c r="E1977" s="14">
        <f ca="1">LOGINV(RAND(),$M$13,$L$13)</f>
        <v>61.495796029117145</v>
      </c>
      <c r="F1977" s="14">
        <f ca="1">LOGINV(RAND(),$M$14,$L$14)</f>
        <v>14.728187402702105</v>
      </c>
      <c r="G1977" s="14">
        <f ca="1">D1977+E1977+F1977</f>
        <v>90.071537886440922</v>
      </c>
      <c r="H1977">
        <f ca="1">FLOOR(SimTable[[#This Row],[Total_Service_Time_sec]],10)</f>
        <v>90</v>
      </c>
    </row>
    <row r="1978" spans="1:8" ht="15" customHeight="1">
      <c r="A1978">
        <f t="shared" si="30"/>
        <v>1977</v>
      </c>
      <c r="B1978" s="13">
        <f ca="1">RAND()</f>
        <v>0.46946725996064764</v>
      </c>
      <c r="C1978" t="str">
        <f ca="1">IF(B1978&lt;=$L$3,$I$3,IF(B1978&lt;=$L$4,$I$4,IF(B1978&lt;=$L$5,$I$5,IF(B1978&lt;=$L$6,$I$6,$I$7))))</f>
        <v>Cone</v>
      </c>
      <c r="D1978" s="14">
        <f ca="1">LOGINV(RAND(),$M$12,$L$12)</f>
        <v>33.071868086927715</v>
      </c>
      <c r="E1978" s="14">
        <f ca="1">LOGINV(RAND(),$M$13,$L$13)</f>
        <v>66.954348211403143</v>
      </c>
      <c r="F1978" s="14">
        <f ca="1">LOGINV(RAND(),$M$14,$L$14)</f>
        <v>20.719303966684965</v>
      </c>
      <c r="G1978" s="14">
        <f ca="1">D1978+E1978+F1978</f>
        <v>120.74552026501583</v>
      </c>
      <c r="H1978">
        <f ca="1">FLOOR(SimTable[[#This Row],[Total_Service_Time_sec]],10)</f>
        <v>120</v>
      </c>
    </row>
    <row r="1979" spans="1:8" ht="15" customHeight="1">
      <c r="A1979">
        <f t="shared" si="30"/>
        <v>1978</v>
      </c>
      <c r="B1979" s="13">
        <f ca="1">RAND()</f>
        <v>0.16771005926068516</v>
      </c>
      <c r="C1979" t="str">
        <f ca="1">IF(B1979&lt;=$L$3,$I$3,IF(B1979&lt;=$L$4,$I$4,IF(B1979&lt;=$L$5,$I$5,IF(B1979&lt;=$L$6,$I$6,$I$7))))</f>
        <v>Cone</v>
      </c>
      <c r="D1979" s="14">
        <f ca="1">LOGINV(RAND(),$M$12,$L$12)</f>
        <v>14.27989372735856</v>
      </c>
      <c r="E1979" s="14">
        <f ca="1">LOGINV(RAND(),$M$13,$L$13)</f>
        <v>16.299115514526505</v>
      </c>
      <c r="F1979" s="14">
        <f ca="1">LOGINV(RAND(),$M$14,$L$14)</f>
        <v>19.755837646762416</v>
      </c>
      <c r="G1979" s="14">
        <f ca="1">D1979+E1979+F1979</f>
        <v>50.334846888647483</v>
      </c>
      <c r="H1979">
        <f ca="1">FLOOR(SimTable[[#This Row],[Total_Service_Time_sec]],10)</f>
        <v>50</v>
      </c>
    </row>
    <row r="1980" spans="1:8" ht="15" customHeight="1">
      <c r="A1980">
        <f t="shared" si="30"/>
        <v>1979</v>
      </c>
      <c r="B1980" s="13">
        <f ca="1">RAND()</f>
        <v>0.80658819238899915</v>
      </c>
      <c r="C1980" t="str">
        <f ca="1">IF(B1980&lt;=$L$3,$I$3,IF(B1980&lt;=$L$4,$I$4,IF(B1980&lt;=$L$5,$I$5,IF(B1980&lt;=$L$6,$I$6,$I$7))))</f>
        <v>Cup</v>
      </c>
      <c r="D1980" s="14">
        <f ca="1">LOGINV(RAND(),$M$12,$L$12)</f>
        <v>13.655593244033168</v>
      </c>
      <c r="E1980" s="14">
        <f ca="1">LOGINV(RAND(),$M$13,$L$13)</f>
        <v>18.854897801213763</v>
      </c>
      <c r="F1980" s="14">
        <f ca="1">LOGINV(RAND(),$M$14,$L$14)</f>
        <v>13.525021609981696</v>
      </c>
      <c r="G1980" s="14">
        <f ca="1">D1980+E1980+F1980</f>
        <v>46.035512655228629</v>
      </c>
      <c r="H1980">
        <f ca="1">FLOOR(SimTable[[#This Row],[Total_Service_Time_sec]],10)</f>
        <v>40</v>
      </c>
    </row>
    <row r="1981" spans="1:8" ht="15" customHeight="1">
      <c r="A1981">
        <f t="shared" si="30"/>
        <v>1980</v>
      </c>
      <c r="B1981" s="13">
        <f ca="1">RAND()</f>
        <v>0.15785563068188102</v>
      </c>
      <c r="C1981" t="str">
        <f ca="1">IF(B1981&lt;=$L$3,$I$3,IF(B1981&lt;=$L$4,$I$4,IF(B1981&lt;=$L$5,$I$5,IF(B1981&lt;=$L$6,$I$6,$I$7))))</f>
        <v>Cone</v>
      </c>
      <c r="D1981" s="14">
        <f ca="1">LOGINV(RAND(),$M$12,$L$12)</f>
        <v>7.4266378663675123</v>
      </c>
      <c r="E1981" s="14">
        <f ca="1">LOGINV(RAND(),$M$13,$L$13)</f>
        <v>17.730525128465207</v>
      </c>
      <c r="F1981" s="14">
        <f ca="1">LOGINV(RAND(),$M$14,$L$14)</f>
        <v>19.720936235647358</v>
      </c>
      <c r="G1981" s="14">
        <f ca="1">D1981+E1981+F1981</f>
        <v>44.878099230480075</v>
      </c>
      <c r="H1981">
        <f ca="1">FLOOR(SimTable[[#This Row],[Total_Service_Time_sec]],10)</f>
        <v>40</v>
      </c>
    </row>
    <row r="1982" spans="1:8" ht="15" customHeight="1">
      <c r="A1982">
        <f t="shared" si="30"/>
        <v>1981</v>
      </c>
      <c r="B1982" s="13">
        <f ca="1">RAND()</f>
        <v>0.9900873147889363</v>
      </c>
      <c r="C1982" t="str">
        <f ca="1">IF(B1982&lt;=$L$3,$I$3,IF(B1982&lt;=$L$4,$I$4,IF(B1982&lt;=$L$5,$I$5,IF(B1982&lt;=$L$6,$I$6,$I$7))))</f>
        <v>Sundae</v>
      </c>
      <c r="D1982" s="14">
        <f ca="1">LOGINV(RAND(),$M$12,$L$12)</f>
        <v>16.04377018590317</v>
      </c>
      <c r="E1982" s="14">
        <f ca="1">LOGINV(RAND(),$M$13,$L$13)</f>
        <v>57.853422884121358</v>
      </c>
      <c r="F1982" s="14">
        <f ca="1">LOGINV(RAND(),$M$14,$L$14)</f>
        <v>19.947540710996304</v>
      </c>
      <c r="G1982" s="14">
        <f ca="1">D1982+E1982+F1982</f>
        <v>93.844733781020835</v>
      </c>
      <c r="H1982">
        <f ca="1">FLOOR(SimTable[[#This Row],[Total_Service_Time_sec]],10)</f>
        <v>90</v>
      </c>
    </row>
    <row r="1983" spans="1:8" ht="15" customHeight="1">
      <c r="A1983">
        <f t="shared" si="30"/>
        <v>1982</v>
      </c>
      <c r="B1983" s="13">
        <f ca="1">RAND()</f>
        <v>0.71530991861302728</v>
      </c>
      <c r="C1983" t="str">
        <f ca="1">IF(B1983&lt;=$L$3,$I$3,IF(B1983&lt;=$L$4,$I$4,IF(B1983&lt;=$L$5,$I$5,IF(B1983&lt;=$L$6,$I$6,$I$7))))</f>
        <v>Cup</v>
      </c>
      <c r="D1983" s="14">
        <f ca="1">LOGINV(RAND(),$M$12,$L$12)</f>
        <v>34.143221166970697</v>
      </c>
      <c r="E1983" s="14">
        <f ca="1">LOGINV(RAND(),$M$13,$L$13)</f>
        <v>26.913771681683841</v>
      </c>
      <c r="F1983" s="14">
        <f ca="1">LOGINV(RAND(),$M$14,$L$14)</f>
        <v>18.978090461783623</v>
      </c>
      <c r="G1983" s="14">
        <f ca="1">D1983+E1983+F1983</f>
        <v>80.035083310438154</v>
      </c>
      <c r="H1983">
        <f ca="1">FLOOR(SimTable[[#This Row],[Total_Service_Time_sec]],10)</f>
        <v>80</v>
      </c>
    </row>
    <row r="1984" spans="1:8" ht="15" customHeight="1">
      <c r="A1984">
        <f t="shared" si="30"/>
        <v>1983</v>
      </c>
      <c r="B1984" s="13">
        <f ca="1">RAND()</f>
        <v>0.44100438393443286</v>
      </c>
      <c r="C1984" t="str">
        <f ca="1">IF(B1984&lt;=$L$3,$I$3,IF(B1984&lt;=$L$4,$I$4,IF(B1984&lt;=$L$5,$I$5,IF(B1984&lt;=$L$6,$I$6,$I$7))))</f>
        <v>Cone</v>
      </c>
      <c r="D1984" s="14">
        <f ca="1">LOGINV(RAND(),$M$12,$L$12)</f>
        <v>50.079922904237797</v>
      </c>
      <c r="E1984" s="14">
        <f ca="1">LOGINV(RAND(),$M$13,$L$13)</f>
        <v>18.054595003147455</v>
      </c>
      <c r="F1984" s="14">
        <f ca="1">LOGINV(RAND(),$M$14,$L$14)</f>
        <v>20.487702859958631</v>
      </c>
      <c r="G1984" s="14">
        <f ca="1">D1984+E1984+F1984</f>
        <v>88.62222076734389</v>
      </c>
      <c r="H1984">
        <f ca="1">FLOOR(SimTable[[#This Row],[Total_Service_Time_sec]],10)</f>
        <v>80</v>
      </c>
    </row>
    <row r="1985" spans="1:8" ht="15" customHeight="1">
      <c r="A1985">
        <f t="shared" si="30"/>
        <v>1984</v>
      </c>
      <c r="B1985" s="13">
        <f ca="1">RAND()</f>
        <v>0.99510056532275071</v>
      </c>
      <c r="C1985" t="str">
        <f ca="1">IF(B1985&lt;=$L$3,$I$3,IF(B1985&lt;=$L$4,$I$4,IF(B1985&lt;=$L$5,$I$5,IF(B1985&lt;=$L$6,$I$6,$I$7))))</f>
        <v>Sundae</v>
      </c>
      <c r="D1985" s="14">
        <f ca="1">LOGINV(RAND(),$M$12,$L$12)</f>
        <v>51.96256229048295</v>
      </c>
      <c r="E1985" s="14">
        <f ca="1">LOGINV(RAND(),$M$13,$L$13)</f>
        <v>24.931232124439163</v>
      </c>
      <c r="F1985" s="14">
        <f ca="1">LOGINV(RAND(),$M$14,$L$14)</f>
        <v>25.007290512826852</v>
      </c>
      <c r="G1985" s="14">
        <f ca="1">D1985+E1985+F1985</f>
        <v>101.90108492774897</v>
      </c>
      <c r="H1985">
        <f ca="1">FLOOR(SimTable[[#This Row],[Total_Service_Time_sec]],10)</f>
        <v>100</v>
      </c>
    </row>
    <row r="1986" spans="1:8" ht="15" customHeight="1">
      <c r="A1986">
        <f t="shared" ref="A1986:A2049" si="31">ROW()-1</f>
        <v>1985</v>
      </c>
      <c r="B1986" s="13">
        <f ca="1">RAND()</f>
        <v>5.6779334190849351E-2</v>
      </c>
      <c r="C1986" t="str">
        <f ca="1">IF(B1986&lt;=$L$3,$I$3,IF(B1986&lt;=$L$4,$I$4,IF(B1986&lt;=$L$5,$I$5,IF(B1986&lt;=$L$6,$I$6,$I$7))))</f>
        <v>Cone</v>
      </c>
      <c r="D1986" s="14">
        <f ca="1">LOGINV(RAND(),$M$12,$L$12)</f>
        <v>25.037584840822948</v>
      </c>
      <c r="E1986" s="14">
        <f ca="1">LOGINV(RAND(),$M$13,$L$13)</f>
        <v>27.153789647733934</v>
      </c>
      <c r="F1986" s="14">
        <f ca="1">LOGINV(RAND(),$M$14,$L$14)</f>
        <v>16.0076979295693</v>
      </c>
      <c r="G1986" s="14">
        <f ca="1">D1986+E1986+F1986</f>
        <v>68.199072418126178</v>
      </c>
      <c r="H1986">
        <f ca="1">FLOOR(SimTable[[#This Row],[Total_Service_Time_sec]],10)</f>
        <v>60</v>
      </c>
    </row>
    <row r="1987" spans="1:8" ht="15" customHeight="1">
      <c r="A1987">
        <f t="shared" si="31"/>
        <v>1986</v>
      </c>
      <c r="B1987" s="13">
        <f ca="1">RAND()</f>
        <v>0.92430414537266281</v>
      </c>
      <c r="C1987" t="str">
        <f ca="1">IF(B1987&lt;=$L$3,$I$3,IF(B1987&lt;=$L$4,$I$4,IF(B1987&lt;=$L$5,$I$5,IF(B1987&lt;=$L$6,$I$6,$I$7))))</f>
        <v>Split</v>
      </c>
      <c r="D1987" s="14">
        <f ca="1">LOGINV(RAND(),$M$12,$L$12)</f>
        <v>147.41372634055151</v>
      </c>
      <c r="E1987" s="14">
        <f ca="1">LOGINV(RAND(),$M$13,$L$13)</f>
        <v>71.332846258913506</v>
      </c>
      <c r="F1987" s="14">
        <f ca="1">LOGINV(RAND(),$M$14,$L$14)</f>
        <v>18.011005958873422</v>
      </c>
      <c r="G1987" s="14">
        <f ca="1">D1987+E1987+F1987</f>
        <v>236.75757855833845</v>
      </c>
      <c r="H1987">
        <f ca="1">FLOOR(SimTable[[#This Row],[Total_Service_Time_sec]],10)</f>
        <v>230</v>
      </c>
    </row>
    <row r="1988" spans="1:8" ht="15" customHeight="1">
      <c r="A1988">
        <f t="shared" si="31"/>
        <v>1987</v>
      </c>
      <c r="B1988" s="13">
        <f ca="1">RAND()</f>
        <v>0.72705870269794448</v>
      </c>
      <c r="C1988" t="str">
        <f ca="1">IF(B1988&lt;=$L$3,$I$3,IF(B1988&lt;=$L$4,$I$4,IF(B1988&lt;=$L$5,$I$5,IF(B1988&lt;=$L$6,$I$6,$I$7))))</f>
        <v>Cup</v>
      </c>
      <c r="D1988" s="14">
        <f ca="1">LOGINV(RAND(),$M$12,$L$12)</f>
        <v>27.120055261388366</v>
      </c>
      <c r="E1988" s="14">
        <f ca="1">LOGINV(RAND(),$M$13,$L$13)</f>
        <v>32.007385159924226</v>
      </c>
      <c r="F1988" s="14">
        <f ca="1">LOGINV(RAND(),$M$14,$L$14)</f>
        <v>13.526215483951592</v>
      </c>
      <c r="G1988" s="14">
        <f ca="1">D1988+E1988+F1988</f>
        <v>72.653655905264188</v>
      </c>
      <c r="H1988">
        <f ca="1">FLOOR(SimTable[[#This Row],[Total_Service_Time_sec]],10)</f>
        <v>70</v>
      </c>
    </row>
    <row r="1989" spans="1:8" ht="15" customHeight="1">
      <c r="A1989">
        <f t="shared" si="31"/>
        <v>1988</v>
      </c>
      <c r="B1989" s="13">
        <f ca="1">RAND()</f>
        <v>0.56400992900009861</v>
      </c>
      <c r="C1989" t="str">
        <f ca="1">IF(B1989&lt;=$L$3,$I$3,IF(B1989&lt;=$L$4,$I$4,IF(B1989&lt;=$L$5,$I$5,IF(B1989&lt;=$L$6,$I$6,$I$7))))</f>
        <v>Cup</v>
      </c>
      <c r="D1989" s="14">
        <f ca="1">LOGINV(RAND(),$M$12,$L$12)</f>
        <v>83.692545298616906</v>
      </c>
      <c r="E1989" s="14">
        <f ca="1">LOGINV(RAND(),$M$13,$L$13)</f>
        <v>7.1334691370073058</v>
      </c>
      <c r="F1989" s="14">
        <f ca="1">LOGINV(RAND(),$M$14,$L$14)</f>
        <v>26.086020712888168</v>
      </c>
      <c r="G1989" s="14">
        <f ca="1">D1989+E1989+F1989</f>
        <v>116.91203514851239</v>
      </c>
      <c r="H1989">
        <f ca="1">FLOOR(SimTable[[#This Row],[Total_Service_Time_sec]],10)</f>
        <v>110</v>
      </c>
    </row>
    <row r="1990" spans="1:8" ht="15" customHeight="1">
      <c r="A1990">
        <f t="shared" si="31"/>
        <v>1989</v>
      </c>
      <c r="B1990" s="13">
        <f ca="1">RAND()</f>
        <v>0.73149623601336811</v>
      </c>
      <c r="C1990" t="str">
        <f ca="1">IF(B1990&lt;=$L$3,$I$3,IF(B1990&lt;=$L$4,$I$4,IF(B1990&lt;=$L$5,$I$5,IF(B1990&lt;=$L$6,$I$6,$I$7))))</f>
        <v>Cup</v>
      </c>
      <c r="D1990" s="14">
        <f ca="1">LOGINV(RAND(),$M$12,$L$12)</f>
        <v>16.203590100688196</v>
      </c>
      <c r="E1990" s="14">
        <f ca="1">LOGINV(RAND(),$M$13,$L$13)</f>
        <v>77.704018242905519</v>
      </c>
      <c r="F1990" s="14">
        <f ca="1">LOGINV(RAND(),$M$14,$L$14)</f>
        <v>18.611649157677082</v>
      </c>
      <c r="G1990" s="14">
        <f ca="1">D1990+E1990+F1990</f>
        <v>112.5192575012708</v>
      </c>
      <c r="H1990">
        <f ca="1">FLOOR(SimTable[[#This Row],[Total_Service_Time_sec]],10)</f>
        <v>110</v>
      </c>
    </row>
    <row r="1991" spans="1:8" ht="15" customHeight="1">
      <c r="A1991">
        <f t="shared" si="31"/>
        <v>1990</v>
      </c>
      <c r="B1991" s="13">
        <f ca="1">RAND()</f>
        <v>0.91872222158301797</v>
      </c>
      <c r="C1991" t="str">
        <f ca="1">IF(B1991&lt;=$L$3,$I$3,IF(B1991&lt;=$L$4,$I$4,IF(B1991&lt;=$L$5,$I$5,IF(B1991&lt;=$L$6,$I$6,$I$7))))</f>
        <v>Split</v>
      </c>
      <c r="D1991" s="14">
        <f ca="1">LOGINV(RAND(),$M$12,$L$12)</f>
        <v>16.258088557105488</v>
      </c>
      <c r="E1991" s="14">
        <f ca="1">LOGINV(RAND(),$M$13,$L$13)</f>
        <v>19.709035510091962</v>
      </c>
      <c r="F1991" s="14">
        <f ca="1">LOGINV(RAND(),$M$14,$L$14)</f>
        <v>21.499456909037832</v>
      </c>
      <c r="G1991" s="14">
        <f ca="1">D1991+E1991+F1991</f>
        <v>57.466580976235278</v>
      </c>
      <c r="H1991">
        <f ca="1">FLOOR(SimTable[[#This Row],[Total_Service_Time_sec]],10)</f>
        <v>50</v>
      </c>
    </row>
    <row r="1992" spans="1:8" ht="15" customHeight="1">
      <c r="A1992">
        <f t="shared" si="31"/>
        <v>1991</v>
      </c>
      <c r="B1992" s="13">
        <f ca="1">RAND()</f>
        <v>0.24412937847606053</v>
      </c>
      <c r="C1992" t="str">
        <f ca="1">IF(B1992&lt;=$L$3,$I$3,IF(B1992&lt;=$L$4,$I$4,IF(B1992&lt;=$L$5,$I$5,IF(B1992&lt;=$L$6,$I$6,$I$7))))</f>
        <v>Cone</v>
      </c>
      <c r="D1992" s="14">
        <f ca="1">LOGINV(RAND(),$M$12,$L$12)</f>
        <v>15.418156054446717</v>
      </c>
      <c r="E1992" s="14">
        <f ca="1">LOGINV(RAND(),$M$13,$L$13)</f>
        <v>9.3911416681969495</v>
      </c>
      <c r="F1992" s="14">
        <f ca="1">LOGINV(RAND(),$M$14,$L$14)</f>
        <v>16.152641706271343</v>
      </c>
      <c r="G1992" s="14">
        <f ca="1">D1992+E1992+F1992</f>
        <v>40.961939428915009</v>
      </c>
      <c r="H1992">
        <f ca="1">FLOOR(SimTable[[#This Row],[Total_Service_Time_sec]],10)</f>
        <v>40</v>
      </c>
    </row>
    <row r="1993" spans="1:8" ht="15" customHeight="1">
      <c r="A1993">
        <f t="shared" si="31"/>
        <v>1992</v>
      </c>
      <c r="B1993" s="13">
        <f ca="1">RAND()</f>
        <v>0.60998576206036759</v>
      </c>
      <c r="C1993" t="str">
        <f ca="1">IF(B1993&lt;=$L$3,$I$3,IF(B1993&lt;=$L$4,$I$4,IF(B1993&lt;=$L$5,$I$5,IF(B1993&lt;=$L$6,$I$6,$I$7))))</f>
        <v>Cup</v>
      </c>
      <c r="D1993" s="14">
        <f ca="1">LOGINV(RAND(),$M$12,$L$12)</f>
        <v>46.554461110447576</v>
      </c>
      <c r="E1993" s="14">
        <f ca="1">LOGINV(RAND(),$M$13,$L$13)</f>
        <v>12.089798416401287</v>
      </c>
      <c r="F1993" s="14">
        <f ca="1">LOGINV(RAND(),$M$14,$L$14)</f>
        <v>27.73014781764498</v>
      </c>
      <c r="G1993" s="14">
        <f ca="1">D1993+E1993+F1993</f>
        <v>86.374407344493846</v>
      </c>
      <c r="H1993">
        <f ca="1">FLOOR(SimTable[[#This Row],[Total_Service_Time_sec]],10)</f>
        <v>80</v>
      </c>
    </row>
    <row r="1994" spans="1:8" ht="15" customHeight="1">
      <c r="A1994">
        <f t="shared" si="31"/>
        <v>1993</v>
      </c>
      <c r="B1994" s="13">
        <f ca="1">RAND()</f>
        <v>7.7260098808372146E-2</v>
      </c>
      <c r="C1994" t="str">
        <f ca="1">IF(B1994&lt;=$L$3,$I$3,IF(B1994&lt;=$L$4,$I$4,IF(B1994&lt;=$L$5,$I$5,IF(B1994&lt;=$L$6,$I$6,$I$7))))</f>
        <v>Cone</v>
      </c>
      <c r="D1994" s="14">
        <f ca="1">LOGINV(RAND(),$M$12,$L$12)</f>
        <v>6.9575316918084811</v>
      </c>
      <c r="E1994" s="14">
        <f ca="1">LOGINV(RAND(),$M$13,$L$13)</f>
        <v>22.638943962890711</v>
      </c>
      <c r="F1994" s="14">
        <f ca="1">LOGINV(RAND(),$M$14,$L$14)</f>
        <v>29.147992552234971</v>
      </c>
      <c r="G1994" s="14">
        <f ca="1">D1994+E1994+F1994</f>
        <v>58.744468206934158</v>
      </c>
      <c r="H1994">
        <f ca="1">FLOOR(SimTable[[#This Row],[Total_Service_Time_sec]],10)</f>
        <v>50</v>
      </c>
    </row>
    <row r="1995" spans="1:8" ht="15" customHeight="1">
      <c r="A1995">
        <f t="shared" si="31"/>
        <v>1994</v>
      </c>
      <c r="B1995" s="13">
        <f ca="1">RAND()</f>
        <v>0.44031747082005745</v>
      </c>
      <c r="C1995" t="str">
        <f ca="1">IF(B1995&lt;=$L$3,$I$3,IF(B1995&lt;=$L$4,$I$4,IF(B1995&lt;=$L$5,$I$5,IF(B1995&lt;=$L$6,$I$6,$I$7))))</f>
        <v>Cone</v>
      </c>
      <c r="D1995" s="14">
        <f ca="1">LOGINV(RAND(),$M$12,$L$12)</f>
        <v>15.181524657432089</v>
      </c>
      <c r="E1995" s="14">
        <f ca="1">LOGINV(RAND(),$M$13,$L$13)</f>
        <v>15.44634330206399</v>
      </c>
      <c r="F1995" s="14">
        <f ca="1">LOGINV(RAND(),$M$14,$L$14)</f>
        <v>23.08949525761393</v>
      </c>
      <c r="G1995" s="14">
        <f ca="1">D1995+E1995+F1995</f>
        <v>53.717363217110005</v>
      </c>
      <c r="H1995">
        <f ca="1">FLOOR(SimTable[[#This Row],[Total_Service_Time_sec]],10)</f>
        <v>50</v>
      </c>
    </row>
    <row r="1996" spans="1:8" ht="15" customHeight="1">
      <c r="A1996">
        <f t="shared" si="31"/>
        <v>1995</v>
      </c>
      <c r="B1996" s="13">
        <f ca="1">RAND()</f>
        <v>0.51508718017958421</v>
      </c>
      <c r="C1996" t="str">
        <f ca="1">IF(B1996&lt;=$L$3,$I$3,IF(B1996&lt;=$L$4,$I$4,IF(B1996&lt;=$L$5,$I$5,IF(B1996&lt;=$L$6,$I$6,$I$7))))</f>
        <v>Cup</v>
      </c>
      <c r="D1996" s="14">
        <f ca="1">LOGINV(RAND(),$M$12,$L$12)</f>
        <v>320.28583230722387</v>
      </c>
      <c r="E1996" s="14">
        <f ca="1">LOGINV(RAND(),$M$13,$L$13)</f>
        <v>16.824001466681882</v>
      </c>
      <c r="F1996" s="14">
        <f ca="1">LOGINV(RAND(),$M$14,$L$14)</f>
        <v>25.080627927897226</v>
      </c>
      <c r="G1996" s="14">
        <f ca="1">D1996+E1996+F1996</f>
        <v>362.19046170180297</v>
      </c>
      <c r="H1996">
        <f ca="1">FLOOR(SimTable[[#This Row],[Total_Service_Time_sec]],10)</f>
        <v>360</v>
      </c>
    </row>
    <row r="1997" spans="1:8" ht="15" customHeight="1">
      <c r="A1997">
        <f t="shared" si="31"/>
        <v>1996</v>
      </c>
      <c r="B1997" s="13">
        <f ca="1">RAND()</f>
        <v>0.80908083799283492</v>
      </c>
      <c r="C1997" t="str">
        <f ca="1">IF(B1997&lt;=$L$3,$I$3,IF(B1997&lt;=$L$4,$I$4,IF(B1997&lt;=$L$5,$I$5,IF(B1997&lt;=$L$6,$I$6,$I$7))))</f>
        <v>Cup</v>
      </c>
      <c r="D1997" s="14">
        <f ca="1">LOGINV(RAND(),$M$12,$L$12)</f>
        <v>75.937714057340642</v>
      </c>
      <c r="E1997" s="14">
        <f ca="1">LOGINV(RAND(),$M$13,$L$13)</f>
        <v>31.364586886644975</v>
      </c>
      <c r="F1997" s="14">
        <f ca="1">LOGINV(RAND(),$M$14,$L$14)</f>
        <v>23.297902833731683</v>
      </c>
      <c r="G1997" s="14">
        <f ca="1">D1997+E1997+F1997</f>
        <v>130.6002037777173</v>
      </c>
      <c r="H1997">
        <f ca="1">FLOOR(SimTable[[#This Row],[Total_Service_Time_sec]],10)</f>
        <v>130</v>
      </c>
    </row>
    <row r="1998" spans="1:8" ht="15" customHeight="1">
      <c r="A1998">
        <f t="shared" si="31"/>
        <v>1997</v>
      </c>
      <c r="B1998" s="13">
        <f ca="1">RAND()</f>
        <v>0.45704672934081336</v>
      </c>
      <c r="C1998" t="str">
        <f ca="1">IF(B1998&lt;=$L$3,$I$3,IF(B1998&lt;=$L$4,$I$4,IF(B1998&lt;=$L$5,$I$5,IF(B1998&lt;=$L$6,$I$6,$I$7))))</f>
        <v>Cone</v>
      </c>
      <c r="D1998" s="14">
        <f ca="1">LOGINV(RAND(),$M$12,$L$12)</f>
        <v>31.978606641673885</v>
      </c>
      <c r="E1998" s="14">
        <f ca="1">LOGINV(RAND(),$M$13,$L$13)</f>
        <v>18.56693416395888</v>
      </c>
      <c r="F1998" s="14">
        <f ca="1">LOGINV(RAND(),$M$14,$L$14)</f>
        <v>22.645331909152851</v>
      </c>
      <c r="G1998" s="14">
        <f ca="1">D1998+E1998+F1998</f>
        <v>73.190872714785627</v>
      </c>
      <c r="H1998">
        <f ca="1">FLOOR(SimTable[[#This Row],[Total_Service_Time_sec]],10)</f>
        <v>70</v>
      </c>
    </row>
    <row r="1999" spans="1:8" ht="15" customHeight="1">
      <c r="A1999">
        <f t="shared" si="31"/>
        <v>1998</v>
      </c>
      <c r="B1999" s="13">
        <f ca="1">RAND()</f>
        <v>0.45100236355863821</v>
      </c>
      <c r="C1999" t="str">
        <f ca="1">IF(B1999&lt;=$L$3,$I$3,IF(B1999&lt;=$L$4,$I$4,IF(B1999&lt;=$L$5,$I$5,IF(B1999&lt;=$L$6,$I$6,$I$7))))</f>
        <v>Cone</v>
      </c>
      <c r="D1999" s="14">
        <f ca="1">LOGINV(RAND(),$M$12,$L$12)</f>
        <v>13.206706435900943</v>
      </c>
      <c r="E1999" s="14">
        <f ca="1">LOGINV(RAND(),$M$13,$L$13)</f>
        <v>20.545646648747223</v>
      </c>
      <c r="F1999" s="14">
        <f ca="1">LOGINV(RAND(),$M$14,$L$14)</f>
        <v>25.477664382310863</v>
      </c>
      <c r="G1999" s="14">
        <f ca="1">D1999+E1999+F1999</f>
        <v>59.230017466959026</v>
      </c>
      <c r="H1999">
        <f ca="1">FLOOR(SimTable[[#This Row],[Total_Service_Time_sec]],10)</f>
        <v>50</v>
      </c>
    </row>
    <row r="2000" spans="1:8" ht="15" customHeight="1">
      <c r="A2000">
        <f t="shared" si="31"/>
        <v>1999</v>
      </c>
      <c r="B2000" s="13">
        <f ca="1">RAND()</f>
        <v>0.20063202497346555</v>
      </c>
      <c r="C2000" t="str">
        <f ca="1">IF(B2000&lt;=$L$3,$I$3,IF(B2000&lt;=$L$4,$I$4,IF(B2000&lt;=$L$5,$I$5,IF(B2000&lt;=$L$6,$I$6,$I$7))))</f>
        <v>Cone</v>
      </c>
      <c r="D2000" s="14">
        <f ca="1">LOGINV(RAND(),$M$12,$L$12)</f>
        <v>95.724365339692469</v>
      </c>
      <c r="E2000" s="14">
        <f ca="1">LOGINV(RAND(),$M$13,$L$13)</f>
        <v>59.087574097371004</v>
      </c>
      <c r="F2000" s="14">
        <f ca="1">LOGINV(RAND(),$M$14,$L$14)</f>
        <v>21.121989308817785</v>
      </c>
      <c r="G2000" s="14">
        <f ca="1">D2000+E2000+F2000</f>
        <v>175.93392874588125</v>
      </c>
      <c r="H2000">
        <f ca="1">FLOOR(SimTable[[#This Row],[Total_Service_Time_sec]],10)</f>
        <v>170</v>
      </c>
    </row>
    <row r="2001" spans="1:8" ht="15" customHeight="1">
      <c r="A2001">
        <f t="shared" si="31"/>
        <v>2000</v>
      </c>
      <c r="B2001" s="13">
        <f ca="1">RAND()</f>
        <v>0.21860163037738933</v>
      </c>
      <c r="C2001" t="str">
        <f ca="1">IF(B2001&lt;=$L$3,$I$3,IF(B2001&lt;=$L$4,$I$4,IF(B2001&lt;=$L$5,$I$5,IF(B2001&lt;=$L$6,$I$6,$I$7))))</f>
        <v>Cone</v>
      </c>
      <c r="D2001" s="14">
        <f ca="1">LOGINV(RAND(),$M$12,$L$12)</f>
        <v>23.258774841918854</v>
      </c>
      <c r="E2001" s="14">
        <f ca="1">LOGINV(RAND(),$M$13,$L$13)</f>
        <v>19.981390883509121</v>
      </c>
      <c r="F2001" s="14">
        <f ca="1">LOGINV(RAND(),$M$14,$L$14)</f>
        <v>23.880571806288604</v>
      </c>
      <c r="G2001" s="14">
        <f ca="1">D2001+E2001+F2001</f>
        <v>67.120737531716571</v>
      </c>
      <c r="H2001">
        <f ca="1">FLOOR(SimTable[[#This Row],[Total_Service_Time_sec]],10)</f>
        <v>60</v>
      </c>
    </row>
    <row r="2002" spans="1:8" ht="15" customHeight="1">
      <c r="A2002">
        <f t="shared" si="31"/>
        <v>2001</v>
      </c>
      <c r="B2002" s="13">
        <f ca="1">RAND()</f>
        <v>0.49186005538626221</v>
      </c>
      <c r="C2002" t="str">
        <f ca="1">IF(B2002&lt;=$L$3,$I$3,IF(B2002&lt;=$L$4,$I$4,IF(B2002&lt;=$L$5,$I$5,IF(B2002&lt;=$L$6,$I$6,$I$7))))</f>
        <v>Cone</v>
      </c>
      <c r="D2002" s="14">
        <f ca="1">LOGINV(RAND(),$M$12,$L$12)</f>
        <v>30.1494489108862</v>
      </c>
      <c r="E2002" s="14">
        <f ca="1">LOGINV(RAND(),$M$13,$L$13)</f>
        <v>13.470363329219147</v>
      </c>
      <c r="F2002" s="14">
        <f ca="1">LOGINV(RAND(),$M$14,$L$14)</f>
        <v>23.608417403550565</v>
      </c>
      <c r="G2002" s="14">
        <f ca="1">D2002+E2002+F2002</f>
        <v>67.228229643655908</v>
      </c>
      <c r="H2002">
        <f ca="1">FLOOR(SimTable[[#This Row],[Total_Service_Time_sec]],10)</f>
        <v>60</v>
      </c>
    </row>
    <row r="2003" spans="1:8" ht="15" customHeight="1">
      <c r="A2003">
        <f t="shared" si="31"/>
        <v>2002</v>
      </c>
      <c r="B2003" s="13">
        <f ca="1">RAND()</f>
        <v>0.51734180402645269</v>
      </c>
      <c r="C2003" t="str">
        <f ca="1">IF(B2003&lt;=$L$3,$I$3,IF(B2003&lt;=$L$4,$I$4,IF(B2003&lt;=$L$5,$I$5,IF(B2003&lt;=$L$6,$I$6,$I$7))))</f>
        <v>Cup</v>
      </c>
      <c r="D2003" s="14">
        <f ca="1">LOGINV(RAND(),$M$12,$L$12)</f>
        <v>67.550610584023758</v>
      </c>
      <c r="E2003" s="14">
        <f ca="1">LOGINV(RAND(),$M$13,$L$13)</f>
        <v>11.308243371385238</v>
      </c>
      <c r="F2003" s="14">
        <f ca="1">LOGINV(RAND(),$M$14,$L$14)</f>
        <v>19.938670272037232</v>
      </c>
      <c r="G2003" s="14">
        <f ca="1">D2003+E2003+F2003</f>
        <v>98.797524227446218</v>
      </c>
      <c r="H2003">
        <f ca="1">FLOOR(SimTable[[#This Row],[Total_Service_Time_sec]],10)</f>
        <v>90</v>
      </c>
    </row>
    <row r="2004" spans="1:8" ht="15" customHeight="1">
      <c r="A2004">
        <f t="shared" si="31"/>
        <v>2003</v>
      </c>
      <c r="B2004" s="13">
        <f ca="1">RAND()</f>
        <v>0.83857216562960968</v>
      </c>
      <c r="C2004" t="str">
        <f ca="1">IF(B2004&lt;=$L$3,$I$3,IF(B2004&lt;=$L$4,$I$4,IF(B2004&lt;=$L$5,$I$5,IF(B2004&lt;=$L$6,$I$6,$I$7))))</f>
        <v>Cup</v>
      </c>
      <c r="D2004" s="14">
        <f ca="1">LOGINV(RAND(),$M$12,$L$12)</f>
        <v>77.838264821225479</v>
      </c>
      <c r="E2004" s="14">
        <f ca="1">LOGINV(RAND(),$M$13,$L$13)</f>
        <v>28.821576170935941</v>
      </c>
      <c r="F2004" s="14">
        <f ca="1">LOGINV(RAND(),$M$14,$L$14)</f>
        <v>21.472976472047712</v>
      </c>
      <c r="G2004" s="14">
        <f ca="1">D2004+E2004+F2004</f>
        <v>128.13281746420913</v>
      </c>
      <c r="H2004">
        <f ca="1">FLOOR(SimTable[[#This Row],[Total_Service_Time_sec]],10)</f>
        <v>120</v>
      </c>
    </row>
    <row r="2005" spans="1:8" ht="15" customHeight="1">
      <c r="A2005">
        <f t="shared" si="31"/>
        <v>2004</v>
      </c>
      <c r="B2005" s="13">
        <f ca="1">RAND()</f>
        <v>0.45960813420388513</v>
      </c>
      <c r="C2005" t="str">
        <f ca="1">IF(B2005&lt;=$L$3,$I$3,IF(B2005&lt;=$L$4,$I$4,IF(B2005&lt;=$L$5,$I$5,IF(B2005&lt;=$L$6,$I$6,$I$7))))</f>
        <v>Cone</v>
      </c>
      <c r="D2005" s="14">
        <f ca="1">LOGINV(RAND(),$M$12,$L$12)</f>
        <v>8.0234449661784595</v>
      </c>
      <c r="E2005" s="14">
        <f ca="1">LOGINV(RAND(),$M$13,$L$13)</f>
        <v>24.646867687225924</v>
      </c>
      <c r="F2005" s="14">
        <f ca="1">LOGINV(RAND(),$M$14,$L$14)</f>
        <v>21.851972234929836</v>
      </c>
      <c r="G2005" s="14">
        <f ca="1">D2005+E2005+F2005</f>
        <v>54.522284888334212</v>
      </c>
      <c r="H2005">
        <f ca="1">FLOOR(SimTable[[#This Row],[Total_Service_Time_sec]],10)</f>
        <v>50</v>
      </c>
    </row>
    <row r="2006" spans="1:8" ht="15" customHeight="1">
      <c r="A2006">
        <f t="shared" si="31"/>
        <v>2005</v>
      </c>
      <c r="B2006" s="13">
        <f ca="1">RAND()</f>
        <v>0.22531353934678811</v>
      </c>
      <c r="C2006" t="str">
        <f ca="1">IF(B2006&lt;=$L$3,$I$3,IF(B2006&lt;=$L$4,$I$4,IF(B2006&lt;=$L$5,$I$5,IF(B2006&lt;=$L$6,$I$6,$I$7))))</f>
        <v>Cone</v>
      </c>
      <c r="D2006" s="14">
        <f ca="1">LOGINV(RAND(),$M$12,$L$12)</f>
        <v>104.59516133294346</v>
      </c>
      <c r="E2006" s="14">
        <f ca="1">LOGINV(RAND(),$M$13,$L$13)</f>
        <v>11.483461246800134</v>
      </c>
      <c r="F2006" s="14">
        <f ca="1">LOGINV(RAND(),$M$14,$L$14)</f>
        <v>19.03542846118269</v>
      </c>
      <c r="G2006" s="14">
        <f ca="1">D2006+E2006+F2006</f>
        <v>135.11405104092628</v>
      </c>
      <c r="H2006">
        <f ca="1">FLOOR(SimTable[[#This Row],[Total_Service_Time_sec]],10)</f>
        <v>130</v>
      </c>
    </row>
    <row r="2007" spans="1:8" ht="15" customHeight="1">
      <c r="A2007">
        <f t="shared" si="31"/>
        <v>2006</v>
      </c>
      <c r="B2007" s="13">
        <f ca="1">RAND()</f>
        <v>0.32807862373741115</v>
      </c>
      <c r="C2007" t="str">
        <f ca="1">IF(B2007&lt;=$L$3,$I$3,IF(B2007&lt;=$L$4,$I$4,IF(B2007&lt;=$L$5,$I$5,IF(B2007&lt;=$L$6,$I$6,$I$7))))</f>
        <v>Cone</v>
      </c>
      <c r="D2007" s="14">
        <f ca="1">LOGINV(RAND(),$M$12,$L$12)</f>
        <v>52.790443618378383</v>
      </c>
      <c r="E2007" s="14">
        <f ca="1">LOGINV(RAND(),$M$13,$L$13)</f>
        <v>25.250207150631873</v>
      </c>
      <c r="F2007" s="14">
        <f ca="1">LOGINV(RAND(),$M$14,$L$14)</f>
        <v>21.947351600955926</v>
      </c>
      <c r="G2007" s="14">
        <f ca="1">D2007+E2007+F2007</f>
        <v>99.988002369966182</v>
      </c>
      <c r="H2007">
        <f ca="1">FLOOR(SimTable[[#This Row],[Total_Service_Time_sec]],10)</f>
        <v>90</v>
      </c>
    </row>
    <row r="2008" spans="1:8" ht="15" customHeight="1">
      <c r="A2008">
        <f t="shared" si="31"/>
        <v>2007</v>
      </c>
      <c r="B2008" s="13">
        <f ca="1">RAND()</f>
        <v>0.83589522523411619</v>
      </c>
      <c r="C2008" t="str">
        <f ca="1">IF(B2008&lt;=$L$3,$I$3,IF(B2008&lt;=$L$4,$I$4,IF(B2008&lt;=$L$5,$I$5,IF(B2008&lt;=$L$6,$I$6,$I$7))))</f>
        <v>Cup</v>
      </c>
      <c r="D2008" s="14">
        <f ca="1">LOGINV(RAND(),$M$12,$L$12)</f>
        <v>24.599226036527185</v>
      </c>
      <c r="E2008" s="14">
        <f ca="1">LOGINV(RAND(),$M$13,$L$13)</f>
        <v>15.495638235898074</v>
      </c>
      <c r="F2008" s="14">
        <f ca="1">LOGINV(RAND(),$M$14,$L$14)</f>
        <v>17.762628109197983</v>
      </c>
      <c r="G2008" s="14">
        <f ca="1">D2008+E2008+F2008</f>
        <v>57.857492381623238</v>
      </c>
      <c r="H2008">
        <f ca="1">FLOOR(SimTable[[#This Row],[Total_Service_Time_sec]],10)</f>
        <v>50</v>
      </c>
    </row>
    <row r="2009" spans="1:8" ht="15" customHeight="1">
      <c r="A2009">
        <f t="shared" si="31"/>
        <v>2008</v>
      </c>
      <c r="B2009" s="13">
        <f ca="1">RAND()</f>
        <v>3.2773446228802627E-2</v>
      </c>
      <c r="C2009" t="str">
        <f ca="1">IF(B2009&lt;=$L$3,$I$3,IF(B2009&lt;=$L$4,$I$4,IF(B2009&lt;=$L$5,$I$5,IF(B2009&lt;=$L$6,$I$6,$I$7))))</f>
        <v>Cone</v>
      </c>
      <c r="D2009" s="14">
        <f ca="1">LOGINV(RAND(),$M$12,$L$12)</f>
        <v>47.703529277206542</v>
      </c>
      <c r="E2009" s="14">
        <f ca="1">LOGINV(RAND(),$M$13,$L$13)</f>
        <v>22.043241428410649</v>
      </c>
      <c r="F2009" s="14">
        <f ca="1">LOGINV(RAND(),$M$14,$L$14)</f>
        <v>16.518886116894592</v>
      </c>
      <c r="G2009" s="14">
        <f ca="1">D2009+E2009+F2009</f>
        <v>86.265656822511787</v>
      </c>
      <c r="H2009">
        <f ca="1">FLOOR(SimTable[[#This Row],[Total_Service_Time_sec]],10)</f>
        <v>80</v>
      </c>
    </row>
    <row r="2010" spans="1:8" ht="15" customHeight="1">
      <c r="A2010">
        <f t="shared" si="31"/>
        <v>2009</v>
      </c>
      <c r="B2010" s="13">
        <f ca="1">RAND()</f>
        <v>0.36631200975851197</v>
      </c>
      <c r="C2010" t="str">
        <f ca="1">IF(B2010&lt;=$L$3,$I$3,IF(B2010&lt;=$L$4,$I$4,IF(B2010&lt;=$L$5,$I$5,IF(B2010&lt;=$L$6,$I$6,$I$7))))</f>
        <v>Cone</v>
      </c>
      <c r="D2010" s="14">
        <f ca="1">LOGINV(RAND(),$M$12,$L$12)</f>
        <v>20.567089878360562</v>
      </c>
      <c r="E2010" s="14">
        <f ca="1">LOGINV(RAND(),$M$13,$L$13)</f>
        <v>31.673944937599405</v>
      </c>
      <c r="F2010" s="14">
        <f ca="1">LOGINV(RAND(),$M$14,$L$14)</f>
        <v>16.461342426322474</v>
      </c>
      <c r="G2010" s="14">
        <f ca="1">D2010+E2010+F2010</f>
        <v>68.702377242282438</v>
      </c>
      <c r="H2010">
        <f ca="1">FLOOR(SimTable[[#This Row],[Total_Service_Time_sec]],10)</f>
        <v>60</v>
      </c>
    </row>
    <row r="2011" spans="1:8" ht="15" customHeight="1">
      <c r="A2011">
        <f t="shared" si="31"/>
        <v>2010</v>
      </c>
      <c r="B2011" s="13">
        <f ca="1">RAND()</f>
        <v>0.83674125237201979</v>
      </c>
      <c r="C2011" t="str">
        <f ca="1">IF(B2011&lt;=$L$3,$I$3,IF(B2011&lt;=$L$4,$I$4,IF(B2011&lt;=$L$5,$I$5,IF(B2011&lt;=$L$6,$I$6,$I$7))))</f>
        <v>Cup</v>
      </c>
      <c r="D2011" s="14">
        <f ca="1">LOGINV(RAND(),$M$12,$L$12)</f>
        <v>31.285212407631917</v>
      </c>
      <c r="E2011" s="14">
        <f ca="1">LOGINV(RAND(),$M$13,$L$13)</f>
        <v>15.656678646014466</v>
      </c>
      <c r="F2011" s="14">
        <f ca="1">LOGINV(RAND(),$M$14,$L$14)</f>
        <v>16.99165479987899</v>
      </c>
      <c r="G2011" s="14">
        <f ca="1">D2011+E2011+F2011</f>
        <v>63.933545853525374</v>
      </c>
      <c r="H2011">
        <f ca="1">FLOOR(SimTable[[#This Row],[Total_Service_Time_sec]],10)</f>
        <v>60</v>
      </c>
    </row>
    <row r="2012" spans="1:8" ht="15" customHeight="1">
      <c r="A2012">
        <f t="shared" si="31"/>
        <v>2011</v>
      </c>
      <c r="B2012" s="13">
        <f ca="1">RAND()</f>
        <v>0.83540265856939488</v>
      </c>
      <c r="C2012" t="str">
        <f ca="1">IF(B2012&lt;=$L$3,$I$3,IF(B2012&lt;=$L$4,$I$4,IF(B2012&lt;=$L$5,$I$5,IF(B2012&lt;=$L$6,$I$6,$I$7))))</f>
        <v>Cup</v>
      </c>
      <c r="D2012" s="14">
        <f ca="1">LOGINV(RAND(),$M$12,$L$12)</f>
        <v>101.0114179942704</v>
      </c>
      <c r="E2012" s="14">
        <f ca="1">LOGINV(RAND(),$M$13,$L$13)</f>
        <v>53.45317816802514</v>
      </c>
      <c r="F2012" s="14">
        <f ca="1">LOGINV(RAND(),$M$14,$L$14)</f>
        <v>19.571301176791767</v>
      </c>
      <c r="G2012" s="14">
        <f ca="1">D2012+E2012+F2012</f>
        <v>174.03589733908731</v>
      </c>
      <c r="H2012">
        <f ca="1">FLOOR(SimTable[[#This Row],[Total_Service_Time_sec]],10)</f>
        <v>170</v>
      </c>
    </row>
    <row r="2013" spans="1:8" ht="15" customHeight="1">
      <c r="A2013">
        <f t="shared" si="31"/>
        <v>2012</v>
      </c>
      <c r="B2013" s="13">
        <f ca="1">RAND()</f>
        <v>0.44424403817220626</v>
      </c>
      <c r="C2013" t="str">
        <f ca="1">IF(B2013&lt;=$L$3,$I$3,IF(B2013&lt;=$L$4,$I$4,IF(B2013&lt;=$L$5,$I$5,IF(B2013&lt;=$L$6,$I$6,$I$7))))</f>
        <v>Cone</v>
      </c>
      <c r="D2013" s="14">
        <f ca="1">LOGINV(RAND(),$M$12,$L$12)</f>
        <v>14.43049705566035</v>
      </c>
      <c r="E2013" s="14">
        <f ca="1">LOGINV(RAND(),$M$13,$L$13)</f>
        <v>62.9417013475868</v>
      </c>
      <c r="F2013" s="14">
        <f ca="1">LOGINV(RAND(),$M$14,$L$14)</f>
        <v>23.324644742047166</v>
      </c>
      <c r="G2013" s="14">
        <f ca="1">D2013+E2013+F2013</f>
        <v>100.69684314529432</v>
      </c>
      <c r="H2013">
        <f ca="1">FLOOR(SimTable[[#This Row],[Total_Service_Time_sec]],10)</f>
        <v>100</v>
      </c>
    </row>
    <row r="2014" spans="1:8" ht="15" customHeight="1">
      <c r="A2014">
        <f t="shared" si="31"/>
        <v>2013</v>
      </c>
      <c r="B2014" s="13">
        <f ca="1">RAND()</f>
        <v>0.31862359972765297</v>
      </c>
      <c r="C2014" t="str">
        <f ca="1">IF(B2014&lt;=$L$3,$I$3,IF(B2014&lt;=$L$4,$I$4,IF(B2014&lt;=$L$5,$I$5,IF(B2014&lt;=$L$6,$I$6,$I$7))))</f>
        <v>Cone</v>
      </c>
      <c r="D2014" s="14">
        <f ca="1">LOGINV(RAND(),$M$12,$L$12)</f>
        <v>18.637843278612152</v>
      </c>
      <c r="E2014" s="14">
        <f ca="1">LOGINV(RAND(),$M$13,$L$13)</f>
        <v>45.490924160890664</v>
      </c>
      <c r="F2014" s="14">
        <f ca="1">LOGINV(RAND(),$M$14,$L$14)</f>
        <v>21.349344916886281</v>
      </c>
      <c r="G2014" s="14">
        <f ca="1">D2014+E2014+F2014</f>
        <v>85.47811235638909</v>
      </c>
      <c r="H2014">
        <f ca="1">FLOOR(SimTable[[#This Row],[Total_Service_Time_sec]],10)</f>
        <v>80</v>
      </c>
    </row>
    <row r="2015" spans="1:8" ht="15" customHeight="1">
      <c r="A2015">
        <f t="shared" si="31"/>
        <v>2014</v>
      </c>
      <c r="B2015" s="13">
        <f ca="1">RAND()</f>
        <v>0.558230815364954</v>
      </c>
      <c r="C2015" t="str">
        <f ca="1">IF(B2015&lt;=$L$3,$I$3,IF(B2015&lt;=$L$4,$I$4,IF(B2015&lt;=$L$5,$I$5,IF(B2015&lt;=$L$6,$I$6,$I$7))))</f>
        <v>Cup</v>
      </c>
      <c r="D2015" s="14">
        <f ca="1">LOGINV(RAND(),$M$12,$L$12)</f>
        <v>9.8914255943560523</v>
      </c>
      <c r="E2015" s="14">
        <f ca="1">LOGINV(RAND(),$M$13,$L$13)</f>
        <v>6.0548564758101975</v>
      </c>
      <c r="F2015" s="14">
        <f ca="1">LOGINV(RAND(),$M$14,$L$14)</f>
        <v>24.182161440332404</v>
      </c>
      <c r="G2015" s="14">
        <f ca="1">D2015+E2015+F2015</f>
        <v>40.128443510498656</v>
      </c>
      <c r="H2015">
        <f ca="1">FLOOR(SimTable[[#This Row],[Total_Service_Time_sec]],10)</f>
        <v>40</v>
      </c>
    </row>
    <row r="2016" spans="1:8" ht="15" customHeight="1">
      <c r="A2016">
        <f t="shared" si="31"/>
        <v>2015</v>
      </c>
      <c r="B2016" s="13">
        <f ca="1">RAND()</f>
        <v>6.2617571376558212E-2</v>
      </c>
      <c r="C2016" t="str">
        <f ca="1">IF(B2016&lt;=$L$3,$I$3,IF(B2016&lt;=$L$4,$I$4,IF(B2016&lt;=$L$5,$I$5,IF(B2016&lt;=$L$6,$I$6,$I$7))))</f>
        <v>Cone</v>
      </c>
      <c r="D2016" s="14">
        <f ca="1">LOGINV(RAND(),$M$12,$L$12)</f>
        <v>86.928785573798706</v>
      </c>
      <c r="E2016" s="14">
        <f ca="1">LOGINV(RAND(),$M$13,$L$13)</f>
        <v>17.476094352873659</v>
      </c>
      <c r="F2016" s="14">
        <f ca="1">LOGINV(RAND(),$M$14,$L$14)</f>
        <v>24.004287017196877</v>
      </c>
      <c r="G2016" s="14">
        <f ca="1">D2016+E2016+F2016</f>
        <v>128.40916694386925</v>
      </c>
      <c r="H2016">
        <f ca="1">FLOOR(SimTable[[#This Row],[Total_Service_Time_sec]],10)</f>
        <v>120</v>
      </c>
    </row>
    <row r="2017" spans="1:8" ht="15" customHeight="1">
      <c r="A2017">
        <f t="shared" si="31"/>
        <v>2016</v>
      </c>
      <c r="B2017" s="13">
        <f ca="1">RAND()</f>
        <v>0.88367273860777462</v>
      </c>
      <c r="C2017" t="str">
        <f ca="1">IF(B2017&lt;=$L$3,$I$3,IF(B2017&lt;=$L$4,$I$4,IF(B2017&lt;=$L$5,$I$5,IF(B2017&lt;=$L$6,$I$6,$I$7))))</f>
        <v>Shake</v>
      </c>
      <c r="D2017" s="14">
        <f ca="1">LOGINV(RAND(),$M$12,$L$12)</f>
        <v>7.9867844979222866</v>
      </c>
      <c r="E2017" s="14">
        <f ca="1">LOGINV(RAND(),$M$13,$L$13)</f>
        <v>31.146377192122721</v>
      </c>
      <c r="F2017" s="14">
        <f ca="1">LOGINV(RAND(),$M$14,$L$14)</f>
        <v>22.696605109382531</v>
      </c>
      <c r="G2017" s="14">
        <f ca="1">D2017+E2017+F2017</f>
        <v>61.829766799427539</v>
      </c>
      <c r="H2017">
        <f ca="1">FLOOR(SimTable[[#This Row],[Total_Service_Time_sec]],10)</f>
        <v>60</v>
      </c>
    </row>
    <row r="2018" spans="1:8" ht="15" customHeight="1">
      <c r="A2018">
        <f t="shared" si="31"/>
        <v>2017</v>
      </c>
      <c r="B2018" s="13">
        <f ca="1">RAND()</f>
        <v>0.67322076576658518</v>
      </c>
      <c r="C2018" t="str">
        <f ca="1">IF(B2018&lt;=$L$3,$I$3,IF(B2018&lt;=$L$4,$I$4,IF(B2018&lt;=$L$5,$I$5,IF(B2018&lt;=$L$6,$I$6,$I$7))))</f>
        <v>Cup</v>
      </c>
      <c r="D2018" s="14">
        <f ca="1">LOGINV(RAND(),$M$12,$L$12)</f>
        <v>25.172807523837371</v>
      </c>
      <c r="E2018" s="14">
        <f ca="1">LOGINV(RAND(),$M$13,$L$13)</f>
        <v>73.53151415641986</v>
      </c>
      <c r="F2018" s="14">
        <f ca="1">LOGINV(RAND(),$M$14,$L$14)</f>
        <v>21.487371822945384</v>
      </c>
      <c r="G2018" s="14">
        <f ca="1">D2018+E2018+F2018</f>
        <v>120.19169350320263</v>
      </c>
      <c r="H2018">
        <f ca="1">FLOOR(SimTable[[#This Row],[Total_Service_Time_sec]],10)</f>
        <v>120</v>
      </c>
    </row>
    <row r="2019" spans="1:8" ht="15" customHeight="1">
      <c r="A2019">
        <f t="shared" si="31"/>
        <v>2018</v>
      </c>
      <c r="B2019" s="13">
        <f ca="1">RAND()</f>
        <v>0.20324208830403301</v>
      </c>
      <c r="C2019" t="str">
        <f ca="1">IF(B2019&lt;=$L$3,$I$3,IF(B2019&lt;=$L$4,$I$4,IF(B2019&lt;=$L$5,$I$5,IF(B2019&lt;=$L$6,$I$6,$I$7))))</f>
        <v>Cone</v>
      </c>
      <c r="D2019" s="14">
        <f ca="1">LOGINV(RAND(),$M$12,$L$12)</f>
        <v>14.762270348153741</v>
      </c>
      <c r="E2019" s="14">
        <f ca="1">LOGINV(RAND(),$M$13,$L$13)</f>
        <v>48.122690321539643</v>
      </c>
      <c r="F2019" s="14">
        <f ca="1">LOGINV(RAND(),$M$14,$L$14)</f>
        <v>20.118918140916811</v>
      </c>
      <c r="G2019" s="14">
        <f ca="1">D2019+E2019+F2019</f>
        <v>83.003878810610189</v>
      </c>
      <c r="H2019">
        <f ca="1">FLOOR(SimTable[[#This Row],[Total_Service_Time_sec]],10)</f>
        <v>80</v>
      </c>
    </row>
    <row r="2020" spans="1:8" ht="15" customHeight="1">
      <c r="A2020">
        <f t="shared" si="31"/>
        <v>2019</v>
      </c>
      <c r="B2020" s="13">
        <f ca="1">RAND()</f>
        <v>1.1778341135553649E-2</v>
      </c>
      <c r="C2020" t="str">
        <f ca="1">IF(B2020&lt;=$L$3,$I$3,IF(B2020&lt;=$L$4,$I$4,IF(B2020&lt;=$L$5,$I$5,IF(B2020&lt;=$L$6,$I$6,$I$7))))</f>
        <v>Cone</v>
      </c>
      <c r="D2020" s="14">
        <f ca="1">LOGINV(RAND(),$M$12,$L$12)</f>
        <v>49.472565571221864</v>
      </c>
      <c r="E2020" s="14">
        <f ca="1">LOGINV(RAND(),$M$13,$L$13)</f>
        <v>43.473784914632262</v>
      </c>
      <c r="F2020" s="14">
        <f ca="1">LOGINV(RAND(),$M$14,$L$14)</f>
        <v>22.123383097144501</v>
      </c>
      <c r="G2020" s="14">
        <f ca="1">D2020+E2020+F2020</f>
        <v>115.06973358299862</v>
      </c>
      <c r="H2020">
        <f ca="1">FLOOR(SimTable[[#This Row],[Total_Service_Time_sec]],10)</f>
        <v>110</v>
      </c>
    </row>
    <row r="2021" spans="1:8" ht="15" customHeight="1">
      <c r="A2021">
        <f t="shared" si="31"/>
        <v>2020</v>
      </c>
      <c r="B2021" s="13">
        <f ca="1">RAND()</f>
        <v>0.7039299419491778</v>
      </c>
      <c r="C2021" t="str">
        <f ca="1">IF(B2021&lt;=$L$3,$I$3,IF(B2021&lt;=$L$4,$I$4,IF(B2021&lt;=$L$5,$I$5,IF(B2021&lt;=$L$6,$I$6,$I$7))))</f>
        <v>Cup</v>
      </c>
      <c r="D2021" s="14">
        <f ca="1">LOGINV(RAND(),$M$12,$L$12)</f>
        <v>73.443775337885072</v>
      </c>
      <c r="E2021" s="14">
        <f ca="1">LOGINV(RAND(),$M$13,$L$13)</f>
        <v>9.6754354943089069</v>
      </c>
      <c r="F2021" s="14">
        <f ca="1">LOGINV(RAND(),$M$14,$L$14)</f>
        <v>19.312931209398009</v>
      </c>
      <c r="G2021" s="14">
        <f ca="1">D2021+E2021+F2021</f>
        <v>102.43214204159199</v>
      </c>
      <c r="H2021">
        <f ca="1">FLOOR(SimTable[[#This Row],[Total_Service_Time_sec]],10)</f>
        <v>100</v>
      </c>
    </row>
    <row r="2022" spans="1:8" ht="15" customHeight="1">
      <c r="A2022">
        <f t="shared" si="31"/>
        <v>2021</v>
      </c>
      <c r="B2022" s="13">
        <f ca="1">RAND()</f>
        <v>0.8045788715124147</v>
      </c>
      <c r="C2022" t="str">
        <f ca="1">IF(B2022&lt;=$L$3,$I$3,IF(B2022&lt;=$L$4,$I$4,IF(B2022&lt;=$L$5,$I$5,IF(B2022&lt;=$L$6,$I$6,$I$7))))</f>
        <v>Cup</v>
      </c>
      <c r="D2022" s="14">
        <f ca="1">LOGINV(RAND(),$M$12,$L$12)</f>
        <v>52.705017130853157</v>
      </c>
      <c r="E2022" s="14">
        <f ca="1">LOGINV(RAND(),$M$13,$L$13)</f>
        <v>59.53781286321464</v>
      </c>
      <c r="F2022" s="14">
        <f ca="1">LOGINV(RAND(),$M$14,$L$14)</f>
        <v>18.201694572568822</v>
      </c>
      <c r="G2022" s="14">
        <f ca="1">D2022+E2022+F2022</f>
        <v>130.4445245666366</v>
      </c>
      <c r="H2022">
        <f ca="1">FLOOR(SimTable[[#This Row],[Total_Service_Time_sec]],10)</f>
        <v>130</v>
      </c>
    </row>
    <row r="2023" spans="1:8" ht="15" customHeight="1">
      <c r="A2023">
        <f t="shared" si="31"/>
        <v>2022</v>
      </c>
      <c r="B2023" s="13">
        <f ca="1">RAND()</f>
        <v>0.57939372377468656</v>
      </c>
      <c r="C2023" t="str">
        <f ca="1">IF(B2023&lt;=$L$3,$I$3,IF(B2023&lt;=$L$4,$I$4,IF(B2023&lt;=$L$5,$I$5,IF(B2023&lt;=$L$6,$I$6,$I$7))))</f>
        <v>Cup</v>
      </c>
      <c r="D2023" s="14">
        <f ca="1">LOGINV(RAND(),$M$12,$L$12)</f>
        <v>22.42596194270163</v>
      </c>
      <c r="E2023" s="14">
        <f ca="1">LOGINV(RAND(),$M$13,$L$13)</f>
        <v>12.629250747395574</v>
      </c>
      <c r="F2023" s="14">
        <f ca="1">LOGINV(RAND(),$M$14,$L$14)</f>
        <v>21.184804852932395</v>
      </c>
      <c r="G2023" s="14">
        <f ca="1">D2023+E2023+F2023</f>
        <v>56.240017543029602</v>
      </c>
      <c r="H2023">
        <f ca="1">FLOOR(SimTable[[#This Row],[Total_Service_Time_sec]],10)</f>
        <v>50</v>
      </c>
    </row>
    <row r="2024" spans="1:8" ht="15" customHeight="1">
      <c r="A2024">
        <f t="shared" si="31"/>
        <v>2023</v>
      </c>
      <c r="B2024" s="13">
        <f ca="1">RAND()</f>
        <v>7.0765347728744987E-2</v>
      </c>
      <c r="C2024" t="str">
        <f ca="1">IF(B2024&lt;=$L$3,$I$3,IF(B2024&lt;=$L$4,$I$4,IF(B2024&lt;=$L$5,$I$5,IF(B2024&lt;=$L$6,$I$6,$I$7))))</f>
        <v>Cone</v>
      </c>
      <c r="D2024" s="14">
        <f ca="1">LOGINV(RAND(),$M$12,$L$12)</f>
        <v>32.16362733661331</v>
      </c>
      <c r="E2024" s="14">
        <f ca="1">LOGINV(RAND(),$M$13,$L$13)</f>
        <v>100.89371931018206</v>
      </c>
      <c r="F2024" s="14">
        <f ca="1">LOGINV(RAND(),$M$14,$L$14)</f>
        <v>18.990314370561642</v>
      </c>
      <c r="G2024" s="14">
        <f ca="1">D2024+E2024+F2024</f>
        <v>152.047661017357</v>
      </c>
      <c r="H2024">
        <f ca="1">FLOOR(SimTable[[#This Row],[Total_Service_Time_sec]],10)</f>
        <v>150</v>
      </c>
    </row>
    <row r="2025" spans="1:8" ht="15" customHeight="1">
      <c r="A2025">
        <f t="shared" si="31"/>
        <v>2024</v>
      </c>
      <c r="B2025" s="13">
        <f ca="1">RAND()</f>
        <v>0.47754303501126871</v>
      </c>
      <c r="C2025" t="str">
        <f ca="1">IF(B2025&lt;=$L$3,$I$3,IF(B2025&lt;=$L$4,$I$4,IF(B2025&lt;=$L$5,$I$5,IF(B2025&lt;=$L$6,$I$6,$I$7))))</f>
        <v>Cone</v>
      </c>
      <c r="D2025" s="14">
        <f ca="1">LOGINV(RAND(),$M$12,$L$12)</f>
        <v>47.971249793653797</v>
      </c>
      <c r="E2025" s="14">
        <f ca="1">LOGINV(RAND(),$M$13,$L$13)</f>
        <v>43.701099179166171</v>
      </c>
      <c r="F2025" s="14">
        <f ca="1">LOGINV(RAND(),$M$14,$L$14)</f>
        <v>19.99239052821688</v>
      </c>
      <c r="G2025" s="14">
        <f ca="1">D2025+E2025+F2025</f>
        <v>111.66473950103685</v>
      </c>
      <c r="H2025">
        <f ca="1">FLOOR(SimTable[[#This Row],[Total_Service_Time_sec]],10)</f>
        <v>110</v>
      </c>
    </row>
    <row r="2026" spans="1:8" ht="15" customHeight="1">
      <c r="A2026">
        <f t="shared" si="31"/>
        <v>2025</v>
      </c>
      <c r="B2026" s="13">
        <f ca="1">RAND()</f>
        <v>0.77243762746567113</v>
      </c>
      <c r="C2026" t="str">
        <f ca="1">IF(B2026&lt;=$L$3,$I$3,IF(B2026&lt;=$L$4,$I$4,IF(B2026&lt;=$L$5,$I$5,IF(B2026&lt;=$L$6,$I$6,$I$7))))</f>
        <v>Cup</v>
      </c>
      <c r="D2026" s="14">
        <f ca="1">LOGINV(RAND(),$M$12,$L$12)</f>
        <v>81.813241188056423</v>
      </c>
      <c r="E2026" s="14">
        <f ca="1">LOGINV(RAND(),$M$13,$L$13)</f>
        <v>30.803067736100971</v>
      </c>
      <c r="F2026" s="14">
        <f ca="1">LOGINV(RAND(),$M$14,$L$14)</f>
        <v>28.814711804396996</v>
      </c>
      <c r="G2026" s="14">
        <f ca="1">D2026+E2026+F2026</f>
        <v>141.43102072855439</v>
      </c>
      <c r="H2026">
        <f ca="1">FLOOR(SimTable[[#This Row],[Total_Service_Time_sec]],10)</f>
        <v>140</v>
      </c>
    </row>
    <row r="2027" spans="1:8" ht="15" customHeight="1">
      <c r="A2027">
        <f t="shared" si="31"/>
        <v>2026</v>
      </c>
      <c r="B2027" s="13">
        <f ca="1">RAND()</f>
        <v>0.83907595939476298</v>
      </c>
      <c r="C2027" t="str">
        <f ca="1">IF(B2027&lt;=$L$3,$I$3,IF(B2027&lt;=$L$4,$I$4,IF(B2027&lt;=$L$5,$I$5,IF(B2027&lt;=$L$6,$I$6,$I$7))))</f>
        <v>Cup</v>
      </c>
      <c r="D2027" s="14">
        <f ca="1">LOGINV(RAND(),$M$12,$L$12)</f>
        <v>14.269626017927104</v>
      </c>
      <c r="E2027" s="14">
        <f ca="1">LOGINV(RAND(),$M$13,$L$13)</f>
        <v>23.676812342715586</v>
      </c>
      <c r="F2027" s="14">
        <f ca="1">LOGINV(RAND(),$M$14,$L$14)</f>
        <v>15.976411907123566</v>
      </c>
      <c r="G2027" s="14">
        <f ca="1">D2027+E2027+F2027</f>
        <v>53.92285026776625</v>
      </c>
      <c r="H2027">
        <f ca="1">FLOOR(SimTable[[#This Row],[Total_Service_Time_sec]],10)</f>
        <v>50</v>
      </c>
    </row>
    <row r="2028" spans="1:8" ht="15" customHeight="1">
      <c r="A2028">
        <f t="shared" si="31"/>
        <v>2027</v>
      </c>
      <c r="B2028" s="13">
        <f ca="1">RAND()</f>
        <v>0.77943372608970074</v>
      </c>
      <c r="C2028" t="str">
        <f ca="1">IF(B2028&lt;=$L$3,$I$3,IF(B2028&lt;=$L$4,$I$4,IF(B2028&lt;=$L$5,$I$5,IF(B2028&lt;=$L$6,$I$6,$I$7))))</f>
        <v>Cup</v>
      </c>
      <c r="D2028" s="14">
        <f ca="1">LOGINV(RAND(),$M$12,$L$12)</f>
        <v>54.693151213615067</v>
      </c>
      <c r="E2028" s="14">
        <f ca="1">LOGINV(RAND(),$M$13,$L$13)</f>
        <v>57.13114436610531</v>
      </c>
      <c r="F2028" s="14">
        <f ca="1">LOGINV(RAND(),$M$14,$L$14)</f>
        <v>17.619319399909756</v>
      </c>
      <c r="G2028" s="14">
        <f ca="1">D2028+E2028+F2028</f>
        <v>129.44361497963013</v>
      </c>
      <c r="H2028">
        <f ca="1">FLOOR(SimTable[[#This Row],[Total_Service_Time_sec]],10)</f>
        <v>120</v>
      </c>
    </row>
    <row r="2029" spans="1:8" ht="15" customHeight="1">
      <c r="A2029">
        <f t="shared" si="31"/>
        <v>2028</v>
      </c>
      <c r="B2029" s="13">
        <f ca="1">RAND()</f>
        <v>7.8797391673959605E-2</v>
      </c>
      <c r="C2029" t="str">
        <f ca="1">IF(B2029&lt;=$L$3,$I$3,IF(B2029&lt;=$L$4,$I$4,IF(B2029&lt;=$L$5,$I$5,IF(B2029&lt;=$L$6,$I$6,$I$7))))</f>
        <v>Cone</v>
      </c>
      <c r="D2029" s="14">
        <f ca="1">LOGINV(RAND(),$M$12,$L$12)</f>
        <v>19.407581259610751</v>
      </c>
      <c r="E2029" s="14">
        <f ca="1">LOGINV(RAND(),$M$13,$L$13)</f>
        <v>20.355900550143314</v>
      </c>
      <c r="F2029" s="14">
        <f ca="1">LOGINV(RAND(),$M$14,$L$14)</f>
        <v>21.778658439393421</v>
      </c>
      <c r="G2029" s="14">
        <f ca="1">D2029+E2029+F2029</f>
        <v>61.542140249147494</v>
      </c>
      <c r="H2029">
        <f ca="1">FLOOR(SimTable[[#This Row],[Total_Service_Time_sec]],10)</f>
        <v>60</v>
      </c>
    </row>
    <row r="2030" spans="1:8" ht="15" customHeight="1">
      <c r="A2030">
        <f t="shared" si="31"/>
        <v>2029</v>
      </c>
      <c r="B2030" s="13">
        <f ca="1">RAND()</f>
        <v>0.63892593141451803</v>
      </c>
      <c r="C2030" t="str">
        <f ca="1">IF(B2030&lt;=$L$3,$I$3,IF(B2030&lt;=$L$4,$I$4,IF(B2030&lt;=$L$5,$I$5,IF(B2030&lt;=$L$6,$I$6,$I$7))))</f>
        <v>Cup</v>
      </c>
      <c r="D2030" s="14">
        <f ca="1">LOGINV(RAND(),$M$12,$L$12)</f>
        <v>25.820024230805828</v>
      </c>
      <c r="E2030" s="14">
        <f ca="1">LOGINV(RAND(),$M$13,$L$13)</f>
        <v>78.026269344892086</v>
      </c>
      <c r="F2030" s="14">
        <f ca="1">LOGINV(RAND(),$M$14,$L$14)</f>
        <v>14.979809541343327</v>
      </c>
      <c r="G2030" s="14">
        <f ca="1">D2030+E2030+F2030</f>
        <v>118.82610311704124</v>
      </c>
      <c r="H2030">
        <f ca="1">FLOOR(SimTable[[#This Row],[Total_Service_Time_sec]],10)</f>
        <v>110</v>
      </c>
    </row>
    <row r="2031" spans="1:8" ht="15" customHeight="1">
      <c r="A2031">
        <f t="shared" si="31"/>
        <v>2030</v>
      </c>
      <c r="B2031" s="13">
        <f ca="1">RAND()</f>
        <v>0.67791739390384553</v>
      </c>
      <c r="C2031" t="str">
        <f ca="1">IF(B2031&lt;=$L$3,$I$3,IF(B2031&lt;=$L$4,$I$4,IF(B2031&lt;=$L$5,$I$5,IF(B2031&lt;=$L$6,$I$6,$I$7))))</f>
        <v>Cup</v>
      </c>
      <c r="D2031" s="14">
        <f ca="1">LOGINV(RAND(),$M$12,$L$12)</f>
        <v>48.029125535681473</v>
      </c>
      <c r="E2031" s="14">
        <f ca="1">LOGINV(RAND(),$M$13,$L$13)</f>
        <v>13.789597840214601</v>
      </c>
      <c r="F2031" s="14">
        <f ca="1">LOGINV(RAND(),$M$14,$L$14)</f>
        <v>17.880626315768357</v>
      </c>
      <c r="G2031" s="14">
        <f ca="1">D2031+E2031+F2031</f>
        <v>79.699349691664423</v>
      </c>
      <c r="H2031">
        <f ca="1">FLOOR(SimTable[[#This Row],[Total_Service_Time_sec]],10)</f>
        <v>70</v>
      </c>
    </row>
    <row r="2032" spans="1:8" ht="15" customHeight="1">
      <c r="A2032">
        <f t="shared" si="31"/>
        <v>2031</v>
      </c>
      <c r="B2032" s="13">
        <f ca="1">RAND()</f>
        <v>0.44155715522632322</v>
      </c>
      <c r="C2032" t="str">
        <f ca="1">IF(B2032&lt;=$L$3,$I$3,IF(B2032&lt;=$L$4,$I$4,IF(B2032&lt;=$L$5,$I$5,IF(B2032&lt;=$L$6,$I$6,$I$7))))</f>
        <v>Cone</v>
      </c>
      <c r="D2032" s="14">
        <f ca="1">LOGINV(RAND(),$M$12,$L$12)</f>
        <v>27.265631621576123</v>
      </c>
      <c r="E2032" s="14">
        <f ca="1">LOGINV(RAND(),$M$13,$L$13)</f>
        <v>27.354647774368033</v>
      </c>
      <c r="F2032" s="14">
        <f ca="1">LOGINV(RAND(),$M$14,$L$14)</f>
        <v>22.966176741044851</v>
      </c>
      <c r="G2032" s="14">
        <f ca="1">D2032+E2032+F2032</f>
        <v>77.586456136989</v>
      </c>
      <c r="H2032">
        <f ca="1">FLOOR(SimTable[[#This Row],[Total_Service_Time_sec]],10)</f>
        <v>70</v>
      </c>
    </row>
    <row r="2033" spans="1:8" ht="15" customHeight="1">
      <c r="A2033">
        <f t="shared" si="31"/>
        <v>2032</v>
      </c>
      <c r="B2033" s="13">
        <f ca="1">RAND()</f>
        <v>0.55774883785467355</v>
      </c>
      <c r="C2033" t="str">
        <f ca="1">IF(B2033&lt;=$L$3,$I$3,IF(B2033&lt;=$L$4,$I$4,IF(B2033&lt;=$L$5,$I$5,IF(B2033&lt;=$L$6,$I$6,$I$7))))</f>
        <v>Cup</v>
      </c>
      <c r="D2033" s="14">
        <f ca="1">LOGINV(RAND(),$M$12,$L$12)</f>
        <v>5.7865680069504313</v>
      </c>
      <c r="E2033" s="14">
        <f ca="1">LOGINV(RAND(),$M$13,$L$13)</f>
        <v>20.552879600070025</v>
      </c>
      <c r="F2033" s="14">
        <f ca="1">LOGINV(RAND(),$M$14,$L$14)</f>
        <v>21.786895839441986</v>
      </c>
      <c r="G2033" s="14">
        <f ca="1">D2033+E2033+F2033</f>
        <v>48.126343446462442</v>
      </c>
      <c r="H2033">
        <f ca="1">FLOOR(SimTable[[#This Row],[Total_Service_Time_sec]],10)</f>
        <v>40</v>
      </c>
    </row>
    <row r="2034" spans="1:8" ht="15" customHeight="1">
      <c r="A2034">
        <f t="shared" si="31"/>
        <v>2033</v>
      </c>
      <c r="B2034" s="13">
        <f ca="1">RAND()</f>
        <v>0.81594996000867426</v>
      </c>
      <c r="C2034" t="str">
        <f ca="1">IF(B2034&lt;=$L$3,$I$3,IF(B2034&lt;=$L$4,$I$4,IF(B2034&lt;=$L$5,$I$5,IF(B2034&lt;=$L$6,$I$6,$I$7))))</f>
        <v>Cup</v>
      </c>
      <c r="D2034" s="14">
        <f ca="1">LOGINV(RAND(),$M$12,$L$12)</f>
        <v>54.201947591500719</v>
      </c>
      <c r="E2034" s="14">
        <f ca="1">LOGINV(RAND(),$M$13,$L$13)</f>
        <v>11.512009431078141</v>
      </c>
      <c r="F2034" s="14">
        <f ca="1">LOGINV(RAND(),$M$14,$L$14)</f>
        <v>21.652516103678444</v>
      </c>
      <c r="G2034" s="14">
        <f ca="1">D2034+E2034+F2034</f>
        <v>87.36647312625729</v>
      </c>
      <c r="H2034">
        <f ca="1">FLOOR(SimTable[[#This Row],[Total_Service_Time_sec]],10)</f>
        <v>80</v>
      </c>
    </row>
    <row r="2035" spans="1:8" ht="15" customHeight="1">
      <c r="A2035">
        <f t="shared" si="31"/>
        <v>2034</v>
      </c>
      <c r="B2035" s="13">
        <f ca="1">RAND()</f>
        <v>0.46708711017328541</v>
      </c>
      <c r="C2035" t="str">
        <f ca="1">IF(B2035&lt;=$L$3,$I$3,IF(B2035&lt;=$L$4,$I$4,IF(B2035&lt;=$L$5,$I$5,IF(B2035&lt;=$L$6,$I$6,$I$7))))</f>
        <v>Cone</v>
      </c>
      <c r="D2035" s="14">
        <f ca="1">LOGINV(RAND(),$M$12,$L$12)</f>
        <v>17.026298885613873</v>
      </c>
      <c r="E2035" s="14">
        <f ca="1">LOGINV(RAND(),$M$13,$L$13)</f>
        <v>53.25356402219527</v>
      </c>
      <c r="F2035" s="14">
        <f ca="1">LOGINV(RAND(),$M$14,$L$14)</f>
        <v>12.797907029610323</v>
      </c>
      <c r="G2035" s="14">
        <f ca="1">D2035+E2035+F2035</f>
        <v>83.077769937419475</v>
      </c>
      <c r="H2035">
        <f ca="1">FLOOR(SimTable[[#This Row],[Total_Service_Time_sec]],10)</f>
        <v>80</v>
      </c>
    </row>
    <row r="2036" spans="1:8" ht="15" customHeight="1">
      <c r="A2036">
        <f t="shared" si="31"/>
        <v>2035</v>
      </c>
      <c r="B2036" s="13">
        <f ca="1">RAND()</f>
        <v>0.22519628265790737</v>
      </c>
      <c r="C2036" t="str">
        <f ca="1">IF(B2036&lt;=$L$3,$I$3,IF(B2036&lt;=$L$4,$I$4,IF(B2036&lt;=$L$5,$I$5,IF(B2036&lt;=$L$6,$I$6,$I$7))))</f>
        <v>Cone</v>
      </c>
      <c r="D2036" s="14">
        <f ca="1">LOGINV(RAND(),$M$12,$L$12)</f>
        <v>69.10541595410136</v>
      </c>
      <c r="E2036" s="14">
        <f ca="1">LOGINV(RAND(),$M$13,$L$13)</f>
        <v>6.8499054107598587</v>
      </c>
      <c r="F2036" s="14">
        <f ca="1">LOGINV(RAND(),$M$14,$L$14)</f>
        <v>24.46948339066088</v>
      </c>
      <c r="G2036" s="14">
        <f ca="1">D2036+E2036+F2036</f>
        <v>100.4248047555221</v>
      </c>
      <c r="H2036">
        <f ca="1">FLOOR(SimTable[[#This Row],[Total_Service_Time_sec]],10)</f>
        <v>100</v>
      </c>
    </row>
    <row r="2037" spans="1:8" ht="15" customHeight="1">
      <c r="A2037">
        <f t="shared" si="31"/>
        <v>2036</v>
      </c>
      <c r="B2037" s="13">
        <f ca="1">RAND()</f>
        <v>0.75581549974640005</v>
      </c>
      <c r="C2037" t="str">
        <f ca="1">IF(B2037&lt;=$L$3,$I$3,IF(B2037&lt;=$L$4,$I$4,IF(B2037&lt;=$L$5,$I$5,IF(B2037&lt;=$L$6,$I$6,$I$7))))</f>
        <v>Cup</v>
      </c>
      <c r="D2037" s="14">
        <f ca="1">LOGINV(RAND(),$M$12,$L$12)</f>
        <v>125.02222772348993</v>
      </c>
      <c r="E2037" s="14">
        <f ca="1">LOGINV(RAND(),$M$13,$L$13)</f>
        <v>27.179165598150131</v>
      </c>
      <c r="F2037" s="14">
        <f ca="1">LOGINV(RAND(),$M$14,$L$14)</f>
        <v>17.350948786146798</v>
      </c>
      <c r="G2037" s="14">
        <f ca="1">D2037+E2037+F2037</f>
        <v>169.55234210778687</v>
      </c>
      <c r="H2037">
        <f ca="1">FLOOR(SimTable[[#This Row],[Total_Service_Time_sec]],10)</f>
        <v>160</v>
      </c>
    </row>
    <row r="2038" spans="1:8" ht="15" customHeight="1">
      <c r="A2038">
        <f t="shared" si="31"/>
        <v>2037</v>
      </c>
      <c r="B2038" s="13">
        <f ca="1">RAND()</f>
        <v>0.42221681008858769</v>
      </c>
      <c r="C2038" t="str">
        <f ca="1">IF(B2038&lt;=$L$3,$I$3,IF(B2038&lt;=$L$4,$I$4,IF(B2038&lt;=$L$5,$I$5,IF(B2038&lt;=$L$6,$I$6,$I$7))))</f>
        <v>Cone</v>
      </c>
      <c r="D2038" s="14">
        <f ca="1">LOGINV(RAND(),$M$12,$L$12)</f>
        <v>19.137139004651857</v>
      </c>
      <c r="E2038" s="14">
        <f ca="1">LOGINV(RAND(),$M$13,$L$13)</f>
        <v>36.150886003459767</v>
      </c>
      <c r="F2038" s="14">
        <f ca="1">LOGINV(RAND(),$M$14,$L$14)</f>
        <v>19.730534650762095</v>
      </c>
      <c r="G2038" s="14">
        <f ca="1">D2038+E2038+F2038</f>
        <v>75.018559658873727</v>
      </c>
      <c r="H2038">
        <f ca="1">FLOOR(SimTable[[#This Row],[Total_Service_Time_sec]],10)</f>
        <v>70</v>
      </c>
    </row>
    <row r="2039" spans="1:8" ht="15" customHeight="1">
      <c r="A2039">
        <f t="shared" si="31"/>
        <v>2038</v>
      </c>
      <c r="B2039" s="13">
        <f ca="1">RAND()</f>
        <v>0.55164702513418651</v>
      </c>
      <c r="C2039" t="str">
        <f ca="1">IF(B2039&lt;=$L$3,$I$3,IF(B2039&lt;=$L$4,$I$4,IF(B2039&lt;=$L$5,$I$5,IF(B2039&lt;=$L$6,$I$6,$I$7))))</f>
        <v>Cup</v>
      </c>
      <c r="D2039" s="14">
        <f ca="1">LOGINV(RAND(),$M$12,$L$12)</f>
        <v>28.501562313408382</v>
      </c>
      <c r="E2039" s="14">
        <f ca="1">LOGINV(RAND(),$M$13,$L$13)</f>
        <v>25.468889883291371</v>
      </c>
      <c r="F2039" s="14">
        <f ca="1">LOGINV(RAND(),$M$14,$L$14)</f>
        <v>25.955154771290868</v>
      </c>
      <c r="G2039" s="14">
        <f ca="1">D2039+E2039+F2039</f>
        <v>79.925606967990618</v>
      </c>
      <c r="H2039">
        <f ca="1">FLOOR(SimTable[[#This Row],[Total_Service_Time_sec]],10)</f>
        <v>70</v>
      </c>
    </row>
    <row r="2040" spans="1:8" ht="15" customHeight="1">
      <c r="A2040">
        <f t="shared" si="31"/>
        <v>2039</v>
      </c>
      <c r="B2040" s="13">
        <f ca="1">RAND()</f>
        <v>0.44562040410706338</v>
      </c>
      <c r="C2040" t="str">
        <f ca="1">IF(B2040&lt;=$L$3,$I$3,IF(B2040&lt;=$L$4,$I$4,IF(B2040&lt;=$L$5,$I$5,IF(B2040&lt;=$L$6,$I$6,$I$7))))</f>
        <v>Cone</v>
      </c>
      <c r="D2040" s="14">
        <f ca="1">LOGINV(RAND(),$M$12,$L$12)</f>
        <v>36.057646399841779</v>
      </c>
      <c r="E2040" s="14">
        <f ca="1">LOGINV(RAND(),$M$13,$L$13)</f>
        <v>12.454135937501702</v>
      </c>
      <c r="F2040" s="14">
        <f ca="1">LOGINV(RAND(),$M$14,$L$14)</f>
        <v>25.539752039735152</v>
      </c>
      <c r="G2040" s="14">
        <f ca="1">D2040+E2040+F2040</f>
        <v>74.051534377078639</v>
      </c>
      <c r="H2040">
        <f ca="1">FLOOR(SimTable[[#This Row],[Total_Service_Time_sec]],10)</f>
        <v>70</v>
      </c>
    </row>
    <row r="2041" spans="1:8" ht="15" customHeight="1">
      <c r="A2041">
        <f t="shared" si="31"/>
        <v>2040</v>
      </c>
      <c r="B2041" s="13">
        <f ca="1">RAND()</f>
        <v>0.74278150690436751</v>
      </c>
      <c r="C2041" t="str">
        <f ca="1">IF(B2041&lt;=$L$3,$I$3,IF(B2041&lt;=$L$4,$I$4,IF(B2041&lt;=$L$5,$I$5,IF(B2041&lt;=$L$6,$I$6,$I$7))))</f>
        <v>Cup</v>
      </c>
      <c r="D2041" s="14">
        <f ca="1">LOGINV(RAND(),$M$12,$L$12)</f>
        <v>10.671875319774889</v>
      </c>
      <c r="E2041" s="14">
        <f ca="1">LOGINV(RAND(),$M$13,$L$13)</f>
        <v>23.760615450122</v>
      </c>
      <c r="F2041" s="14">
        <f ca="1">LOGINV(RAND(),$M$14,$L$14)</f>
        <v>16.725491320028297</v>
      </c>
      <c r="G2041" s="14">
        <f ca="1">D2041+E2041+F2041</f>
        <v>51.157982089925184</v>
      </c>
      <c r="H2041">
        <f ca="1">FLOOR(SimTable[[#This Row],[Total_Service_Time_sec]],10)</f>
        <v>50</v>
      </c>
    </row>
    <row r="2042" spans="1:8" ht="15" customHeight="1">
      <c r="A2042">
        <f t="shared" si="31"/>
        <v>2041</v>
      </c>
      <c r="B2042" s="13">
        <f ca="1">RAND()</f>
        <v>0.30058376960482502</v>
      </c>
      <c r="C2042" t="str">
        <f ca="1">IF(B2042&lt;=$L$3,$I$3,IF(B2042&lt;=$L$4,$I$4,IF(B2042&lt;=$L$5,$I$5,IF(B2042&lt;=$L$6,$I$6,$I$7))))</f>
        <v>Cone</v>
      </c>
      <c r="D2042" s="14">
        <f ca="1">LOGINV(RAND(),$M$12,$L$12)</f>
        <v>45.470296382424898</v>
      </c>
      <c r="E2042" s="14">
        <f ca="1">LOGINV(RAND(),$M$13,$L$13)</f>
        <v>31.169773981634677</v>
      </c>
      <c r="F2042" s="14">
        <f ca="1">LOGINV(RAND(),$M$14,$L$14)</f>
        <v>20.335590816988969</v>
      </c>
      <c r="G2042" s="14">
        <f ca="1">D2042+E2042+F2042</f>
        <v>96.975661181048537</v>
      </c>
      <c r="H2042">
        <f ca="1">FLOOR(SimTable[[#This Row],[Total_Service_Time_sec]],10)</f>
        <v>90</v>
      </c>
    </row>
    <row r="2043" spans="1:8" ht="15" customHeight="1">
      <c r="A2043">
        <f t="shared" si="31"/>
        <v>2042</v>
      </c>
      <c r="B2043" s="13">
        <f ca="1">RAND()</f>
        <v>0.38523817943312799</v>
      </c>
      <c r="C2043" t="str">
        <f ca="1">IF(B2043&lt;=$L$3,$I$3,IF(B2043&lt;=$L$4,$I$4,IF(B2043&lt;=$L$5,$I$5,IF(B2043&lt;=$L$6,$I$6,$I$7))))</f>
        <v>Cone</v>
      </c>
      <c r="D2043" s="14">
        <f ca="1">LOGINV(RAND(),$M$12,$L$12)</f>
        <v>52.788248691516408</v>
      </c>
      <c r="E2043" s="14">
        <f ca="1">LOGINV(RAND(),$M$13,$L$13)</f>
        <v>25.376209145112316</v>
      </c>
      <c r="F2043" s="14">
        <f ca="1">LOGINV(RAND(),$M$14,$L$14)</f>
        <v>25.027791825847661</v>
      </c>
      <c r="G2043" s="14">
        <f ca="1">D2043+E2043+F2043</f>
        <v>103.19224966247639</v>
      </c>
      <c r="H2043">
        <f ca="1">FLOOR(SimTable[[#This Row],[Total_Service_Time_sec]],10)</f>
        <v>100</v>
      </c>
    </row>
    <row r="2044" spans="1:8" ht="15" customHeight="1">
      <c r="A2044">
        <f t="shared" si="31"/>
        <v>2043</v>
      </c>
      <c r="B2044" s="13">
        <f ca="1">RAND()</f>
        <v>0.96597312201922836</v>
      </c>
      <c r="C2044" t="str">
        <f ca="1">IF(B2044&lt;=$L$3,$I$3,IF(B2044&lt;=$L$4,$I$4,IF(B2044&lt;=$L$5,$I$5,IF(B2044&lt;=$L$6,$I$6,$I$7))))</f>
        <v>Sundae</v>
      </c>
      <c r="D2044" s="14">
        <f ca="1">LOGINV(RAND(),$M$12,$L$12)</f>
        <v>4.2099967406808041</v>
      </c>
      <c r="E2044" s="14">
        <f ca="1">LOGINV(RAND(),$M$13,$L$13)</f>
        <v>63.196836439010376</v>
      </c>
      <c r="F2044" s="14">
        <f ca="1">LOGINV(RAND(),$M$14,$L$14)</f>
        <v>22.562130018287831</v>
      </c>
      <c r="G2044" s="14">
        <f ca="1">D2044+E2044+F2044</f>
        <v>89.968963197979008</v>
      </c>
      <c r="H2044">
        <f ca="1">FLOOR(SimTable[[#This Row],[Total_Service_Time_sec]],10)</f>
        <v>80</v>
      </c>
    </row>
    <row r="2045" spans="1:8" ht="15" customHeight="1">
      <c r="A2045">
        <f t="shared" si="31"/>
        <v>2044</v>
      </c>
      <c r="B2045" s="13">
        <f ca="1">RAND()</f>
        <v>0.71636594654912389</v>
      </c>
      <c r="C2045" t="str">
        <f ca="1">IF(B2045&lt;=$L$3,$I$3,IF(B2045&lt;=$L$4,$I$4,IF(B2045&lt;=$L$5,$I$5,IF(B2045&lt;=$L$6,$I$6,$I$7))))</f>
        <v>Cup</v>
      </c>
      <c r="D2045" s="14">
        <f ca="1">LOGINV(RAND(),$M$12,$L$12)</f>
        <v>20.710924280619704</v>
      </c>
      <c r="E2045" s="14">
        <f ca="1">LOGINV(RAND(),$M$13,$L$13)</f>
        <v>63.971616866176312</v>
      </c>
      <c r="F2045" s="14">
        <f ca="1">LOGINV(RAND(),$M$14,$L$14)</f>
        <v>31.252552098591519</v>
      </c>
      <c r="G2045" s="14">
        <f ca="1">D2045+E2045+F2045</f>
        <v>115.93509324538753</v>
      </c>
      <c r="H2045">
        <f ca="1">FLOOR(SimTable[[#This Row],[Total_Service_Time_sec]],10)</f>
        <v>110</v>
      </c>
    </row>
    <row r="2046" spans="1:8" ht="15" customHeight="1">
      <c r="A2046">
        <f t="shared" si="31"/>
        <v>2045</v>
      </c>
      <c r="B2046" s="13">
        <f ca="1">RAND()</f>
        <v>0.68349616725783424</v>
      </c>
      <c r="C2046" t="str">
        <f ca="1">IF(B2046&lt;=$L$3,$I$3,IF(B2046&lt;=$L$4,$I$4,IF(B2046&lt;=$L$5,$I$5,IF(B2046&lt;=$L$6,$I$6,$I$7))))</f>
        <v>Cup</v>
      </c>
      <c r="D2046" s="14">
        <f ca="1">LOGINV(RAND(),$M$12,$L$12)</f>
        <v>30.851933503229699</v>
      </c>
      <c r="E2046" s="14">
        <f ca="1">LOGINV(RAND(),$M$13,$L$13)</f>
        <v>25.690028049521949</v>
      </c>
      <c r="F2046" s="14">
        <f ca="1">LOGINV(RAND(),$M$14,$L$14)</f>
        <v>18.346323313455986</v>
      </c>
      <c r="G2046" s="14">
        <f ca="1">D2046+E2046+F2046</f>
        <v>74.888284866207627</v>
      </c>
      <c r="H2046">
        <f ca="1">FLOOR(SimTable[[#This Row],[Total_Service_Time_sec]],10)</f>
        <v>70</v>
      </c>
    </row>
    <row r="2047" spans="1:8" ht="15" customHeight="1">
      <c r="A2047">
        <f t="shared" si="31"/>
        <v>2046</v>
      </c>
      <c r="B2047" s="13">
        <f ca="1">RAND()</f>
        <v>0.89951197623675783</v>
      </c>
      <c r="C2047" t="str">
        <f ca="1">IF(B2047&lt;=$L$3,$I$3,IF(B2047&lt;=$L$4,$I$4,IF(B2047&lt;=$L$5,$I$5,IF(B2047&lt;=$L$6,$I$6,$I$7))))</f>
        <v>Shake</v>
      </c>
      <c r="D2047" s="14">
        <f ca="1">LOGINV(RAND(),$M$12,$L$12)</f>
        <v>56.066870173707876</v>
      </c>
      <c r="E2047" s="14">
        <f ca="1">LOGINV(RAND(),$M$13,$L$13)</f>
        <v>59.820060012741216</v>
      </c>
      <c r="F2047" s="14">
        <f ca="1">LOGINV(RAND(),$M$14,$L$14)</f>
        <v>17.553868764801447</v>
      </c>
      <c r="G2047" s="14">
        <f ca="1">D2047+E2047+F2047</f>
        <v>133.44079895125054</v>
      </c>
      <c r="H2047">
        <f ca="1">FLOOR(SimTable[[#This Row],[Total_Service_Time_sec]],10)</f>
        <v>130</v>
      </c>
    </row>
    <row r="2048" spans="1:8" ht="15" customHeight="1">
      <c r="A2048">
        <f t="shared" si="31"/>
        <v>2047</v>
      </c>
      <c r="B2048" s="13">
        <f ca="1">RAND()</f>
        <v>0.96275942180159702</v>
      </c>
      <c r="C2048" t="str">
        <f ca="1">IF(B2048&lt;=$L$3,$I$3,IF(B2048&lt;=$L$4,$I$4,IF(B2048&lt;=$L$5,$I$5,IF(B2048&lt;=$L$6,$I$6,$I$7))))</f>
        <v>Sundae</v>
      </c>
      <c r="D2048" s="14">
        <f ca="1">LOGINV(RAND(),$M$12,$L$12)</f>
        <v>46.39153155520431</v>
      </c>
      <c r="E2048" s="14">
        <f ca="1">LOGINV(RAND(),$M$13,$L$13)</f>
        <v>18.738015294590571</v>
      </c>
      <c r="F2048" s="14">
        <f ca="1">LOGINV(RAND(),$M$14,$L$14)</f>
        <v>19.060379064837605</v>
      </c>
      <c r="G2048" s="14">
        <f ca="1">D2048+E2048+F2048</f>
        <v>84.189925914632482</v>
      </c>
      <c r="H2048">
        <f ca="1">FLOOR(SimTable[[#This Row],[Total_Service_Time_sec]],10)</f>
        <v>80</v>
      </c>
    </row>
    <row r="2049" spans="1:8" ht="15" customHeight="1">
      <c r="A2049">
        <f t="shared" si="31"/>
        <v>2048</v>
      </c>
      <c r="B2049" s="13">
        <f ca="1">RAND()</f>
        <v>0.60570424255540367</v>
      </c>
      <c r="C2049" t="str">
        <f ca="1">IF(B2049&lt;=$L$3,$I$3,IF(B2049&lt;=$L$4,$I$4,IF(B2049&lt;=$L$5,$I$5,IF(B2049&lt;=$L$6,$I$6,$I$7))))</f>
        <v>Cup</v>
      </c>
      <c r="D2049" s="14">
        <f ca="1">LOGINV(RAND(),$M$12,$L$12)</f>
        <v>18.402326228237861</v>
      </c>
      <c r="E2049" s="14">
        <f ca="1">LOGINV(RAND(),$M$13,$L$13)</f>
        <v>37.31842575334511</v>
      </c>
      <c r="F2049" s="14">
        <f ca="1">LOGINV(RAND(),$M$14,$L$14)</f>
        <v>20.692950863745182</v>
      </c>
      <c r="G2049" s="14">
        <f ca="1">D2049+E2049+F2049</f>
        <v>76.413702845328146</v>
      </c>
      <c r="H2049">
        <f ca="1">FLOOR(SimTable[[#This Row],[Total_Service_Time_sec]],10)</f>
        <v>70</v>
      </c>
    </row>
    <row r="2050" spans="1:8" ht="15" customHeight="1">
      <c r="A2050">
        <f t="shared" ref="A2050:A2113" si="32">ROW()-1</f>
        <v>2049</v>
      </c>
      <c r="B2050" s="13">
        <f ca="1">RAND()</f>
        <v>0.8130396053315696</v>
      </c>
      <c r="C2050" t="str">
        <f ca="1">IF(B2050&lt;=$L$3,$I$3,IF(B2050&lt;=$L$4,$I$4,IF(B2050&lt;=$L$5,$I$5,IF(B2050&lt;=$L$6,$I$6,$I$7))))</f>
        <v>Cup</v>
      </c>
      <c r="D2050" s="14">
        <f ca="1">LOGINV(RAND(),$M$12,$L$12)</f>
        <v>30.404622329022615</v>
      </c>
      <c r="E2050" s="14">
        <f ca="1">LOGINV(RAND(),$M$13,$L$13)</f>
        <v>22.958480447195232</v>
      </c>
      <c r="F2050" s="14">
        <f ca="1">LOGINV(RAND(),$M$14,$L$14)</f>
        <v>14.83984337746422</v>
      </c>
      <c r="G2050" s="14">
        <f ca="1">D2050+E2050+F2050</f>
        <v>68.202946153682063</v>
      </c>
      <c r="H2050">
        <f ca="1">FLOOR(SimTable[[#This Row],[Total_Service_Time_sec]],10)</f>
        <v>60</v>
      </c>
    </row>
    <row r="2051" spans="1:8" ht="15" customHeight="1">
      <c r="A2051">
        <f t="shared" si="32"/>
        <v>2050</v>
      </c>
      <c r="B2051" s="13">
        <f ca="1">RAND()</f>
        <v>0.32214959768757012</v>
      </c>
      <c r="C2051" t="str">
        <f ca="1">IF(B2051&lt;=$L$3,$I$3,IF(B2051&lt;=$L$4,$I$4,IF(B2051&lt;=$L$5,$I$5,IF(B2051&lt;=$L$6,$I$6,$I$7))))</f>
        <v>Cone</v>
      </c>
      <c r="D2051" s="14">
        <f ca="1">LOGINV(RAND(),$M$12,$L$12)</f>
        <v>39.488696422999894</v>
      </c>
      <c r="E2051" s="14">
        <f ca="1">LOGINV(RAND(),$M$13,$L$13)</f>
        <v>57.160884473683979</v>
      </c>
      <c r="F2051" s="14">
        <f ca="1">LOGINV(RAND(),$M$14,$L$14)</f>
        <v>21.915463994152685</v>
      </c>
      <c r="G2051" s="14">
        <f ca="1">D2051+E2051+F2051</f>
        <v>118.56504489083656</v>
      </c>
      <c r="H2051">
        <f ca="1">FLOOR(SimTable[[#This Row],[Total_Service_Time_sec]],10)</f>
        <v>110</v>
      </c>
    </row>
    <row r="2052" spans="1:8" ht="15" customHeight="1">
      <c r="A2052">
        <f t="shared" si="32"/>
        <v>2051</v>
      </c>
      <c r="B2052" s="13">
        <f ca="1">RAND()</f>
        <v>0.55853192759095882</v>
      </c>
      <c r="C2052" t="str">
        <f ca="1">IF(B2052&lt;=$L$3,$I$3,IF(B2052&lt;=$L$4,$I$4,IF(B2052&lt;=$L$5,$I$5,IF(B2052&lt;=$L$6,$I$6,$I$7))))</f>
        <v>Cup</v>
      </c>
      <c r="D2052" s="14">
        <f ca="1">LOGINV(RAND(),$M$12,$L$12)</f>
        <v>12.826355319012375</v>
      </c>
      <c r="E2052" s="14">
        <f ca="1">LOGINV(RAND(),$M$13,$L$13)</f>
        <v>12.782058541536147</v>
      </c>
      <c r="F2052" s="14">
        <f ca="1">LOGINV(RAND(),$M$14,$L$14)</f>
        <v>27.477317743308944</v>
      </c>
      <c r="G2052" s="14">
        <f ca="1">D2052+E2052+F2052</f>
        <v>53.085731603857468</v>
      </c>
      <c r="H2052">
        <f ca="1">FLOOR(SimTable[[#This Row],[Total_Service_Time_sec]],10)</f>
        <v>50</v>
      </c>
    </row>
    <row r="2053" spans="1:8" ht="15" customHeight="1">
      <c r="A2053">
        <f t="shared" si="32"/>
        <v>2052</v>
      </c>
      <c r="B2053" s="13">
        <f ca="1">RAND()</f>
        <v>0.51475250559109842</v>
      </c>
      <c r="C2053" t="str">
        <f ca="1">IF(B2053&lt;=$L$3,$I$3,IF(B2053&lt;=$L$4,$I$4,IF(B2053&lt;=$L$5,$I$5,IF(B2053&lt;=$L$6,$I$6,$I$7))))</f>
        <v>Cup</v>
      </c>
      <c r="D2053" s="14">
        <f ca="1">LOGINV(RAND(),$M$12,$L$12)</f>
        <v>8.6676962915587268</v>
      </c>
      <c r="E2053" s="14">
        <f ca="1">LOGINV(RAND(),$M$13,$L$13)</f>
        <v>25.481208579635688</v>
      </c>
      <c r="F2053" s="14">
        <f ca="1">LOGINV(RAND(),$M$14,$L$14)</f>
        <v>20.249410978738101</v>
      </c>
      <c r="G2053" s="14">
        <f ca="1">D2053+E2053+F2053</f>
        <v>54.398315849932516</v>
      </c>
      <c r="H2053">
        <f ca="1">FLOOR(SimTable[[#This Row],[Total_Service_Time_sec]],10)</f>
        <v>50</v>
      </c>
    </row>
    <row r="2054" spans="1:8" ht="15" customHeight="1">
      <c r="A2054">
        <f t="shared" si="32"/>
        <v>2053</v>
      </c>
      <c r="B2054" s="13">
        <f ca="1">RAND()</f>
        <v>0.95670932889340632</v>
      </c>
      <c r="C2054" t="str">
        <f ca="1">IF(B2054&lt;=$L$3,$I$3,IF(B2054&lt;=$L$4,$I$4,IF(B2054&lt;=$L$5,$I$5,IF(B2054&lt;=$L$6,$I$6,$I$7))))</f>
        <v>Split</v>
      </c>
      <c r="D2054" s="14">
        <f ca="1">LOGINV(RAND(),$M$12,$L$12)</f>
        <v>13.43436548909415</v>
      </c>
      <c r="E2054" s="14">
        <f ca="1">LOGINV(RAND(),$M$13,$L$13)</f>
        <v>25.419219015086544</v>
      </c>
      <c r="F2054" s="14">
        <f ca="1">LOGINV(RAND(),$M$14,$L$14)</f>
        <v>23.344577867842961</v>
      </c>
      <c r="G2054" s="14">
        <f ca="1">D2054+E2054+F2054</f>
        <v>62.19816237202366</v>
      </c>
      <c r="H2054">
        <f ca="1">FLOOR(SimTable[[#This Row],[Total_Service_Time_sec]],10)</f>
        <v>60</v>
      </c>
    </row>
    <row r="2055" spans="1:8" ht="15" customHeight="1">
      <c r="A2055">
        <f t="shared" si="32"/>
        <v>2054</v>
      </c>
      <c r="B2055" s="13">
        <f ca="1">RAND()</f>
        <v>0.82276581160719175</v>
      </c>
      <c r="C2055" t="str">
        <f ca="1">IF(B2055&lt;=$L$3,$I$3,IF(B2055&lt;=$L$4,$I$4,IF(B2055&lt;=$L$5,$I$5,IF(B2055&lt;=$L$6,$I$6,$I$7))))</f>
        <v>Cup</v>
      </c>
      <c r="D2055" s="14">
        <f ca="1">LOGINV(RAND(),$M$12,$L$12)</f>
        <v>63.697422803753682</v>
      </c>
      <c r="E2055" s="14">
        <f ca="1">LOGINV(RAND(),$M$13,$L$13)</f>
        <v>40.240006390765508</v>
      </c>
      <c r="F2055" s="14">
        <f ca="1">LOGINV(RAND(),$M$14,$L$14)</f>
        <v>15.043801313438969</v>
      </c>
      <c r="G2055" s="14">
        <f ca="1">D2055+E2055+F2055</f>
        <v>118.98123050795814</v>
      </c>
      <c r="H2055">
        <f ca="1">FLOOR(SimTable[[#This Row],[Total_Service_Time_sec]],10)</f>
        <v>110</v>
      </c>
    </row>
    <row r="2056" spans="1:8" ht="15" customHeight="1">
      <c r="A2056">
        <f t="shared" si="32"/>
        <v>2055</v>
      </c>
      <c r="B2056" s="13">
        <f ca="1">RAND()</f>
        <v>0.2584521593786625</v>
      </c>
      <c r="C2056" t="str">
        <f ca="1">IF(B2056&lt;=$L$3,$I$3,IF(B2056&lt;=$L$4,$I$4,IF(B2056&lt;=$L$5,$I$5,IF(B2056&lt;=$L$6,$I$6,$I$7))))</f>
        <v>Cone</v>
      </c>
      <c r="D2056" s="14">
        <f ca="1">LOGINV(RAND(),$M$12,$L$12)</f>
        <v>41.508554517688836</v>
      </c>
      <c r="E2056" s="14">
        <f ca="1">LOGINV(RAND(),$M$13,$L$13)</f>
        <v>21.05198873067263</v>
      </c>
      <c r="F2056" s="14">
        <f ca="1">LOGINV(RAND(),$M$14,$L$14)</f>
        <v>21.7507457121683</v>
      </c>
      <c r="G2056" s="14">
        <f ca="1">D2056+E2056+F2056</f>
        <v>84.311288960529765</v>
      </c>
      <c r="H2056">
        <f ca="1">FLOOR(SimTable[[#This Row],[Total_Service_Time_sec]],10)</f>
        <v>80</v>
      </c>
    </row>
    <row r="2057" spans="1:8" ht="15" customHeight="1">
      <c r="A2057">
        <f t="shared" si="32"/>
        <v>2056</v>
      </c>
      <c r="B2057" s="13">
        <f ca="1">RAND()</f>
        <v>0.84302243044550296</v>
      </c>
      <c r="C2057" t="str">
        <f ca="1">IF(B2057&lt;=$L$3,$I$3,IF(B2057&lt;=$L$4,$I$4,IF(B2057&lt;=$L$5,$I$5,IF(B2057&lt;=$L$6,$I$6,$I$7))))</f>
        <v>Cup</v>
      </c>
      <c r="D2057" s="14">
        <f ca="1">LOGINV(RAND(),$M$12,$L$12)</f>
        <v>35.158997424496349</v>
      </c>
      <c r="E2057" s="14">
        <f ca="1">LOGINV(RAND(),$M$13,$L$13)</f>
        <v>24.342035350925837</v>
      </c>
      <c r="F2057" s="14">
        <f ca="1">LOGINV(RAND(),$M$14,$L$14)</f>
        <v>18.431379404741307</v>
      </c>
      <c r="G2057" s="14">
        <f ca="1">D2057+E2057+F2057</f>
        <v>77.932412180163496</v>
      </c>
      <c r="H2057">
        <f ca="1">FLOOR(SimTable[[#This Row],[Total_Service_Time_sec]],10)</f>
        <v>70</v>
      </c>
    </row>
    <row r="2058" spans="1:8" ht="15" customHeight="1">
      <c r="A2058">
        <f t="shared" si="32"/>
        <v>2057</v>
      </c>
      <c r="B2058" s="13">
        <f ca="1">RAND()</f>
        <v>0.10901571622470663</v>
      </c>
      <c r="C2058" t="str">
        <f ca="1">IF(B2058&lt;=$L$3,$I$3,IF(B2058&lt;=$L$4,$I$4,IF(B2058&lt;=$L$5,$I$5,IF(B2058&lt;=$L$6,$I$6,$I$7))))</f>
        <v>Cone</v>
      </c>
      <c r="D2058" s="14">
        <f ca="1">LOGINV(RAND(),$M$12,$L$12)</f>
        <v>46.46429397163962</v>
      </c>
      <c r="E2058" s="14">
        <f ca="1">LOGINV(RAND(),$M$13,$L$13)</f>
        <v>18.378820253787875</v>
      </c>
      <c r="F2058" s="14">
        <f ca="1">LOGINV(RAND(),$M$14,$L$14)</f>
        <v>23.638646177808841</v>
      </c>
      <c r="G2058" s="14">
        <f ca="1">D2058+E2058+F2058</f>
        <v>88.481760403236336</v>
      </c>
      <c r="H2058">
        <f ca="1">FLOOR(SimTable[[#This Row],[Total_Service_Time_sec]],10)</f>
        <v>80</v>
      </c>
    </row>
    <row r="2059" spans="1:8" ht="15" customHeight="1">
      <c r="A2059">
        <f t="shared" si="32"/>
        <v>2058</v>
      </c>
      <c r="B2059" s="13">
        <f ca="1">RAND()</f>
        <v>0.41789298332846347</v>
      </c>
      <c r="C2059" t="str">
        <f ca="1">IF(B2059&lt;=$L$3,$I$3,IF(B2059&lt;=$L$4,$I$4,IF(B2059&lt;=$L$5,$I$5,IF(B2059&lt;=$L$6,$I$6,$I$7))))</f>
        <v>Cone</v>
      </c>
      <c r="D2059" s="14">
        <f ca="1">LOGINV(RAND(),$M$12,$L$12)</f>
        <v>54.299843684889503</v>
      </c>
      <c r="E2059" s="14">
        <f ca="1">LOGINV(RAND(),$M$13,$L$13)</f>
        <v>20.430962506116334</v>
      </c>
      <c r="F2059" s="14">
        <f ca="1">LOGINV(RAND(),$M$14,$L$14)</f>
        <v>22.208010974866152</v>
      </c>
      <c r="G2059" s="14">
        <f ca="1">D2059+E2059+F2059</f>
        <v>96.938817165871995</v>
      </c>
      <c r="H2059">
        <f ca="1">FLOOR(SimTable[[#This Row],[Total_Service_Time_sec]],10)</f>
        <v>90</v>
      </c>
    </row>
    <row r="2060" spans="1:8" ht="15" customHeight="1">
      <c r="A2060">
        <f t="shared" si="32"/>
        <v>2059</v>
      </c>
      <c r="B2060" s="13">
        <f ca="1">RAND()</f>
        <v>0.76433668615977557</v>
      </c>
      <c r="C2060" t="str">
        <f ca="1">IF(B2060&lt;=$L$3,$I$3,IF(B2060&lt;=$L$4,$I$4,IF(B2060&lt;=$L$5,$I$5,IF(B2060&lt;=$L$6,$I$6,$I$7))))</f>
        <v>Cup</v>
      </c>
      <c r="D2060" s="14">
        <f ca="1">LOGINV(RAND(),$M$12,$L$12)</f>
        <v>34.340795860334957</v>
      </c>
      <c r="E2060" s="14">
        <f ca="1">LOGINV(RAND(),$M$13,$L$13)</f>
        <v>12.010741196427629</v>
      </c>
      <c r="F2060" s="14">
        <f ca="1">LOGINV(RAND(),$M$14,$L$14)</f>
        <v>22.148051028750782</v>
      </c>
      <c r="G2060" s="14">
        <f ca="1">D2060+E2060+F2060</f>
        <v>68.499588085513366</v>
      </c>
      <c r="H2060">
        <f ca="1">FLOOR(SimTable[[#This Row],[Total_Service_Time_sec]],10)</f>
        <v>60</v>
      </c>
    </row>
    <row r="2061" spans="1:8" ht="15" customHeight="1">
      <c r="A2061">
        <f t="shared" si="32"/>
        <v>2060</v>
      </c>
      <c r="B2061" s="13">
        <f ca="1">RAND()</f>
        <v>0.60274744474262631</v>
      </c>
      <c r="C2061" t="str">
        <f ca="1">IF(B2061&lt;=$L$3,$I$3,IF(B2061&lt;=$L$4,$I$4,IF(B2061&lt;=$L$5,$I$5,IF(B2061&lt;=$L$6,$I$6,$I$7))))</f>
        <v>Cup</v>
      </c>
      <c r="D2061" s="14">
        <f ca="1">LOGINV(RAND(),$M$12,$L$12)</f>
        <v>75.845422278653871</v>
      </c>
      <c r="E2061" s="14">
        <f ca="1">LOGINV(RAND(),$M$13,$L$13)</f>
        <v>60.273690436281903</v>
      </c>
      <c r="F2061" s="14">
        <f ca="1">LOGINV(RAND(),$M$14,$L$14)</f>
        <v>17.489828106174649</v>
      </c>
      <c r="G2061" s="14">
        <f ca="1">D2061+E2061+F2061</f>
        <v>153.60894082111042</v>
      </c>
      <c r="H2061">
        <f ca="1">FLOOR(SimTable[[#This Row],[Total_Service_Time_sec]],10)</f>
        <v>150</v>
      </c>
    </row>
    <row r="2062" spans="1:8" ht="15" customHeight="1">
      <c r="A2062">
        <f t="shared" si="32"/>
        <v>2061</v>
      </c>
      <c r="B2062" s="13">
        <f ca="1">RAND()</f>
        <v>0.40791471341270669</v>
      </c>
      <c r="C2062" t="str">
        <f ca="1">IF(B2062&lt;=$L$3,$I$3,IF(B2062&lt;=$L$4,$I$4,IF(B2062&lt;=$L$5,$I$5,IF(B2062&lt;=$L$6,$I$6,$I$7))))</f>
        <v>Cone</v>
      </c>
      <c r="D2062" s="14">
        <f ca="1">LOGINV(RAND(),$M$12,$L$12)</f>
        <v>6.1045357198233106</v>
      </c>
      <c r="E2062" s="14">
        <f ca="1">LOGINV(RAND(),$M$13,$L$13)</f>
        <v>21.067057300577403</v>
      </c>
      <c r="F2062" s="14">
        <f ca="1">LOGINV(RAND(),$M$14,$L$14)</f>
        <v>15.051536190370388</v>
      </c>
      <c r="G2062" s="14">
        <f ca="1">D2062+E2062+F2062</f>
        <v>42.223129210771106</v>
      </c>
      <c r="H2062">
        <f ca="1">FLOOR(SimTable[[#This Row],[Total_Service_Time_sec]],10)</f>
        <v>40</v>
      </c>
    </row>
    <row r="2063" spans="1:8" ht="15" customHeight="1">
      <c r="A2063">
        <f t="shared" si="32"/>
        <v>2062</v>
      </c>
      <c r="B2063" s="13">
        <f ca="1">RAND()</f>
        <v>0.84930326028314307</v>
      </c>
      <c r="C2063" t="str">
        <f ca="1">IF(B2063&lt;=$L$3,$I$3,IF(B2063&lt;=$L$4,$I$4,IF(B2063&lt;=$L$5,$I$5,IF(B2063&lt;=$L$6,$I$6,$I$7))))</f>
        <v>Cup</v>
      </c>
      <c r="D2063" s="14">
        <f ca="1">LOGINV(RAND(),$M$12,$L$12)</f>
        <v>75.969937573291105</v>
      </c>
      <c r="E2063" s="14">
        <f ca="1">LOGINV(RAND(),$M$13,$L$13)</f>
        <v>40.416571367901497</v>
      </c>
      <c r="F2063" s="14">
        <f ca="1">LOGINV(RAND(),$M$14,$L$14)</f>
        <v>22.254042561807697</v>
      </c>
      <c r="G2063" s="14">
        <f ca="1">D2063+E2063+F2063</f>
        <v>138.6405515030003</v>
      </c>
      <c r="H2063">
        <f ca="1">FLOOR(SimTable[[#This Row],[Total_Service_Time_sec]],10)</f>
        <v>130</v>
      </c>
    </row>
    <row r="2064" spans="1:8" ht="15" customHeight="1">
      <c r="A2064">
        <f t="shared" si="32"/>
        <v>2063</v>
      </c>
      <c r="B2064" s="13">
        <f ca="1">RAND()</f>
        <v>0.460790129569431</v>
      </c>
      <c r="C2064" t="str">
        <f ca="1">IF(B2064&lt;=$L$3,$I$3,IF(B2064&lt;=$L$4,$I$4,IF(B2064&lt;=$L$5,$I$5,IF(B2064&lt;=$L$6,$I$6,$I$7))))</f>
        <v>Cone</v>
      </c>
      <c r="D2064" s="14">
        <f ca="1">LOGINV(RAND(),$M$12,$L$12)</f>
        <v>28.418522958156885</v>
      </c>
      <c r="E2064" s="14">
        <f ca="1">LOGINV(RAND(),$M$13,$L$13)</f>
        <v>38.356192602232788</v>
      </c>
      <c r="F2064" s="14">
        <f ca="1">LOGINV(RAND(),$M$14,$L$14)</f>
        <v>30.587277300026305</v>
      </c>
      <c r="G2064" s="14">
        <f ca="1">D2064+E2064+F2064</f>
        <v>97.361992860415967</v>
      </c>
      <c r="H2064">
        <f ca="1">FLOOR(SimTable[[#This Row],[Total_Service_Time_sec]],10)</f>
        <v>90</v>
      </c>
    </row>
    <row r="2065" spans="1:8" ht="15" customHeight="1">
      <c r="A2065">
        <f t="shared" si="32"/>
        <v>2064</v>
      </c>
      <c r="B2065" s="13">
        <f ca="1">RAND()</f>
        <v>0.96474842232084268</v>
      </c>
      <c r="C2065" t="str">
        <f ca="1">IF(B2065&lt;=$L$3,$I$3,IF(B2065&lt;=$L$4,$I$4,IF(B2065&lt;=$L$5,$I$5,IF(B2065&lt;=$L$6,$I$6,$I$7))))</f>
        <v>Sundae</v>
      </c>
      <c r="D2065" s="14">
        <f ca="1">LOGINV(RAND(),$M$12,$L$12)</f>
        <v>34.993701670902809</v>
      </c>
      <c r="E2065" s="14">
        <f ca="1">LOGINV(RAND(),$M$13,$L$13)</f>
        <v>19.992295177091137</v>
      </c>
      <c r="F2065" s="14">
        <f ca="1">LOGINV(RAND(),$M$14,$L$14)</f>
        <v>18.084008050588505</v>
      </c>
      <c r="G2065" s="14">
        <f ca="1">D2065+E2065+F2065</f>
        <v>73.070004898582454</v>
      </c>
      <c r="H2065">
        <f ca="1">FLOOR(SimTable[[#This Row],[Total_Service_Time_sec]],10)</f>
        <v>70</v>
      </c>
    </row>
    <row r="2066" spans="1:8" ht="15" customHeight="1">
      <c r="A2066">
        <f t="shared" si="32"/>
        <v>2065</v>
      </c>
      <c r="B2066" s="13">
        <f ca="1">RAND()</f>
        <v>0.84413527291771717</v>
      </c>
      <c r="C2066" t="str">
        <f ca="1">IF(B2066&lt;=$L$3,$I$3,IF(B2066&lt;=$L$4,$I$4,IF(B2066&lt;=$L$5,$I$5,IF(B2066&lt;=$L$6,$I$6,$I$7))))</f>
        <v>Cup</v>
      </c>
      <c r="D2066" s="14">
        <f ca="1">LOGINV(RAND(),$M$12,$L$12)</f>
        <v>29.295046765655663</v>
      </c>
      <c r="E2066" s="14">
        <f ca="1">LOGINV(RAND(),$M$13,$L$13)</f>
        <v>8.9466811940810071</v>
      </c>
      <c r="F2066" s="14">
        <f ca="1">LOGINV(RAND(),$M$14,$L$14)</f>
        <v>29.601825779061713</v>
      </c>
      <c r="G2066" s="14">
        <f ca="1">D2066+E2066+F2066</f>
        <v>67.843553738798391</v>
      </c>
      <c r="H2066">
        <f ca="1">FLOOR(SimTable[[#This Row],[Total_Service_Time_sec]],10)</f>
        <v>60</v>
      </c>
    </row>
    <row r="2067" spans="1:8" ht="15" customHeight="1">
      <c r="A2067">
        <f t="shared" si="32"/>
        <v>2066</v>
      </c>
      <c r="B2067" s="13">
        <f ca="1">RAND()</f>
        <v>0.1089281483086656</v>
      </c>
      <c r="C2067" t="str">
        <f ca="1">IF(B2067&lt;=$L$3,$I$3,IF(B2067&lt;=$L$4,$I$4,IF(B2067&lt;=$L$5,$I$5,IF(B2067&lt;=$L$6,$I$6,$I$7))))</f>
        <v>Cone</v>
      </c>
      <c r="D2067" s="14">
        <f ca="1">LOGINV(RAND(),$M$12,$L$12)</f>
        <v>43.313654532879973</v>
      </c>
      <c r="E2067" s="14">
        <f ca="1">LOGINV(RAND(),$M$13,$L$13)</f>
        <v>40.345266641155185</v>
      </c>
      <c r="F2067" s="14">
        <f ca="1">LOGINV(RAND(),$M$14,$L$14)</f>
        <v>27.844569780005362</v>
      </c>
      <c r="G2067" s="14">
        <f ca="1">D2067+E2067+F2067</f>
        <v>111.50349095404052</v>
      </c>
      <c r="H2067">
        <f ca="1">FLOOR(SimTable[[#This Row],[Total_Service_Time_sec]],10)</f>
        <v>110</v>
      </c>
    </row>
    <row r="2068" spans="1:8" ht="15" customHeight="1">
      <c r="A2068">
        <f t="shared" si="32"/>
        <v>2067</v>
      </c>
      <c r="B2068" s="13">
        <f ca="1">RAND()</f>
        <v>0.48857561464300403</v>
      </c>
      <c r="C2068" t="str">
        <f ca="1">IF(B2068&lt;=$L$3,$I$3,IF(B2068&lt;=$L$4,$I$4,IF(B2068&lt;=$L$5,$I$5,IF(B2068&lt;=$L$6,$I$6,$I$7))))</f>
        <v>Cone</v>
      </c>
      <c r="D2068" s="14">
        <f ca="1">LOGINV(RAND(),$M$12,$L$12)</f>
        <v>13.517003261281506</v>
      </c>
      <c r="E2068" s="14">
        <f ca="1">LOGINV(RAND(),$M$13,$L$13)</f>
        <v>26.671289726631596</v>
      </c>
      <c r="F2068" s="14">
        <f ca="1">LOGINV(RAND(),$M$14,$L$14)</f>
        <v>19.191853401330341</v>
      </c>
      <c r="G2068" s="14">
        <f ca="1">D2068+E2068+F2068</f>
        <v>59.380146389243443</v>
      </c>
      <c r="H2068">
        <f ca="1">FLOOR(SimTable[[#This Row],[Total_Service_Time_sec]],10)</f>
        <v>50</v>
      </c>
    </row>
    <row r="2069" spans="1:8" ht="15" customHeight="1">
      <c r="A2069">
        <f t="shared" si="32"/>
        <v>2068</v>
      </c>
      <c r="B2069" s="13">
        <f ca="1">RAND()</f>
        <v>0.56349426108533163</v>
      </c>
      <c r="C2069" t="str">
        <f ca="1">IF(B2069&lt;=$L$3,$I$3,IF(B2069&lt;=$L$4,$I$4,IF(B2069&lt;=$L$5,$I$5,IF(B2069&lt;=$L$6,$I$6,$I$7))))</f>
        <v>Cup</v>
      </c>
      <c r="D2069" s="14">
        <f ca="1">LOGINV(RAND(),$M$12,$L$12)</f>
        <v>34.997485566395092</v>
      </c>
      <c r="E2069" s="14">
        <f ca="1">LOGINV(RAND(),$M$13,$L$13)</f>
        <v>53.660893740604209</v>
      </c>
      <c r="F2069" s="14">
        <f ca="1">LOGINV(RAND(),$M$14,$L$14)</f>
        <v>16.806709911140885</v>
      </c>
      <c r="G2069" s="14">
        <f ca="1">D2069+E2069+F2069</f>
        <v>105.46508921814019</v>
      </c>
      <c r="H2069">
        <f ca="1">FLOOR(SimTable[[#This Row],[Total_Service_Time_sec]],10)</f>
        <v>100</v>
      </c>
    </row>
    <row r="2070" spans="1:8" ht="15" customHeight="1">
      <c r="A2070">
        <f t="shared" si="32"/>
        <v>2069</v>
      </c>
      <c r="B2070" s="13">
        <f ca="1">RAND()</f>
        <v>0.56596872912937568</v>
      </c>
      <c r="C2070" t="str">
        <f ca="1">IF(B2070&lt;=$L$3,$I$3,IF(B2070&lt;=$L$4,$I$4,IF(B2070&lt;=$L$5,$I$5,IF(B2070&lt;=$L$6,$I$6,$I$7))))</f>
        <v>Cup</v>
      </c>
      <c r="D2070" s="14">
        <f ca="1">LOGINV(RAND(),$M$12,$L$12)</f>
        <v>9.3588138062744832</v>
      </c>
      <c r="E2070" s="14">
        <f ca="1">LOGINV(RAND(),$M$13,$L$13)</f>
        <v>19.53410613239668</v>
      </c>
      <c r="F2070" s="14">
        <f ca="1">LOGINV(RAND(),$M$14,$L$14)</f>
        <v>21.477053806684083</v>
      </c>
      <c r="G2070" s="14">
        <f ca="1">D2070+E2070+F2070</f>
        <v>50.369973745355246</v>
      </c>
      <c r="H2070">
        <f ca="1">FLOOR(SimTable[[#This Row],[Total_Service_Time_sec]],10)</f>
        <v>50</v>
      </c>
    </row>
    <row r="2071" spans="1:8" ht="15" customHeight="1">
      <c r="A2071">
        <f t="shared" si="32"/>
        <v>2070</v>
      </c>
      <c r="B2071" s="13">
        <f ca="1">RAND()</f>
        <v>0.6355249725402492</v>
      </c>
      <c r="C2071" t="str">
        <f ca="1">IF(B2071&lt;=$L$3,$I$3,IF(B2071&lt;=$L$4,$I$4,IF(B2071&lt;=$L$5,$I$5,IF(B2071&lt;=$L$6,$I$6,$I$7))))</f>
        <v>Cup</v>
      </c>
      <c r="D2071" s="14">
        <f ca="1">LOGINV(RAND(),$M$12,$L$12)</f>
        <v>32.223340234631578</v>
      </c>
      <c r="E2071" s="14">
        <f ca="1">LOGINV(RAND(),$M$13,$L$13)</f>
        <v>8.8556923416304727</v>
      </c>
      <c r="F2071" s="14">
        <f ca="1">LOGINV(RAND(),$M$14,$L$14)</f>
        <v>17.923590048863858</v>
      </c>
      <c r="G2071" s="14">
        <f ca="1">D2071+E2071+F2071</f>
        <v>59.002622625125909</v>
      </c>
      <c r="H2071">
        <f ca="1">FLOOR(SimTable[[#This Row],[Total_Service_Time_sec]],10)</f>
        <v>50</v>
      </c>
    </row>
    <row r="2072" spans="1:8" ht="15" customHeight="1">
      <c r="A2072">
        <f t="shared" si="32"/>
        <v>2071</v>
      </c>
      <c r="B2072" s="13">
        <f ca="1">RAND()</f>
        <v>0.796908665685788</v>
      </c>
      <c r="C2072" t="str">
        <f ca="1">IF(B2072&lt;=$L$3,$I$3,IF(B2072&lt;=$L$4,$I$4,IF(B2072&lt;=$L$5,$I$5,IF(B2072&lt;=$L$6,$I$6,$I$7))))</f>
        <v>Cup</v>
      </c>
      <c r="D2072" s="14">
        <f ca="1">LOGINV(RAND(),$M$12,$L$12)</f>
        <v>34.76411129543181</v>
      </c>
      <c r="E2072" s="14">
        <f ca="1">LOGINV(RAND(),$M$13,$L$13)</f>
        <v>19.15026316659922</v>
      </c>
      <c r="F2072" s="14">
        <f ca="1">LOGINV(RAND(),$M$14,$L$14)</f>
        <v>15.77157152791788</v>
      </c>
      <c r="G2072" s="14">
        <f ca="1">D2072+E2072+F2072</f>
        <v>69.68594598994892</v>
      </c>
      <c r="H2072">
        <f ca="1">FLOOR(SimTable[[#This Row],[Total_Service_Time_sec]],10)</f>
        <v>60</v>
      </c>
    </row>
    <row r="2073" spans="1:8" ht="15" customHeight="1">
      <c r="A2073">
        <f t="shared" si="32"/>
        <v>2072</v>
      </c>
      <c r="B2073" s="13">
        <f ca="1">RAND()</f>
        <v>5.4714190136554874E-2</v>
      </c>
      <c r="C2073" t="str">
        <f ca="1">IF(B2073&lt;=$L$3,$I$3,IF(B2073&lt;=$L$4,$I$4,IF(B2073&lt;=$L$5,$I$5,IF(B2073&lt;=$L$6,$I$6,$I$7))))</f>
        <v>Cone</v>
      </c>
      <c r="D2073" s="14">
        <f ca="1">LOGINV(RAND(),$M$12,$L$12)</f>
        <v>42.690694920611882</v>
      </c>
      <c r="E2073" s="14">
        <f ca="1">LOGINV(RAND(),$M$13,$L$13)</f>
        <v>17.702936143298121</v>
      </c>
      <c r="F2073" s="14">
        <f ca="1">LOGINV(RAND(),$M$14,$L$14)</f>
        <v>18.408178281149358</v>
      </c>
      <c r="G2073" s="14">
        <f ca="1">D2073+E2073+F2073</f>
        <v>78.801809345059368</v>
      </c>
      <c r="H2073">
        <f ca="1">FLOOR(SimTable[[#This Row],[Total_Service_Time_sec]],10)</f>
        <v>70</v>
      </c>
    </row>
    <row r="2074" spans="1:8" ht="15" customHeight="1">
      <c r="A2074">
        <f t="shared" si="32"/>
        <v>2073</v>
      </c>
      <c r="B2074" s="13">
        <f ca="1">RAND()</f>
        <v>0.51178698839201575</v>
      </c>
      <c r="C2074" t="str">
        <f ca="1">IF(B2074&lt;=$L$3,$I$3,IF(B2074&lt;=$L$4,$I$4,IF(B2074&lt;=$L$5,$I$5,IF(B2074&lt;=$L$6,$I$6,$I$7))))</f>
        <v>Cup</v>
      </c>
      <c r="D2074" s="14">
        <f ca="1">LOGINV(RAND(),$M$12,$L$12)</f>
        <v>23.833619542929863</v>
      </c>
      <c r="E2074" s="14">
        <f ca="1">LOGINV(RAND(),$M$13,$L$13)</f>
        <v>16.232130046240709</v>
      </c>
      <c r="F2074" s="14">
        <f ca="1">LOGINV(RAND(),$M$14,$L$14)</f>
        <v>20.563875505641327</v>
      </c>
      <c r="G2074" s="14">
        <f ca="1">D2074+E2074+F2074</f>
        <v>60.6296250948119</v>
      </c>
      <c r="H2074">
        <f ca="1">FLOOR(SimTable[[#This Row],[Total_Service_Time_sec]],10)</f>
        <v>60</v>
      </c>
    </row>
    <row r="2075" spans="1:8" ht="15" customHeight="1">
      <c r="A2075">
        <f t="shared" si="32"/>
        <v>2074</v>
      </c>
      <c r="B2075" s="13">
        <f ca="1">RAND()</f>
        <v>0.43229048035094164</v>
      </c>
      <c r="C2075" t="str">
        <f ca="1">IF(B2075&lt;=$L$3,$I$3,IF(B2075&lt;=$L$4,$I$4,IF(B2075&lt;=$L$5,$I$5,IF(B2075&lt;=$L$6,$I$6,$I$7))))</f>
        <v>Cone</v>
      </c>
      <c r="D2075" s="14">
        <f ca="1">LOGINV(RAND(),$M$12,$L$12)</f>
        <v>10.70582029968196</v>
      </c>
      <c r="E2075" s="14">
        <f ca="1">LOGINV(RAND(),$M$13,$L$13)</f>
        <v>87.18979864048309</v>
      </c>
      <c r="F2075" s="14">
        <f ca="1">LOGINV(RAND(),$M$14,$L$14)</f>
        <v>24.76726048660926</v>
      </c>
      <c r="G2075" s="14">
        <f ca="1">D2075+E2075+F2075</f>
        <v>122.66287942677431</v>
      </c>
      <c r="H2075">
        <f ca="1">FLOOR(SimTable[[#This Row],[Total_Service_Time_sec]],10)</f>
        <v>120</v>
      </c>
    </row>
    <row r="2076" spans="1:8" ht="15" customHeight="1">
      <c r="A2076">
        <f t="shared" si="32"/>
        <v>2075</v>
      </c>
      <c r="B2076" s="13">
        <f ca="1">RAND()</f>
        <v>0.71166576232534007</v>
      </c>
      <c r="C2076" t="str">
        <f ca="1">IF(B2076&lt;=$L$3,$I$3,IF(B2076&lt;=$L$4,$I$4,IF(B2076&lt;=$L$5,$I$5,IF(B2076&lt;=$L$6,$I$6,$I$7))))</f>
        <v>Cup</v>
      </c>
      <c r="D2076" s="14">
        <f ca="1">LOGINV(RAND(),$M$12,$L$12)</f>
        <v>58.247288569732312</v>
      </c>
      <c r="E2076" s="14">
        <f ca="1">LOGINV(RAND(),$M$13,$L$13)</f>
        <v>32.240565666595103</v>
      </c>
      <c r="F2076" s="14">
        <f ca="1">LOGINV(RAND(),$M$14,$L$14)</f>
        <v>20.550306693750695</v>
      </c>
      <c r="G2076" s="14">
        <f ca="1">D2076+E2076+F2076</f>
        <v>111.03816093007812</v>
      </c>
      <c r="H2076">
        <f ca="1">FLOOR(SimTable[[#This Row],[Total_Service_Time_sec]],10)</f>
        <v>110</v>
      </c>
    </row>
    <row r="2077" spans="1:8" ht="15" customHeight="1">
      <c r="A2077">
        <f t="shared" si="32"/>
        <v>2076</v>
      </c>
      <c r="B2077" s="13">
        <f ca="1">RAND()</f>
        <v>7.7682648656539954E-2</v>
      </c>
      <c r="C2077" t="str">
        <f ca="1">IF(B2077&lt;=$L$3,$I$3,IF(B2077&lt;=$L$4,$I$4,IF(B2077&lt;=$L$5,$I$5,IF(B2077&lt;=$L$6,$I$6,$I$7))))</f>
        <v>Cone</v>
      </c>
      <c r="D2077" s="14">
        <f ca="1">LOGINV(RAND(),$M$12,$L$12)</f>
        <v>13.400538199039719</v>
      </c>
      <c r="E2077" s="14">
        <f ca="1">LOGINV(RAND(),$M$13,$L$13)</f>
        <v>32.671273324771711</v>
      </c>
      <c r="F2077" s="14">
        <f ca="1">LOGINV(RAND(),$M$14,$L$14)</f>
        <v>17.636974325290836</v>
      </c>
      <c r="G2077" s="14">
        <f ca="1">D2077+E2077+F2077</f>
        <v>63.70878584910227</v>
      </c>
      <c r="H2077">
        <f ca="1">FLOOR(SimTable[[#This Row],[Total_Service_Time_sec]],10)</f>
        <v>60</v>
      </c>
    </row>
    <row r="2078" spans="1:8" ht="15" customHeight="1">
      <c r="A2078">
        <f t="shared" si="32"/>
        <v>2077</v>
      </c>
      <c r="B2078" s="13">
        <f ca="1">RAND()</f>
        <v>0.98724448445303514</v>
      </c>
      <c r="C2078" t="str">
        <f ca="1">IF(B2078&lt;=$L$3,$I$3,IF(B2078&lt;=$L$4,$I$4,IF(B2078&lt;=$L$5,$I$5,IF(B2078&lt;=$L$6,$I$6,$I$7))))</f>
        <v>Sundae</v>
      </c>
      <c r="D2078" s="14">
        <f ca="1">LOGINV(RAND(),$M$12,$L$12)</f>
        <v>27.343006219830933</v>
      </c>
      <c r="E2078" s="14">
        <f ca="1">LOGINV(RAND(),$M$13,$L$13)</f>
        <v>50.499703259059636</v>
      </c>
      <c r="F2078" s="14">
        <f ca="1">LOGINV(RAND(),$M$14,$L$14)</f>
        <v>23.509103398651757</v>
      </c>
      <c r="G2078" s="14">
        <f ca="1">D2078+E2078+F2078</f>
        <v>101.35181287754233</v>
      </c>
      <c r="H2078">
        <f ca="1">FLOOR(SimTable[[#This Row],[Total_Service_Time_sec]],10)</f>
        <v>100</v>
      </c>
    </row>
    <row r="2079" spans="1:8" ht="15" customHeight="1">
      <c r="A2079">
        <f t="shared" si="32"/>
        <v>2078</v>
      </c>
      <c r="B2079" s="13">
        <f ca="1">RAND()</f>
        <v>0.63181523571706288</v>
      </c>
      <c r="C2079" t="str">
        <f ca="1">IF(B2079&lt;=$L$3,$I$3,IF(B2079&lt;=$L$4,$I$4,IF(B2079&lt;=$L$5,$I$5,IF(B2079&lt;=$L$6,$I$6,$I$7))))</f>
        <v>Cup</v>
      </c>
      <c r="D2079" s="14">
        <f ca="1">LOGINV(RAND(),$M$12,$L$12)</f>
        <v>75.768567516645334</v>
      </c>
      <c r="E2079" s="14">
        <f ca="1">LOGINV(RAND(),$M$13,$L$13)</f>
        <v>21.151201344939462</v>
      </c>
      <c r="F2079" s="14">
        <f ca="1">LOGINV(RAND(),$M$14,$L$14)</f>
        <v>18.949426709031734</v>
      </c>
      <c r="G2079" s="14">
        <f ca="1">D2079+E2079+F2079</f>
        <v>115.86919557061654</v>
      </c>
      <c r="H2079">
        <f ca="1">FLOOR(SimTable[[#This Row],[Total_Service_Time_sec]],10)</f>
        <v>110</v>
      </c>
    </row>
    <row r="2080" spans="1:8" ht="15" customHeight="1">
      <c r="A2080">
        <f t="shared" si="32"/>
        <v>2079</v>
      </c>
      <c r="B2080" s="13">
        <f ca="1">RAND()</f>
        <v>0.63938550414267203</v>
      </c>
      <c r="C2080" t="str">
        <f ca="1">IF(B2080&lt;=$L$3,$I$3,IF(B2080&lt;=$L$4,$I$4,IF(B2080&lt;=$L$5,$I$5,IF(B2080&lt;=$L$6,$I$6,$I$7))))</f>
        <v>Cup</v>
      </c>
      <c r="D2080" s="14">
        <f ca="1">LOGINV(RAND(),$M$12,$L$12)</f>
        <v>28.220780416889138</v>
      </c>
      <c r="E2080" s="14">
        <f ca="1">LOGINV(RAND(),$M$13,$L$13)</f>
        <v>116.04450455497268</v>
      </c>
      <c r="F2080" s="14">
        <f ca="1">LOGINV(RAND(),$M$14,$L$14)</f>
        <v>23.507829172000012</v>
      </c>
      <c r="G2080" s="14">
        <f ca="1">D2080+E2080+F2080</f>
        <v>167.77311414386182</v>
      </c>
      <c r="H2080">
        <f ca="1">FLOOR(SimTable[[#This Row],[Total_Service_Time_sec]],10)</f>
        <v>160</v>
      </c>
    </row>
    <row r="2081" spans="1:8" ht="15" customHeight="1">
      <c r="A2081">
        <f t="shared" si="32"/>
        <v>2080</v>
      </c>
      <c r="B2081" s="13">
        <f ca="1">RAND()</f>
        <v>0.94171149707467583</v>
      </c>
      <c r="C2081" t="str">
        <f ca="1">IF(B2081&lt;=$L$3,$I$3,IF(B2081&lt;=$L$4,$I$4,IF(B2081&lt;=$L$5,$I$5,IF(B2081&lt;=$L$6,$I$6,$I$7))))</f>
        <v>Split</v>
      </c>
      <c r="D2081" s="14">
        <f ca="1">LOGINV(RAND(),$M$12,$L$12)</f>
        <v>35.013780874433522</v>
      </c>
      <c r="E2081" s="14">
        <f ca="1">LOGINV(RAND(),$M$13,$L$13)</f>
        <v>21.093786170864846</v>
      </c>
      <c r="F2081" s="14">
        <f ca="1">LOGINV(RAND(),$M$14,$L$14)</f>
        <v>14.898643174539265</v>
      </c>
      <c r="G2081" s="14">
        <f ca="1">D2081+E2081+F2081</f>
        <v>71.006210219837627</v>
      </c>
      <c r="H2081">
        <f ca="1">FLOOR(SimTable[[#This Row],[Total_Service_Time_sec]],10)</f>
        <v>70</v>
      </c>
    </row>
    <row r="2082" spans="1:8" ht="15" customHeight="1">
      <c r="A2082">
        <f t="shared" si="32"/>
        <v>2081</v>
      </c>
      <c r="B2082" s="13">
        <f ca="1">RAND()</f>
        <v>4.7974387347613501E-3</v>
      </c>
      <c r="C2082" t="str">
        <f ca="1">IF(B2082&lt;=$L$3,$I$3,IF(B2082&lt;=$L$4,$I$4,IF(B2082&lt;=$L$5,$I$5,IF(B2082&lt;=$L$6,$I$6,$I$7))))</f>
        <v>Cone</v>
      </c>
      <c r="D2082" s="14">
        <f ca="1">LOGINV(RAND(),$M$12,$L$12)</f>
        <v>27.282558300780931</v>
      </c>
      <c r="E2082" s="14">
        <f ca="1">LOGINV(RAND(),$M$13,$L$13)</f>
        <v>46.089833269787107</v>
      </c>
      <c r="F2082" s="14">
        <f ca="1">LOGINV(RAND(),$M$14,$L$14)</f>
        <v>24.639711455553613</v>
      </c>
      <c r="G2082" s="14">
        <f ca="1">D2082+E2082+F2082</f>
        <v>98.01210302612165</v>
      </c>
      <c r="H2082">
        <f ca="1">FLOOR(SimTable[[#This Row],[Total_Service_Time_sec]],10)</f>
        <v>90</v>
      </c>
    </row>
    <row r="2083" spans="1:8" ht="15" customHeight="1">
      <c r="A2083">
        <f t="shared" si="32"/>
        <v>2082</v>
      </c>
      <c r="B2083" s="13">
        <f ca="1">RAND()</f>
        <v>0.47933057415380442</v>
      </c>
      <c r="C2083" t="str">
        <f ca="1">IF(B2083&lt;=$L$3,$I$3,IF(B2083&lt;=$L$4,$I$4,IF(B2083&lt;=$L$5,$I$5,IF(B2083&lt;=$L$6,$I$6,$I$7))))</f>
        <v>Cone</v>
      </c>
      <c r="D2083" s="14">
        <f ca="1">LOGINV(RAND(),$M$12,$L$12)</f>
        <v>54.189437153924779</v>
      </c>
      <c r="E2083" s="14">
        <f ca="1">LOGINV(RAND(),$M$13,$L$13)</f>
        <v>28.212630277921395</v>
      </c>
      <c r="F2083" s="14">
        <f ca="1">LOGINV(RAND(),$M$14,$L$14)</f>
        <v>21.88636019618647</v>
      </c>
      <c r="G2083" s="14">
        <f ca="1">D2083+E2083+F2083</f>
        <v>104.28842762803265</v>
      </c>
      <c r="H2083">
        <f ca="1">FLOOR(SimTable[[#This Row],[Total_Service_Time_sec]],10)</f>
        <v>100</v>
      </c>
    </row>
    <row r="2084" spans="1:8" ht="15" customHeight="1">
      <c r="A2084">
        <f t="shared" si="32"/>
        <v>2083</v>
      </c>
      <c r="B2084" s="13">
        <f ca="1">RAND()</f>
        <v>0.61771860648267884</v>
      </c>
      <c r="C2084" t="str">
        <f ca="1">IF(B2084&lt;=$L$3,$I$3,IF(B2084&lt;=$L$4,$I$4,IF(B2084&lt;=$L$5,$I$5,IF(B2084&lt;=$L$6,$I$6,$I$7))))</f>
        <v>Cup</v>
      </c>
      <c r="D2084" s="14">
        <f ca="1">LOGINV(RAND(),$M$12,$L$12)</f>
        <v>16.893634666834448</v>
      </c>
      <c r="E2084" s="14">
        <f ca="1">LOGINV(RAND(),$M$13,$L$13)</f>
        <v>75.384769633456159</v>
      </c>
      <c r="F2084" s="14">
        <f ca="1">LOGINV(RAND(),$M$14,$L$14)</f>
        <v>14.571524282756213</v>
      </c>
      <c r="G2084" s="14">
        <f ca="1">D2084+E2084+F2084</f>
        <v>106.84992858304682</v>
      </c>
      <c r="H2084">
        <f ca="1">FLOOR(SimTable[[#This Row],[Total_Service_Time_sec]],10)</f>
        <v>100</v>
      </c>
    </row>
    <row r="2085" spans="1:8" ht="15" customHeight="1">
      <c r="A2085">
        <f t="shared" si="32"/>
        <v>2084</v>
      </c>
      <c r="B2085" s="13">
        <f ca="1">RAND()</f>
        <v>0.87124307752342578</v>
      </c>
      <c r="C2085" t="str">
        <f ca="1">IF(B2085&lt;=$L$3,$I$3,IF(B2085&lt;=$L$4,$I$4,IF(B2085&lt;=$L$5,$I$5,IF(B2085&lt;=$L$6,$I$6,$I$7))))</f>
        <v>Shake</v>
      </c>
      <c r="D2085" s="14">
        <f ca="1">LOGINV(RAND(),$M$12,$L$12)</f>
        <v>34.302296241836267</v>
      </c>
      <c r="E2085" s="14">
        <f ca="1">LOGINV(RAND(),$M$13,$L$13)</f>
        <v>35.939746051555566</v>
      </c>
      <c r="F2085" s="14">
        <f ca="1">LOGINV(RAND(),$M$14,$L$14)</f>
        <v>23.254489818237332</v>
      </c>
      <c r="G2085" s="14">
        <f ca="1">D2085+E2085+F2085</f>
        <v>93.496532111629165</v>
      </c>
      <c r="H2085">
        <f ca="1">FLOOR(SimTable[[#This Row],[Total_Service_Time_sec]],10)</f>
        <v>90</v>
      </c>
    </row>
    <row r="2086" spans="1:8" ht="15" customHeight="1">
      <c r="A2086">
        <f t="shared" si="32"/>
        <v>2085</v>
      </c>
      <c r="B2086" s="13">
        <f ca="1">RAND()</f>
        <v>0.89276036206481779</v>
      </c>
      <c r="C2086" t="str">
        <f ca="1">IF(B2086&lt;=$L$3,$I$3,IF(B2086&lt;=$L$4,$I$4,IF(B2086&lt;=$L$5,$I$5,IF(B2086&lt;=$L$6,$I$6,$I$7))))</f>
        <v>Shake</v>
      </c>
      <c r="D2086" s="14">
        <f ca="1">LOGINV(RAND(),$M$12,$L$12)</f>
        <v>49.829175904536378</v>
      </c>
      <c r="E2086" s="14">
        <f ca="1">LOGINV(RAND(),$M$13,$L$13)</f>
        <v>30.923231959202781</v>
      </c>
      <c r="F2086" s="14">
        <f ca="1">LOGINV(RAND(),$M$14,$L$14)</f>
        <v>16.169425901672014</v>
      </c>
      <c r="G2086" s="14">
        <f ca="1">D2086+E2086+F2086</f>
        <v>96.921833765411179</v>
      </c>
      <c r="H2086">
        <f ca="1">FLOOR(SimTable[[#This Row],[Total_Service_Time_sec]],10)</f>
        <v>90</v>
      </c>
    </row>
    <row r="2087" spans="1:8" ht="15" customHeight="1">
      <c r="A2087">
        <f t="shared" si="32"/>
        <v>2086</v>
      </c>
      <c r="B2087" s="13">
        <f ca="1">RAND()</f>
        <v>0.27261670738818877</v>
      </c>
      <c r="C2087" t="str">
        <f ca="1">IF(B2087&lt;=$L$3,$I$3,IF(B2087&lt;=$L$4,$I$4,IF(B2087&lt;=$L$5,$I$5,IF(B2087&lt;=$L$6,$I$6,$I$7))))</f>
        <v>Cone</v>
      </c>
      <c r="D2087" s="14">
        <f ca="1">LOGINV(RAND(),$M$12,$L$12)</f>
        <v>9.7907396704972012</v>
      </c>
      <c r="E2087" s="14">
        <f ca="1">LOGINV(RAND(),$M$13,$L$13)</f>
        <v>29.269996590176074</v>
      </c>
      <c r="F2087" s="14">
        <f ca="1">LOGINV(RAND(),$M$14,$L$14)</f>
        <v>13.375428812405296</v>
      </c>
      <c r="G2087" s="14">
        <f ca="1">D2087+E2087+F2087</f>
        <v>52.43616507307857</v>
      </c>
      <c r="H2087">
        <f ca="1">FLOOR(SimTable[[#This Row],[Total_Service_Time_sec]],10)</f>
        <v>50</v>
      </c>
    </row>
    <row r="2088" spans="1:8" ht="15" customHeight="1">
      <c r="A2088">
        <f t="shared" si="32"/>
        <v>2087</v>
      </c>
      <c r="B2088" s="13">
        <f ca="1">RAND()</f>
        <v>0.61433541349301002</v>
      </c>
      <c r="C2088" t="str">
        <f ca="1">IF(B2088&lt;=$L$3,$I$3,IF(B2088&lt;=$L$4,$I$4,IF(B2088&lt;=$L$5,$I$5,IF(B2088&lt;=$L$6,$I$6,$I$7))))</f>
        <v>Cup</v>
      </c>
      <c r="D2088" s="14">
        <f ca="1">LOGINV(RAND(),$M$12,$L$12)</f>
        <v>6.7765707997491313</v>
      </c>
      <c r="E2088" s="14">
        <f ca="1">LOGINV(RAND(),$M$13,$L$13)</f>
        <v>15.464683296720603</v>
      </c>
      <c r="F2088" s="14">
        <f ca="1">LOGINV(RAND(),$M$14,$L$14)</f>
        <v>23.802925263615105</v>
      </c>
      <c r="G2088" s="14">
        <f ca="1">D2088+E2088+F2088</f>
        <v>46.04417936008484</v>
      </c>
      <c r="H2088">
        <f ca="1">FLOOR(SimTable[[#This Row],[Total_Service_Time_sec]],10)</f>
        <v>40</v>
      </c>
    </row>
    <row r="2089" spans="1:8" ht="15" customHeight="1">
      <c r="A2089">
        <f t="shared" si="32"/>
        <v>2088</v>
      </c>
      <c r="B2089" s="13">
        <f ca="1">RAND()</f>
        <v>7.340175354455325E-2</v>
      </c>
      <c r="C2089" t="str">
        <f ca="1">IF(B2089&lt;=$L$3,$I$3,IF(B2089&lt;=$L$4,$I$4,IF(B2089&lt;=$L$5,$I$5,IF(B2089&lt;=$L$6,$I$6,$I$7))))</f>
        <v>Cone</v>
      </c>
      <c r="D2089" s="14">
        <f ca="1">LOGINV(RAND(),$M$12,$L$12)</f>
        <v>82.877758115829423</v>
      </c>
      <c r="E2089" s="14">
        <f ca="1">LOGINV(RAND(),$M$13,$L$13)</f>
        <v>17.633476465673716</v>
      </c>
      <c r="F2089" s="14">
        <f ca="1">LOGINV(RAND(),$M$14,$L$14)</f>
        <v>19.067164831955427</v>
      </c>
      <c r="G2089" s="14">
        <f ca="1">D2089+E2089+F2089</f>
        <v>119.57839941345857</v>
      </c>
      <c r="H2089">
        <f ca="1">FLOOR(SimTable[[#This Row],[Total_Service_Time_sec]],10)</f>
        <v>110</v>
      </c>
    </row>
    <row r="2090" spans="1:8" ht="15" customHeight="1">
      <c r="A2090">
        <f t="shared" si="32"/>
        <v>2089</v>
      </c>
      <c r="B2090" s="13">
        <f ca="1">RAND()</f>
        <v>0.99490642258545237</v>
      </c>
      <c r="C2090" t="str">
        <f ca="1">IF(B2090&lt;=$L$3,$I$3,IF(B2090&lt;=$L$4,$I$4,IF(B2090&lt;=$L$5,$I$5,IF(B2090&lt;=$L$6,$I$6,$I$7))))</f>
        <v>Sundae</v>
      </c>
      <c r="D2090" s="14">
        <f ca="1">LOGINV(RAND(),$M$12,$L$12)</f>
        <v>57.468093079645477</v>
      </c>
      <c r="E2090" s="14">
        <f ca="1">LOGINV(RAND(),$M$13,$L$13)</f>
        <v>11.996446880544344</v>
      </c>
      <c r="F2090" s="14">
        <f ca="1">LOGINV(RAND(),$M$14,$L$14)</f>
        <v>16.425606092848636</v>
      </c>
      <c r="G2090" s="14">
        <f ca="1">D2090+E2090+F2090</f>
        <v>85.890146053038464</v>
      </c>
      <c r="H2090">
        <f ca="1">FLOOR(SimTable[[#This Row],[Total_Service_Time_sec]],10)</f>
        <v>80</v>
      </c>
    </row>
    <row r="2091" spans="1:8" ht="15" customHeight="1">
      <c r="A2091">
        <f t="shared" si="32"/>
        <v>2090</v>
      </c>
      <c r="B2091" s="13">
        <f ca="1">RAND()</f>
        <v>8.8696998381219583E-2</v>
      </c>
      <c r="C2091" t="str">
        <f ca="1">IF(B2091&lt;=$L$3,$I$3,IF(B2091&lt;=$L$4,$I$4,IF(B2091&lt;=$L$5,$I$5,IF(B2091&lt;=$L$6,$I$6,$I$7))))</f>
        <v>Cone</v>
      </c>
      <c r="D2091" s="14">
        <f ca="1">LOGINV(RAND(),$M$12,$L$12)</f>
        <v>19.814621855712055</v>
      </c>
      <c r="E2091" s="14">
        <f ca="1">LOGINV(RAND(),$M$13,$L$13)</f>
        <v>60.078663395342694</v>
      </c>
      <c r="F2091" s="14">
        <f ca="1">LOGINV(RAND(),$M$14,$L$14)</f>
        <v>22.114098886202541</v>
      </c>
      <c r="G2091" s="14">
        <f ca="1">D2091+E2091+F2091</f>
        <v>102.00738413725729</v>
      </c>
      <c r="H2091">
        <f ca="1">FLOOR(SimTable[[#This Row],[Total_Service_Time_sec]],10)</f>
        <v>100</v>
      </c>
    </row>
    <row r="2092" spans="1:8" ht="15" customHeight="1">
      <c r="A2092">
        <f t="shared" si="32"/>
        <v>2091</v>
      </c>
      <c r="B2092" s="13">
        <f ca="1">RAND()</f>
        <v>0.4209592058915621</v>
      </c>
      <c r="C2092" t="str">
        <f ca="1">IF(B2092&lt;=$L$3,$I$3,IF(B2092&lt;=$L$4,$I$4,IF(B2092&lt;=$L$5,$I$5,IF(B2092&lt;=$L$6,$I$6,$I$7))))</f>
        <v>Cone</v>
      </c>
      <c r="D2092" s="14">
        <f ca="1">LOGINV(RAND(),$M$12,$L$12)</f>
        <v>27.295771545960037</v>
      </c>
      <c r="E2092" s="14">
        <f ca="1">LOGINV(RAND(),$M$13,$L$13)</f>
        <v>32.696463329474369</v>
      </c>
      <c r="F2092" s="14">
        <f ca="1">LOGINV(RAND(),$M$14,$L$14)</f>
        <v>22.000112537071647</v>
      </c>
      <c r="G2092" s="14">
        <f ca="1">D2092+E2092+F2092</f>
        <v>81.992347412506049</v>
      </c>
      <c r="H2092">
        <f ca="1">FLOOR(SimTable[[#This Row],[Total_Service_Time_sec]],10)</f>
        <v>80</v>
      </c>
    </row>
    <row r="2093" spans="1:8" ht="15" customHeight="1">
      <c r="A2093">
        <f t="shared" si="32"/>
        <v>2092</v>
      </c>
      <c r="B2093" s="13">
        <f ca="1">RAND()</f>
        <v>0.11203513864816472</v>
      </c>
      <c r="C2093" t="str">
        <f ca="1">IF(B2093&lt;=$L$3,$I$3,IF(B2093&lt;=$L$4,$I$4,IF(B2093&lt;=$L$5,$I$5,IF(B2093&lt;=$L$6,$I$6,$I$7))))</f>
        <v>Cone</v>
      </c>
      <c r="D2093" s="14">
        <f ca="1">LOGINV(RAND(),$M$12,$L$12)</f>
        <v>4.614095048949526</v>
      </c>
      <c r="E2093" s="14">
        <f ca="1">LOGINV(RAND(),$M$13,$L$13)</f>
        <v>47.765529115173159</v>
      </c>
      <c r="F2093" s="14">
        <f ca="1">LOGINV(RAND(),$M$14,$L$14)</f>
        <v>18.51681614163045</v>
      </c>
      <c r="G2093" s="14">
        <f ca="1">D2093+E2093+F2093</f>
        <v>70.896440305753146</v>
      </c>
      <c r="H2093">
        <f ca="1">FLOOR(SimTable[[#This Row],[Total_Service_Time_sec]],10)</f>
        <v>70</v>
      </c>
    </row>
    <row r="2094" spans="1:8" ht="15" customHeight="1">
      <c r="A2094">
        <f t="shared" si="32"/>
        <v>2093</v>
      </c>
      <c r="B2094" s="13">
        <f ca="1">RAND()</f>
        <v>0.78406009394986165</v>
      </c>
      <c r="C2094" t="str">
        <f ca="1">IF(B2094&lt;=$L$3,$I$3,IF(B2094&lt;=$L$4,$I$4,IF(B2094&lt;=$L$5,$I$5,IF(B2094&lt;=$L$6,$I$6,$I$7))))</f>
        <v>Cup</v>
      </c>
      <c r="D2094" s="14">
        <f ca="1">LOGINV(RAND(),$M$12,$L$12)</f>
        <v>38.357045410267098</v>
      </c>
      <c r="E2094" s="14">
        <f ca="1">LOGINV(RAND(),$M$13,$L$13)</f>
        <v>21.746585796299325</v>
      </c>
      <c r="F2094" s="14">
        <f ca="1">LOGINV(RAND(),$M$14,$L$14)</f>
        <v>17.034233612917426</v>
      </c>
      <c r="G2094" s="14">
        <f ca="1">D2094+E2094+F2094</f>
        <v>77.137864819483838</v>
      </c>
      <c r="H2094">
        <f ca="1">FLOOR(SimTable[[#This Row],[Total_Service_Time_sec]],10)</f>
        <v>70</v>
      </c>
    </row>
    <row r="2095" spans="1:8" ht="15" customHeight="1">
      <c r="A2095">
        <f t="shared" si="32"/>
        <v>2094</v>
      </c>
      <c r="B2095" s="13">
        <f ca="1">RAND()</f>
        <v>0.60914617601033172</v>
      </c>
      <c r="C2095" t="str">
        <f ca="1">IF(B2095&lt;=$L$3,$I$3,IF(B2095&lt;=$L$4,$I$4,IF(B2095&lt;=$L$5,$I$5,IF(B2095&lt;=$L$6,$I$6,$I$7))))</f>
        <v>Cup</v>
      </c>
      <c r="D2095" s="14">
        <f ca="1">LOGINV(RAND(),$M$12,$L$12)</f>
        <v>27.483693163845754</v>
      </c>
      <c r="E2095" s="14">
        <f ca="1">LOGINV(RAND(),$M$13,$L$13)</f>
        <v>98.316174089717848</v>
      </c>
      <c r="F2095" s="14">
        <f ca="1">LOGINV(RAND(),$M$14,$L$14)</f>
        <v>21.621816537132641</v>
      </c>
      <c r="G2095" s="14">
        <f ca="1">D2095+E2095+F2095</f>
        <v>147.42168379069625</v>
      </c>
      <c r="H2095">
        <f ca="1">FLOOR(SimTable[[#This Row],[Total_Service_Time_sec]],10)</f>
        <v>140</v>
      </c>
    </row>
    <row r="2096" spans="1:8" ht="15" customHeight="1">
      <c r="A2096">
        <f t="shared" si="32"/>
        <v>2095</v>
      </c>
      <c r="B2096" s="13">
        <f ca="1">RAND()</f>
        <v>0.30512624492259266</v>
      </c>
      <c r="C2096" t="str">
        <f ca="1">IF(B2096&lt;=$L$3,$I$3,IF(B2096&lt;=$L$4,$I$4,IF(B2096&lt;=$L$5,$I$5,IF(B2096&lt;=$L$6,$I$6,$I$7))))</f>
        <v>Cone</v>
      </c>
      <c r="D2096" s="14">
        <f ca="1">LOGINV(RAND(),$M$12,$L$12)</f>
        <v>33.794185964341835</v>
      </c>
      <c r="E2096" s="14">
        <f ca="1">LOGINV(RAND(),$M$13,$L$13)</f>
        <v>36.045447034092433</v>
      </c>
      <c r="F2096" s="14">
        <f ca="1">LOGINV(RAND(),$M$14,$L$14)</f>
        <v>17.781308980846429</v>
      </c>
      <c r="G2096" s="14">
        <f ca="1">D2096+E2096+F2096</f>
        <v>87.620941979280701</v>
      </c>
      <c r="H2096">
        <f ca="1">FLOOR(SimTable[[#This Row],[Total_Service_Time_sec]],10)</f>
        <v>80</v>
      </c>
    </row>
    <row r="2097" spans="1:8" ht="15" customHeight="1">
      <c r="A2097">
        <f t="shared" si="32"/>
        <v>2096</v>
      </c>
      <c r="B2097" s="13">
        <f ca="1">RAND()</f>
        <v>0.1831731637309878</v>
      </c>
      <c r="C2097" t="str">
        <f ca="1">IF(B2097&lt;=$L$3,$I$3,IF(B2097&lt;=$L$4,$I$4,IF(B2097&lt;=$L$5,$I$5,IF(B2097&lt;=$L$6,$I$6,$I$7))))</f>
        <v>Cone</v>
      </c>
      <c r="D2097" s="14">
        <f ca="1">LOGINV(RAND(),$M$12,$L$12)</f>
        <v>81.976734978791654</v>
      </c>
      <c r="E2097" s="14">
        <f ca="1">LOGINV(RAND(),$M$13,$L$13)</f>
        <v>22.252707205390962</v>
      </c>
      <c r="F2097" s="14">
        <f ca="1">LOGINV(RAND(),$M$14,$L$14)</f>
        <v>19.727131054778518</v>
      </c>
      <c r="G2097" s="14">
        <f ca="1">D2097+E2097+F2097</f>
        <v>123.95657323896114</v>
      </c>
      <c r="H2097">
        <f ca="1">FLOOR(SimTable[[#This Row],[Total_Service_Time_sec]],10)</f>
        <v>120</v>
      </c>
    </row>
    <row r="2098" spans="1:8" ht="15" customHeight="1">
      <c r="A2098">
        <f t="shared" si="32"/>
        <v>2097</v>
      </c>
      <c r="B2098" s="13">
        <f ca="1">RAND()</f>
        <v>0.16115682527723674</v>
      </c>
      <c r="C2098" t="str">
        <f ca="1">IF(B2098&lt;=$L$3,$I$3,IF(B2098&lt;=$L$4,$I$4,IF(B2098&lt;=$L$5,$I$5,IF(B2098&lt;=$L$6,$I$6,$I$7))))</f>
        <v>Cone</v>
      </c>
      <c r="D2098" s="14">
        <f ca="1">LOGINV(RAND(),$M$12,$L$12)</f>
        <v>30.480840010300458</v>
      </c>
      <c r="E2098" s="14">
        <f ca="1">LOGINV(RAND(),$M$13,$L$13)</f>
        <v>14.152802005239584</v>
      </c>
      <c r="F2098" s="14">
        <f ca="1">LOGINV(RAND(),$M$14,$L$14)</f>
        <v>17.094331488216433</v>
      </c>
      <c r="G2098" s="14">
        <f ca="1">D2098+E2098+F2098</f>
        <v>61.727973503756473</v>
      </c>
      <c r="H2098">
        <f ca="1">FLOOR(SimTable[[#This Row],[Total_Service_Time_sec]],10)</f>
        <v>60</v>
      </c>
    </row>
    <row r="2099" spans="1:8" ht="15" customHeight="1">
      <c r="A2099">
        <f t="shared" si="32"/>
        <v>2098</v>
      </c>
      <c r="B2099" s="13">
        <f ca="1">RAND()</f>
        <v>9.9309153206110889E-2</v>
      </c>
      <c r="C2099" t="str">
        <f ca="1">IF(B2099&lt;=$L$3,$I$3,IF(B2099&lt;=$L$4,$I$4,IF(B2099&lt;=$L$5,$I$5,IF(B2099&lt;=$L$6,$I$6,$I$7))))</f>
        <v>Cone</v>
      </c>
      <c r="D2099" s="14">
        <f ca="1">LOGINV(RAND(),$M$12,$L$12)</f>
        <v>54.06388141585726</v>
      </c>
      <c r="E2099" s="14">
        <f ca="1">LOGINV(RAND(),$M$13,$L$13)</f>
        <v>14.355892163513309</v>
      </c>
      <c r="F2099" s="14">
        <f ca="1">LOGINV(RAND(),$M$14,$L$14)</f>
        <v>17.946035947666438</v>
      </c>
      <c r="G2099" s="14">
        <f ca="1">D2099+E2099+F2099</f>
        <v>86.365809527037015</v>
      </c>
      <c r="H2099">
        <f ca="1">FLOOR(SimTable[[#This Row],[Total_Service_Time_sec]],10)</f>
        <v>80</v>
      </c>
    </row>
    <row r="2100" spans="1:8" ht="15" customHeight="1">
      <c r="A2100">
        <f t="shared" si="32"/>
        <v>2099</v>
      </c>
      <c r="B2100" s="13">
        <f ca="1">RAND()</f>
        <v>0.33680120865636742</v>
      </c>
      <c r="C2100" t="str">
        <f ca="1">IF(B2100&lt;=$L$3,$I$3,IF(B2100&lt;=$L$4,$I$4,IF(B2100&lt;=$L$5,$I$5,IF(B2100&lt;=$L$6,$I$6,$I$7))))</f>
        <v>Cone</v>
      </c>
      <c r="D2100" s="14">
        <f ca="1">LOGINV(RAND(),$M$12,$L$12)</f>
        <v>8.6546534652758567</v>
      </c>
      <c r="E2100" s="14">
        <f ca="1">LOGINV(RAND(),$M$13,$L$13)</f>
        <v>15.21971513083561</v>
      </c>
      <c r="F2100" s="14">
        <f ca="1">LOGINV(RAND(),$M$14,$L$14)</f>
        <v>17.143728825847983</v>
      </c>
      <c r="G2100" s="14">
        <f ca="1">D2100+E2100+F2100</f>
        <v>41.018097421959453</v>
      </c>
      <c r="H2100">
        <f ca="1">FLOOR(SimTable[[#This Row],[Total_Service_Time_sec]],10)</f>
        <v>40</v>
      </c>
    </row>
    <row r="2101" spans="1:8" ht="15" customHeight="1">
      <c r="A2101">
        <f t="shared" si="32"/>
        <v>2100</v>
      </c>
      <c r="B2101" s="13">
        <f ca="1">RAND()</f>
        <v>0.35360917718873164</v>
      </c>
      <c r="C2101" t="str">
        <f ca="1">IF(B2101&lt;=$L$3,$I$3,IF(B2101&lt;=$L$4,$I$4,IF(B2101&lt;=$L$5,$I$5,IF(B2101&lt;=$L$6,$I$6,$I$7))))</f>
        <v>Cone</v>
      </c>
      <c r="D2101" s="14">
        <f ca="1">LOGINV(RAND(),$M$12,$L$12)</f>
        <v>50.898568748143497</v>
      </c>
      <c r="E2101" s="14">
        <f ca="1">LOGINV(RAND(),$M$13,$L$13)</f>
        <v>10.722332942112361</v>
      </c>
      <c r="F2101" s="14">
        <f ca="1">LOGINV(RAND(),$M$14,$L$14)</f>
        <v>17.476409491861826</v>
      </c>
      <c r="G2101" s="14">
        <f ca="1">D2101+E2101+F2101</f>
        <v>79.097311182117679</v>
      </c>
      <c r="H2101">
        <f ca="1">FLOOR(SimTable[[#This Row],[Total_Service_Time_sec]],10)</f>
        <v>70</v>
      </c>
    </row>
    <row r="2102" spans="1:8" ht="15" customHeight="1">
      <c r="A2102">
        <f t="shared" si="32"/>
        <v>2101</v>
      </c>
      <c r="B2102" s="13">
        <f ca="1">RAND()</f>
        <v>3.6454106405454212E-2</v>
      </c>
      <c r="C2102" t="str">
        <f ca="1">IF(B2102&lt;=$L$3,$I$3,IF(B2102&lt;=$L$4,$I$4,IF(B2102&lt;=$L$5,$I$5,IF(B2102&lt;=$L$6,$I$6,$I$7))))</f>
        <v>Cone</v>
      </c>
      <c r="D2102" s="14">
        <f ca="1">LOGINV(RAND(),$M$12,$L$12)</f>
        <v>20.780363936709961</v>
      </c>
      <c r="E2102" s="14">
        <f ca="1">LOGINV(RAND(),$M$13,$L$13)</f>
        <v>32.118054963444301</v>
      </c>
      <c r="F2102" s="14">
        <f ca="1">LOGINV(RAND(),$M$14,$L$14)</f>
        <v>20.906328517306378</v>
      </c>
      <c r="G2102" s="14">
        <f ca="1">D2102+E2102+F2102</f>
        <v>73.804747417460646</v>
      </c>
      <c r="H2102">
        <f ca="1">FLOOR(SimTable[[#This Row],[Total_Service_Time_sec]],10)</f>
        <v>70</v>
      </c>
    </row>
    <row r="2103" spans="1:8" ht="15" customHeight="1">
      <c r="A2103">
        <f t="shared" si="32"/>
        <v>2102</v>
      </c>
      <c r="B2103" s="13">
        <f ca="1">RAND()</f>
        <v>0.45292216919354533</v>
      </c>
      <c r="C2103" t="str">
        <f ca="1">IF(B2103&lt;=$L$3,$I$3,IF(B2103&lt;=$L$4,$I$4,IF(B2103&lt;=$L$5,$I$5,IF(B2103&lt;=$L$6,$I$6,$I$7))))</f>
        <v>Cone</v>
      </c>
      <c r="D2103" s="14">
        <f ca="1">LOGINV(RAND(),$M$12,$L$12)</f>
        <v>17.726167218731433</v>
      </c>
      <c r="E2103" s="14">
        <f ca="1">LOGINV(RAND(),$M$13,$L$13)</f>
        <v>12.7740358172105</v>
      </c>
      <c r="F2103" s="14">
        <f ca="1">LOGINV(RAND(),$M$14,$L$14)</f>
        <v>14.285437364620439</v>
      </c>
      <c r="G2103" s="14">
        <f ca="1">D2103+E2103+F2103</f>
        <v>44.785640400562372</v>
      </c>
      <c r="H2103">
        <f ca="1">FLOOR(SimTable[[#This Row],[Total_Service_Time_sec]],10)</f>
        <v>40</v>
      </c>
    </row>
    <row r="2104" spans="1:8" ht="15" customHeight="1">
      <c r="A2104">
        <f t="shared" si="32"/>
        <v>2103</v>
      </c>
      <c r="B2104" s="13">
        <f ca="1">RAND()</f>
        <v>0.61914912639079134</v>
      </c>
      <c r="C2104" t="str">
        <f ca="1">IF(B2104&lt;=$L$3,$I$3,IF(B2104&lt;=$L$4,$I$4,IF(B2104&lt;=$L$5,$I$5,IF(B2104&lt;=$L$6,$I$6,$I$7))))</f>
        <v>Cup</v>
      </c>
      <c r="D2104" s="14">
        <f ca="1">LOGINV(RAND(),$M$12,$L$12)</f>
        <v>11.072836735815125</v>
      </c>
      <c r="E2104" s="14">
        <f ca="1">LOGINV(RAND(),$M$13,$L$13)</f>
        <v>12.888355569841005</v>
      </c>
      <c r="F2104" s="14">
        <f ca="1">LOGINV(RAND(),$M$14,$L$14)</f>
        <v>22.545864706939398</v>
      </c>
      <c r="G2104" s="14">
        <f ca="1">D2104+E2104+F2104</f>
        <v>46.507057012595524</v>
      </c>
      <c r="H2104">
        <f ca="1">FLOOR(SimTable[[#This Row],[Total_Service_Time_sec]],10)</f>
        <v>40</v>
      </c>
    </row>
    <row r="2105" spans="1:8" ht="15" customHeight="1">
      <c r="A2105">
        <f t="shared" si="32"/>
        <v>2104</v>
      </c>
      <c r="B2105" s="13">
        <f ca="1">RAND()</f>
        <v>0.72263229798719708</v>
      </c>
      <c r="C2105" t="str">
        <f ca="1">IF(B2105&lt;=$L$3,$I$3,IF(B2105&lt;=$L$4,$I$4,IF(B2105&lt;=$L$5,$I$5,IF(B2105&lt;=$L$6,$I$6,$I$7))))</f>
        <v>Cup</v>
      </c>
      <c r="D2105" s="14">
        <f ca="1">LOGINV(RAND(),$M$12,$L$12)</f>
        <v>11.78194511464795</v>
      </c>
      <c r="E2105" s="14">
        <f ca="1">LOGINV(RAND(),$M$13,$L$13)</f>
        <v>39.288793120025701</v>
      </c>
      <c r="F2105" s="14">
        <f ca="1">LOGINV(RAND(),$M$14,$L$14)</f>
        <v>22.105268736955363</v>
      </c>
      <c r="G2105" s="14">
        <f ca="1">D2105+E2105+F2105</f>
        <v>73.176006971629022</v>
      </c>
      <c r="H2105">
        <f ca="1">FLOOR(SimTable[[#This Row],[Total_Service_Time_sec]],10)</f>
        <v>70</v>
      </c>
    </row>
    <row r="2106" spans="1:8" ht="15" customHeight="1">
      <c r="A2106">
        <f t="shared" si="32"/>
        <v>2105</v>
      </c>
      <c r="B2106" s="13">
        <f ca="1">RAND()</f>
        <v>9.0401135372520813E-2</v>
      </c>
      <c r="C2106" t="str">
        <f ca="1">IF(B2106&lt;=$L$3,$I$3,IF(B2106&lt;=$L$4,$I$4,IF(B2106&lt;=$L$5,$I$5,IF(B2106&lt;=$L$6,$I$6,$I$7))))</f>
        <v>Cone</v>
      </c>
      <c r="D2106" s="14">
        <f ca="1">LOGINV(RAND(),$M$12,$L$12)</f>
        <v>17.797095029495495</v>
      </c>
      <c r="E2106" s="14">
        <f ca="1">LOGINV(RAND(),$M$13,$L$13)</f>
        <v>8.7941448182223887</v>
      </c>
      <c r="F2106" s="14">
        <f ca="1">LOGINV(RAND(),$M$14,$L$14)</f>
        <v>13.168316068559212</v>
      </c>
      <c r="G2106" s="14">
        <f ca="1">D2106+E2106+F2106</f>
        <v>39.759555916277094</v>
      </c>
      <c r="H2106">
        <f ca="1">FLOOR(SimTable[[#This Row],[Total_Service_Time_sec]],10)</f>
        <v>30</v>
      </c>
    </row>
    <row r="2107" spans="1:8" ht="15" customHeight="1">
      <c r="A2107">
        <f t="shared" si="32"/>
        <v>2106</v>
      </c>
      <c r="B2107" s="13">
        <f ca="1">RAND()</f>
        <v>0.70137633967229618</v>
      </c>
      <c r="C2107" t="str">
        <f ca="1">IF(B2107&lt;=$L$3,$I$3,IF(B2107&lt;=$L$4,$I$4,IF(B2107&lt;=$L$5,$I$5,IF(B2107&lt;=$L$6,$I$6,$I$7))))</f>
        <v>Cup</v>
      </c>
      <c r="D2107" s="14">
        <f ca="1">LOGINV(RAND(),$M$12,$L$12)</f>
        <v>40.832305032843834</v>
      </c>
      <c r="E2107" s="14">
        <f ca="1">LOGINV(RAND(),$M$13,$L$13)</f>
        <v>13.954309244817734</v>
      </c>
      <c r="F2107" s="14">
        <f ca="1">LOGINV(RAND(),$M$14,$L$14)</f>
        <v>19.472240878119273</v>
      </c>
      <c r="G2107" s="14">
        <f ca="1">D2107+E2107+F2107</f>
        <v>74.25885515578085</v>
      </c>
      <c r="H2107">
        <f ca="1">FLOOR(SimTable[[#This Row],[Total_Service_Time_sec]],10)</f>
        <v>70</v>
      </c>
    </row>
    <row r="2108" spans="1:8" ht="15" customHeight="1">
      <c r="A2108">
        <f t="shared" si="32"/>
        <v>2107</v>
      </c>
      <c r="B2108" s="13">
        <f ca="1">RAND()</f>
        <v>9.0680108219037159E-2</v>
      </c>
      <c r="C2108" t="str">
        <f ca="1">IF(B2108&lt;=$L$3,$I$3,IF(B2108&lt;=$L$4,$I$4,IF(B2108&lt;=$L$5,$I$5,IF(B2108&lt;=$L$6,$I$6,$I$7))))</f>
        <v>Cone</v>
      </c>
      <c r="D2108" s="14">
        <f ca="1">LOGINV(RAND(),$M$12,$L$12)</f>
        <v>26.502439464863791</v>
      </c>
      <c r="E2108" s="14">
        <f ca="1">LOGINV(RAND(),$M$13,$L$13)</f>
        <v>22.01956017554798</v>
      </c>
      <c r="F2108" s="14">
        <f ca="1">LOGINV(RAND(),$M$14,$L$14)</f>
        <v>24.107462205221541</v>
      </c>
      <c r="G2108" s="14">
        <f ca="1">D2108+E2108+F2108</f>
        <v>72.629461845633315</v>
      </c>
      <c r="H2108">
        <f ca="1">FLOOR(SimTable[[#This Row],[Total_Service_Time_sec]],10)</f>
        <v>70</v>
      </c>
    </row>
    <row r="2109" spans="1:8" ht="15" customHeight="1">
      <c r="A2109">
        <f t="shared" si="32"/>
        <v>2108</v>
      </c>
      <c r="B2109" s="13">
        <f ca="1">RAND()</f>
        <v>0.93569467371533432</v>
      </c>
      <c r="C2109" t="str">
        <f ca="1">IF(B2109&lt;=$L$3,$I$3,IF(B2109&lt;=$L$4,$I$4,IF(B2109&lt;=$L$5,$I$5,IF(B2109&lt;=$L$6,$I$6,$I$7))))</f>
        <v>Split</v>
      </c>
      <c r="D2109" s="14">
        <f ca="1">LOGINV(RAND(),$M$12,$L$12)</f>
        <v>29.82404917600541</v>
      </c>
      <c r="E2109" s="14">
        <f ca="1">LOGINV(RAND(),$M$13,$L$13)</f>
        <v>21.895774603736669</v>
      </c>
      <c r="F2109" s="14">
        <f ca="1">LOGINV(RAND(),$M$14,$L$14)</f>
        <v>21.069145014341814</v>
      </c>
      <c r="G2109" s="14">
        <f ca="1">D2109+E2109+F2109</f>
        <v>72.7889687940839</v>
      </c>
      <c r="H2109">
        <f ca="1">FLOOR(SimTable[[#This Row],[Total_Service_Time_sec]],10)</f>
        <v>70</v>
      </c>
    </row>
    <row r="2110" spans="1:8" ht="15" customHeight="1">
      <c r="A2110">
        <f t="shared" si="32"/>
        <v>2109</v>
      </c>
      <c r="B2110" s="13">
        <f ca="1">RAND()</f>
        <v>0.91198336806728741</v>
      </c>
      <c r="C2110" t="str">
        <f ca="1">IF(B2110&lt;=$L$3,$I$3,IF(B2110&lt;=$L$4,$I$4,IF(B2110&lt;=$L$5,$I$5,IF(B2110&lt;=$L$6,$I$6,$I$7))))</f>
        <v>Split</v>
      </c>
      <c r="D2110" s="14">
        <f ca="1">LOGINV(RAND(),$M$12,$L$12)</f>
        <v>10.168178615280961</v>
      </c>
      <c r="E2110" s="14">
        <f ca="1">LOGINV(RAND(),$M$13,$L$13)</f>
        <v>17.128698950263768</v>
      </c>
      <c r="F2110" s="14">
        <f ca="1">LOGINV(RAND(),$M$14,$L$14)</f>
        <v>25.67492771613211</v>
      </c>
      <c r="G2110" s="14">
        <f ca="1">D2110+E2110+F2110</f>
        <v>52.971805281676836</v>
      </c>
      <c r="H2110">
        <f ca="1">FLOOR(SimTable[[#This Row],[Total_Service_Time_sec]],10)</f>
        <v>50</v>
      </c>
    </row>
    <row r="2111" spans="1:8" ht="15" customHeight="1">
      <c r="A2111">
        <f t="shared" si="32"/>
        <v>2110</v>
      </c>
      <c r="B2111" s="13">
        <f ca="1">RAND()</f>
        <v>0.44551675840525573</v>
      </c>
      <c r="C2111" t="str">
        <f ca="1">IF(B2111&lt;=$L$3,$I$3,IF(B2111&lt;=$L$4,$I$4,IF(B2111&lt;=$L$5,$I$5,IF(B2111&lt;=$L$6,$I$6,$I$7))))</f>
        <v>Cone</v>
      </c>
      <c r="D2111" s="14">
        <f ca="1">LOGINV(RAND(),$M$12,$L$12)</f>
        <v>45.870524046912507</v>
      </c>
      <c r="E2111" s="14">
        <f ca="1">LOGINV(RAND(),$M$13,$L$13)</f>
        <v>15.276638402510947</v>
      </c>
      <c r="F2111" s="14">
        <f ca="1">LOGINV(RAND(),$M$14,$L$14)</f>
        <v>22.466748347747266</v>
      </c>
      <c r="G2111" s="14">
        <f ca="1">D2111+E2111+F2111</f>
        <v>83.613910797170718</v>
      </c>
      <c r="H2111">
        <f ca="1">FLOOR(SimTable[[#This Row],[Total_Service_Time_sec]],10)</f>
        <v>80</v>
      </c>
    </row>
    <row r="2112" spans="1:8" ht="15" customHeight="1">
      <c r="A2112">
        <f t="shared" si="32"/>
        <v>2111</v>
      </c>
      <c r="B2112" s="13">
        <f ca="1">RAND()</f>
        <v>0.47022337924893221</v>
      </c>
      <c r="C2112" t="str">
        <f ca="1">IF(B2112&lt;=$L$3,$I$3,IF(B2112&lt;=$L$4,$I$4,IF(B2112&lt;=$L$5,$I$5,IF(B2112&lt;=$L$6,$I$6,$I$7))))</f>
        <v>Cone</v>
      </c>
      <c r="D2112" s="14">
        <f ca="1">LOGINV(RAND(),$M$12,$L$12)</f>
        <v>7.4645211657766364</v>
      </c>
      <c r="E2112" s="14">
        <f ca="1">LOGINV(RAND(),$M$13,$L$13)</f>
        <v>12.65398690192942</v>
      </c>
      <c r="F2112" s="14">
        <f ca="1">LOGINV(RAND(),$M$14,$L$14)</f>
        <v>17.187360608620196</v>
      </c>
      <c r="G2112" s="14">
        <f ca="1">D2112+E2112+F2112</f>
        <v>37.305868676326256</v>
      </c>
      <c r="H2112">
        <f ca="1">FLOOR(SimTable[[#This Row],[Total_Service_Time_sec]],10)</f>
        <v>30</v>
      </c>
    </row>
    <row r="2113" spans="1:8" ht="15" customHeight="1">
      <c r="A2113">
        <f t="shared" si="32"/>
        <v>2112</v>
      </c>
      <c r="B2113" s="13">
        <f ca="1">RAND()</f>
        <v>0.78480681922102946</v>
      </c>
      <c r="C2113" t="str">
        <f ca="1">IF(B2113&lt;=$L$3,$I$3,IF(B2113&lt;=$L$4,$I$4,IF(B2113&lt;=$L$5,$I$5,IF(B2113&lt;=$L$6,$I$6,$I$7))))</f>
        <v>Cup</v>
      </c>
      <c r="D2113" s="14">
        <f ca="1">LOGINV(RAND(),$M$12,$L$12)</f>
        <v>85.346862341628579</v>
      </c>
      <c r="E2113" s="14">
        <f ca="1">LOGINV(RAND(),$M$13,$L$13)</f>
        <v>10.992355955876951</v>
      </c>
      <c r="F2113" s="14">
        <f ca="1">LOGINV(RAND(),$M$14,$L$14)</f>
        <v>18.275487026786077</v>
      </c>
      <c r="G2113" s="14">
        <f ca="1">D2113+E2113+F2113</f>
        <v>114.61470532429161</v>
      </c>
      <c r="H2113">
        <f ca="1">FLOOR(SimTable[[#This Row],[Total_Service_Time_sec]],10)</f>
        <v>110</v>
      </c>
    </row>
    <row r="2114" spans="1:8" ht="15" customHeight="1">
      <c r="A2114">
        <f t="shared" ref="A2114:A2177" si="33">ROW()-1</f>
        <v>2113</v>
      </c>
      <c r="B2114" s="13">
        <f ca="1">RAND()</f>
        <v>0.70594958084939319</v>
      </c>
      <c r="C2114" t="str">
        <f ca="1">IF(B2114&lt;=$L$3,$I$3,IF(B2114&lt;=$L$4,$I$4,IF(B2114&lt;=$L$5,$I$5,IF(B2114&lt;=$L$6,$I$6,$I$7))))</f>
        <v>Cup</v>
      </c>
      <c r="D2114" s="14">
        <f ca="1">LOGINV(RAND(),$M$12,$L$12)</f>
        <v>62.112666532350957</v>
      </c>
      <c r="E2114" s="14">
        <f ca="1">LOGINV(RAND(),$M$13,$L$13)</f>
        <v>19.134440075647198</v>
      </c>
      <c r="F2114" s="14">
        <f ca="1">LOGINV(RAND(),$M$14,$L$14)</f>
        <v>23.045210579294402</v>
      </c>
      <c r="G2114" s="14">
        <f ca="1">D2114+E2114+F2114</f>
        <v>104.29231718729255</v>
      </c>
      <c r="H2114">
        <f ca="1">FLOOR(SimTable[[#This Row],[Total_Service_Time_sec]],10)</f>
        <v>100</v>
      </c>
    </row>
    <row r="2115" spans="1:8" ht="15" customHeight="1">
      <c r="A2115">
        <f t="shared" si="33"/>
        <v>2114</v>
      </c>
      <c r="B2115" s="13">
        <f ca="1">RAND()</f>
        <v>0.12756334399292235</v>
      </c>
      <c r="C2115" t="str">
        <f ca="1">IF(B2115&lt;=$L$3,$I$3,IF(B2115&lt;=$L$4,$I$4,IF(B2115&lt;=$L$5,$I$5,IF(B2115&lt;=$L$6,$I$6,$I$7))))</f>
        <v>Cone</v>
      </c>
      <c r="D2115" s="14">
        <f ca="1">LOGINV(RAND(),$M$12,$L$12)</f>
        <v>13.566383163549608</v>
      </c>
      <c r="E2115" s="14">
        <f ca="1">LOGINV(RAND(),$M$13,$L$13)</f>
        <v>42.913151562273939</v>
      </c>
      <c r="F2115" s="14">
        <f ca="1">LOGINV(RAND(),$M$14,$L$14)</f>
        <v>23.393747935283233</v>
      </c>
      <c r="G2115" s="14">
        <f ca="1">D2115+E2115+F2115</f>
        <v>79.873282661106785</v>
      </c>
      <c r="H2115">
        <f ca="1">FLOOR(SimTable[[#This Row],[Total_Service_Time_sec]],10)</f>
        <v>70</v>
      </c>
    </row>
    <row r="2116" spans="1:8" ht="15" customHeight="1">
      <c r="A2116">
        <f t="shared" si="33"/>
        <v>2115</v>
      </c>
      <c r="B2116" s="13">
        <f ca="1">RAND()</f>
        <v>0.36341757563298738</v>
      </c>
      <c r="C2116" t="str">
        <f ca="1">IF(B2116&lt;=$L$3,$I$3,IF(B2116&lt;=$L$4,$I$4,IF(B2116&lt;=$L$5,$I$5,IF(B2116&lt;=$L$6,$I$6,$I$7))))</f>
        <v>Cone</v>
      </c>
      <c r="D2116" s="14">
        <f ca="1">LOGINV(RAND(),$M$12,$L$12)</f>
        <v>35.835239864345887</v>
      </c>
      <c r="E2116" s="14">
        <f ca="1">LOGINV(RAND(),$M$13,$L$13)</f>
        <v>20.588546798559761</v>
      </c>
      <c r="F2116" s="14">
        <f ca="1">LOGINV(RAND(),$M$14,$L$14)</f>
        <v>19.892626620764528</v>
      </c>
      <c r="G2116" s="14">
        <f ca="1">D2116+E2116+F2116</f>
        <v>76.316413283670173</v>
      </c>
      <c r="H2116">
        <f ca="1">FLOOR(SimTable[[#This Row],[Total_Service_Time_sec]],10)</f>
        <v>70</v>
      </c>
    </row>
    <row r="2117" spans="1:8" ht="15" customHeight="1">
      <c r="A2117">
        <f t="shared" si="33"/>
        <v>2116</v>
      </c>
      <c r="B2117" s="13">
        <f ca="1">RAND()</f>
        <v>6.836962333852592E-2</v>
      </c>
      <c r="C2117" t="str">
        <f ca="1">IF(B2117&lt;=$L$3,$I$3,IF(B2117&lt;=$L$4,$I$4,IF(B2117&lt;=$L$5,$I$5,IF(B2117&lt;=$L$6,$I$6,$I$7))))</f>
        <v>Cone</v>
      </c>
      <c r="D2117" s="14">
        <f ca="1">LOGINV(RAND(),$M$12,$L$12)</f>
        <v>39.023749581723735</v>
      </c>
      <c r="E2117" s="14">
        <f ca="1">LOGINV(RAND(),$M$13,$L$13)</f>
        <v>33.013848793260941</v>
      </c>
      <c r="F2117" s="14">
        <f ca="1">LOGINV(RAND(),$M$14,$L$14)</f>
        <v>17.571371967858315</v>
      </c>
      <c r="G2117" s="14">
        <f ca="1">D2117+E2117+F2117</f>
        <v>89.60897034284298</v>
      </c>
      <c r="H2117">
        <f ca="1">FLOOR(SimTable[[#This Row],[Total_Service_Time_sec]],10)</f>
        <v>80</v>
      </c>
    </row>
    <row r="2118" spans="1:8" ht="15" customHeight="1">
      <c r="A2118">
        <f t="shared" si="33"/>
        <v>2117</v>
      </c>
      <c r="B2118" s="13">
        <f ca="1">RAND()</f>
        <v>0.29729050426399428</v>
      </c>
      <c r="C2118" t="str">
        <f ca="1">IF(B2118&lt;=$L$3,$I$3,IF(B2118&lt;=$L$4,$I$4,IF(B2118&lt;=$L$5,$I$5,IF(B2118&lt;=$L$6,$I$6,$I$7))))</f>
        <v>Cone</v>
      </c>
      <c r="D2118" s="14">
        <f ca="1">LOGINV(RAND(),$M$12,$L$12)</f>
        <v>32.394516612657256</v>
      </c>
      <c r="E2118" s="14">
        <f ca="1">LOGINV(RAND(),$M$13,$L$13)</f>
        <v>29.09772584048876</v>
      </c>
      <c r="F2118" s="14">
        <f ca="1">LOGINV(RAND(),$M$14,$L$14)</f>
        <v>18.260175086491802</v>
      </c>
      <c r="G2118" s="14">
        <f ca="1">D2118+E2118+F2118</f>
        <v>79.752417539637818</v>
      </c>
      <c r="H2118">
        <f ca="1">FLOOR(SimTable[[#This Row],[Total_Service_Time_sec]],10)</f>
        <v>70</v>
      </c>
    </row>
    <row r="2119" spans="1:8" ht="15" customHeight="1">
      <c r="A2119">
        <f t="shared" si="33"/>
        <v>2118</v>
      </c>
      <c r="B2119" s="13">
        <f ca="1">RAND()</f>
        <v>0.61950360096001122</v>
      </c>
      <c r="C2119" t="str">
        <f ca="1">IF(B2119&lt;=$L$3,$I$3,IF(B2119&lt;=$L$4,$I$4,IF(B2119&lt;=$L$5,$I$5,IF(B2119&lt;=$L$6,$I$6,$I$7))))</f>
        <v>Cup</v>
      </c>
      <c r="D2119" s="14">
        <f ca="1">LOGINV(RAND(),$M$12,$L$12)</f>
        <v>22.570803909448959</v>
      </c>
      <c r="E2119" s="14">
        <f ca="1">LOGINV(RAND(),$M$13,$L$13)</f>
        <v>20.443995529061606</v>
      </c>
      <c r="F2119" s="14">
        <f ca="1">LOGINV(RAND(),$M$14,$L$14)</f>
        <v>18.993559060980484</v>
      </c>
      <c r="G2119" s="14">
        <f ca="1">D2119+E2119+F2119</f>
        <v>62.008358499491052</v>
      </c>
      <c r="H2119">
        <f ca="1">FLOOR(SimTable[[#This Row],[Total_Service_Time_sec]],10)</f>
        <v>60</v>
      </c>
    </row>
    <row r="2120" spans="1:8" ht="15" customHeight="1">
      <c r="A2120">
        <f t="shared" si="33"/>
        <v>2119</v>
      </c>
      <c r="B2120" s="13">
        <f ca="1">RAND()</f>
        <v>0.12651538430207254</v>
      </c>
      <c r="C2120" t="str">
        <f ca="1">IF(B2120&lt;=$L$3,$I$3,IF(B2120&lt;=$L$4,$I$4,IF(B2120&lt;=$L$5,$I$5,IF(B2120&lt;=$L$6,$I$6,$I$7))))</f>
        <v>Cone</v>
      </c>
      <c r="D2120" s="14">
        <f ca="1">LOGINV(RAND(),$M$12,$L$12)</f>
        <v>19.006569211139041</v>
      </c>
      <c r="E2120" s="14">
        <f ca="1">LOGINV(RAND(),$M$13,$L$13)</f>
        <v>11.179443021796461</v>
      </c>
      <c r="F2120" s="14">
        <f ca="1">LOGINV(RAND(),$M$14,$L$14)</f>
        <v>21.744436947877109</v>
      </c>
      <c r="G2120" s="14">
        <f ca="1">D2120+E2120+F2120</f>
        <v>51.930449180812616</v>
      </c>
      <c r="H2120">
        <f ca="1">FLOOR(SimTable[[#This Row],[Total_Service_Time_sec]],10)</f>
        <v>50</v>
      </c>
    </row>
    <row r="2121" spans="1:8" ht="15" customHeight="1">
      <c r="A2121">
        <f t="shared" si="33"/>
        <v>2120</v>
      </c>
      <c r="B2121" s="13">
        <f ca="1">RAND()</f>
        <v>0.11425644854799621</v>
      </c>
      <c r="C2121" t="str">
        <f ca="1">IF(B2121&lt;=$L$3,$I$3,IF(B2121&lt;=$L$4,$I$4,IF(B2121&lt;=$L$5,$I$5,IF(B2121&lt;=$L$6,$I$6,$I$7))))</f>
        <v>Cone</v>
      </c>
      <c r="D2121" s="14">
        <f ca="1">LOGINV(RAND(),$M$12,$L$12)</f>
        <v>60.493362281716202</v>
      </c>
      <c r="E2121" s="14">
        <f ca="1">LOGINV(RAND(),$M$13,$L$13)</f>
        <v>6.993078625229411</v>
      </c>
      <c r="F2121" s="14">
        <f ca="1">LOGINV(RAND(),$M$14,$L$14)</f>
        <v>25.647315114409238</v>
      </c>
      <c r="G2121" s="14">
        <f ca="1">D2121+E2121+F2121</f>
        <v>93.133756021354856</v>
      </c>
      <c r="H2121">
        <f ca="1">FLOOR(SimTable[[#This Row],[Total_Service_Time_sec]],10)</f>
        <v>90</v>
      </c>
    </row>
    <row r="2122" spans="1:8" ht="15" customHeight="1">
      <c r="A2122">
        <f t="shared" si="33"/>
        <v>2121</v>
      </c>
      <c r="B2122" s="13">
        <f ca="1">RAND()</f>
        <v>0.91724445569490853</v>
      </c>
      <c r="C2122" t="str">
        <f ca="1">IF(B2122&lt;=$L$3,$I$3,IF(B2122&lt;=$L$4,$I$4,IF(B2122&lt;=$L$5,$I$5,IF(B2122&lt;=$L$6,$I$6,$I$7))))</f>
        <v>Split</v>
      </c>
      <c r="D2122" s="14">
        <f ca="1">LOGINV(RAND(),$M$12,$L$12)</f>
        <v>16.91685122100203</v>
      </c>
      <c r="E2122" s="14">
        <f ca="1">LOGINV(RAND(),$M$13,$L$13)</f>
        <v>26.326261130650614</v>
      </c>
      <c r="F2122" s="14">
        <f ca="1">LOGINV(RAND(),$M$14,$L$14)</f>
        <v>17.278890023776672</v>
      </c>
      <c r="G2122" s="14">
        <f ca="1">D2122+E2122+F2122</f>
        <v>60.522002375429309</v>
      </c>
      <c r="H2122">
        <f ca="1">FLOOR(SimTable[[#This Row],[Total_Service_Time_sec]],10)</f>
        <v>60</v>
      </c>
    </row>
    <row r="2123" spans="1:8" ht="15" customHeight="1">
      <c r="A2123">
        <f t="shared" si="33"/>
        <v>2122</v>
      </c>
      <c r="B2123" s="13">
        <f ca="1">RAND()</f>
        <v>0.4369901628573537</v>
      </c>
      <c r="C2123" t="str">
        <f ca="1">IF(B2123&lt;=$L$3,$I$3,IF(B2123&lt;=$L$4,$I$4,IF(B2123&lt;=$L$5,$I$5,IF(B2123&lt;=$L$6,$I$6,$I$7))))</f>
        <v>Cone</v>
      </c>
      <c r="D2123" s="14">
        <f ca="1">LOGINV(RAND(),$M$12,$L$12)</f>
        <v>25.020301867285728</v>
      </c>
      <c r="E2123" s="14">
        <f ca="1">LOGINV(RAND(),$M$13,$L$13)</f>
        <v>20.785199499213977</v>
      </c>
      <c r="F2123" s="14">
        <f ca="1">LOGINV(RAND(),$M$14,$L$14)</f>
        <v>19.170608901845082</v>
      </c>
      <c r="G2123" s="14">
        <f ca="1">D2123+E2123+F2123</f>
        <v>64.976110268344783</v>
      </c>
      <c r="H2123">
        <f ca="1">FLOOR(SimTable[[#This Row],[Total_Service_Time_sec]],10)</f>
        <v>60</v>
      </c>
    </row>
    <row r="2124" spans="1:8" ht="15" customHeight="1">
      <c r="A2124">
        <f t="shared" si="33"/>
        <v>2123</v>
      </c>
      <c r="B2124" s="13">
        <f ca="1">RAND()</f>
        <v>0.8190416797436787</v>
      </c>
      <c r="C2124" t="str">
        <f ca="1">IF(B2124&lt;=$L$3,$I$3,IF(B2124&lt;=$L$4,$I$4,IF(B2124&lt;=$L$5,$I$5,IF(B2124&lt;=$L$6,$I$6,$I$7))))</f>
        <v>Cup</v>
      </c>
      <c r="D2124" s="14">
        <f ca="1">LOGINV(RAND(),$M$12,$L$12)</f>
        <v>34.290952796920983</v>
      </c>
      <c r="E2124" s="14">
        <f ca="1">LOGINV(RAND(),$M$13,$L$13)</f>
        <v>18.405456898069804</v>
      </c>
      <c r="F2124" s="14">
        <f ca="1">LOGINV(RAND(),$M$14,$L$14)</f>
        <v>16.439404133963691</v>
      </c>
      <c r="G2124" s="14">
        <f ca="1">D2124+E2124+F2124</f>
        <v>69.135813828954483</v>
      </c>
      <c r="H2124">
        <f ca="1">FLOOR(SimTable[[#This Row],[Total_Service_Time_sec]],10)</f>
        <v>60</v>
      </c>
    </row>
    <row r="2125" spans="1:8" ht="15" customHeight="1">
      <c r="A2125">
        <f t="shared" si="33"/>
        <v>2124</v>
      </c>
      <c r="B2125" s="13">
        <f ca="1">RAND()</f>
        <v>0.26372617228983064</v>
      </c>
      <c r="C2125" t="str">
        <f ca="1">IF(B2125&lt;=$L$3,$I$3,IF(B2125&lt;=$L$4,$I$4,IF(B2125&lt;=$L$5,$I$5,IF(B2125&lt;=$L$6,$I$6,$I$7))))</f>
        <v>Cone</v>
      </c>
      <c r="D2125" s="14">
        <f ca="1">LOGINV(RAND(),$M$12,$L$12)</f>
        <v>9.9842910680411645</v>
      </c>
      <c r="E2125" s="14">
        <f ca="1">LOGINV(RAND(),$M$13,$L$13)</f>
        <v>45.393368487740503</v>
      </c>
      <c r="F2125" s="14">
        <f ca="1">LOGINV(RAND(),$M$14,$L$14)</f>
        <v>26.051792365304191</v>
      </c>
      <c r="G2125" s="14">
        <f ca="1">D2125+E2125+F2125</f>
        <v>81.429451921085857</v>
      </c>
      <c r="H2125">
        <f ca="1">FLOOR(SimTable[[#This Row],[Total_Service_Time_sec]],10)</f>
        <v>80</v>
      </c>
    </row>
    <row r="2126" spans="1:8" ht="15" customHeight="1">
      <c r="A2126">
        <f t="shared" si="33"/>
        <v>2125</v>
      </c>
      <c r="B2126" s="13">
        <f ca="1">RAND()</f>
        <v>0.75256028145217835</v>
      </c>
      <c r="C2126" t="str">
        <f ca="1">IF(B2126&lt;=$L$3,$I$3,IF(B2126&lt;=$L$4,$I$4,IF(B2126&lt;=$L$5,$I$5,IF(B2126&lt;=$L$6,$I$6,$I$7))))</f>
        <v>Cup</v>
      </c>
      <c r="D2126" s="14">
        <f ca="1">LOGINV(RAND(),$M$12,$L$12)</f>
        <v>63.367445963645835</v>
      </c>
      <c r="E2126" s="14">
        <f ca="1">LOGINV(RAND(),$M$13,$L$13)</f>
        <v>13.856096836327582</v>
      </c>
      <c r="F2126" s="14">
        <f ca="1">LOGINV(RAND(),$M$14,$L$14)</f>
        <v>17.770655137988115</v>
      </c>
      <c r="G2126" s="14">
        <f ca="1">D2126+E2126+F2126</f>
        <v>94.99419793796153</v>
      </c>
      <c r="H2126">
        <f ca="1">FLOOR(SimTable[[#This Row],[Total_Service_Time_sec]],10)</f>
        <v>90</v>
      </c>
    </row>
    <row r="2127" spans="1:8" ht="15" customHeight="1">
      <c r="A2127">
        <f t="shared" si="33"/>
        <v>2126</v>
      </c>
      <c r="B2127" s="13">
        <f ca="1">RAND()</f>
        <v>0.60635981316163412</v>
      </c>
      <c r="C2127" t="str">
        <f ca="1">IF(B2127&lt;=$L$3,$I$3,IF(B2127&lt;=$L$4,$I$4,IF(B2127&lt;=$L$5,$I$5,IF(B2127&lt;=$L$6,$I$6,$I$7))))</f>
        <v>Cup</v>
      </c>
      <c r="D2127" s="14">
        <f ca="1">LOGINV(RAND(),$M$12,$L$12)</f>
        <v>27.69793161984175</v>
      </c>
      <c r="E2127" s="14">
        <f ca="1">LOGINV(RAND(),$M$13,$L$13)</f>
        <v>27.54879427314583</v>
      </c>
      <c r="F2127" s="14">
        <f ca="1">LOGINV(RAND(),$M$14,$L$14)</f>
        <v>21.733759055402732</v>
      </c>
      <c r="G2127" s="14">
        <f ca="1">D2127+E2127+F2127</f>
        <v>76.980484948390313</v>
      </c>
      <c r="H2127">
        <f ca="1">FLOOR(SimTable[[#This Row],[Total_Service_Time_sec]],10)</f>
        <v>70</v>
      </c>
    </row>
    <row r="2128" spans="1:8" ht="15" customHeight="1">
      <c r="A2128">
        <f t="shared" si="33"/>
        <v>2127</v>
      </c>
      <c r="B2128" s="13">
        <f ca="1">RAND()</f>
        <v>0.66491177260530099</v>
      </c>
      <c r="C2128" t="str">
        <f ca="1">IF(B2128&lt;=$L$3,$I$3,IF(B2128&lt;=$L$4,$I$4,IF(B2128&lt;=$L$5,$I$5,IF(B2128&lt;=$L$6,$I$6,$I$7))))</f>
        <v>Cup</v>
      </c>
      <c r="D2128" s="14">
        <f ca="1">LOGINV(RAND(),$M$12,$L$12)</f>
        <v>8.5604648468375384</v>
      </c>
      <c r="E2128" s="14">
        <f ca="1">LOGINV(RAND(),$M$13,$L$13)</f>
        <v>50.337731074625538</v>
      </c>
      <c r="F2128" s="14">
        <f ca="1">LOGINV(RAND(),$M$14,$L$14)</f>
        <v>17.111324037537027</v>
      </c>
      <c r="G2128" s="14">
        <f ca="1">D2128+E2128+F2128</f>
        <v>76.009519959000102</v>
      </c>
      <c r="H2128">
        <f ca="1">FLOOR(SimTable[[#This Row],[Total_Service_Time_sec]],10)</f>
        <v>70</v>
      </c>
    </row>
    <row r="2129" spans="1:8" ht="15" customHeight="1">
      <c r="A2129">
        <f t="shared" si="33"/>
        <v>2128</v>
      </c>
      <c r="B2129" s="13">
        <f ca="1">RAND()</f>
        <v>0.15366911772595071</v>
      </c>
      <c r="C2129" t="str">
        <f ca="1">IF(B2129&lt;=$L$3,$I$3,IF(B2129&lt;=$L$4,$I$4,IF(B2129&lt;=$L$5,$I$5,IF(B2129&lt;=$L$6,$I$6,$I$7))))</f>
        <v>Cone</v>
      </c>
      <c r="D2129" s="14">
        <f ca="1">LOGINV(RAND(),$M$12,$L$12)</f>
        <v>28.200666408439591</v>
      </c>
      <c r="E2129" s="14">
        <f ca="1">LOGINV(RAND(),$M$13,$L$13)</f>
        <v>27.033723746061984</v>
      </c>
      <c r="F2129" s="14">
        <f ca="1">LOGINV(RAND(),$M$14,$L$14)</f>
        <v>21.572132101471773</v>
      </c>
      <c r="G2129" s="14">
        <f ca="1">D2129+E2129+F2129</f>
        <v>76.806522255973348</v>
      </c>
      <c r="H2129">
        <f ca="1">FLOOR(SimTable[[#This Row],[Total_Service_Time_sec]],10)</f>
        <v>70</v>
      </c>
    </row>
    <row r="2130" spans="1:8" ht="15" customHeight="1">
      <c r="A2130">
        <f t="shared" si="33"/>
        <v>2129</v>
      </c>
      <c r="B2130" s="13">
        <f ca="1">RAND()</f>
        <v>0.39048061802886824</v>
      </c>
      <c r="C2130" t="str">
        <f ca="1">IF(B2130&lt;=$L$3,$I$3,IF(B2130&lt;=$L$4,$I$4,IF(B2130&lt;=$L$5,$I$5,IF(B2130&lt;=$L$6,$I$6,$I$7))))</f>
        <v>Cone</v>
      </c>
      <c r="D2130" s="14">
        <f ca="1">LOGINV(RAND(),$M$12,$L$12)</f>
        <v>44.092793005015814</v>
      </c>
      <c r="E2130" s="14">
        <f ca="1">LOGINV(RAND(),$M$13,$L$13)</f>
        <v>17.019468080092992</v>
      </c>
      <c r="F2130" s="14">
        <f ca="1">LOGINV(RAND(),$M$14,$L$14)</f>
        <v>18.207979230706869</v>
      </c>
      <c r="G2130" s="14">
        <f ca="1">D2130+E2130+F2130</f>
        <v>79.320240315815681</v>
      </c>
      <c r="H2130">
        <f ca="1">FLOOR(SimTable[[#This Row],[Total_Service_Time_sec]],10)</f>
        <v>70</v>
      </c>
    </row>
    <row r="2131" spans="1:8" ht="15" customHeight="1">
      <c r="A2131">
        <f t="shared" si="33"/>
        <v>2130</v>
      </c>
      <c r="B2131" s="13">
        <f ca="1">RAND()</f>
        <v>0.88469059646126436</v>
      </c>
      <c r="C2131" t="str">
        <f ca="1">IF(B2131&lt;=$L$3,$I$3,IF(B2131&lt;=$L$4,$I$4,IF(B2131&lt;=$L$5,$I$5,IF(B2131&lt;=$L$6,$I$6,$I$7))))</f>
        <v>Shake</v>
      </c>
      <c r="D2131" s="14">
        <f ca="1">LOGINV(RAND(),$M$12,$L$12)</f>
        <v>17.596796122973096</v>
      </c>
      <c r="E2131" s="14">
        <f ca="1">LOGINV(RAND(),$M$13,$L$13)</f>
        <v>30.001522786123726</v>
      </c>
      <c r="F2131" s="14">
        <f ca="1">LOGINV(RAND(),$M$14,$L$14)</f>
        <v>17.807962143409245</v>
      </c>
      <c r="G2131" s="14">
        <f ca="1">D2131+E2131+F2131</f>
        <v>65.40628105250606</v>
      </c>
      <c r="H2131">
        <f ca="1">FLOOR(SimTable[[#This Row],[Total_Service_Time_sec]],10)</f>
        <v>60</v>
      </c>
    </row>
    <row r="2132" spans="1:8" ht="15" customHeight="1">
      <c r="A2132">
        <f t="shared" si="33"/>
        <v>2131</v>
      </c>
      <c r="B2132" s="13">
        <f ca="1">RAND()</f>
        <v>0.82426688427056871</v>
      </c>
      <c r="C2132" t="str">
        <f ca="1">IF(B2132&lt;=$L$3,$I$3,IF(B2132&lt;=$L$4,$I$4,IF(B2132&lt;=$L$5,$I$5,IF(B2132&lt;=$L$6,$I$6,$I$7))))</f>
        <v>Cup</v>
      </c>
      <c r="D2132" s="14">
        <f ca="1">LOGINV(RAND(),$M$12,$L$12)</f>
        <v>18.843857311181768</v>
      </c>
      <c r="E2132" s="14">
        <f ca="1">LOGINV(RAND(),$M$13,$L$13)</f>
        <v>46.933497714424675</v>
      </c>
      <c r="F2132" s="14">
        <f ca="1">LOGINV(RAND(),$M$14,$L$14)</f>
        <v>17.645467543634041</v>
      </c>
      <c r="G2132" s="14">
        <f ca="1">D2132+E2132+F2132</f>
        <v>83.422822569240481</v>
      </c>
      <c r="H2132">
        <f ca="1">FLOOR(SimTable[[#This Row],[Total_Service_Time_sec]],10)</f>
        <v>80</v>
      </c>
    </row>
    <row r="2133" spans="1:8" ht="15" customHeight="1">
      <c r="A2133">
        <f t="shared" si="33"/>
        <v>2132</v>
      </c>
      <c r="B2133" s="13">
        <f ca="1">RAND()</f>
        <v>0.79622722760657982</v>
      </c>
      <c r="C2133" t="str">
        <f ca="1">IF(B2133&lt;=$L$3,$I$3,IF(B2133&lt;=$L$4,$I$4,IF(B2133&lt;=$L$5,$I$5,IF(B2133&lt;=$L$6,$I$6,$I$7))))</f>
        <v>Cup</v>
      </c>
      <c r="D2133" s="14">
        <f ca="1">LOGINV(RAND(),$M$12,$L$12)</f>
        <v>44.314123319217963</v>
      </c>
      <c r="E2133" s="14">
        <f ca="1">LOGINV(RAND(),$M$13,$L$13)</f>
        <v>38.402561384423166</v>
      </c>
      <c r="F2133" s="14">
        <f ca="1">LOGINV(RAND(),$M$14,$L$14)</f>
        <v>19.184331634835452</v>
      </c>
      <c r="G2133" s="14">
        <f ca="1">D2133+E2133+F2133</f>
        <v>101.90101633847658</v>
      </c>
      <c r="H2133">
        <f ca="1">FLOOR(SimTable[[#This Row],[Total_Service_Time_sec]],10)</f>
        <v>100</v>
      </c>
    </row>
    <row r="2134" spans="1:8" ht="15" customHeight="1">
      <c r="A2134">
        <f t="shared" si="33"/>
        <v>2133</v>
      </c>
      <c r="B2134" s="13">
        <f ca="1">RAND()</f>
        <v>0.29949531683342978</v>
      </c>
      <c r="C2134" t="str">
        <f ca="1">IF(B2134&lt;=$L$3,$I$3,IF(B2134&lt;=$L$4,$I$4,IF(B2134&lt;=$L$5,$I$5,IF(B2134&lt;=$L$6,$I$6,$I$7))))</f>
        <v>Cone</v>
      </c>
      <c r="D2134" s="14">
        <f ca="1">LOGINV(RAND(),$M$12,$L$12)</f>
        <v>13.446603477912973</v>
      </c>
      <c r="E2134" s="14">
        <f ca="1">LOGINV(RAND(),$M$13,$L$13)</f>
        <v>33.791282138171312</v>
      </c>
      <c r="F2134" s="14">
        <f ca="1">LOGINV(RAND(),$M$14,$L$14)</f>
        <v>17.388777161663345</v>
      </c>
      <c r="G2134" s="14">
        <f ca="1">D2134+E2134+F2134</f>
        <v>64.626662777747626</v>
      </c>
      <c r="H2134">
        <f ca="1">FLOOR(SimTable[[#This Row],[Total_Service_Time_sec]],10)</f>
        <v>60</v>
      </c>
    </row>
    <row r="2135" spans="1:8" ht="15" customHeight="1">
      <c r="A2135">
        <f t="shared" si="33"/>
        <v>2134</v>
      </c>
      <c r="B2135" s="13">
        <f ca="1">RAND()</f>
        <v>5.3157737543323647E-2</v>
      </c>
      <c r="C2135" t="str">
        <f ca="1">IF(B2135&lt;=$L$3,$I$3,IF(B2135&lt;=$L$4,$I$4,IF(B2135&lt;=$L$5,$I$5,IF(B2135&lt;=$L$6,$I$6,$I$7))))</f>
        <v>Cone</v>
      </c>
      <c r="D2135" s="14">
        <f ca="1">LOGINV(RAND(),$M$12,$L$12)</f>
        <v>80.337651652609892</v>
      </c>
      <c r="E2135" s="14">
        <f ca="1">LOGINV(RAND(),$M$13,$L$13)</f>
        <v>37.238996122267586</v>
      </c>
      <c r="F2135" s="14">
        <f ca="1">LOGINV(RAND(),$M$14,$L$14)</f>
        <v>22.94807103239356</v>
      </c>
      <c r="G2135" s="14">
        <f ca="1">D2135+E2135+F2135</f>
        <v>140.52471880727103</v>
      </c>
      <c r="H2135">
        <f ca="1">FLOOR(SimTable[[#This Row],[Total_Service_Time_sec]],10)</f>
        <v>140</v>
      </c>
    </row>
    <row r="2136" spans="1:8" ht="15" customHeight="1">
      <c r="A2136">
        <f t="shared" si="33"/>
        <v>2135</v>
      </c>
      <c r="B2136" s="13">
        <f ca="1">RAND()</f>
        <v>0.59873222616609567</v>
      </c>
      <c r="C2136" t="str">
        <f ca="1">IF(B2136&lt;=$L$3,$I$3,IF(B2136&lt;=$L$4,$I$4,IF(B2136&lt;=$L$5,$I$5,IF(B2136&lt;=$L$6,$I$6,$I$7))))</f>
        <v>Cup</v>
      </c>
      <c r="D2136" s="14">
        <f ca="1">LOGINV(RAND(),$M$12,$L$12)</f>
        <v>23.918334295835724</v>
      </c>
      <c r="E2136" s="14">
        <f ca="1">LOGINV(RAND(),$M$13,$L$13)</f>
        <v>38.237067008223796</v>
      </c>
      <c r="F2136" s="14">
        <f ca="1">LOGINV(RAND(),$M$14,$L$14)</f>
        <v>16.649286742082275</v>
      </c>
      <c r="G2136" s="14">
        <f ca="1">D2136+E2136+F2136</f>
        <v>78.804688046141791</v>
      </c>
      <c r="H2136">
        <f ca="1">FLOOR(SimTable[[#This Row],[Total_Service_Time_sec]],10)</f>
        <v>70</v>
      </c>
    </row>
    <row r="2137" spans="1:8" ht="15" customHeight="1">
      <c r="A2137">
        <f t="shared" si="33"/>
        <v>2136</v>
      </c>
      <c r="B2137" s="13">
        <f ca="1">RAND()</f>
        <v>0.60948745702182194</v>
      </c>
      <c r="C2137" t="str">
        <f ca="1">IF(B2137&lt;=$L$3,$I$3,IF(B2137&lt;=$L$4,$I$4,IF(B2137&lt;=$L$5,$I$5,IF(B2137&lt;=$L$6,$I$6,$I$7))))</f>
        <v>Cup</v>
      </c>
      <c r="D2137" s="14">
        <f ca="1">LOGINV(RAND(),$M$12,$L$12)</f>
        <v>11.934396960974524</v>
      </c>
      <c r="E2137" s="14">
        <f ca="1">LOGINV(RAND(),$M$13,$L$13)</f>
        <v>32.12231366189576</v>
      </c>
      <c r="F2137" s="14">
        <f ca="1">LOGINV(RAND(),$M$14,$L$14)</f>
        <v>21.516548749729857</v>
      </c>
      <c r="G2137" s="14">
        <f ca="1">D2137+E2137+F2137</f>
        <v>65.573259372600148</v>
      </c>
      <c r="H2137">
        <f ca="1">FLOOR(SimTable[[#This Row],[Total_Service_Time_sec]],10)</f>
        <v>60</v>
      </c>
    </row>
    <row r="2138" spans="1:8" ht="15" customHeight="1">
      <c r="A2138">
        <f t="shared" si="33"/>
        <v>2137</v>
      </c>
      <c r="B2138" s="13">
        <f ca="1">RAND()</f>
        <v>0.55083961125058689</v>
      </c>
      <c r="C2138" t="str">
        <f ca="1">IF(B2138&lt;=$L$3,$I$3,IF(B2138&lt;=$L$4,$I$4,IF(B2138&lt;=$L$5,$I$5,IF(B2138&lt;=$L$6,$I$6,$I$7))))</f>
        <v>Cup</v>
      </c>
      <c r="D2138" s="14">
        <f ca="1">LOGINV(RAND(),$M$12,$L$12)</f>
        <v>60.424718563643189</v>
      </c>
      <c r="E2138" s="14">
        <f ca="1">LOGINV(RAND(),$M$13,$L$13)</f>
        <v>32.543131661405404</v>
      </c>
      <c r="F2138" s="14">
        <f ca="1">LOGINV(RAND(),$M$14,$L$14)</f>
        <v>14.910982785472264</v>
      </c>
      <c r="G2138" s="14">
        <f ca="1">D2138+E2138+F2138</f>
        <v>107.87883301052085</v>
      </c>
      <c r="H2138">
        <f ca="1">FLOOR(SimTable[[#This Row],[Total_Service_Time_sec]],10)</f>
        <v>100</v>
      </c>
    </row>
    <row r="2139" spans="1:8" ht="15" customHeight="1">
      <c r="A2139">
        <f t="shared" si="33"/>
        <v>2138</v>
      </c>
      <c r="B2139" s="13">
        <f ca="1">RAND()</f>
        <v>0.11048131714454223</v>
      </c>
      <c r="C2139" t="str">
        <f ca="1">IF(B2139&lt;=$L$3,$I$3,IF(B2139&lt;=$L$4,$I$4,IF(B2139&lt;=$L$5,$I$5,IF(B2139&lt;=$L$6,$I$6,$I$7))))</f>
        <v>Cone</v>
      </c>
      <c r="D2139" s="14">
        <f ca="1">LOGINV(RAND(),$M$12,$L$12)</f>
        <v>35.767106255895847</v>
      </c>
      <c r="E2139" s="14">
        <f ca="1">LOGINV(RAND(),$M$13,$L$13)</f>
        <v>19.718040675100422</v>
      </c>
      <c r="F2139" s="14">
        <f ca="1">LOGINV(RAND(),$M$14,$L$14)</f>
        <v>29.477405174415722</v>
      </c>
      <c r="G2139" s="14">
        <f ca="1">D2139+E2139+F2139</f>
        <v>84.962552105411987</v>
      </c>
      <c r="H2139">
        <f ca="1">FLOOR(SimTable[[#This Row],[Total_Service_Time_sec]],10)</f>
        <v>80</v>
      </c>
    </row>
    <row r="2140" spans="1:8" ht="15" customHeight="1">
      <c r="A2140">
        <f t="shared" si="33"/>
        <v>2139</v>
      </c>
      <c r="B2140" s="13">
        <f ca="1">RAND()</f>
        <v>0.85689416545699015</v>
      </c>
      <c r="C2140" t="str">
        <f ca="1">IF(B2140&lt;=$L$3,$I$3,IF(B2140&lt;=$L$4,$I$4,IF(B2140&lt;=$L$5,$I$5,IF(B2140&lt;=$L$6,$I$6,$I$7))))</f>
        <v>Cup</v>
      </c>
      <c r="D2140" s="14">
        <f ca="1">LOGINV(RAND(),$M$12,$L$12)</f>
        <v>27.133105576569246</v>
      </c>
      <c r="E2140" s="14">
        <f ca="1">LOGINV(RAND(),$M$13,$L$13)</f>
        <v>42.441002161320824</v>
      </c>
      <c r="F2140" s="14">
        <f ca="1">LOGINV(RAND(),$M$14,$L$14)</f>
        <v>18.442965807799958</v>
      </c>
      <c r="G2140" s="14">
        <f ca="1">D2140+E2140+F2140</f>
        <v>88.017073545690039</v>
      </c>
      <c r="H2140">
        <f ca="1">FLOOR(SimTable[[#This Row],[Total_Service_Time_sec]],10)</f>
        <v>80</v>
      </c>
    </row>
    <row r="2141" spans="1:8" ht="15" customHeight="1">
      <c r="A2141">
        <f t="shared" si="33"/>
        <v>2140</v>
      </c>
      <c r="B2141" s="13">
        <f ca="1">RAND()</f>
        <v>0.49567381739387251</v>
      </c>
      <c r="C2141" t="str">
        <f ca="1">IF(B2141&lt;=$L$3,$I$3,IF(B2141&lt;=$L$4,$I$4,IF(B2141&lt;=$L$5,$I$5,IF(B2141&lt;=$L$6,$I$6,$I$7))))</f>
        <v>Cone</v>
      </c>
      <c r="D2141" s="14">
        <f ca="1">LOGINV(RAND(),$M$12,$L$12)</f>
        <v>26.228348475683042</v>
      </c>
      <c r="E2141" s="14">
        <f ca="1">LOGINV(RAND(),$M$13,$L$13)</f>
        <v>56.675403556197196</v>
      </c>
      <c r="F2141" s="14">
        <f ca="1">LOGINV(RAND(),$M$14,$L$14)</f>
        <v>14.028985837766918</v>
      </c>
      <c r="G2141" s="14">
        <f ca="1">D2141+E2141+F2141</f>
        <v>96.932737869647156</v>
      </c>
      <c r="H2141">
        <f ca="1">FLOOR(SimTable[[#This Row],[Total_Service_Time_sec]],10)</f>
        <v>90</v>
      </c>
    </row>
    <row r="2142" spans="1:8" ht="15" customHeight="1">
      <c r="A2142">
        <f t="shared" si="33"/>
        <v>2141</v>
      </c>
      <c r="B2142" s="13">
        <f ca="1">RAND()</f>
        <v>0.14347067024916926</v>
      </c>
      <c r="C2142" t="str">
        <f ca="1">IF(B2142&lt;=$L$3,$I$3,IF(B2142&lt;=$L$4,$I$4,IF(B2142&lt;=$L$5,$I$5,IF(B2142&lt;=$L$6,$I$6,$I$7))))</f>
        <v>Cone</v>
      </c>
      <c r="D2142" s="14">
        <f ca="1">LOGINV(RAND(),$M$12,$L$12)</f>
        <v>7.0035832220776033</v>
      </c>
      <c r="E2142" s="14">
        <f ca="1">LOGINV(RAND(),$M$13,$L$13)</f>
        <v>17.86019271023444</v>
      </c>
      <c r="F2142" s="14">
        <f ca="1">LOGINV(RAND(),$M$14,$L$14)</f>
        <v>19.22966753205797</v>
      </c>
      <c r="G2142" s="14">
        <f ca="1">D2142+E2142+F2142</f>
        <v>44.093443464370011</v>
      </c>
      <c r="H2142">
        <f ca="1">FLOOR(SimTable[[#This Row],[Total_Service_Time_sec]],10)</f>
        <v>40</v>
      </c>
    </row>
    <row r="2143" spans="1:8" ht="15" customHeight="1">
      <c r="A2143">
        <f t="shared" si="33"/>
        <v>2142</v>
      </c>
      <c r="B2143" s="13">
        <f ca="1">RAND()</f>
        <v>0.38650393590375587</v>
      </c>
      <c r="C2143" t="str">
        <f ca="1">IF(B2143&lt;=$L$3,$I$3,IF(B2143&lt;=$L$4,$I$4,IF(B2143&lt;=$L$5,$I$5,IF(B2143&lt;=$L$6,$I$6,$I$7))))</f>
        <v>Cone</v>
      </c>
      <c r="D2143" s="14">
        <f ca="1">LOGINV(RAND(),$M$12,$L$12)</f>
        <v>41.526543805185632</v>
      </c>
      <c r="E2143" s="14">
        <f ca="1">LOGINV(RAND(),$M$13,$L$13)</f>
        <v>19.164935703222916</v>
      </c>
      <c r="F2143" s="14">
        <f ca="1">LOGINV(RAND(),$M$14,$L$14)</f>
        <v>16.855108579151672</v>
      </c>
      <c r="G2143" s="14">
        <f ca="1">D2143+E2143+F2143</f>
        <v>77.546588087560224</v>
      </c>
      <c r="H2143">
        <f ca="1">FLOOR(SimTable[[#This Row],[Total_Service_Time_sec]],10)</f>
        <v>70</v>
      </c>
    </row>
    <row r="2144" spans="1:8" ht="15" customHeight="1">
      <c r="A2144">
        <f t="shared" si="33"/>
        <v>2143</v>
      </c>
      <c r="B2144" s="13">
        <f ca="1">RAND()</f>
        <v>0.85118450773905552</v>
      </c>
      <c r="C2144" t="str">
        <f ca="1">IF(B2144&lt;=$L$3,$I$3,IF(B2144&lt;=$L$4,$I$4,IF(B2144&lt;=$L$5,$I$5,IF(B2144&lt;=$L$6,$I$6,$I$7))))</f>
        <v>Cup</v>
      </c>
      <c r="D2144" s="14">
        <f ca="1">LOGINV(RAND(),$M$12,$L$12)</f>
        <v>17.044001841301451</v>
      </c>
      <c r="E2144" s="14">
        <f ca="1">LOGINV(RAND(),$M$13,$L$13)</f>
        <v>50.992705553841368</v>
      </c>
      <c r="F2144" s="14">
        <f ca="1">LOGINV(RAND(),$M$14,$L$14)</f>
        <v>20.224219156532222</v>
      </c>
      <c r="G2144" s="14">
        <f ca="1">D2144+E2144+F2144</f>
        <v>88.260926551675055</v>
      </c>
      <c r="H2144">
        <f ca="1">FLOOR(SimTable[[#This Row],[Total_Service_Time_sec]],10)</f>
        <v>80</v>
      </c>
    </row>
    <row r="2145" spans="1:8" ht="15" customHeight="1">
      <c r="A2145">
        <f t="shared" si="33"/>
        <v>2144</v>
      </c>
      <c r="B2145" s="13">
        <f ca="1">RAND()</f>
        <v>0.91088676844560656</v>
      </c>
      <c r="C2145" t="str">
        <f ca="1">IF(B2145&lt;=$L$3,$I$3,IF(B2145&lt;=$L$4,$I$4,IF(B2145&lt;=$L$5,$I$5,IF(B2145&lt;=$L$6,$I$6,$I$7))))</f>
        <v>Split</v>
      </c>
      <c r="D2145" s="14">
        <f ca="1">LOGINV(RAND(),$M$12,$L$12)</f>
        <v>22.538810037552892</v>
      </c>
      <c r="E2145" s="14">
        <f ca="1">LOGINV(RAND(),$M$13,$L$13)</f>
        <v>33.302913285087186</v>
      </c>
      <c r="F2145" s="14">
        <f ca="1">LOGINV(RAND(),$M$14,$L$14)</f>
        <v>19.67137565369519</v>
      </c>
      <c r="G2145" s="14">
        <f ca="1">D2145+E2145+F2145</f>
        <v>75.513098976335272</v>
      </c>
      <c r="H2145">
        <f ca="1">FLOOR(SimTable[[#This Row],[Total_Service_Time_sec]],10)</f>
        <v>70</v>
      </c>
    </row>
    <row r="2146" spans="1:8" ht="15" customHeight="1">
      <c r="A2146">
        <f t="shared" si="33"/>
        <v>2145</v>
      </c>
      <c r="B2146" s="13">
        <f ca="1">RAND()</f>
        <v>0.57370558186921417</v>
      </c>
      <c r="C2146" t="str">
        <f ca="1">IF(B2146&lt;=$L$3,$I$3,IF(B2146&lt;=$L$4,$I$4,IF(B2146&lt;=$L$5,$I$5,IF(B2146&lt;=$L$6,$I$6,$I$7))))</f>
        <v>Cup</v>
      </c>
      <c r="D2146" s="14">
        <f ca="1">LOGINV(RAND(),$M$12,$L$12)</f>
        <v>38.415825917746936</v>
      </c>
      <c r="E2146" s="14">
        <f ca="1">LOGINV(RAND(),$M$13,$L$13)</f>
        <v>13.129060671881733</v>
      </c>
      <c r="F2146" s="14">
        <f ca="1">LOGINV(RAND(),$M$14,$L$14)</f>
        <v>26.681565707919521</v>
      </c>
      <c r="G2146" s="14">
        <f ca="1">D2146+E2146+F2146</f>
        <v>78.226452297548192</v>
      </c>
      <c r="H2146">
        <f ca="1">FLOOR(SimTable[[#This Row],[Total_Service_Time_sec]],10)</f>
        <v>70</v>
      </c>
    </row>
    <row r="2147" spans="1:8" ht="15" customHeight="1">
      <c r="A2147">
        <f t="shared" si="33"/>
        <v>2146</v>
      </c>
      <c r="B2147" s="13">
        <f ca="1">RAND()</f>
        <v>0.70985572832185206</v>
      </c>
      <c r="C2147" t="str">
        <f ca="1">IF(B2147&lt;=$L$3,$I$3,IF(B2147&lt;=$L$4,$I$4,IF(B2147&lt;=$L$5,$I$5,IF(B2147&lt;=$L$6,$I$6,$I$7))))</f>
        <v>Cup</v>
      </c>
      <c r="D2147" s="14">
        <f ca="1">LOGINV(RAND(),$M$12,$L$12)</f>
        <v>7.0367121992071704</v>
      </c>
      <c r="E2147" s="14">
        <f ca="1">LOGINV(RAND(),$M$13,$L$13)</f>
        <v>9.7535626629945167</v>
      </c>
      <c r="F2147" s="14">
        <f ca="1">LOGINV(RAND(),$M$14,$L$14)</f>
        <v>20.496149713995873</v>
      </c>
      <c r="G2147" s="14">
        <f ca="1">D2147+E2147+F2147</f>
        <v>37.286424576197561</v>
      </c>
      <c r="H2147">
        <f ca="1">FLOOR(SimTable[[#This Row],[Total_Service_Time_sec]],10)</f>
        <v>30</v>
      </c>
    </row>
    <row r="2148" spans="1:8" ht="15" customHeight="1">
      <c r="A2148">
        <f t="shared" si="33"/>
        <v>2147</v>
      </c>
      <c r="B2148" s="13">
        <f ca="1">RAND()</f>
        <v>0.1675762801033257</v>
      </c>
      <c r="C2148" t="str">
        <f ca="1">IF(B2148&lt;=$L$3,$I$3,IF(B2148&lt;=$L$4,$I$4,IF(B2148&lt;=$L$5,$I$5,IF(B2148&lt;=$L$6,$I$6,$I$7))))</f>
        <v>Cone</v>
      </c>
      <c r="D2148" s="14">
        <f ca="1">LOGINV(RAND(),$M$12,$L$12)</f>
        <v>48.117041554014385</v>
      </c>
      <c r="E2148" s="14">
        <f ca="1">LOGINV(RAND(),$M$13,$L$13)</f>
        <v>69.276456854347941</v>
      </c>
      <c r="F2148" s="14">
        <f ca="1">LOGINV(RAND(),$M$14,$L$14)</f>
        <v>17.646028668174374</v>
      </c>
      <c r="G2148" s="14">
        <f ca="1">D2148+E2148+F2148</f>
        <v>135.0395270765367</v>
      </c>
      <c r="H2148">
        <f ca="1">FLOOR(SimTable[[#This Row],[Total_Service_Time_sec]],10)</f>
        <v>130</v>
      </c>
    </row>
    <row r="2149" spans="1:8" ht="15" customHeight="1">
      <c r="A2149">
        <f t="shared" si="33"/>
        <v>2148</v>
      </c>
      <c r="B2149" s="13">
        <f ca="1">RAND()</f>
        <v>0.22797036972511797</v>
      </c>
      <c r="C2149" t="str">
        <f ca="1">IF(B2149&lt;=$L$3,$I$3,IF(B2149&lt;=$L$4,$I$4,IF(B2149&lt;=$L$5,$I$5,IF(B2149&lt;=$L$6,$I$6,$I$7))))</f>
        <v>Cone</v>
      </c>
      <c r="D2149" s="14">
        <f ca="1">LOGINV(RAND(),$M$12,$L$12)</f>
        <v>117.25041252945506</v>
      </c>
      <c r="E2149" s="14">
        <f ca="1">LOGINV(RAND(),$M$13,$L$13)</f>
        <v>10.453883235676104</v>
      </c>
      <c r="F2149" s="14">
        <f ca="1">LOGINV(RAND(),$M$14,$L$14)</f>
        <v>23.635809088123263</v>
      </c>
      <c r="G2149" s="14">
        <f ca="1">D2149+E2149+F2149</f>
        <v>151.34010485325442</v>
      </c>
      <c r="H2149">
        <f ca="1">FLOOR(SimTable[[#This Row],[Total_Service_Time_sec]],10)</f>
        <v>150</v>
      </c>
    </row>
    <row r="2150" spans="1:8" ht="15" customHeight="1">
      <c r="A2150">
        <f t="shared" si="33"/>
        <v>2149</v>
      </c>
      <c r="B2150" s="13">
        <f ca="1">RAND()</f>
        <v>0.20427008681036951</v>
      </c>
      <c r="C2150" t="str">
        <f ca="1">IF(B2150&lt;=$L$3,$I$3,IF(B2150&lt;=$L$4,$I$4,IF(B2150&lt;=$L$5,$I$5,IF(B2150&lt;=$L$6,$I$6,$I$7))))</f>
        <v>Cone</v>
      </c>
      <c r="D2150" s="14">
        <f ca="1">LOGINV(RAND(),$M$12,$L$12)</f>
        <v>15.430696339473505</v>
      </c>
      <c r="E2150" s="14">
        <f ca="1">LOGINV(RAND(),$M$13,$L$13)</f>
        <v>13.854126661897977</v>
      </c>
      <c r="F2150" s="14">
        <f ca="1">LOGINV(RAND(),$M$14,$L$14)</f>
        <v>21.887924972381676</v>
      </c>
      <c r="G2150" s="14">
        <f ca="1">D2150+E2150+F2150</f>
        <v>51.172747973753161</v>
      </c>
      <c r="H2150">
        <f ca="1">FLOOR(SimTable[[#This Row],[Total_Service_Time_sec]],10)</f>
        <v>50</v>
      </c>
    </row>
    <row r="2151" spans="1:8" ht="15" customHeight="1">
      <c r="A2151">
        <f t="shared" si="33"/>
        <v>2150</v>
      </c>
      <c r="B2151" s="13">
        <f ca="1">RAND()</f>
        <v>0.91900655252386565</v>
      </c>
      <c r="C2151" t="str">
        <f ca="1">IF(B2151&lt;=$L$3,$I$3,IF(B2151&lt;=$L$4,$I$4,IF(B2151&lt;=$L$5,$I$5,IF(B2151&lt;=$L$6,$I$6,$I$7))))</f>
        <v>Split</v>
      </c>
      <c r="D2151" s="14">
        <f ca="1">LOGINV(RAND(),$M$12,$L$12)</f>
        <v>18.962323434172042</v>
      </c>
      <c r="E2151" s="14">
        <f ca="1">LOGINV(RAND(),$M$13,$L$13)</f>
        <v>29.475554257701567</v>
      </c>
      <c r="F2151" s="14">
        <f ca="1">LOGINV(RAND(),$M$14,$L$14)</f>
        <v>21.429234933416804</v>
      </c>
      <c r="G2151" s="14">
        <f ca="1">D2151+E2151+F2151</f>
        <v>69.867112625290417</v>
      </c>
      <c r="H2151">
        <f ca="1">FLOOR(SimTable[[#This Row],[Total_Service_Time_sec]],10)</f>
        <v>60</v>
      </c>
    </row>
    <row r="2152" spans="1:8" ht="15" customHeight="1">
      <c r="A2152">
        <f t="shared" si="33"/>
        <v>2151</v>
      </c>
      <c r="B2152" s="13">
        <f ca="1">RAND()</f>
        <v>0.26705699745839528</v>
      </c>
      <c r="C2152" t="str">
        <f ca="1">IF(B2152&lt;=$L$3,$I$3,IF(B2152&lt;=$L$4,$I$4,IF(B2152&lt;=$L$5,$I$5,IF(B2152&lt;=$L$6,$I$6,$I$7))))</f>
        <v>Cone</v>
      </c>
      <c r="D2152" s="14">
        <f ca="1">LOGINV(RAND(),$M$12,$L$12)</f>
        <v>68.901645963090473</v>
      </c>
      <c r="E2152" s="14">
        <f ca="1">LOGINV(RAND(),$M$13,$L$13)</f>
        <v>33.093888876659207</v>
      </c>
      <c r="F2152" s="14">
        <f ca="1">LOGINV(RAND(),$M$14,$L$14)</f>
        <v>23.27929137772194</v>
      </c>
      <c r="G2152" s="14">
        <f ca="1">D2152+E2152+F2152</f>
        <v>125.27482621747163</v>
      </c>
      <c r="H2152">
        <f ca="1">FLOOR(SimTable[[#This Row],[Total_Service_Time_sec]],10)</f>
        <v>120</v>
      </c>
    </row>
    <row r="2153" spans="1:8" ht="15" customHeight="1">
      <c r="A2153">
        <f t="shared" si="33"/>
        <v>2152</v>
      </c>
      <c r="B2153" s="13">
        <f ca="1">RAND()</f>
        <v>0.9781478433461932</v>
      </c>
      <c r="C2153" t="str">
        <f ca="1">IF(B2153&lt;=$L$3,$I$3,IF(B2153&lt;=$L$4,$I$4,IF(B2153&lt;=$L$5,$I$5,IF(B2153&lt;=$L$6,$I$6,$I$7))))</f>
        <v>Sundae</v>
      </c>
      <c r="D2153" s="14">
        <f ca="1">LOGINV(RAND(),$M$12,$L$12)</f>
        <v>36.885949285609016</v>
      </c>
      <c r="E2153" s="14">
        <f ca="1">LOGINV(RAND(),$M$13,$L$13)</f>
        <v>32.536694340705047</v>
      </c>
      <c r="F2153" s="14">
        <f ca="1">LOGINV(RAND(),$M$14,$L$14)</f>
        <v>27.429277576129412</v>
      </c>
      <c r="G2153" s="14">
        <f ca="1">D2153+E2153+F2153</f>
        <v>96.851921202443464</v>
      </c>
      <c r="H2153">
        <f ca="1">FLOOR(SimTable[[#This Row],[Total_Service_Time_sec]],10)</f>
        <v>90</v>
      </c>
    </row>
    <row r="2154" spans="1:8" ht="15" customHeight="1">
      <c r="A2154">
        <f t="shared" si="33"/>
        <v>2153</v>
      </c>
      <c r="B2154" s="13">
        <f ca="1">RAND()</f>
        <v>0.32904461305393951</v>
      </c>
      <c r="C2154" t="str">
        <f ca="1">IF(B2154&lt;=$L$3,$I$3,IF(B2154&lt;=$L$4,$I$4,IF(B2154&lt;=$L$5,$I$5,IF(B2154&lt;=$L$6,$I$6,$I$7))))</f>
        <v>Cone</v>
      </c>
      <c r="D2154" s="14">
        <f ca="1">LOGINV(RAND(),$M$12,$L$12)</f>
        <v>103.59427685164815</v>
      </c>
      <c r="E2154" s="14">
        <f ca="1">LOGINV(RAND(),$M$13,$L$13)</f>
        <v>25.579836211689923</v>
      </c>
      <c r="F2154" s="14">
        <f ca="1">LOGINV(RAND(),$M$14,$L$14)</f>
        <v>18.816466942161224</v>
      </c>
      <c r="G2154" s="14">
        <f ca="1">D2154+E2154+F2154</f>
        <v>147.99058000549928</v>
      </c>
      <c r="H2154">
        <f ca="1">FLOOR(SimTable[[#This Row],[Total_Service_Time_sec]],10)</f>
        <v>140</v>
      </c>
    </row>
    <row r="2155" spans="1:8" ht="15" customHeight="1">
      <c r="A2155">
        <f t="shared" si="33"/>
        <v>2154</v>
      </c>
      <c r="B2155" s="13">
        <f ca="1">RAND()</f>
        <v>0.52290158267405107</v>
      </c>
      <c r="C2155" t="str">
        <f ca="1">IF(B2155&lt;=$L$3,$I$3,IF(B2155&lt;=$L$4,$I$4,IF(B2155&lt;=$L$5,$I$5,IF(B2155&lt;=$L$6,$I$6,$I$7))))</f>
        <v>Cup</v>
      </c>
      <c r="D2155" s="14">
        <f ca="1">LOGINV(RAND(),$M$12,$L$12)</f>
        <v>63.06481854504424</v>
      </c>
      <c r="E2155" s="14">
        <f ca="1">LOGINV(RAND(),$M$13,$L$13)</f>
        <v>124.86960532839896</v>
      </c>
      <c r="F2155" s="14">
        <f ca="1">LOGINV(RAND(),$M$14,$L$14)</f>
        <v>15.460058886547817</v>
      </c>
      <c r="G2155" s="14">
        <f ca="1">D2155+E2155+F2155</f>
        <v>203.39448275999101</v>
      </c>
      <c r="H2155">
        <f ca="1">FLOOR(SimTable[[#This Row],[Total_Service_Time_sec]],10)</f>
        <v>200</v>
      </c>
    </row>
    <row r="2156" spans="1:8" ht="15" customHeight="1">
      <c r="A2156">
        <f t="shared" si="33"/>
        <v>2155</v>
      </c>
      <c r="B2156" s="13">
        <f ca="1">RAND()</f>
        <v>0.80180786285095285</v>
      </c>
      <c r="C2156" t="str">
        <f ca="1">IF(B2156&lt;=$L$3,$I$3,IF(B2156&lt;=$L$4,$I$4,IF(B2156&lt;=$L$5,$I$5,IF(B2156&lt;=$L$6,$I$6,$I$7))))</f>
        <v>Cup</v>
      </c>
      <c r="D2156" s="14">
        <f ca="1">LOGINV(RAND(),$M$12,$L$12)</f>
        <v>38.75149167040469</v>
      </c>
      <c r="E2156" s="14">
        <f ca="1">LOGINV(RAND(),$M$13,$L$13)</f>
        <v>21.380034374774066</v>
      </c>
      <c r="F2156" s="14">
        <f ca="1">LOGINV(RAND(),$M$14,$L$14)</f>
        <v>25.233960883387716</v>
      </c>
      <c r="G2156" s="14">
        <f ca="1">D2156+E2156+F2156</f>
        <v>85.365486928566469</v>
      </c>
      <c r="H2156">
        <f ca="1">FLOOR(SimTable[[#This Row],[Total_Service_Time_sec]],10)</f>
        <v>80</v>
      </c>
    </row>
    <row r="2157" spans="1:8" ht="15" customHeight="1">
      <c r="A2157">
        <f t="shared" si="33"/>
        <v>2156</v>
      </c>
      <c r="B2157" s="13">
        <f ca="1">RAND()</f>
        <v>0.98949081142540907</v>
      </c>
      <c r="C2157" t="str">
        <f ca="1">IF(B2157&lt;=$L$3,$I$3,IF(B2157&lt;=$L$4,$I$4,IF(B2157&lt;=$L$5,$I$5,IF(B2157&lt;=$L$6,$I$6,$I$7))))</f>
        <v>Sundae</v>
      </c>
      <c r="D2157" s="14">
        <f ca="1">LOGINV(RAND(),$M$12,$L$12)</f>
        <v>24.828940912963159</v>
      </c>
      <c r="E2157" s="14">
        <f ca="1">LOGINV(RAND(),$M$13,$L$13)</f>
        <v>45.635966706956623</v>
      </c>
      <c r="F2157" s="14">
        <f ca="1">LOGINV(RAND(),$M$14,$L$14)</f>
        <v>19.1271275952897</v>
      </c>
      <c r="G2157" s="14">
        <f ca="1">D2157+E2157+F2157</f>
        <v>89.592035215209478</v>
      </c>
      <c r="H2157">
        <f ca="1">FLOOR(SimTable[[#This Row],[Total_Service_Time_sec]],10)</f>
        <v>80</v>
      </c>
    </row>
    <row r="2158" spans="1:8" ht="15" customHeight="1">
      <c r="A2158">
        <f t="shared" si="33"/>
        <v>2157</v>
      </c>
      <c r="B2158" s="13">
        <f ca="1">RAND()</f>
        <v>0.10250500834506759</v>
      </c>
      <c r="C2158" t="str">
        <f ca="1">IF(B2158&lt;=$L$3,$I$3,IF(B2158&lt;=$L$4,$I$4,IF(B2158&lt;=$L$5,$I$5,IF(B2158&lt;=$L$6,$I$6,$I$7))))</f>
        <v>Cone</v>
      </c>
      <c r="D2158" s="14">
        <f ca="1">LOGINV(RAND(),$M$12,$L$12)</f>
        <v>15.012916814038874</v>
      </c>
      <c r="E2158" s="14">
        <f ca="1">LOGINV(RAND(),$M$13,$L$13)</f>
        <v>55.158821772343025</v>
      </c>
      <c r="F2158" s="14">
        <f ca="1">LOGINV(RAND(),$M$14,$L$14)</f>
        <v>22.846676646728124</v>
      </c>
      <c r="G2158" s="14">
        <f ca="1">D2158+E2158+F2158</f>
        <v>93.018415233110034</v>
      </c>
      <c r="H2158">
        <f ca="1">FLOOR(SimTable[[#This Row],[Total_Service_Time_sec]],10)</f>
        <v>90</v>
      </c>
    </row>
    <row r="2159" spans="1:8" ht="15" customHeight="1">
      <c r="A2159">
        <f t="shared" si="33"/>
        <v>2158</v>
      </c>
      <c r="B2159" s="13">
        <f ca="1">RAND()</f>
        <v>0.78879976529966933</v>
      </c>
      <c r="C2159" t="str">
        <f ca="1">IF(B2159&lt;=$L$3,$I$3,IF(B2159&lt;=$L$4,$I$4,IF(B2159&lt;=$L$5,$I$5,IF(B2159&lt;=$L$6,$I$6,$I$7))))</f>
        <v>Cup</v>
      </c>
      <c r="D2159" s="14">
        <f ca="1">LOGINV(RAND(),$M$12,$L$12)</f>
        <v>9.5946240422807119</v>
      </c>
      <c r="E2159" s="14">
        <f ca="1">LOGINV(RAND(),$M$13,$L$13)</f>
        <v>7.7728983907501759</v>
      </c>
      <c r="F2159" s="14">
        <f ca="1">LOGINV(RAND(),$M$14,$L$14)</f>
        <v>17.358860962909649</v>
      </c>
      <c r="G2159" s="14">
        <f ca="1">D2159+E2159+F2159</f>
        <v>34.726383395940537</v>
      </c>
      <c r="H2159">
        <f ca="1">FLOOR(SimTable[[#This Row],[Total_Service_Time_sec]],10)</f>
        <v>30</v>
      </c>
    </row>
    <row r="2160" spans="1:8" ht="15" customHeight="1">
      <c r="A2160">
        <f t="shared" si="33"/>
        <v>2159</v>
      </c>
      <c r="B2160" s="13">
        <f ca="1">RAND()</f>
        <v>0.98211971515209517</v>
      </c>
      <c r="C2160" t="str">
        <f ca="1">IF(B2160&lt;=$L$3,$I$3,IF(B2160&lt;=$L$4,$I$4,IF(B2160&lt;=$L$5,$I$5,IF(B2160&lt;=$L$6,$I$6,$I$7))))</f>
        <v>Sundae</v>
      </c>
      <c r="D2160" s="14">
        <f ca="1">LOGINV(RAND(),$M$12,$L$12)</f>
        <v>37.634537607467159</v>
      </c>
      <c r="E2160" s="14">
        <f ca="1">LOGINV(RAND(),$M$13,$L$13)</f>
        <v>8.3722534809999622</v>
      </c>
      <c r="F2160" s="14">
        <f ca="1">LOGINV(RAND(),$M$14,$L$14)</f>
        <v>18.429892790016343</v>
      </c>
      <c r="G2160" s="14">
        <f ca="1">D2160+E2160+F2160</f>
        <v>64.436683878483464</v>
      </c>
      <c r="H2160">
        <f ca="1">FLOOR(SimTable[[#This Row],[Total_Service_Time_sec]],10)</f>
        <v>60</v>
      </c>
    </row>
    <row r="2161" spans="1:8" ht="15" customHeight="1">
      <c r="A2161">
        <f t="shared" si="33"/>
        <v>2160</v>
      </c>
      <c r="B2161" s="13">
        <f ca="1">RAND()</f>
        <v>4.1798530347688323E-2</v>
      </c>
      <c r="C2161" t="str">
        <f ca="1">IF(B2161&lt;=$L$3,$I$3,IF(B2161&lt;=$L$4,$I$4,IF(B2161&lt;=$L$5,$I$5,IF(B2161&lt;=$L$6,$I$6,$I$7))))</f>
        <v>Cone</v>
      </c>
      <c r="D2161" s="14">
        <f ca="1">LOGINV(RAND(),$M$12,$L$12)</f>
        <v>21.760332528366128</v>
      </c>
      <c r="E2161" s="14">
        <f ca="1">LOGINV(RAND(),$M$13,$L$13)</f>
        <v>17.345918514998811</v>
      </c>
      <c r="F2161" s="14">
        <f ca="1">LOGINV(RAND(),$M$14,$L$14)</f>
        <v>26.368927364808041</v>
      </c>
      <c r="G2161" s="14">
        <f ca="1">D2161+E2161+F2161</f>
        <v>65.47517840817298</v>
      </c>
      <c r="H2161">
        <f ca="1">FLOOR(SimTable[[#This Row],[Total_Service_Time_sec]],10)</f>
        <v>60</v>
      </c>
    </row>
    <row r="2162" spans="1:8" ht="15" customHeight="1">
      <c r="A2162">
        <f t="shared" si="33"/>
        <v>2161</v>
      </c>
      <c r="B2162" s="13">
        <f ca="1">RAND()</f>
        <v>0.98245720103144429</v>
      </c>
      <c r="C2162" t="str">
        <f ca="1">IF(B2162&lt;=$L$3,$I$3,IF(B2162&lt;=$L$4,$I$4,IF(B2162&lt;=$L$5,$I$5,IF(B2162&lt;=$L$6,$I$6,$I$7))))</f>
        <v>Sundae</v>
      </c>
      <c r="D2162" s="14">
        <f ca="1">LOGINV(RAND(),$M$12,$L$12)</f>
        <v>33.865893839618131</v>
      </c>
      <c r="E2162" s="14">
        <f ca="1">LOGINV(RAND(),$M$13,$L$13)</f>
        <v>41.779078639049132</v>
      </c>
      <c r="F2162" s="14">
        <f ca="1">LOGINV(RAND(),$M$14,$L$14)</f>
        <v>19.094967029788343</v>
      </c>
      <c r="G2162" s="14">
        <f ca="1">D2162+E2162+F2162</f>
        <v>94.739939508455592</v>
      </c>
      <c r="H2162">
        <f ca="1">FLOOR(SimTable[[#This Row],[Total_Service_Time_sec]],10)</f>
        <v>90</v>
      </c>
    </row>
    <row r="2163" spans="1:8" ht="15" customHeight="1">
      <c r="A2163">
        <f t="shared" si="33"/>
        <v>2162</v>
      </c>
      <c r="B2163" s="13">
        <f ca="1">RAND()</f>
        <v>0.57235751981506755</v>
      </c>
      <c r="C2163" t="str">
        <f ca="1">IF(B2163&lt;=$L$3,$I$3,IF(B2163&lt;=$L$4,$I$4,IF(B2163&lt;=$L$5,$I$5,IF(B2163&lt;=$L$6,$I$6,$I$7))))</f>
        <v>Cup</v>
      </c>
      <c r="D2163" s="14">
        <f ca="1">LOGINV(RAND(),$M$12,$L$12)</f>
        <v>24.610286036431305</v>
      </c>
      <c r="E2163" s="14">
        <f ca="1">LOGINV(RAND(),$M$13,$L$13)</f>
        <v>15.105998786422742</v>
      </c>
      <c r="F2163" s="14">
        <f ca="1">LOGINV(RAND(),$M$14,$L$14)</f>
        <v>12.42386502305134</v>
      </c>
      <c r="G2163" s="14">
        <f ca="1">D2163+E2163+F2163</f>
        <v>52.140149845905391</v>
      </c>
      <c r="H2163">
        <f ca="1">FLOOR(SimTable[[#This Row],[Total_Service_Time_sec]],10)</f>
        <v>50</v>
      </c>
    </row>
    <row r="2164" spans="1:8" ht="15" customHeight="1">
      <c r="A2164">
        <f t="shared" si="33"/>
        <v>2163</v>
      </c>
      <c r="B2164" s="13">
        <f ca="1">RAND()</f>
        <v>0.38021371910341073</v>
      </c>
      <c r="C2164" t="str">
        <f ca="1">IF(B2164&lt;=$L$3,$I$3,IF(B2164&lt;=$L$4,$I$4,IF(B2164&lt;=$L$5,$I$5,IF(B2164&lt;=$L$6,$I$6,$I$7))))</f>
        <v>Cone</v>
      </c>
      <c r="D2164" s="14">
        <f ca="1">LOGINV(RAND(),$M$12,$L$12)</f>
        <v>74.259788465406558</v>
      </c>
      <c r="E2164" s="14">
        <f ca="1">LOGINV(RAND(),$M$13,$L$13)</f>
        <v>20.844117713215091</v>
      </c>
      <c r="F2164" s="14">
        <f ca="1">LOGINV(RAND(),$M$14,$L$14)</f>
        <v>13.045865786537412</v>
      </c>
      <c r="G2164" s="14">
        <f ca="1">D2164+E2164+F2164</f>
        <v>108.14977196515906</v>
      </c>
      <c r="H2164">
        <f ca="1">FLOOR(SimTable[[#This Row],[Total_Service_Time_sec]],10)</f>
        <v>100</v>
      </c>
    </row>
    <row r="2165" spans="1:8" ht="15" customHeight="1">
      <c r="A2165">
        <f t="shared" si="33"/>
        <v>2164</v>
      </c>
      <c r="B2165" s="13">
        <f ca="1">RAND()</f>
        <v>0.99748913394172478</v>
      </c>
      <c r="C2165" t="str">
        <f ca="1">IF(B2165&lt;=$L$3,$I$3,IF(B2165&lt;=$L$4,$I$4,IF(B2165&lt;=$L$5,$I$5,IF(B2165&lt;=$L$6,$I$6,$I$7))))</f>
        <v>Sundae</v>
      </c>
      <c r="D2165" s="14">
        <f ca="1">LOGINV(RAND(),$M$12,$L$12)</f>
        <v>28.582529025964501</v>
      </c>
      <c r="E2165" s="14">
        <f ca="1">LOGINV(RAND(),$M$13,$L$13)</f>
        <v>57.358716655345333</v>
      </c>
      <c r="F2165" s="14">
        <f ca="1">LOGINV(RAND(),$M$14,$L$14)</f>
        <v>17.342183665844143</v>
      </c>
      <c r="G2165" s="14">
        <f ca="1">D2165+E2165+F2165</f>
        <v>103.28342934715398</v>
      </c>
      <c r="H2165">
        <f ca="1">FLOOR(SimTable[[#This Row],[Total_Service_Time_sec]],10)</f>
        <v>100</v>
      </c>
    </row>
    <row r="2166" spans="1:8" ht="15" customHeight="1">
      <c r="A2166">
        <f t="shared" si="33"/>
        <v>2165</v>
      </c>
      <c r="B2166" s="13">
        <f ca="1">RAND()</f>
        <v>0.17895761689089595</v>
      </c>
      <c r="C2166" t="str">
        <f ca="1">IF(B2166&lt;=$L$3,$I$3,IF(B2166&lt;=$L$4,$I$4,IF(B2166&lt;=$L$5,$I$5,IF(B2166&lt;=$L$6,$I$6,$I$7))))</f>
        <v>Cone</v>
      </c>
      <c r="D2166" s="14">
        <f ca="1">LOGINV(RAND(),$M$12,$L$12)</f>
        <v>31.887604873926414</v>
      </c>
      <c r="E2166" s="14">
        <f ca="1">LOGINV(RAND(),$M$13,$L$13)</f>
        <v>29.251451775161257</v>
      </c>
      <c r="F2166" s="14">
        <f ca="1">LOGINV(RAND(),$M$14,$L$14)</f>
        <v>19.287315342887872</v>
      </c>
      <c r="G2166" s="14">
        <f ca="1">D2166+E2166+F2166</f>
        <v>80.426371991975543</v>
      </c>
      <c r="H2166">
        <f ca="1">FLOOR(SimTable[[#This Row],[Total_Service_Time_sec]],10)</f>
        <v>80</v>
      </c>
    </row>
    <row r="2167" spans="1:8" ht="15" customHeight="1">
      <c r="A2167">
        <f t="shared" si="33"/>
        <v>2166</v>
      </c>
      <c r="B2167" s="13">
        <f ca="1">RAND()</f>
        <v>0.27300804769685394</v>
      </c>
      <c r="C2167" t="str">
        <f ca="1">IF(B2167&lt;=$L$3,$I$3,IF(B2167&lt;=$L$4,$I$4,IF(B2167&lt;=$L$5,$I$5,IF(B2167&lt;=$L$6,$I$6,$I$7))))</f>
        <v>Cone</v>
      </c>
      <c r="D2167" s="14">
        <f ca="1">LOGINV(RAND(),$M$12,$L$12)</f>
        <v>32.333040824680879</v>
      </c>
      <c r="E2167" s="14">
        <f ca="1">LOGINV(RAND(),$M$13,$L$13)</f>
        <v>10.762683742318867</v>
      </c>
      <c r="F2167" s="14">
        <f ca="1">LOGINV(RAND(),$M$14,$L$14)</f>
        <v>19.078588923669283</v>
      </c>
      <c r="G2167" s="14">
        <f ca="1">D2167+E2167+F2167</f>
        <v>62.174313490669036</v>
      </c>
      <c r="H2167">
        <f ca="1">FLOOR(SimTable[[#This Row],[Total_Service_Time_sec]],10)</f>
        <v>60</v>
      </c>
    </row>
    <row r="2168" spans="1:8" ht="15" customHeight="1">
      <c r="A2168">
        <f t="shared" si="33"/>
        <v>2167</v>
      </c>
      <c r="B2168" s="13">
        <f ca="1">RAND()</f>
        <v>0.87569784516491089</v>
      </c>
      <c r="C2168" t="str">
        <f ca="1">IF(B2168&lt;=$L$3,$I$3,IF(B2168&lt;=$L$4,$I$4,IF(B2168&lt;=$L$5,$I$5,IF(B2168&lt;=$L$6,$I$6,$I$7))))</f>
        <v>Shake</v>
      </c>
      <c r="D2168" s="14">
        <f ca="1">LOGINV(RAND(),$M$12,$L$12)</f>
        <v>13.643834083811788</v>
      </c>
      <c r="E2168" s="14">
        <f ca="1">LOGINV(RAND(),$M$13,$L$13)</f>
        <v>20.197530223184479</v>
      </c>
      <c r="F2168" s="14">
        <f ca="1">LOGINV(RAND(),$M$14,$L$14)</f>
        <v>20.07236674660232</v>
      </c>
      <c r="G2168" s="14">
        <f ca="1">D2168+E2168+F2168</f>
        <v>53.913731053598589</v>
      </c>
      <c r="H2168">
        <f ca="1">FLOOR(SimTable[[#This Row],[Total_Service_Time_sec]],10)</f>
        <v>50</v>
      </c>
    </row>
    <row r="2169" spans="1:8" ht="15" customHeight="1">
      <c r="A2169">
        <f t="shared" si="33"/>
        <v>2168</v>
      </c>
      <c r="B2169" s="13">
        <f ca="1">RAND()</f>
        <v>0.21854594872312649</v>
      </c>
      <c r="C2169" t="str">
        <f ca="1">IF(B2169&lt;=$L$3,$I$3,IF(B2169&lt;=$L$4,$I$4,IF(B2169&lt;=$L$5,$I$5,IF(B2169&lt;=$L$6,$I$6,$I$7))))</f>
        <v>Cone</v>
      </c>
      <c r="D2169" s="14">
        <f ca="1">LOGINV(RAND(),$M$12,$L$12)</f>
        <v>10.602465757562811</v>
      </c>
      <c r="E2169" s="14">
        <f ca="1">LOGINV(RAND(),$M$13,$L$13)</f>
        <v>44.054483705106755</v>
      </c>
      <c r="F2169" s="14">
        <f ca="1">LOGINV(RAND(),$M$14,$L$14)</f>
        <v>17.104755485475994</v>
      </c>
      <c r="G2169" s="14">
        <f ca="1">D2169+E2169+F2169</f>
        <v>71.761704948145564</v>
      </c>
      <c r="H2169">
        <f ca="1">FLOOR(SimTable[[#This Row],[Total_Service_Time_sec]],10)</f>
        <v>70</v>
      </c>
    </row>
    <row r="2170" spans="1:8" ht="15" customHeight="1">
      <c r="A2170">
        <f t="shared" si="33"/>
        <v>2169</v>
      </c>
      <c r="B2170" s="13">
        <f ca="1">RAND()</f>
        <v>0.24957728217911579</v>
      </c>
      <c r="C2170" t="str">
        <f ca="1">IF(B2170&lt;=$L$3,$I$3,IF(B2170&lt;=$L$4,$I$4,IF(B2170&lt;=$L$5,$I$5,IF(B2170&lt;=$L$6,$I$6,$I$7))))</f>
        <v>Cone</v>
      </c>
      <c r="D2170" s="14">
        <f ca="1">LOGINV(RAND(),$M$12,$L$12)</f>
        <v>19.994714764575772</v>
      </c>
      <c r="E2170" s="14">
        <f ca="1">LOGINV(RAND(),$M$13,$L$13)</f>
        <v>22.236440639750448</v>
      </c>
      <c r="F2170" s="14">
        <f ca="1">LOGINV(RAND(),$M$14,$L$14)</f>
        <v>20.311497790938606</v>
      </c>
      <c r="G2170" s="14">
        <f ca="1">D2170+E2170+F2170</f>
        <v>62.542653195264819</v>
      </c>
      <c r="H2170">
        <f ca="1">FLOOR(SimTable[[#This Row],[Total_Service_Time_sec]],10)</f>
        <v>60</v>
      </c>
    </row>
    <row r="2171" spans="1:8" ht="15" customHeight="1">
      <c r="A2171">
        <f t="shared" si="33"/>
        <v>2170</v>
      </c>
      <c r="B2171" s="13">
        <f ca="1">RAND()</f>
        <v>0.73048603532203527</v>
      </c>
      <c r="C2171" t="str">
        <f ca="1">IF(B2171&lt;=$L$3,$I$3,IF(B2171&lt;=$L$4,$I$4,IF(B2171&lt;=$L$5,$I$5,IF(B2171&lt;=$L$6,$I$6,$I$7))))</f>
        <v>Cup</v>
      </c>
      <c r="D2171" s="14">
        <f ca="1">LOGINV(RAND(),$M$12,$L$12)</f>
        <v>48.871841516312777</v>
      </c>
      <c r="E2171" s="14">
        <f ca="1">LOGINV(RAND(),$M$13,$L$13)</f>
        <v>48.026809302349555</v>
      </c>
      <c r="F2171" s="14">
        <f ca="1">LOGINV(RAND(),$M$14,$L$14)</f>
        <v>22.200759442965087</v>
      </c>
      <c r="G2171" s="14">
        <f ca="1">D2171+E2171+F2171</f>
        <v>119.09941026162741</v>
      </c>
      <c r="H2171">
        <f ca="1">FLOOR(SimTable[[#This Row],[Total_Service_Time_sec]],10)</f>
        <v>110</v>
      </c>
    </row>
    <row r="2172" spans="1:8" ht="15" customHeight="1">
      <c r="A2172">
        <f t="shared" si="33"/>
        <v>2171</v>
      </c>
      <c r="B2172" s="13">
        <f ca="1">RAND()</f>
        <v>0.39844680030789736</v>
      </c>
      <c r="C2172" t="str">
        <f ca="1">IF(B2172&lt;=$L$3,$I$3,IF(B2172&lt;=$L$4,$I$4,IF(B2172&lt;=$L$5,$I$5,IF(B2172&lt;=$L$6,$I$6,$I$7))))</f>
        <v>Cone</v>
      </c>
      <c r="D2172" s="14">
        <f ca="1">LOGINV(RAND(),$M$12,$L$12)</f>
        <v>20.160870593382619</v>
      </c>
      <c r="E2172" s="14">
        <f ca="1">LOGINV(RAND(),$M$13,$L$13)</f>
        <v>35.342605629610553</v>
      </c>
      <c r="F2172" s="14">
        <f ca="1">LOGINV(RAND(),$M$14,$L$14)</f>
        <v>18.061435691199076</v>
      </c>
      <c r="G2172" s="14">
        <f ca="1">D2172+E2172+F2172</f>
        <v>73.564911914192251</v>
      </c>
      <c r="H2172">
        <f ca="1">FLOOR(SimTable[[#This Row],[Total_Service_Time_sec]],10)</f>
        <v>70</v>
      </c>
    </row>
    <row r="2173" spans="1:8" ht="15" customHeight="1">
      <c r="A2173">
        <f t="shared" si="33"/>
        <v>2172</v>
      </c>
      <c r="B2173" s="13">
        <f ca="1">RAND()</f>
        <v>0.79935143075728221</v>
      </c>
      <c r="C2173" t="str">
        <f ca="1">IF(B2173&lt;=$L$3,$I$3,IF(B2173&lt;=$L$4,$I$4,IF(B2173&lt;=$L$5,$I$5,IF(B2173&lt;=$L$6,$I$6,$I$7))))</f>
        <v>Cup</v>
      </c>
      <c r="D2173" s="14">
        <f ca="1">LOGINV(RAND(),$M$12,$L$12)</f>
        <v>64.628522312710743</v>
      </c>
      <c r="E2173" s="14">
        <f ca="1">LOGINV(RAND(),$M$13,$L$13)</f>
        <v>40.303213060546049</v>
      </c>
      <c r="F2173" s="14">
        <f ca="1">LOGINV(RAND(),$M$14,$L$14)</f>
        <v>17.996215172873502</v>
      </c>
      <c r="G2173" s="14">
        <f ca="1">D2173+E2173+F2173</f>
        <v>122.9279505461303</v>
      </c>
      <c r="H2173">
        <f ca="1">FLOOR(SimTable[[#This Row],[Total_Service_Time_sec]],10)</f>
        <v>120</v>
      </c>
    </row>
    <row r="2174" spans="1:8" ht="15" customHeight="1">
      <c r="A2174">
        <f t="shared" si="33"/>
        <v>2173</v>
      </c>
      <c r="B2174" s="13">
        <f ca="1">RAND()</f>
        <v>0.12335249365080769</v>
      </c>
      <c r="C2174" t="str">
        <f ca="1">IF(B2174&lt;=$L$3,$I$3,IF(B2174&lt;=$L$4,$I$4,IF(B2174&lt;=$L$5,$I$5,IF(B2174&lt;=$L$6,$I$6,$I$7))))</f>
        <v>Cone</v>
      </c>
      <c r="D2174" s="14">
        <f ca="1">LOGINV(RAND(),$M$12,$L$12)</f>
        <v>51.0797387368494</v>
      </c>
      <c r="E2174" s="14">
        <f ca="1">LOGINV(RAND(),$M$13,$L$13)</f>
        <v>19.826470658337563</v>
      </c>
      <c r="F2174" s="14">
        <f ca="1">LOGINV(RAND(),$M$14,$L$14)</f>
        <v>21.690006747897154</v>
      </c>
      <c r="G2174" s="14">
        <f ca="1">D2174+E2174+F2174</f>
        <v>92.596216143084121</v>
      </c>
      <c r="H2174">
        <f ca="1">FLOOR(SimTable[[#This Row],[Total_Service_Time_sec]],10)</f>
        <v>90</v>
      </c>
    </row>
    <row r="2175" spans="1:8" ht="15" customHeight="1">
      <c r="A2175">
        <f t="shared" si="33"/>
        <v>2174</v>
      </c>
      <c r="B2175" s="13">
        <f ca="1">RAND()</f>
        <v>0.99539271369272653</v>
      </c>
      <c r="C2175" t="str">
        <f ca="1">IF(B2175&lt;=$L$3,$I$3,IF(B2175&lt;=$L$4,$I$4,IF(B2175&lt;=$L$5,$I$5,IF(B2175&lt;=$L$6,$I$6,$I$7))))</f>
        <v>Sundae</v>
      </c>
      <c r="D2175" s="14">
        <f ca="1">LOGINV(RAND(),$M$12,$L$12)</f>
        <v>22.606699073999707</v>
      </c>
      <c r="E2175" s="14">
        <f ca="1">LOGINV(RAND(),$M$13,$L$13)</f>
        <v>67.351568439529757</v>
      </c>
      <c r="F2175" s="14">
        <f ca="1">LOGINV(RAND(),$M$14,$L$14)</f>
        <v>22.149828587298821</v>
      </c>
      <c r="G2175" s="14">
        <f ca="1">D2175+E2175+F2175</f>
        <v>112.10809610082828</v>
      </c>
      <c r="H2175">
        <f ca="1">FLOOR(SimTable[[#This Row],[Total_Service_Time_sec]],10)</f>
        <v>110</v>
      </c>
    </row>
    <row r="2176" spans="1:8" ht="15" customHeight="1">
      <c r="A2176">
        <f t="shared" si="33"/>
        <v>2175</v>
      </c>
      <c r="B2176" s="13">
        <f ca="1">RAND()</f>
        <v>0.90245150273144881</v>
      </c>
      <c r="C2176" t="str">
        <f ca="1">IF(B2176&lt;=$L$3,$I$3,IF(B2176&lt;=$L$4,$I$4,IF(B2176&lt;=$L$5,$I$5,IF(B2176&lt;=$L$6,$I$6,$I$7))))</f>
        <v>Split</v>
      </c>
      <c r="D2176" s="14">
        <f ca="1">LOGINV(RAND(),$M$12,$L$12)</f>
        <v>15.928537434100921</v>
      </c>
      <c r="E2176" s="14">
        <f ca="1">LOGINV(RAND(),$M$13,$L$13)</f>
        <v>32.82961562831246</v>
      </c>
      <c r="F2176" s="14">
        <f ca="1">LOGINV(RAND(),$M$14,$L$14)</f>
        <v>27.1604225694546</v>
      </c>
      <c r="G2176" s="14">
        <f ca="1">D2176+E2176+F2176</f>
        <v>75.918575631867981</v>
      </c>
      <c r="H2176">
        <f ca="1">FLOOR(SimTable[[#This Row],[Total_Service_Time_sec]],10)</f>
        <v>70</v>
      </c>
    </row>
    <row r="2177" spans="1:8" ht="15" customHeight="1">
      <c r="A2177">
        <f t="shared" si="33"/>
        <v>2176</v>
      </c>
      <c r="B2177" s="13">
        <f ca="1">RAND()</f>
        <v>0.80797938361247856</v>
      </c>
      <c r="C2177" t="str">
        <f ca="1">IF(B2177&lt;=$L$3,$I$3,IF(B2177&lt;=$L$4,$I$4,IF(B2177&lt;=$L$5,$I$5,IF(B2177&lt;=$L$6,$I$6,$I$7))))</f>
        <v>Cup</v>
      </c>
      <c r="D2177" s="14">
        <f ca="1">LOGINV(RAND(),$M$12,$L$12)</f>
        <v>38.463364614604281</v>
      </c>
      <c r="E2177" s="14">
        <f ca="1">LOGINV(RAND(),$M$13,$L$13)</f>
        <v>11.786328083873613</v>
      </c>
      <c r="F2177" s="14">
        <f ca="1">LOGINV(RAND(),$M$14,$L$14)</f>
        <v>21.108768651541631</v>
      </c>
      <c r="G2177" s="14">
        <f ca="1">D2177+E2177+F2177</f>
        <v>71.358461350019525</v>
      </c>
      <c r="H2177">
        <f ca="1">FLOOR(SimTable[[#This Row],[Total_Service_Time_sec]],10)</f>
        <v>70</v>
      </c>
    </row>
    <row r="2178" spans="1:8" ht="15" customHeight="1">
      <c r="A2178">
        <f t="shared" ref="A2178:A2241" si="34">ROW()-1</f>
        <v>2177</v>
      </c>
      <c r="B2178" s="13">
        <f ca="1">RAND()</f>
        <v>0.61846244428396036</v>
      </c>
      <c r="C2178" t="str">
        <f ca="1">IF(B2178&lt;=$L$3,$I$3,IF(B2178&lt;=$L$4,$I$4,IF(B2178&lt;=$L$5,$I$5,IF(B2178&lt;=$L$6,$I$6,$I$7))))</f>
        <v>Cup</v>
      </c>
      <c r="D2178" s="14">
        <f ca="1">LOGINV(RAND(),$M$12,$L$12)</f>
        <v>46.204250520348403</v>
      </c>
      <c r="E2178" s="14">
        <f ca="1">LOGINV(RAND(),$M$13,$L$13)</f>
        <v>23.154566072670992</v>
      </c>
      <c r="F2178" s="14">
        <f ca="1">LOGINV(RAND(),$M$14,$L$14)</f>
        <v>22.278340704952868</v>
      </c>
      <c r="G2178" s="14">
        <f ca="1">D2178+E2178+F2178</f>
        <v>91.637157297972266</v>
      </c>
      <c r="H2178">
        <f ca="1">FLOOR(SimTable[[#This Row],[Total_Service_Time_sec]],10)</f>
        <v>90</v>
      </c>
    </row>
    <row r="2179" spans="1:8" ht="15" customHeight="1">
      <c r="A2179">
        <f t="shared" si="34"/>
        <v>2178</v>
      </c>
      <c r="B2179" s="13">
        <f ca="1">RAND()</f>
        <v>0.37809146812564709</v>
      </c>
      <c r="C2179" t="str">
        <f ca="1">IF(B2179&lt;=$L$3,$I$3,IF(B2179&lt;=$L$4,$I$4,IF(B2179&lt;=$L$5,$I$5,IF(B2179&lt;=$L$6,$I$6,$I$7))))</f>
        <v>Cone</v>
      </c>
      <c r="D2179" s="14">
        <f ca="1">LOGINV(RAND(),$M$12,$L$12)</f>
        <v>50.442141648099479</v>
      </c>
      <c r="E2179" s="14">
        <f ca="1">LOGINV(RAND(),$M$13,$L$13)</f>
        <v>19.458259129043615</v>
      </c>
      <c r="F2179" s="14">
        <f ca="1">LOGINV(RAND(),$M$14,$L$14)</f>
        <v>15.795843520942219</v>
      </c>
      <c r="G2179" s="14">
        <f ca="1">D2179+E2179+F2179</f>
        <v>85.696244298085304</v>
      </c>
      <c r="H2179">
        <f ca="1">FLOOR(SimTable[[#This Row],[Total_Service_Time_sec]],10)</f>
        <v>80</v>
      </c>
    </row>
    <row r="2180" spans="1:8" ht="15" customHeight="1">
      <c r="A2180">
        <f t="shared" si="34"/>
        <v>2179</v>
      </c>
      <c r="B2180" s="13">
        <f ca="1">RAND()</f>
        <v>0.52506892934748595</v>
      </c>
      <c r="C2180" t="str">
        <f ca="1">IF(B2180&lt;=$L$3,$I$3,IF(B2180&lt;=$L$4,$I$4,IF(B2180&lt;=$L$5,$I$5,IF(B2180&lt;=$L$6,$I$6,$I$7))))</f>
        <v>Cup</v>
      </c>
      <c r="D2180" s="14">
        <f ca="1">LOGINV(RAND(),$M$12,$L$12)</f>
        <v>22.612846128683938</v>
      </c>
      <c r="E2180" s="14">
        <f ca="1">LOGINV(RAND(),$M$13,$L$13)</f>
        <v>26.078025331036997</v>
      </c>
      <c r="F2180" s="14">
        <f ca="1">LOGINV(RAND(),$M$14,$L$14)</f>
        <v>22.344644465787624</v>
      </c>
      <c r="G2180" s="14">
        <f ca="1">D2180+E2180+F2180</f>
        <v>71.035515925508562</v>
      </c>
      <c r="H2180">
        <f ca="1">FLOOR(SimTable[[#This Row],[Total_Service_Time_sec]],10)</f>
        <v>70</v>
      </c>
    </row>
    <row r="2181" spans="1:8" ht="15" customHeight="1">
      <c r="A2181">
        <f t="shared" si="34"/>
        <v>2180</v>
      </c>
      <c r="B2181" s="13">
        <f ca="1">RAND()</f>
        <v>0.42509006215661649</v>
      </c>
      <c r="C2181" t="str">
        <f ca="1">IF(B2181&lt;=$L$3,$I$3,IF(B2181&lt;=$L$4,$I$4,IF(B2181&lt;=$L$5,$I$5,IF(B2181&lt;=$L$6,$I$6,$I$7))))</f>
        <v>Cone</v>
      </c>
      <c r="D2181" s="14">
        <f ca="1">LOGINV(RAND(),$M$12,$L$12)</f>
        <v>37.415169588836093</v>
      </c>
      <c r="E2181" s="14">
        <f ca="1">LOGINV(RAND(),$M$13,$L$13)</f>
        <v>68.868275394798573</v>
      </c>
      <c r="F2181" s="14">
        <f ca="1">LOGINV(RAND(),$M$14,$L$14)</f>
        <v>32.806683670361039</v>
      </c>
      <c r="G2181" s="14">
        <f ca="1">D2181+E2181+F2181</f>
        <v>139.09012865399569</v>
      </c>
      <c r="H2181">
        <f ca="1">FLOOR(SimTable[[#This Row],[Total_Service_Time_sec]],10)</f>
        <v>130</v>
      </c>
    </row>
    <row r="2182" spans="1:8" ht="15" customHeight="1">
      <c r="A2182">
        <f t="shared" si="34"/>
        <v>2181</v>
      </c>
      <c r="B2182" s="13">
        <f ca="1">RAND()</f>
        <v>0.51236726206912397</v>
      </c>
      <c r="C2182" t="str">
        <f ca="1">IF(B2182&lt;=$L$3,$I$3,IF(B2182&lt;=$L$4,$I$4,IF(B2182&lt;=$L$5,$I$5,IF(B2182&lt;=$L$6,$I$6,$I$7))))</f>
        <v>Cup</v>
      </c>
      <c r="D2182" s="14">
        <f ca="1">LOGINV(RAND(),$M$12,$L$12)</f>
        <v>18.152718137027716</v>
      </c>
      <c r="E2182" s="14">
        <f ca="1">LOGINV(RAND(),$M$13,$L$13)</f>
        <v>34.181401965903525</v>
      </c>
      <c r="F2182" s="14">
        <f ca="1">LOGINV(RAND(),$M$14,$L$14)</f>
        <v>17.10076951478883</v>
      </c>
      <c r="G2182" s="14">
        <f ca="1">D2182+E2182+F2182</f>
        <v>69.434889617720074</v>
      </c>
      <c r="H2182">
        <f ca="1">FLOOR(SimTable[[#This Row],[Total_Service_Time_sec]],10)</f>
        <v>60</v>
      </c>
    </row>
    <row r="2183" spans="1:8" ht="15" customHeight="1">
      <c r="A2183">
        <f t="shared" si="34"/>
        <v>2182</v>
      </c>
      <c r="B2183" s="13">
        <f ca="1">RAND()</f>
        <v>0.71556522370696329</v>
      </c>
      <c r="C2183" t="str">
        <f ca="1">IF(B2183&lt;=$L$3,$I$3,IF(B2183&lt;=$L$4,$I$4,IF(B2183&lt;=$L$5,$I$5,IF(B2183&lt;=$L$6,$I$6,$I$7))))</f>
        <v>Cup</v>
      </c>
      <c r="D2183" s="14">
        <f ca="1">LOGINV(RAND(),$M$12,$L$12)</f>
        <v>12.234825221776804</v>
      </c>
      <c r="E2183" s="14">
        <f ca="1">LOGINV(RAND(),$M$13,$L$13)</f>
        <v>30.963158188356196</v>
      </c>
      <c r="F2183" s="14">
        <f ca="1">LOGINV(RAND(),$M$14,$L$14)</f>
        <v>21.976395988855106</v>
      </c>
      <c r="G2183" s="14">
        <f ca="1">D2183+E2183+F2183</f>
        <v>65.174379398988108</v>
      </c>
      <c r="H2183">
        <f ca="1">FLOOR(SimTable[[#This Row],[Total_Service_Time_sec]],10)</f>
        <v>60</v>
      </c>
    </row>
    <row r="2184" spans="1:8" ht="15" customHeight="1">
      <c r="A2184">
        <f t="shared" si="34"/>
        <v>2183</v>
      </c>
      <c r="B2184" s="13">
        <f ca="1">RAND()</f>
        <v>0.34491557749922885</v>
      </c>
      <c r="C2184" t="str">
        <f ca="1">IF(B2184&lt;=$L$3,$I$3,IF(B2184&lt;=$L$4,$I$4,IF(B2184&lt;=$L$5,$I$5,IF(B2184&lt;=$L$6,$I$6,$I$7))))</f>
        <v>Cone</v>
      </c>
      <c r="D2184" s="14">
        <f ca="1">LOGINV(RAND(),$M$12,$L$12)</f>
        <v>40.945769792793378</v>
      </c>
      <c r="E2184" s="14">
        <f ca="1">LOGINV(RAND(),$M$13,$L$13)</f>
        <v>20.266797804306009</v>
      </c>
      <c r="F2184" s="14">
        <f ca="1">LOGINV(RAND(),$M$14,$L$14)</f>
        <v>24.894955473498303</v>
      </c>
      <c r="G2184" s="14">
        <f ca="1">D2184+E2184+F2184</f>
        <v>86.107523070597694</v>
      </c>
      <c r="H2184">
        <f ca="1">FLOOR(SimTable[[#This Row],[Total_Service_Time_sec]],10)</f>
        <v>80</v>
      </c>
    </row>
    <row r="2185" spans="1:8" ht="15" customHeight="1">
      <c r="A2185">
        <f t="shared" si="34"/>
        <v>2184</v>
      </c>
      <c r="B2185" s="13">
        <f ca="1">RAND()</f>
        <v>0.38019472147393896</v>
      </c>
      <c r="C2185" t="str">
        <f ca="1">IF(B2185&lt;=$L$3,$I$3,IF(B2185&lt;=$L$4,$I$4,IF(B2185&lt;=$L$5,$I$5,IF(B2185&lt;=$L$6,$I$6,$I$7))))</f>
        <v>Cone</v>
      </c>
      <c r="D2185" s="14">
        <f ca="1">LOGINV(RAND(),$M$12,$L$12)</f>
        <v>26.405594833695215</v>
      </c>
      <c r="E2185" s="14">
        <f ca="1">LOGINV(RAND(),$M$13,$L$13)</f>
        <v>35.040103923807294</v>
      </c>
      <c r="F2185" s="14">
        <f ca="1">LOGINV(RAND(),$M$14,$L$14)</f>
        <v>18.678084937876914</v>
      </c>
      <c r="G2185" s="14">
        <f ca="1">D2185+E2185+F2185</f>
        <v>80.12378369537943</v>
      </c>
      <c r="H2185">
        <f ca="1">FLOOR(SimTable[[#This Row],[Total_Service_Time_sec]],10)</f>
        <v>80</v>
      </c>
    </row>
    <row r="2186" spans="1:8" ht="15" customHeight="1">
      <c r="A2186">
        <f t="shared" si="34"/>
        <v>2185</v>
      </c>
      <c r="B2186" s="13">
        <f ca="1">RAND()</f>
        <v>0.25568590636886301</v>
      </c>
      <c r="C2186" t="str">
        <f ca="1">IF(B2186&lt;=$L$3,$I$3,IF(B2186&lt;=$L$4,$I$4,IF(B2186&lt;=$L$5,$I$5,IF(B2186&lt;=$L$6,$I$6,$I$7))))</f>
        <v>Cone</v>
      </c>
      <c r="D2186" s="14">
        <f ca="1">LOGINV(RAND(),$M$12,$L$12)</f>
        <v>18.224077689579197</v>
      </c>
      <c r="E2186" s="14">
        <f ca="1">LOGINV(RAND(),$M$13,$L$13)</f>
        <v>32.502631477033326</v>
      </c>
      <c r="F2186" s="14">
        <f ca="1">LOGINV(RAND(),$M$14,$L$14)</f>
        <v>24.884509632416645</v>
      </c>
      <c r="G2186" s="14">
        <f ca="1">D2186+E2186+F2186</f>
        <v>75.61121879902916</v>
      </c>
      <c r="H2186">
        <f ca="1">FLOOR(SimTable[[#This Row],[Total_Service_Time_sec]],10)</f>
        <v>70</v>
      </c>
    </row>
    <row r="2187" spans="1:8" ht="15" customHeight="1">
      <c r="A2187">
        <f t="shared" si="34"/>
        <v>2186</v>
      </c>
      <c r="B2187" s="13">
        <f ca="1">RAND()</f>
        <v>0.73236406945130239</v>
      </c>
      <c r="C2187" t="str">
        <f ca="1">IF(B2187&lt;=$L$3,$I$3,IF(B2187&lt;=$L$4,$I$4,IF(B2187&lt;=$L$5,$I$5,IF(B2187&lt;=$L$6,$I$6,$I$7))))</f>
        <v>Cup</v>
      </c>
      <c r="D2187" s="14">
        <f ca="1">LOGINV(RAND(),$M$12,$L$12)</f>
        <v>52.019576871565398</v>
      </c>
      <c r="E2187" s="14">
        <f ca="1">LOGINV(RAND(),$M$13,$L$13)</f>
        <v>86.11924732730624</v>
      </c>
      <c r="F2187" s="14">
        <f ca="1">LOGINV(RAND(),$M$14,$L$14)</f>
        <v>21.762112430761185</v>
      </c>
      <c r="G2187" s="14">
        <f ca="1">D2187+E2187+F2187</f>
        <v>159.90093662963284</v>
      </c>
      <c r="H2187">
        <f ca="1">FLOOR(SimTable[[#This Row],[Total_Service_Time_sec]],10)</f>
        <v>150</v>
      </c>
    </row>
    <row r="2188" spans="1:8" ht="15" customHeight="1">
      <c r="A2188">
        <f t="shared" si="34"/>
        <v>2187</v>
      </c>
      <c r="B2188" s="13">
        <f ca="1">RAND()</f>
        <v>0.75047823430516714</v>
      </c>
      <c r="C2188" t="str">
        <f ca="1">IF(B2188&lt;=$L$3,$I$3,IF(B2188&lt;=$L$4,$I$4,IF(B2188&lt;=$L$5,$I$5,IF(B2188&lt;=$L$6,$I$6,$I$7))))</f>
        <v>Cup</v>
      </c>
      <c r="D2188" s="14">
        <f ca="1">LOGINV(RAND(),$M$12,$L$12)</f>
        <v>23.78132410786252</v>
      </c>
      <c r="E2188" s="14">
        <f ca="1">LOGINV(RAND(),$M$13,$L$13)</f>
        <v>26.968053502839965</v>
      </c>
      <c r="F2188" s="14">
        <f ca="1">LOGINV(RAND(),$M$14,$L$14)</f>
        <v>15.203966292721821</v>
      </c>
      <c r="G2188" s="14">
        <f ca="1">D2188+E2188+F2188</f>
        <v>65.953343903424297</v>
      </c>
      <c r="H2188">
        <f ca="1">FLOOR(SimTable[[#This Row],[Total_Service_Time_sec]],10)</f>
        <v>60</v>
      </c>
    </row>
    <row r="2189" spans="1:8" ht="15" customHeight="1">
      <c r="A2189">
        <f t="shared" si="34"/>
        <v>2188</v>
      </c>
      <c r="B2189" s="13">
        <f ca="1">RAND()</f>
        <v>0.83653336786634314</v>
      </c>
      <c r="C2189" t="str">
        <f ca="1">IF(B2189&lt;=$L$3,$I$3,IF(B2189&lt;=$L$4,$I$4,IF(B2189&lt;=$L$5,$I$5,IF(B2189&lt;=$L$6,$I$6,$I$7))))</f>
        <v>Cup</v>
      </c>
      <c r="D2189" s="14">
        <f ca="1">LOGINV(RAND(),$M$12,$L$12)</f>
        <v>53.377761619190665</v>
      </c>
      <c r="E2189" s="14">
        <f ca="1">LOGINV(RAND(),$M$13,$L$13)</f>
        <v>14.896370016997592</v>
      </c>
      <c r="F2189" s="14">
        <f ca="1">LOGINV(RAND(),$M$14,$L$14)</f>
        <v>25.687961266013307</v>
      </c>
      <c r="G2189" s="14">
        <f ca="1">D2189+E2189+F2189</f>
        <v>93.962092902201562</v>
      </c>
      <c r="H2189">
        <f ca="1">FLOOR(SimTable[[#This Row],[Total_Service_Time_sec]],10)</f>
        <v>90</v>
      </c>
    </row>
    <row r="2190" spans="1:8" ht="15" customHeight="1">
      <c r="A2190">
        <f t="shared" si="34"/>
        <v>2189</v>
      </c>
      <c r="B2190" s="13">
        <f ca="1">RAND()</f>
        <v>0.30803491479423439</v>
      </c>
      <c r="C2190" t="str">
        <f ca="1">IF(B2190&lt;=$L$3,$I$3,IF(B2190&lt;=$L$4,$I$4,IF(B2190&lt;=$L$5,$I$5,IF(B2190&lt;=$L$6,$I$6,$I$7))))</f>
        <v>Cone</v>
      </c>
      <c r="D2190" s="14">
        <f ca="1">LOGINV(RAND(),$M$12,$L$12)</f>
        <v>17.761478941041361</v>
      </c>
      <c r="E2190" s="14">
        <f ca="1">LOGINV(RAND(),$M$13,$L$13)</f>
        <v>51.758340562498866</v>
      </c>
      <c r="F2190" s="14">
        <f ca="1">LOGINV(RAND(),$M$14,$L$14)</f>
        <v>25.447476742561204</v>
      </c>
      <c r="G2190" s="14">
        <f ca="1">D2190+E2190+F2190</f>
        <v>94.967296246101427</v>
      </c>
      <c r="H2190">
        <f ca="1">FLOOR(SimTable[[#This Row],[Total_Service_Time_sec]],10)</f>
        <v>90</v>
      </c>
    </row>
    <row r="2191" spans="1:8" ht="15" customHeight="1">
      <c r="A2191">
        <f t="shared" si="34"/>
        <v>2190</v>
      </c>
      <c r="B2191" s="13">
        <f ca="1">RAND()</f>
        <v>0.12172686301729352</v>
      </c>
      <c r="C2191" t="str">
        <f ca="1">IF(B2191&lt;=$L$3,$I$3,IF(B2191&lt;=$L$4,$I$4,IF(B2191&lt;=$L$5,$I$5,IF(B2191&lt;=$L$6,$I$6,$I$7))))</f>
        <v>Cone</v>
      </c>
      <c r="D2191" s="14">
        <f ca="1">LOGINV(RAND(),$M$12,$L$12)</f>
        <v>4.7796596894430516</v>
      </c>
      <c r="E2191" s="14">
        <f ca="1">LOGINV(RAND(),$M$13,$L$13)</f>
        <v>18.565584215438388</v>
      </c>
      <c r="F2191" s="14">
        <f ca="1">LOGINV(RAND(),$M$14,$L$14)</f>
        <v>20.094074629684538</v>
      </c>
      <c r="G2191" s="14">
        <f ca="1">D2191+E2191+F2191</f>
        <v>43.439318534565977</v>
      </c>
      <c r="H2191">
        <f ca="1">FLOOR(SimTable[[#This Row],[Total_Service_Time_sec]],10)</f>
        <v>40</v>
      </c>
    </row>
    <row r="2192" spans="1:8" ht="15" customHeight="1">
      <c r="A2192">
        <f t="shared" si="34"/>
        <v>2191</v>
      </c>
      <c r="B2192" s="13">
        <f ca="1">RAND()</f>
        <v>0.83048184006791692</v>
      </c>
      <c r="C2192" t="str">
        <f ca="1">IF(B2192&lt;=$L$3,$I$3,IF(B2192&lt;=$L$4,$I$4,IF(B2192&lt;=$L$5,$I$5,IF(B2192&lt;=$L$6,$I$6,$I$7))))</f>
        <v>Cup</v>
      </c>
      <c r="D2192" s="14">
        <f ca="1">LOGINV(RAND(),$M$12,$L$12)</f>
        <v>11.021069011806748</v>
      </c>
      <c r="E2192" s="14">
        <f ca="1">LOGINV(RAND(),$M$13,$L$13)</f>
        <v>48.485280913689252</v>
      </c>
      <c r="F2192" s="14">
        <f ca="1">LOGINV(RAND(),$M$14,$L$14)</f>
        <v>17.502661295468172</v>
      </c>
      <c r="G2192" s="14">
        <f ca="1">D2192+E2192+F2192</f>
        <v>77.009011220964169</v>
      </c>
      <c r="H2192">
        <f ca="1">FLOOR(SimTable[[#This Row],[Total_Service_Time_sec]],10)</f>
        <v>70</v>
      </c>
    </row>
    <row r="2193" spans="1:8" ht="15" customHeight="1">
      <c r="A2193">
        <f t="shared" si="34"/>
        <v>2192</v>
      </c>
      <c r="B2193" s="13">
        <f ca="1">RAND()</f>
        <v>0.96520737668916434</v>
      </c>
      <c r="C2193" t="str">
        <f ca="1">IF(B2193&lt;=$L$3,$I$3,IF(B2193&lt;=$L$4,$I$4,IF(B2193&lt;=$L$5,$I$5,IF(B2193&lt;=$L$6,$I$6,$I$7))))</f>
        <v>Sundae</v>
      </c>
      <c r="D2193" s="14">
        <f ca="1">LOGINV(RAND(),$M$12,$L$12)</f>
        <v>83.319071277431092</v>
      </c>
      <c r="E2193" s="14">
        <f ca="1">LOGINV(RAND(),$M$13,$L$13)</f>
        <v>10.270729374665681</v>
      </c>
      <c r="F2193" s="14">
        <f ca="1">LOGINV(RAND(),$M$14,$L$14)</f>
        <v>21.866432954656169</v>
      </c>
      <c r="G2193" s="14">
        <f ca="1">D2193+E2193+F2193</f>
        <v>115.45623360675293</v>
      </c>
      <c r="H2193">
        <f ca="1">FLOOR(SimTable[[#This Row],[Total_Service_Time_sec]],10)</f>
        <v>110</v>
      </c>
    </row>
    <row r="2194" spans="1:8" ht="15" customHeight="1">
      <c r="A2194">
        <f t="shared" si="34"/>
        <v>2193</v>
      </c>
      <c r="B2194" s="13">
        <f ca="1">RAND()</f>
        <v>0.73479504991132838</v>
      </c>
      <c r="C2194" t="str">
        <f ca="1">IF(B2194&lt;=$L$3,$I$3,IF(B2194&lt;=$L$4,$I$4,IF(B2194&lt;=$L$5,$I$5,IF(B2194&lt;=$L$6,$I$6,$I$7))))</f>
        <v>Cup</v>
      </c>
      <c r="D2194" s="14">
        <f ca="1">LOGINV(RAND(),$M$12,$L$12)</f>
        <v>15.609223938059458</v>
      </c>
      <c r="E2194" s="14">
        <f ca="1">LOGINV(RAND(),$M$13,$L$13)</f>
        <v>17.137974581802776</v>
      </c>
      <c r="F2194" s="14">
        <f ca="1">LOGINV(RAND(),$M$14,$L$14)</f>
        <v>27.165038881471911</v>
      </c>
      <c r="G2194" s="14">
        <f ca="1">D2194+E2194+F2194</f>
        <v>59.912237401334153</v>
      </c>
      <c r="H2194">
        <f ca="1">FLOOR(SimTable[[#This Row],[Total_Service_Time_sec]],10)</f>
        <v>50</v>
      </c>
    </row>
    <row r="2195" spans="1:8" ht="15" customHeight="1">
      <c r="A2195">
        <f t="shared" si="34"/>
        <v>2194</v>
      </c>
      <c r="B2195" s="13">
        <f ca="1">RAND()</f>
        <v>0.686165402492668</v>
      </c>
      <c r="C2195" t="str">
        <f ca="1">IF(B2195&lt;=$L$3,$I$3,IF(B2195&lt;=$L$4,$I$4,IF(B2195&lt;=$L$5,$I$5,IF(B2195&lt;=$L$6,$I$6,$I$7))))</f>
        <v>Cup</v>
      </c>
      <c r="D2195" s="14">
        <f ca="1">LOGINV(RAND(),$M$12,$L$12)</f>
        <v>44.14608543201858</v>
      </c>
      <c r="E2195" s="14">
        <f ca="1">LOGINV(RAND(),$M$13,$L$13)</f>
        <v>36.377462111289184</v>
      </c>
      <c r="F2195" s="14">
        <f ca="1">LOGINV(RAND(),$M$14,$L$14)</f>
        <v>17.319255304567324</v>
      </c>
      <c r="G2195" s="14">
        <f ca="1">D2195+E2195+F2195</f>
        <v>97.842802847875078</v>
      </c>
      <c r="H2195">
        <f ca="1">FLOOR(SimTable[[#This Row],[Total_Service_Time_sec]],10)</f>
        <v>90</v>
      </c>
    </row>
    <row r="2196" spans="1:8" ht="15" customHeight="1">
      <c r="A2196">
        <f t="shared" si="34"/>
        <v>2195</v>
      </c>
      <c r="B2196" s="13">
        <f ca="1">RAND()</f>
        <v>0.52666955372491231</v>
      </c>
      <c r="C2196" t="str">
        <f ca="1">IF(B2196&lt;=$L$3,$I$3,IF(B2196&lt;=$L$4,$I$4,IF(B2196&lt;=$L$5,$I$5,IF(B2196&lt;=$L$6,$I$6,$I$7))))</f>
        <v>Cup</v>
      </c>
      <c r="D2196" s="14">
        <f ca="1">LOGINV(RAND(),$M$12,$L$12)</f>
        <v>22.573939595718201</v>
      </c>
      <c r="E2196" s="14">
        <f ca="1">LOGINV(RAND(),$M$13,$L$13)</f>
        <v>27.297512366320543</v>
      </c>
      <c r="F2196" s="14">
        <f ca="1">LOGINV(RAND(),$M$14,$L$14)</f>
        <v>18.677542089091745</v>
      </c>
      <c r="G2196" s="14">
        <f ca="1">D2196+E2196+F2196</f>
        <v>68.548994051130492</v>
      </c>
      <c r="H2196">
        <f ca="1">FLOOR(SimTable[[#This Row],[Total_Service_Time_sec]],10)</f>
        <v>60</v>
      </c>
    </row>
    <row r="2197" spans="1:8" ht="15" customHeight="1">
      <c r="A2197">
        <f t="shared" si="34"/>
        <v>2196</v>
      </c>
      <c r="B2197" s="13">
        <f ca="1">RAND()</f>
        <v>2.2368555110552912E-2</v>
      </c>
      <c r="C2197" t="str">
        <f ca="1">IF(B2197&lt;=$L$3,$I$3,IF(B2197&lt;=$L$4,$I$4,IF(B2197&lt;=$L$5,$I$5,IF(B2197&lt;=$L$6,$I$6,$I$7))))</f>
        <v>Cone</v>
      </c>
      <c r="D2197" s="14">
        <f ca="1">LOGINV(RAND(),$M$12,$L$12)</f>
        <v>27.31459278512423</v>
      </c>
      <c r="E2197" s="14">
        <f ca="1">LOGINV(RAND(),$M$13,$L$13)</f>
        <v>26.024667186082645</v>
      </c>
      <c r="F2197" s="14">
        <f ca="1">LOGINV(RAND(),$M$14,$L$14)</f>
        <v>19.168105740534532</v>
      </c>
      <c r="G2197" s="14">
        <f ca="1">D2197+E2197+F2197</f>
        <v>72.5073657117414</v>
      </c>
      <c r="H2197">
        <f ca="1">FLOOR(SimTable[[#This Row],[Total_Service_Time_sec]],10)</f>
        <v>70</v>
      </c>
    </row>
    <row r="2198" spans="1:8" ht="15" customHeight="1">
      <c r="A2198">
        <f t="shared" si="34"/>
        <v>2197</v>
      </c>
      <c r="B2198" s="13">
        <f ca="1">RAND()</f>
        <v>5.6634935118880292E-2</v>
      </c>
      <c r="C2198" t="str">
        <f ca="1">IF(B2198&lt;=$L$3,$I$3,IF(B2198&lt;=$L$4,$I$4,IF(B2198&lt;=$L$5,$I$5,IF(B2198&lt;=$L$6,$I$6,$I$7))))</f>
        <v>Cone</v>
      </c>
      <c r="D2198" s="14">
        <f ca="1">LOGINV(RAND(),$M$12,$L$12)</f>
        <v>54.741722534868352</v>
      </c>
      <c r="E2198" s="14">
        <f ca="1">LOGINV(RAND(),$M$13,$L$13)</f>
        <v>27.567593027941758</v>
      </c>
      <c r="F2198" s="14">
        <f ca="1">LOGINV(RAND(),$M$14,$L$14)</f>
        <v>22.065092828154103</v>
      </c>
      <c r="G2198" s="14">
        <f ca="1">D2198+E2198+F2198</f>
        <v>104.37440839096422</v>
      </c>
      <c r="H2198">
        <f ca="1">FLOOR(SimTable[[#This Row],[Total_Service_Time_sec]],10)</f>
        <v>100</v>
      </c>
    </row>
    <row r="2199" spans="1:8" ht="15" customHeight="1">
      <c r="A2199">
        <f t="shared" si="34"/>
        <v>2198</v>
      </c>
      <c r="B2199" s="13">
        <f ca="1">RAND()</f>
        <v>0.65281931312602592</v>
      </c>
      <c r="C2199" t="str">
        <f ca="1">IF(B2199&lt;=$L$3,$I$3,IF(B2199&lt;=$L$4,$I$4,IF(B2199&lt;=$L$5,$I$5,IF(B2199&lt;=$L$6,$I$6,$I$7))))</f>
        <v>Cup</v>
      </c>
      <c r="D2199" s="14">
        <f ca="1">LOGINV(RAND(),$M$12,$L$12)</f>
        <v>22.63543797943202</v>
      </c>
      <c r="E2199" s="14">
        <f ca="1">LOGINV(RAND(),$M$13,$L$13)</f>
        <v>17.896710068587641</v>
      </c>
      <c r="F2199" s="14">
        <f ca="1">LOGINV(RAND(),$M$14,$L$14)</f>
        <v>17.39345864142982</v>
      </c>
      <c r="G2199" s="14">
        <f ca="1">D2199+E2199+F2199</f>
        <v>57.925606689449481</v>
      </c>
      <c r="H2199">
        <f ca="1">FLOOR(SimTable[[#This Row],[Total_Service_Time_sec]],10)</f>
        <v>50</v>
      </c>
    </row>
    <row r="2200" spans="1:8" ht="15" customHeight="1">
      <c r="A2200">
        <f t="shared" si="34"/>
        <v>2199</v>
      </c>
      <c r="B2200" s="13">
        <f ca="1">RAND()</f>
        <v>0.95980447026310478</v>
      </c>
      <c r="C2200" t="str">
        <f ca="1">IF(B2200&lt;=$L$3,$I$3,IF(B2200&lt;=$L$4,$I$4,IF(B2200&lt;=$L$5,$I$5,IF(B2200&lt;=$L$6,$I$6,$I$7))))</f>
        <v>Split</v>
      </c>
      <c r="D2200" s="14">
        <f ca="1">LOGINV(RAND(),$M$12,$L$12)</f>
        <v>208.08177778402936</v>
      </c>
      <c r="E2200" s="14">
        <f ca="1">LOGINV(RAND(),$M$13,$L$13)</f>
        <v>31.53401866457445</v>
      </c>
      <c r="F2200" s="14">
        <f ca="1">LOGINV(RAND(),$M$14,$L$14)</f>
        <v>14.70428241356505</v>
      </c>
      <c r="G2200" s="14">
        <f ca="1">D2200+E2200+F2200</f>
        <v>254.32007886216886</v>
      </c>
      <c r="H2200">
        <f ca="1">FLOOR(SimTable[[#This Row],[Total_Service_Time_sec]],10)</f>
        <v>250</v>
      </c>
    </row>
    <row r="2201" spans="1:8" ht="15" customHeight="1">
      <c r="A2201">
        <f t="shared" si="34"/>
        <v>2200</v>
      </c>
      <c r="B2201" s="13">
        <f ca="1">RAND()</f>
        <v>4.3074635752792245E-2</v>
      </c>
      <c r="C2201" t="str">
        <f ca="1">IF(B2201&lt;=$L$3,$I$3,IF(B2201&lt;=$L$4,$I$4,IF(B2201&lt;=$L$5,$I$5,IF(B2201&lt;=$L$6,$I$6,$I$7))))</f>
        <v>Cone</v>
      </c>
      <c r="D2201" s="14">
        <f ca="1">LOGINV(RAND(),$M$12,$L$12)</f>
        <v>21.168963383386661</v>
      </c>
      <c r="E2201" s="14">
        <f ca="1">LOGINV(RAND(),$M$13,$L$13)</f>
        <v>24.21474203710773</v>
      </c>
      <c r="F2201" s="14">
        <f ca="1">LOGINV(RAND(),$M$14,$L$14)</f>
        <v>16.222118086006727</v>
      </c>
      <c r="G2201" s="14">
        <f ca="1">D2201+E2201+F2201</f>
        <v>61.605823506501125</v>
      </c>
      <c r="H2201">
        <f ca="1">FLOOR(SimTable[[#This Row],[Total_Service_Time_sec]],10)</f>
        <v>60</v>
      </c>
    </row>
    <row r="2202" spans="1:8" ht="15" customHeight="1">
      <c r="A2202">
        <f t="shared" si="34"/>
        <v>2201</v>
      </c>
      <c r="B2202" s="13">
        <f ca="1">RAND()</f>
        <v>0.10933769931949566</v>
      </c>
      <c r="C2202" t="str">
        <f ca="1">IF(B2202&lt;=$L$3,$I$3,IF(B2202&lt;=$L$4,$I$4,IF(B2202&lt;=$L$5,$I$5,IF(B2202&lt;=$L$6,$I$6,$I$7))))</f>
        <v>Cone</v>
      </c>
      <c r="D2202" s="14">
        <f ca="1">LOGINV(RAND(),$M$12,$L$12)</f>
        <v>18.069923591485178</v>
      </c>
      <c r="E2202" s="14">
        <f ca="1">LOGINV(RAND(),$M$13,$L$13)</f>
        <v>42.203351473580916</v>
      </c>
      <c r="F2202" s="14">
        <f ca="1">LOGINV(RAND(),$M$14,$L$14)</f>
        <v>25.367742258874493</v>
      </c>
      <c r="G2202" s="14">
        <f ca="1">D2202+E2202+F2202</f>
        <v>85.641017323940588</v>
      </c>
      <c r="H2202">
        <f ca="1">FLOOR(SimTable[[#This Row],[Total_Service_Time_sec]],10)</f>
        <v>80</v>
      </c>
    </row>
    <row r="2203" spans="1:8" ht="15" customHeight="1">
      <c r="A2203">
        <f t="shared" si="34"/>
        <v>2202</v>
      </c>
      <c r="B2203" s="13">
        <f ca="1">RAND()</f>
        <v>0.77479144337813066</v>
      </c>
      <c r="C2203" t="str">
        <f ca="1">IF(B2203&lt;=$L$3,$I$3,IF(B2203&lt;=$L$4,$I$4,IF(B2203&lt;=$L$5,$I$5,IF(B2203&lt;=$L$6,$I$6,$I$7))))</f>
        <v>Cup</v>
      </c>
      <c r="D2203" s="14">
        <f ca="1">LOGINV(RAND(),$M$12,$L$12)</f>
        <v>8.0719224269922467</v>
      </c>
      <c r="E2203" s="14">
        <f ca="1">LOGINV(RAND(),$M$13,$L$13)</f>
        <v>13.249451719855037</v>
      </c>
      <c r="F2203" s="14">
        <f ca="1">LOGINV(RAND(),$M$14,$L$14)</f>
        <v>19.755958271362818</v>
      </c>
      <c r="G2203" s="14">
        <f ca="1">D2203+E2203+F2203</f>
        <v>41.077332418210105</v>
      </c>
      <c r="H2203">
        <f ca="1">FLOOR(SimTable[[#This Row],[Total_Service_Time_sec]],10)</f>
        <v>40</v>
      </c>
    </row>
    <row r="2204" spans="1:8" ht="15" customHeight="1">
      <c r="A2204">
        <f t="shared" si="34"/>
        <v>2203</v>
      </c>
      <c r="B2204" s="13">
        <f ca="1">RAND()</f>
        <v>0.88161154030550393</v>
      </c>
      <c r="C2204" t="str">
        <f ca="1">IF(B2204&lt;=$L$3,$I$3,IF(B2204&lt;=$L$4,$I$4,IF(B2204&lt;=$L$5,$I$5,IF(B2204&lt;=$L$6,$I$6,$I$7))))</f>
        <v>Shake</v>
      </c>
      <c r="D2204" s="14">
        <f ca="1">LOGINV(RAND(),$M$12,$L$12)</f>
        <v>13.069554919025254</v>
      </c>
      <c r="E2204" s="14">
        <f ca="1">LOGINV(RAND(),$M$13,$L$13)</f>
        <v>32.645890838042973</v>
      </c>
      <c r="F2204" s="14">
        <f ca="1">LOGINV(RAND(),$M$14,$L$14)</f>
        <v>16.663589342417659</v>
      </c>
      <c r="G2204" s="14">
        <f ca="1">D2204+E2204+F2204</f>
        <v>62.379035099485883</v>
      </c>
      <c r="H2204">
        <f ca="1">FLOOR(SimTable[[#This Row],[Total_Service_Time_sec]],10)</f>
        <v>60</v>
      </c>
    </row>
    <row r="2205" spans="1:8" ht="15" customHeight="1">
      <c r="A2205">
        <f t="shared" si="34"/>
        <v>2204</v>
      </c>
      <c r="B2205" s="13">
        <f ca="1">RAND()</f>
        <v>0.45546418619354834</v>
      </c>
      <c r="C2205" t="str">
        <f ca="1">IF(B2205&lt;=$L$3,$I$3,IF(B2205&lt;=$L$4,$I$4,IF(B2205&lt;=$L$5,$I$5,IF(B2205&lt;=$L$6,$I$6,$I$7))))</f>
        <v>Cone</v>
      </c>
      <c r="D2205" s="14">
        <f ca="1">LOGINV(RAND(),$M$12,$L$12)</f>
        <v>107.32147856956489</v>
      </c>
      <c r="E2205" s="14">
        <f ca="1">LOGINV(RAND(),$M$13,$L$13)</f>
        <v>28.327165994020813</v>
      </c>
      <c r="F2205" s="14">
        <f ca="1">LOGINV(RAND(),$M$14,$L$14)</f>
        <v>14.399673592251608</v>
      </c>
      <c r="G2205" s="14">
        <f ca="1">D2205+E2205+F2205</f>
        <v>150.04831815583731</v>
      </c>
      <c r="H2205">
        <f ca="1">FLOOR(SimTable[[#This Row],[Total_Service_Time_sec]],10)</f>
        <v>150</v>
      </c>
    </row>
    <row r="2206" spans="1:8" ht="15" customHeight="1">
      <c r="A2206">
        <f t="shared" si="34"/>
        <v>2205</v>
      </c>
      <c r="B2206" s="13">
        <f ca="1">RAND()</f>
        <v>0.76157354458092563</v>
      </c>
      <c r="C2206" t="str">
        <f ca="1">IF(B2206&lt;=$L$3,$I$3,IF(B2206&lt;=$L$4,$I$4,IF(B2206&lt;=$L$5,$I$5,IF(B2206&lt;=$L$6,$I$6,$I$7))))</f>
        <v>Cup</v>
      </c>
      <c r="D2206" s="14">
        <f ca="1">LOGINV(RAND(),$M$12,$L$12)</f>
        <v>18.331845103101546</v>
      </c>
      <c r="E2206" s="14">
        <f ca="1">LOGINV(RAND(),$M$13,$L$13)</f>
        <v>33.941223838720497</v>
      </c>
      <c r="F2206" s="14">
        <f ca="1">LOGINV(RAND(),$M$14,$L$14)</f>
        <v>14.102247571513164</v>
      </c>
      <c r="G2206" s="14">
        <f ca="1">D2206+E2206+F2206</f>
        <v>66.375316513335207</v>
      </c>
      <c r="H2206">
        <f ca="1">FLOOR(SimTable[[#This Row],[Total_Service_Time_sec]],10)</f>
        <v>60</v>
      </c>
    </row>
    <row r="2207" spans="1:8" ht="15" customHeight="1">
      <c r="A2207">
        <f t="shared" si="34"/>
        <v>2206</v>
      </c>
      <c r="B2207" s="13">
        <f ca="1">RAND()</f>
        <v>0.56396420888490217</v>
      </c>
      <c r="C2207" t="str">
        <f ca="1">IF(B2207&lt;=$L$3,$I$3,IF(B2207&lt;=$L$4,$I$4,IF(B2207&lt;=$L$5,$I$5,IF(B2207&lt;=$L$6,$I$6,$I$7))))</f>
        <v>Cup</v>
      </c>
      <c r="D2207" s="14">
        <f ca="1">LOGINV(RAND(),$M$12,$L$12)</f>
        <v>12.395201337352708</v>
      </c>
      <c r="E2207" s="14">
        <f ca="1">LOGINV(RAND(),$M$13,$L$13)</f>
        <v>82.22884651909439</v>
      </c>
      <c r="F2207" s="14">
        <f ca="1">LOGINV(RAND(),$M$14,$L$14)</f>
        <v>21.801069239029154</v>
      </c>
      <c r="G2207" s="14">
        <f ca="1">D2207+E2207+F2207</f>
        <v>116.42511709547625</v>
      </c>
      <c r="H2207">
        <f ca="1">FLOOR(SimTable[[#This Row],[Total_Service_Time_sec]],10)</f>
        <v>110</v>
      </c>
    </row>
    <row r="2208" spans="1:8" ht="15" customHeight="1">
      <c r="A2208">
        <f t="shared" si="34"/>
        <v>2207</v>
      </c>
      <c r="B2208" s="13">
        <f ca="1">RAND()</f>
        <v>0.99251069952732163</v>
      </c>
      <c r="C2208" t="str">
        <f ca="1">IF(B2208&lt;=$L$3,$I$3,IF(B2208&lt;=$L$4,$I$4,IF(B2208&lt;=$L$5,$I$5,IF(B2208&lt;=$L$6,$I$6,$I$7))))</f>
        <v>Sundae</v>
      </c>
      <c r="D2208" s="14">
        <f ca="1">LOGINV(RAND(),$M$12,$L$12)</f>
        <v>29.328100104366694</v>
      </c>
      <c r="E2208" s="14">
        <f ca="1">LOGINV(RAND(),$M$13,$L$13)</f>
        <v>62.093380096462631</v>
      </c>
      <c r="F2208" s="14">
        <f ca="1">LOGINV(RAND(),$M$14,$L$14)</f>
        <v>19.408151753450813</v>
      </c>
      <c r="G2208" s="14">
        <f ca="1">D2208+E2208+F2208</f>
        <v>110.82963195428013</v>
      </c>
      <c r="H2208">
        <f ca="1">FLOOR(SimTable[[#This Row],[Total_Service_Time_sec]],10)</f>
        <v>110</v>
      </c>
    </row>
    <row r="2209" spans="1:8" ht="15" customHeight="1">
      <c r="A2209">
        <f t="shared" si="34"/>
        <v>2208</v>
      </c>
      <c r="B2209" s="13">
        <f ca="1">RAND()</f>
        <v>0.74885402946202684</v>
      </c>
      <c r="C2209" t="str">
        <f ca="1">IF(B2209&lt;=$L$3,$I$3,IF(B2209&lt;=$L$4,$I$4,IF(B2209&lt;=$L$5,$I$5,IF(B2209&lt;=$L$6,$I$6,$I$7))))</f>
        <v>Cup</v>
      </c>
      <c r="D2209" s="14">
        <f ca="1">LOGINV(RAND(),$M$12,$L$12)</f>
        <v>26.425780102798218</v>
      </c>
      <c r="E2209" s="14">
        <f ca="1">LOGINV(RAND(),$M$13,$L$13)</f>
        <v>18.804375046664454</v>
      </c>
      <c r="F2209" s="14">
        <f ca="1">LOGINV(RAND(),$M$14,$L$14)</f>
        <v>15.795188642432255</v>
      </c>
      <c r="G2209" s="14">
        <f ca="1">D2209+E2209+F2209</f>
        <v>61.025343791894926</v>
      </c>
      <c r="H2209">
        <f ca="1">FLOOR(SimTable[[#This Row],[Total_Service_Time_sec]],10)</f>
        <v>60</v>
      </c>
    </row>
    <row r="2210" spans="1:8" ht="15" customHeight="1">
      <c r="A2210">
        <f t="shared" si="34"/>
        <v>2209</v>
      </c>
      <c r="B2210" s="13">
        <f ca="1">RAND()</f>
        <v>0.55771718020785865</v>
      </c>
      <c r="C2210" t="str">
        <f ca="1">IF(B2210&lt;=$L$3,$I$3,IF(B2210&lt;=$L$4,$I$4,IF(B2210&lt;=$L$5,$I$5,IF(B2210&lt;=$L$6,$I$6,$I$7))))</f>
        <v>Cup</v>
      </c>
      <c r="D2210" s="14">
        <f ca="1">LOGINV(RAND(),$M$12,$L$12)</f>
        <v>34.270038117403907</v>
      </c>
      <c r="E2210" s="14">
        <f ca="1">LOGINV(RAND(),$M$13,$L$13)</f>
        <v>28.849450729075166</v>
      </c>
      <c r="F2210" s="14">
        <f ca="1">LOGINV(RAND(),$M$14,$L$14)</f>
        <v>22.361635591992304</v>
      </c>
      <c r="G2210" s="14">
        <f ca="1">D2210+E2210+F2210</f>
        <v>85.481124438471369</v>
      </c>
      <c r="H2210">
        <f ca="1">FLOOR(SimTable[[#This Row],[Total_Service_Time_sec]],10)</f>
        <v>80</v>
      </c>
    </row>
    <row r="2211" spans="1:8" ht="15" customHeight="1">
      <c r="A2211">
        <f t="shared" si="34"/>
        <v>2210</v>
      </c>
      <c r="B2211" s="13">
        <f ca="1">RAND()</f>
        <v>0.82666323162273747</v>
      </c>
      <c r="C2211" t="str">
        <f ca="1">IF(B2211&lt;=$L$3,$I$3,IF(B2211&lt;=$L$4,$I$4,IF(B2211&lt;=$L$5,$I$5,IF(B2211&lt;=$L$6,$I$6,$I$7))))</f>
        <v>Cup</v>
      </c>
      <c r="D2211" s="14">
        <f ca="1">LOGINV(RAND(),$M$12,$L$12)</f>
        <v>15.83190343840745</v>
      </c>
      <c r="E2211" s="14">
        <f ca="1">LOGINV(RAND(),$M$13,$L$13)</f>
        <v>27.826279955884239</v>
      </c>
      <c r="F2211" s="14">
        <f ca="1">LOGINV(RAND(),$M$14,$L$14)</f>
        <v>16.754068787255719</v>
      </c>
      <c r="G2211" s="14">
        <f ca="1">D2211+E2211+F2211</f>
        <v>60.412252181547409</v>
      </c>
      <c r="H2211">
        <f ca="1">FLOOR(SimTable[[#This Row],[Total_Service_Time_sec]],10)</f>
        <v>60</v>
      </c>
    </row>
    <row r="2212" spans="1:8" ht="15" customHeight="1">
      <c r="A2212">
        <f t="shared" si="34"/>
        <v>2211</v>
      </c>
      <c r="B2212" s="13">
        <f ca="1">RAND()</f>
        <v>0.72082346837639533</v>
      </c>
      <c r="C2212" t="str">
        <f ca="1">IF(B2212&lt;=$L$3,$I$3,IF(B2212&lt;=$L$4,$I$4,IF(B2212&lt;=$L$5,$I$5,IF(B2212&lt;=$L$6,$I$6,$I$7))))</f>
        <v>Cup</v>
      </c>
      <c r="D2212" s="14">
        <f ca="1">LOGINV(RAND(),$M$12,$L$12)</f>
        <v>19.800871165171458</v>
      </c>
      <c r="E2212" s="14">
        <f ca="1">LOGINV(RAND(),$M$13,$L$13)</f>
        <v>35.485217965686672</v>
      </c>
      <c r="F2212" s="14">
        <f ca="1">LOGINV(RAND(),$M$14,$L$14)</f>
        <v>18.005133881800926</v>
      </c>
      <c r="G2212" s="14">
        <f ca="1">D2212+E2212+F2212</f>
        <v>73.29122301265906</v>
      </c>
      <c r="H2212">
        <f ca="1">FLOOR(SimTable[[#This Row],[Total_Service_Time_sec]],10)</f>
        <v>70</v>
      </c>
    </row>
    <row r="2213" spans="1:8" ht="15" customHeight="1">
      <c r="A2213">
        <f t="shared" si="34"/>
        <v>2212</v>
      </c>
      <c r="B2213" s="13">
        <f ca="1">RAND()</f>
        <v>0.76100259222548172</v>
      </c>
      <c r="C2213" t="str">
        <f ca="1">IF(B2213&lt;=$L$3,$I$3,IF(B2213&lt;=$L$4,$I$4,IF(B2213&lt;=$L$5,$I$5,IF(B2213&lt;=$L$6,$I$6,$I$7))))</f>
        <v>Cup</v>
      </c>
      <c r="D2213" s="14">
        <f ca="1">LOGINV(RAND(),$M$12,$L$12)</f>
        <v>63.393160932814823</v>
      </c>
      <c r="E2213" s="14">
        <f ca="1">LOGINV(RAND(),$M$13,$L$13)</f>
        <v>40.716193999486606</v>
      </c>
      <c r="F2213" s="14">
        <f ca="1">LOGINV(RAND(),$M$14,$L$14)</f>
        <v>16.346934793513739</v>
      </c>
      <c r="G2213" s="14">
        <f ca="1">D2213+E2213+F2213</f>
        <v>120.45628972581517</v>
      </c>
      <c r="H2213">
        <f ca="1">FLOOR(SimTable[[#This Row],[Total_Service_Time_sec]],10)</f>
        <v>120</v>
      </c>
    </row>
    <row r="2214" spans="1:8" ht="15" customHeight="1">
      <c r="A2214">
        <f t="shared" si="34"/>
        <v>2213</v>
      </c>
      <c r="B2214" s="13">
        <f ca="1">RAND()</f>
        <v>0.51757757997499965</v>
      </c>
      <c r="C2214" t="str">
        <f ca="1">IF(B2214&lt;=$L$3,$I$3,IF(B2214&lt;=$L$4,$I$4,IF(B2214&lt;=$L$5,$I$5,IF(B2214&lt;=$L$6,$I$6,$I$7))))</f>
        <v>Cup</v>
      </c>
      <c r="D2214" s="14">
        <f ca="1">LOGINV(RAND(),$M$12,$L$12)</f>
        <v>10.086410602360541</v>
      </c>
      <c r="E2214" s="14">
        <f ca="1">LOGINV(RAND(),$M$13,$L$13)</f>
        <v>16.197066328689214</v>
      </c>
      <c r="F2214" s="14">
        <f ca="1">LOGINV(RAND(),$M$14,$L$14)</f>
        <v>20.268181020207322</v>
      </c>
      <c r="G2214" s="14">
        <f ca="1">D2214+E2214+F2214</f>
        <v>46.551657951257077</v>
      </c>
      <c r="H2214">
        <f ca="1">FLOOR(SimTable[[#This Row],[Total_Service_Time_sec]],10)</f>
        <v>40</v>
      </c>
    </row>
    <row r="2215" spans="1:8" ht="15" customHeight="1">
      <c r="A2215">
        <f t="shared" si="34"/>
        <v>2214</v>
      </c>
      <c r="B2215" s="13">
        <f ca="1">RAND()</f>
        <v>0.15480668105947382</v>
      </c>
      <c r="C2215" t="str">
        <f ca="1">IF(B2215&lt;=$L$3,$I$3,IF(B2215&lt;=$L$4,$I$4,IF(B2215&lt;=$L$5,$I$5,IF(B2215&lt;=$L$6,$I$6,$I$7))))</f>
        <v>Cone</v>
      </c>
      <c r="D2215" s="14">
        <f ca="1">LOGINV(RAND(),$M$12,$L$12)</f>
        <v>53.030061360604321</v>
      </c>
      <c r="E2215" s="14">
        <f ca="1">LOGINV(RAND(),$M$13,$L$13)</f>
        <v>39.758112871105112</v>
      </c>
      <c r="F2215" s="14">
        <f ca="1">LOGINV(RAND(),$M$14,$L$14)</f>
        <v>16.783455262321393</v>
      </c>
      <c r="G2215" s="14">
        <f ca="1">D2215+E2215+F2215</f>
        <v>109.57162949403083</v>
      </c>
      <c r="H2215">
        <f ca="1">FLOOR(SimTable[[#This Row],[Total_Service_Time_sec]],10)</f>
        <v>100</v>
      </c>
    </row>
    <row r="2216" spans="1:8" ht="15" customHeight="1">
      <c r="A2216">
        <f t="shared" si="34"/>
        <v>2215</v>
      </c>
      <c r="B2216" s="13">
        <f ca="1">RAND()</f>
        <v>9.4923121919360365E-2</v>
      </c>
      <c r="C2216" t="str">
        <f ca="1">IF(B2216&lt;=$L$3,$I$3,IF(B2216&lt;=$L$4,$I$4,IF(B2216&lt;=$L$5,$I$5,IF(B2216&lt;=$L$6,$I$6,$I$7))))</f>
        <v>Cone</v>
      </c>
      <c r="D2216" s="14">
        <f ca="1">LOGINV(RAND(),$M$12,$L$12)</f>
        <v>47.714175386002033</v>
      </c>
      <c r="E2216" s="14">
        <f ca="1">LOGINV(RAND(),$M$13,$L$13)</f>
        <v>24.963247121799519</v>
      </c>
      <c r="F2216" s="14">
        <f ca="1">LOGINV(RAND(),$M$14,$L$14)</f>
        <v>13.869962215011959</v>
      </c>
      <c r="G2216" s="14">
        <f ca="1">D2216+E2216+F2216</f>
        <v>86.547384722813518</v>
      </c>
      <c r="H2216">
        <f ca="1">FLOOR(SimTable[[#This Row],[Total_Service_Time_sec]],10)</f>
        <v>80</v>
      </c>
    </row>
    <row r="2217" spans="1:8" ht="15" customHeight="1">
      <c r="A2217">
        <f t="shared" si="34"/>
        <v>2216</v>
      </c>
      <c r="B2217" s="13">
        <f ca="1">RAND()</f>
        <v>0.61849505647987146</v>
      </c>
      <c r="C2217" t="str">
        <f ca="1">IF(B2217&lt;=$L$3,$I$3,IF(B2217&lt;=$L$4,$I$4,IF(B2217&lt;=$L$5,$I$5,IF(B2217&lt;=$L$6,$I$6,$I$7))))</f>
        <v>Cup</v>
      </c>
      <c r="D2217" s="14">
        <f ca="1">LOGINV(RAND(),$M$12,$L$12)</f>
        <v>56.141467403917751</v>
      </c>
      <c r="E2217" s="14">
        <f ca="1">LOGINV(RAND(),$M$13,$L$13)</f>
        <v>32.075893402579091</v>
      </c>
      <c r="F2217" s="14">
        <f ca="1">LOGINV(RAND(),$M$14,$L$14)</f>
        <v>26.885407016553938</v>
      </c>
      <c r="G2217" s="14">
        <f ca="1">D2217+E2217+F2217</f>
        <v>115.10276782305078</v>
      </c>
      <c r="H2217">
        <f ca="1">FLOOR(SimTable[[#This Row],[Total_Service_Time_sec]],10)</f>
        <v>110</v>
      </c>
    </row>
    <row r="2218" spans="1:8" ht="15" customHeight="1">
      <c r="A2218">
        <f t="shared" si="34"/>
        <v>2217</v>
      </c>
      <c r="B2218" s="13">
        <f ca="1">RAND()</f>
        <v>0.10554775260719806</v>
      </c>
      <c r="C2218" t="str">
        <f ca="1">IF(B2218&lt;=$L$3,$I$3,IF(B2218&lt;=$L$4,$I$4,IF(B2218&lt;=$L$5,$I$5,IF(B2218&lt;=$L$6,$I$6,$I$7))))</f>
        <v>Cone</v>
      </c>
      <c r="D2218" s="14">
        <f ca="1">LOGINV(RAND(),$M$12,$L$12)</f>
        <v>15.985870885258493</v>
      </c>
      <c r="E2218" s="14">
        <f ca="1">LOGINV(RAND(),$M$13,$L$13)</f>
        <v>28.08474238087409</v>
      </c>
      <c r="F2218" s="14">
        <f ca="1">LOGINV(RAND(),$M$14,$L$14)</f>
        <v>20.272162181254515</v>
      </c>
      <c r="G2218" s="14">
        <f ca="1">D2218+E2218+F2218</f>
        <v>64.342775447387098</v>
      </c>
      <c r="H2218">
        <f ca="1">FLOOR(SimTable[[#This Row],[Total_Service_Time_sec]],10)</f>
        <v>60</v>
      </c>
    </row>
    <row r="2219" spans="1:8" ht="15" customHeight="1">
      <c r="A2219">
        <f t="shared" si="34"/>
        <v>2218</v>
      </c>
      <c r="B2219" s="13">
        <f ca="1">RAND()</f>
        <v>0.33805529198317674</v>
      </c>
      <c r="C2219" t="str">
        <f ca="1">IF(B2219&lt;=$L$3,$I$3,IF(B2219&lt;=$L$4,$I$4,IF(B2219&lt;=$L$5,$I$5,IF(B2219&lt;=$L$6,$I$6,$I$7))))</f>
        <v>Cone</v>
      </c>
      <c r="D2219" s="14">
        <f ca="1">LOGINV(RAND(),$M$12,$L$12)</f>
        <v>70.174968764056459</v>
      </c>
      <c r="E2219" s="14">
        <f ca="1">LOGINV(RAND(),$M$13,$L$13)</f>
        <v>15.117332097539267</v>
      </c>
      <c r="F2219" s="14">
        <f ca="1">LOGINV(RAND(),$M$14,$L$14)</f>
        <v>19.131545084139784</v>
      </c>
      <c r="G2219" s="14">
        <f ca="1">D2219+E2219+F2219</f>
        <v>104.42384594573551</v>
      </c>
      <c r="H2219">
        <f ca="1">FLOOR(SimTable[[#This Row],[Total_Service_Time_sec]],10)</f>
        <v>100</v>
      </c>
    </row>
    <row r="2220" spans="1:8" ht="15" customHeight="1">
      <c r="A2220">
        <f t="shared" si="34"/>
        <v>2219</v>
      </c>
      <c r="B2220" s="13">
        <f ca="1">RAND()</f>
        <v>0.10251866676202004</v>
      </c>
      <c r="C2220" t="str">
        <f ca="1">IF(B2220&lt;=$L$3,$I$3,IF(B2220&lt;=$L$4,$I$4,IF(B2220&lt;=$L$5,$I$5,IF(B2220&lt;=$L$6,$I$6,$I$7))))</f>
        <v>Cone</v>
      </c>
      <c r="D2220" s="14">
        <f ca="1">LOGINV(RAND(),$M$12,$L$12)</f>
        <v>42.480224385587142</v>
      </c>
      <c r="E2220" s="14">
        <f ca="1">LOGINV(RAND(),$M$13,$L$13)</f>
        <v>30.005416723990134</v>
      </c>
      <c r="F2220" s="14">
        <f ca="1">LOGINV(RAND(),$M$14,$L$14)</f>
        <v>18.166089408004151</v>
      </c>
      <c r="G2220" s="14">
        <f ca="1">D2220+E2220+F2220</f>
        <v>90.651730517581427</v>
      </c>
      <c r="H2220">
        <f ca="1">FLOOR(SimTable[[#This Row],[Total_Service_Time_sec]],10)</f>
        <v>90</v>
      </c>
    </row>
    <row r="2221" spans="1:8" ht="15" customHeight="1">
      <c r="A2221">
        <f t="shared" si="34"/>
        <v>2220</v>
      </c>
      <c r="B2221" s="13">
        <f ca="1">RAND()</f>
        <v>0.90638343441963398</v>
      </c>
      <c r="C2221" t="str">
        <f ca="1">IF(B2221&lt;=$L$3,$I$3,IF(B2221&lt;=$L$4,$I$4,IF(B2221&lt;=$L$5,$I$5,IF(B2221&lt;=$L$6,$I$6,$I$7))))</f>
        <v>Split</v>
      </c>
      <c r="D2221" s="14">
        <f ca="1">LOGINV(RAND(),$M$12,$L$12)</f>
        <v>49.246668359736461</v>
      </c>
      <c r="E2221" s="14">
        <f ca="1">LOGINV(RAND(),$M$13,$L$13)</f>
        <v>12.92487092808803</v>
      </c>
      <c r="F2221" s="14">
        <f ca="1">LOGINV(RAND(),$M$14,$L$14)</f>
        <v>24.199916859390981</v>
      </c>
      <c r="G2221" s="14">
        <f ca="1">D2221+E2221+F2221</f>
        <v>86.371456147215468</v>
      </c>
      <c r="H2221">
        <f ca="1">FLOOR(SimTable[[#This Row],[Total_Service_Time_sec]],10)</f>
        <v>80</v>
      </c>
    </row>
    <row r="2222" spans="1:8" ht="15" customHeight="1">
      <c r="A2222">
        <f t="shared" si="34"/>
        <v>2221</v>
      </c>
      <c r="B2222" s="13">
        <f ca="1">RAND()</f>
        <v>6.3905389569691384E-2</v>
      </c>
      <c r="C2222" t="str">
        <f ca="1">IF(B2222&lt;=$L$3,$I$3,IF(B2222&lt;=$L$4,$I$4,IF(B2222&lt;=$L$5,$I$5,IF(B2222&lt;=$L$6,$I$6,$I$7))))</f>
        <v>Cone</v>
      </c>
      <c r="D2222" s="14">
        <f ca="1">LOGINV(RAND(),$M$12,$L$12)</f>
        <v>13.8407696249926</v>
      </c>
      <c r="E2222" s="14">
        <f ca="1">LOGINV(RAND(),$M$13,$L$13)</f>
        <v>32.733889511203849</v>
      </c>
      <c r="F2222" s="14">
        <f ca="1">LOGINV(RAND(),$M$14,$L$14)</f>
        <v>23.816680667000039</v>
      </c>
      <c r="G2222" s="14">
        <f ca="1">D2222+E2222+F2222</f>
        <v>70.391339803196487</v>
      </c>
      <c r="H2222">
        <f ca="1">FLOOR(SimTable[[#This Row],[Total_Service_Time_sec]],10)</f>
        <v>70</v>
      </c>
    </row>
    <row r="2223" spans="1:8" ht="15" customHeight="1">
      <c r="A2223">
        <f t="shared" si="34"/>
        <v>2222</v>
      </c>
      <c r="B2223" s="13">
        <f ca="1">RAND()</f>
        <v>0.7726037238570842</v>
      </c>
      <c r="C2223" t="str">
        <f ca="1">IF(B2223&lt;=$L$3,$I$3,IF(B2223&lt;=$L$4,$I$4,IF(B2223&lt;=$L$5,$I$5,IF(B2223&lt;=$L$6,$I$6,$I$7))))</f>
        <v>Cup</v>
      </c>
      <c r="D2223" s="14">
        <f ca="1">LOGINV(RAND(),$M$12,$L$12)</f>
        <v>27.693886868818993</v>
      </c>
      <c r="E2223" s="14">
        <f ca="1">LOGINV(RAND(),$M$13,$L$13)</f>
        <v>25.804898488611297</v>
      </c>
      <c r="F2223" s="14">
        <f ca="1">LOGINV(RAND(),$M$14,$L$14)</f>
        <v>21.249295974378072</v>
      </c>
      <c r="G2223" s="14">
        <f ca="1">D2223+E2223+F2223</f>
        <v>74.748081331808365</v>
      </c>
      <c r="H2223">
        <f ca="1">FLOOR(SimTable[[#This Row],[Total_Service_Time_sec]],10)</f>
        <v>70</v>
      </c>
    </row>
    <row r="2224" spans="1:8" ht="15" customHeight="1">
      <c r="A2224">
        <f t="shared" si="34"/>
        <v>2223</v>
      </c>
      <c r="B2224" s="13">
        <f ca="1">RAND()</f>
        <v>0.16520247408112143</v>
      </c>
      <c r="C2224" t="str">
        <f ca="1">IF(B2224&lt;=$L$3,$I$3,IF(B2224&lt;=$L$4,$I$4,IF(B2224&lt;=$L$5,$I$5,IF(B2224&lt;=$L$6,$I$6,$I$7))))</f>
        <v>Cone</v>
      </c>
      <c r="D2224" s="14">
        <f ca="1">LOGINV(RAND(),$M$12,$L$12)</f>
        <v>14.283328283633802</v>
      </c>
      <c r="E2224" s="14">
        <f ca="1">LOGINV(RAND(),$M$13,$L$13)</f>
        <v>21.165528014776658</v>
      </c>
      <c r="F2224" s="14">
        <f ca="1">LOGINV(RAND(),$M$14,$L$14)</f>
        <v>18.107056531428274</v>
      </c>
      <c r="G2224" s="14">
        <f ca="1">D2224+E2224+F2224</f>
        <v>53.555912829838732</v>
      </c>
      <c r="H2224">
        <f ca="1">FLOOR(SimTable[[#This Row],[Total_Service_Time_sec]],10)</f>
        <v>50</v>
      </c>
    </row>
    <row r="2225" spans="1:8" ht="15" customHeight="1">
      <c r="A2225">
        <f t="shared" si="34"/>
        <v>2224</v>
      </c>
      <c r="B2225" s="13">
        <f ca="1">RAND()</f>
        <v>0.11011230741270961</v>
      </c>
      <c r="C2225" t="str">
        <f ca="1">IF(B2225&lt;=$L$3,$I$3,IF(B2225&lt;=$L$4,$I$4,IF(B2225&lt;=$L$5,$I$5,IF(B2225&lt;=$L$6,$I$6,$I$7))))</f>
        <v>Cone</v>
      </c>
      <c r="D2225" s="14">
        <f ca="1">LOGINV(RAND(),$M$12,$L$12)</f>
        <v>25.829286861157904</v>
      </c>
      <c r="E2225" s="14">
        <f ca="1">LOGINV(RAND(),$M$13,$L$13)</f>
        <v>40.197136286239825</v>
      </c>
      <c r="F2225" s="14">
        <f ca="1">LOGINV(RAND(),$M$14,$L$14)</f>
        <v>22.695090988674966</v>
      </c>
      <c r="G2225" s="14">
        <f ca="1">D2225+E2225+F2225</f>
        <v>88.721514136072699</v>
      </c>
      <c r="H2225">
        <f ca="1">FLOOR(SimTable[[#This Row],[Total_Service_Time_sec]],10)</f>
        <v>80</v>
      </c>
    </row>
    <row r="2226" spans="1:8" ht="15" customHeight="1">
      <c r="A2226">
        <f t="shared" si="34"/>
        <v>2225</v>
      </c>
      <c r="B2226" s="13">
        <f ca="1">RAND()</f>
        <v>0.74004493398587956</v>
      </c>
      <c r="C2226" t="str">
        <f ca="1">IF(B2226&lt;=$L$3,$I$3,IF(B2226&lt;=$L$4,$I$4,IF(B2226&lt;=$L$5,$I$5,IF(B2226&lt;=$L$6,$I$6,$I$7))))</f>
        <v>Cup</v>
      </c>
      <c r="D2226" s="14">
        <f ca="1">LOGINV(RAND(),$M$12,$L$12)</f>
        <v>27.041974940791789</v>
      </c>
      <c r="E2226" s="14">
        <f ca="1">LOGINV(RAND(),$M$13,$L$13)</f>
        <v>12.044119276111159</v>
      </c>
      <c r="F2226" s="14">
        <f ca="1">LOGINV(RAND(),$M$14,$L$14)</f>
        <v>15.928784823019118</v>
      </c>
      <c r="G2226" s="14">
        <f ca="1">D2226+E2226+F2226</f>
        <v>55.014879039922064</v>
      </c>
      <c r="H2226">
        <f ca="1">FLOOR(SimTable[[#This Row],[Total_Service_Time_sec]],10)</f>
        <v>50</v>
      </c>
    </row>
    <row r="2227" spans="1:8" ht="15" customHeight="1">
      <c r="A2227">
        <f t="shared" si="34"/>
        <v>2226</v>
      </c>
      <c r="B2227" s="13">
        <f ca="1">RAND()</f>
        <v>0.45531246681479165</v>
      </c>
      <c r="C2227" t="str">
        <f ca="1">IF(B2227&lt;=$L$3,$I$3,IF(B2227&lt;=$L$4,$I$4,IF(B2227&lt;=$L$5,$I$5,IF(B2227&lt;=$L$6,$I$6,$I$7))))</f>
        <v>Cone</v>
      </c>
      <c r="D2227" s="14">
        <f ca="1">LOGINV(RAND(),$M$12,$L$12)</f>
        <v>11.401548490978664</v>
      </c>
      <c r="E2227" s="14">
        <f ca="1">LOGINV(RAND(),$M$13,$L$13)</f>
        <v>33.611868174794502</v>
      </c>
      <c r="F2227" s="14">
        <f ca="1">LOGINV(RAND(),$M$14,$L$14)</f>
        <v>24.58087922074143</v>
      </c>
      <c r="G2227" s="14">
        <f ca="1">D2227+E2227+F2227</f>
        <v>69.594295886514601</v>
      </c>
      <c r="H2227">
        <f ca="1">FLOOR(SimTable[[#This Row],[Total_Service_Time_sec]],10)</f>
        <v>60</v>
      </c>
    </row>
    <row r="2228" spans="1:8" ht="15" customHeight="1">
      <c r="A2228">
        <f t="shared" si="34"/>
        <v>2227</v>
      </c>
      <c r="B2228" s="13">
        <f ca="1">RAND()</f>
        <v>0.29791534635294004</v>
      </c>
      <c r="C2228" t="str">
        <f ca="1">IF(B2228&lt;=$L$3,$I$3,IF(B2228&lt;=$L$4,$I$4,IF(B2228&lt;=$L$5,$I$5,IF(B2228&lt;=$L$6,$I$6,$I$7))))</f>
        <v>Cone</v>
      </c>
      <c r="D2228" s="14">
        <f ca="1">LOGINV(RAND(),$M$12,$L$12)</f>
        <v>39.759170814391751</v>
      </c>
      <c r="E2228" s="14">
        <f ca="1">LOGINV(RAND(),$M$13,$L$13)</f>
        <v>34.823762944018178</v>
      </c>
      <c r="F2228" s="14">
        <f ca="1">LOGINV(RAND(),$M$14,$L$14)</f>
        <v>19.748102664015398</v>
      </c>
      <c r="G2228" s="14">
        <f ca="1">D2228+E2228+F2228</f>
        <v>94.331036422425314</v>
      </c>
      <c r="H2228">
        <f ca="1">FLOOR(SimTable[[#This Row],[Total_Service_Time_sec]],10)</f>
        <v>90</v>
      </c>
    </row>
    <row r="2229" spans="1:8" ht="15" customHeight="1">
      <c r="A2229">
        <f t="shared" si="34"/>
        <v>2228</v>
      </c>
      <c r="B2229" s="13">
        <f ca="1">RAND()</f>
        <v>0.74033050128648026</v>
      </c>
      <c r="C2229" t="str">
        <f ca="1">IF(B2229&lt;=$L$3,$I$3,IF(B2229&lt;=$L$4,$I$4,IF(B2229&lt;=$L$5,$I$5,IF(B2229&lt;=$L$6,$I$6,$I$7))))</f>
        <v>Cup</v>
      </c>
      <c r="D2229" s="14">
        <f ca="1">LOGINV(RAND(),$M$12,$L$12)</f>
        <v>35.509319751518511</v>
      </c>
      <c r="E2229" s="14">
        <f ca="1">LOGINV(RAND(),$M$13,$L$13)</f>
        <v>61.278374826813604</v>
      </c>
      <c r="F2229" s="14">
        <f ca="1">LOGINV(RAND(),$M$14,$L$14)</f>
        <v>15.244558484691659</v>
      </c>
      <c r="G2229" s="14">
        <f ca="1">D2229+E2229+F2229</f>
        <v>112.03225306302377</v>
      </c>
      <c r="H2229">
        <f ca="1">FLOOR(SimTable[[#This Row],[Total_Service_Time_sec]],10)</f>
        <v>110</v>
      </c>
    </row>
    <row r="2230" spans="1:8" ht="15" customHeight="1">
      <c r="A2230">
        <f t="shared" si="34"/>
        <v>2229</v>
      </c>
      <c r="B2230" s="13">
        <f ca="1">RAND()</f>
        <v>0.95261009998375723</v>
      </c>
      <c r="C2230" t="str">
        <f ca="1">IF(B2230&lt;=$L$3,$I$3,IF(B2230&lt;=$L$4,$I$4,IF(B2230&lt;=$L$5,$I$5,IF(B2230&lt;=$L$6,$I$6,$I$7))))</f>
        <v>Split</v>
      </c>
      <c r="D2230" s="14">
        <f ca="1">LOGINV(RAND(),$M$12,$L$12)</f>
        <v>27.241197305397655</v>
      </c>
      <c r="E2230" s="14">
        <f ca="1">LOGINV(RAND(),$M$13,$L$13)</f>
        <v>24.556246900124879</v>
      </c>
      <c r="F2230" s="14">
        <f ca="1">LOGINV(RAND(),$M$14,$L$14)</f>
        <v>20.311598159890472</v>
      </c>
      <c r="G2230" s="14">
        <f ca="1">D2230+E2230+F2230</f>
        <v>72.109042365413018</v>
      </c>
      <c r="H2230">
        <f ca="1">FLOOR(SimTable[[#This Row],[Total_Service_Time_sec]],10)</f>
        <v>70</v>
      </c>
    </row>
    <row r="2231" spans="1:8" ht="15" customHeight="1">
      <c r="A2231">
        <f t="shared" si="34"/>
        <v>2230</v>
      </c>
      <c r="B2231" s="13">
        <f ca="1">RAND()</f>
        <v>0.64197366219056906</v>
      </c>
      <c r="C2231" t="str">
        <f ca="1">IF(B2231&lt;=$L$3,$I$3,IF(B2231&lt;=$L$4,$I$4,IF(B2231&lt;=$L$5,$I$5,IF(B2231&lt;=$L$6,$I$6,$I$7))))</f>
        <v>Cup</v>
      </c>
      <c r="D2231" s="14">
        <f ca="1">LOGINV(RAND(),$M$12,$L$12)</f>
        <v>12.418346153658462</v>
      </c>
      <c r="E2231" s="14">
        <f ca="1">LOGINV(RAND(),$M$13,$L$13)</f>
        <v>20.975938640312826</v>
      </c>
      <c r="F2231" s="14">
        <f ca="1">LOGINV(RAND(),$M$14,$L$14)</f>
        <v>19.632077703106866</v>
      </c>
      <c r="G2231" s="14">
        <f ca="1">D2231+E2231+F2231</f>
        <v>53.026362497078154</v>
      </c>
      <c r="H2231">
        <f ca="1">FLOOR(SimTable[[#This Row],[Total_Service_Time_sec]],10)</f>
        <v>50</v>
      </c>
    </row>
    <row r="2232" spans="1:8" ht="15" customHeight="1">
      <c r="A2232">
        <f t="shared" si="34"/>
        <v>2231</v>
      </c>
      <c r="B2232" s="13">
        <f ca="1">RAND()</f>
        <v>8.0700875371359504E-2</v>
      </c>
      <c r="C2232" t="str">
        <f ca="1">IF(B2232&lt;=$L$3,$I$3,IF(B2232&lt;=$L$4,$I$4,IF(B2232&lt;=$L$5,$I$5,IF(B2232&lt;=$L$6,$I$6,$I$7))))</f>
        <v>Cone</v>
      </c>
      <c r="D2232" s="14">
        <f ca="1">LOGINV(RAND(),$M$12,$L$12)</f>
        <v>19.92087825723236</v>
      </c>
      <c r="E2232" s="14">
        <f ca="1">LOGINV(RAND(),$M$13,$L$13)</f>
        <v>8.8252548440240357</v>
      </c>
      <c r="F2232" s="14">
        <f ca="1">LOGINV(RAND(),$M$14,$L$14)</f>
        <v>19.330968552140714</v>
      </c>
      <c r="G2232" s="14">
        <f ca="1">D2232+E2232+F2232</f>
        <v>48.077101653397108</v>
      </c>
      <c r="H2232">
        <f ca="1">FLOOR(SimTable[[#This Row],[Total_Service_Time_sec]],10)</f>
        <v>40</v>
      </c>
    </row>
    <row r="2233" spans="1:8" ht="15" customHeight="1">
      <c r="A2233">
        <f t="shared" si="34"/>
        <v>2232</v>
      </c>
      <c r="B2233" s="13">
        <f ca="1">RAND()</f>
        <v>0.79000029305589359</v>
      </c>
      <c r="C2233" t="str">
        <f ca="1">IF(B2233&lt;=$L$3,$I$3,IF(B2233&lt;=$L$4,$I$4,IF(B2233&lt;=$L$5,$I$5,IF(B2233&lt;=$L$6,$I$6,$I$7))))</f>
        <v>Cup</v>
      </c>
      <c r="D2233" s="14">
        <f ca="1">LOGINV(RAND(),$M$12,$L$12)</f>
        <v>158.69276503624536</v>
      </c>
      <c r="E2233" s="14">
        <f ca="1">LOGINV(RAND(),$M$13,$L$13)</f>
        <v>18.261075399558209</v>
      </c>
      <c r="F2233" s="14">
        <f ca="1">LOGINV(RAND(),$M$14,$L$14)</f>
        <v>14.979674613301137</v>
      </c>
      <c r="G2233" s="14">
        <f ca="1">D2233+E2233+F2233</f>
        <v>191.9335150491047</v>
      </c>
      <c r="H2233">
        <f ca="1">FLOOR(SimTable[[#This Row],[Total_Service_Time_sec]],10)</f>
        <v>190</v>
      </c>
    </row>
    <row r="2234" spans="1:8" ht="15" customHeight="1">
      <c r="A2234">
        <f t="shared" si="34"/>
        <v>2233</v>
      </c>
      <c r="B2234" s="13">
        <f ca="1">RAND()</f>
        <v>0.61384954377199341</v>
      </c>
      <c r="C2234" t="str">
        <f ca="1">IF(B2234&lt;=$L$3,$I$3,IF(B2234&lt;=$L$4,$I$4,IF(B2234&lt;=$L$5,$I$5,IF(B2234&lt;=$L$6,$I$6,$I$7))))</f>
        <v>Cup</v>
      </c>
      <c r="D2234" s="14">
        <f ca="1">LOGINV(RAND(),$M$12,$L$12)</f>
        <v>32.707125522002002</v>
      </c>
      <c r="E2234" s="14">
        <f ca="1">LOGINV(RAND(),$M$13,$L$13)</f>
        <v>50.28751725857343</v>
      </c>
      <c r="F2234" s="14">
        <f ca="1">LOGINV(RAND(),$M$14,$L$14)</f>
        <v>16.099892688918676</v>
      </c>
      <c r="G2234" s="14">
        <f ca="1">D2234+E2234+F2234</f>
        <v>99.094535469494105</v>
      </c>
      <c r="H2234">
        <f ca="1">FLOOR(SimTable[[#This Row],[Total_Service_Time_sec]],10)</f>
        <v>90</v>
      </c>
    </row>
    <row r="2235" spans="1:8" ht="15" customHeight="1">
      <c r="A2235">
        <f t="shared" si="34"/>
        <v>2234</v>
      </c>
      <c r="B2235" s="13">
        <f ca="1">RAND()</f>
        <v>0.3486792154757945</v>
      </c>
      <c r="C2235" t="str">
        <f ca="1">IF(B2235&lt;=$L$3,$I$3,IF(B2235&lt;=$L$4,$I$4,IF(B2235&lt;=$L$5,$I$5,IF(B2235&lt;=$L$6,$I$6,$I$7))))</f>
        <v>Cone</v>
      </c>
      <c r="D2235" s="14">
        <f ca="1">LOGINV(RAND(),$M$12,$L$12)</f>
        <v>11.275925667601591</v>
      </c>
      <c r="E2235" s="14">
        <f ca="1">LOGINV(RAND(),$M$13,$L$13)</f>
        <v>47.977600003413706</v>
      </c>
      <c r="F2235" s="14">
        <f ca="1">LOGINV(RAND(),$M$14,$L$14)</f>
        <v>26.777769918549154</v>
      </c>
      <c r="G2235" s="14">
        <f ca="1">D2235+E2235+F2235</f>
        <v>86.031295589564451</v>
      </c>
      <c r="H2235">
        <f ca="1">FLOOR(SimTable[[#This Row],[Total_Service_Time_sec]],10)</f>
        <v>80</v>
      </c>
    </row>
    <row r="2236" spans="1:8" ht="15" customHeight="1">
      <c r="A2236">
        <f t="shared" si="34"/>
        <v>2235</v>
      </c>
      <c r="B2236" s="13">
        <f ca="1">RAND()</f>
        <v>0.66235109306004636</v>
      </c>
      <c r="C2236" t="str">
        <f ca="1">IF(B2236&lt;=$L$3,$I$3,IF(B2236&lt;=$L$4,$I$4,IF(B2236&lt;=$L$5,$I$5,IF(B2236&lt;=$L$6,$I$6,$I$7))))</f>
        <v>Cup</v>
      </c>
      <c r="D2236" s="14">
        <f ca="1">LOGINV(RAND(),$M$12,$L$12)</f>
        <v>16.968859459022234</v>
      </c>
      <c r="E2236" s="14">
        <f ca="1">LOGINV(RAND(),$M$13,$L$13)</f>
        <v>33.593244223977145</v>
      </c>
      <c r="F2236" s="14">
        <f ca="1">LOGINV(RAND(),$M$14,$L$14)</f>
        <v>19.933083393267079</v>
      </c>
      <c r="G2236" s="14">
        <f ca="1">D2236+E2236+F2236</f>
        <v>70.495187076266461</v>
      </c>
      <c r="H2236">
        <f ca="1">FLOOR(SimTable[[#This Row],[Total_Service_Time_sec]],10)</f>
        <v>70</v>
      </c>
    </row>
    <row r="2237" spans="1:8" ht="15" customHeight="1">
      <c r="A2237">
        <f t="shared" si="34"/>
        <v>2236</v>
      </c>
      <c r="B2237" s="13">
        <f ca="1">RAND()</f>
        <v>0.81584216123087261</v>
      </c>
      <c r="C2237" t="str">
        <f ca="1">IF(B2237&lt;=$L$3,$I$3,IF(B2237&lt;=$L$4,$I$4,IF(B2237&lt;=$L$5,$I$5,IF(B2237&lt;=$L$6,$I$6,$I$7))))</f>
        <v>Cup</v>
      </c>
      <c r="D2237" s="14">
        <f ca="1">LOGINV(RAND(),$M$12,$L$12)</f>
        <v>21.168167466102211</v>
      </c>
      <c r="E2237" s="14">
        <f ca="1">LOGINV(RAND(),$M$13,$L$13)</f>
        <v>7.6851289227606419</v>
      </c>
      <c r="F2237" s="14">
        <f ca="1">LOGINV(RAND(),$M$14,$L$14)</f>
        <v>17.596609019795917</v>
      </c>
      <c r="G2237" s="14">
        <f ca="1">D2237+E2237+F2237</f>
        <v>46.449905408658765</v>
      </c>
      <c r="H2237">
        <f ca="1">FLOOR(SimTable[[#This Row],[Total_Service_Time_sec]],10)</f>
        <v>40</v>
      </c>
    </row>
    <row r="2238" spans="1:8" ht="15" customHeight="1">
      <c r="A2238">
        <f t="shared" si="34"/>
        <v>2237</v>
      </c>
      <c r="B2238" s="13">
        <f ca="1">RAND()</f>
        <v>0.8435377159706321</v>
      </c>
      <c r="C2238" t="str">
        <f ca="1">IF(B2238&lt;=$L$3,$I$3,IF(B2238&lt;=$L$4,$I$4,IF(B2238&lt;=$L$5,$I$5,IF(B2238&lt;=$L$6,$I$6,$I$7))))</f>
        <v>Cup</v>
      </c>
      <c r="D2238" s="14">
        <f ca="1">LOGINV(RAND(),$M$12,$L$12)</f>
        <v>15.94850245260797</v>
      </c>
      <c r="E2238" s="14">
        <f ca="1">LOGINV(RAND(),$M$13,$L$13)</f>
        <v>40.588787251453752</v>
      </c>
      <c r="F2238" s="14">
        <f ca="1">LOGINV(RAND(),$M$14,$L$14)</f>
        <v>17.690176698075216</v>
      </c>
      <c r="G2238" s="14">
        <f ca="1">D2238+E2238+F2238</f>
        <v>74.22746640213694</v>
      </c>
      <c r="H2238">
        <f ca="1">FLOOR(SimTable[[#This Row],[Total_Service_Time_sec]],10)</f>
        <v>70</v>
      </c>
    </row>
    <row r="2239" spans="1:8" ht="15" customHeight="1">
      <c r="A2239">
        <f t="shared" si="34"/>
        <v>2238</v>
      </c>
      <c r="B2239" s="13">
        <f ca="1">RAND()</f>
        <v>0.82255865949111306</v>
      </c>
      <c r="C2239" t="str">
        <f ca="1">IF(B2239&lt;=$L$3,$I$3,IF(B2239&lt;=$L$4,$I$4,IF(B2239&lt;=$L$5,$I$5,IF(B2239&lt;=$L$6,$I$6,$I$7))))</f>
        <v>Cup</v>
      </c>
      <c r="D2239" s="14">
        <f ca="1">LOGINV(RAND(),$M$12,$L$12)</f>
        <v>103.92061620082058</v>
      </c>
      <c r="E2239" s="14">
        <f ca="1">LOGINV(RAND(),$M$13,$L$13)</f>
        <v>28.780865968706909</v>
      </c>
      <c r="F2239" s="14">
        <f ca="1">LOGINV(RAND(),$M$14,$L$14)</f>
        <v>14.647171931798038</v>
      </c>
      <c r="G2239" s="14">
        <f ca="1">D2239+E2239+F2239</f>
        <v>147.34865410132551</v>
      </c>
      <c r="H2239">
        <f ca="1">FLOOR(SimTable[[#This Row],[Total_Service_Time_sec]],10)</f>
        <v>140</v>
      </c>
    </row>
    <row r="2240" spans="1:8" ht="15" customHeight="1">
      <c r="A2240">
        <f t="shared" si="34"/>
        <v>2239</v>
      </c>
      <c r="B2240" s="13">
        <f ca="1">RAND()</f>
        <v>0.29650221496038365</v>
      </c>
      <c r="C2240" t="str">
        <f ca="1">IF(B2240&lt;=$L$3,$I$3,IF(B2240&lt;=$L$4,$I$4,IF(B2240&lt;=$L$5,$I$5,IF(B2240&lt;=$L$6,$I$6,$I$7))))</f>
        <v>Cone</v>
      </c>
      <c r="D2240" s="14">
        <f ca="1">LOGINV(RAND(),$M$12,$L$12)</f>
        <v>55.06947997684702</v>
      </c>
      <c r="E2240" s="14">
        <f ca="1">LOGINV(RAND(),$M$13,$L$13)</f>
        <v>17.504935544196737</v>
      </c>
      <c r="F2240" s="14">
        <f ca="1">LOGINV(RAND(),$M$14,$L$14)</f>
        <v>22.532108838594826</v>
      </c>
      <c r="G2240" s="14">
        <f ca="1">D2240+E2240+F2240</f>
        <v>95.106524359638584</v>
      </c>
      <c r="H2240">
        <f ca="1">FLOOR(SimTable[[#This Row],[Total_Service_Time_sec]],10)</f>
        <v>90</v>
      </c>
    </row>
    <row r="2241" spans="1:8" ht="15" customHeight="1">
      <c r="A2241">
        <f t="shared" si="34"/>
        <v>2240</v>
      </c>
      <c r="B2241" s="13">
        <f ca="1">RAND()</f>
        <v>0.88763209580112146</v>
      </c>
      <c r="C2241" t="str">
        <f ca="1">IF(B2241&lt;=$L$3,$I$3,IF(B2241&lt;=$L$4,$I$4,IF(B2241&lt;=$L$5,$I$5,IF(B2241&lt;=$L$6,$I$6,$I$7))))</f>
        <v>Shake</v>
      </c>
      <c r="D2241" s="14">
        <f ca="1">LOGINV(RAND(),$M$12,$L$12)</f>
        <v>43.410820331450608</v>
      </c>
      <c r="E2241" s="14">
        <f ca="1">LOGINV(RAND(),$M$13,$L$13)</f>
        <v>34.31580638842857</v>
      </c>
      <c r="F2241" s="14">
        <f ca="1">LOGINV(RAND(),$M$14,$L$14)</f>
        <v>23.612583580831444</v>
      </c>
      <c r="G2241" s="14">
        <f ca="1">D2241+E2241+F2241</f>
        <v>101.33921030071062</v>
      </c>
      <c r="H2241">
        <f ca="1">FLOOR(SimTable[[#This Row],[Total_Service_Time_sec]],10)</f>
        <v>100</v>
      </c>
    </row>
    <row r="2242" spans="1:8" ht="15" customHeight="1">
      <c r="A2242">
        <f t="shared" ref="A2242:A2305" si="35">ROW()-1</f>
        <v>2241</v>
      </c>
      <c r="B2242" s="13">
        <f ca="1">RAND()</f>
        <v>0.29057823310445274</v>
      </c>
      <c r="C2242" t="str">
        <f ca="1">IF(B2242&lt;=$L$3,$I$3,IF(B2242&lt;=$L$4,$I$4,IF(B2242&lt;=$L$5,$I$5,IF(B2242&lt;=$L$6,$I$6,$I$7))))</f>
        <v>Cone</v>
      </c>
      <c r="D2242" s="14">
        <f ca="1">LOGINV(RAND(),$M$12,$L$12)</f>
        <v>34.354147621452348</v>
      </c>
      <c r="E2242" s="14">
        <f ca="1">LOGINV(RAND(),$M$13,$L$13)</f>
        <v>24.305742141018662</v>
      </c>
      <c r="F2242" s="14">
        <f ca="1">LOGINV(RAND(),$M$14,$L$14)</f>
        <v>18.468883932193677</v>
      </c>
      <c r="G2242" s="14">
        <f ca="1">D2242+E2242+F2242</f>
        <v>77.128773694664687</v>
      </c>
      <c r="H2242">
        <f ca="1">FLOOR(SimTable[[#This Row],[Total_Service_Time_sec]],10)</f>
        <v>70</v>
      </c>
    </row>
    <row r="2243" spans="1:8" ht="15" customHeight="1">
      <c r="A2243">
        <f t="shared" si="35"/>
        <v>2242</v>
      </c>
      <c r="B2243" s="13">
        <f ca="1">RAND()</f>
        <v>0.67050202063530484</v>
      </c>
      <c r="C2243" t="str">
        <f ca="1">IF(B2243&lt;=$L$3,$I$3,IF(B2243&lt;=$L$4,$I$4,IF(B2243&lt;=$L$5,$I$5,IF(B2243&lt;=$L$6,$I$6,$I$7))))</f>
        <v>Cup</v>
      </c>
      <c r="D2243" s="14">
        <f ca="1">LOGINV(RAND(),$M$12,$L$12)</f>
        <v>44.710569490398733</v>
      </c>
      <c r="E2243" s="14">
        <f ca="1">LOGINV(RAND(),$M$13,$L$13)</f>
        <v>34.374446741825373</v>
      </c>
      <c r="F2243" s="14">
        <f ca="1">LOGINV(RAND(),$M$14,$L$14)</f>
        <v>22.621360574881159</v>
      </c>
      <c r="G2243" s="14">
        <f ca="1">D2243+E2243+F2243</f>
        <v>101.70637680710527</v>
      </c>
      <c r="H2243">
        <f ca="1">FLOOR(SimTable[[#This Row],[Total_Service_Time_sec]],10)</f>
        <v>100</v>
      </c>
    </row>
    <row r="2244" spans="1:8" ht="15" customHeight="1">
      <c r="A2244">
        <f t="shared" si="35"/>
        <v>2243</v>
      </c>
      <c r="B2244" s="13">
        <f ca="1">RAND()</f>
        <v>0.13664709207615477</v>
      </c>
      <c r="C2244" t="str">
        <f ca="1">IF(B2244&lt;=$L$3,$I$3,IF(B2244&lt;=$L$4,$I$4,IF(B2244&lt;=$L$5,$I$5,IF(B2244&lt;=$L$6,$I$6,$I$7))))</f>
        <v>Cone</v>
      </c>
      <c r="D2244" s="14">
        <f ca="1">LOGINV(RAND(),$M$12,$L$12)</f>
        <v>29.463504962353205</v>
      </c>
      <c r="E2244" s="14">
        <f ca="1">LOGINV(RAND(),$M$13,$L$13)</f>
        <v>20.607590774480517</v>
      </c>
      <c r="F2244" s="14">
        <f ca="1">LOGINV(RAND(),$M$14,$L$14)</f>
        <v>25.121331714304233</v>
      </c>
      <c r="G2244" s="14">
        <f ca="1">D2244+E2244+F2244</f>
        <v>75.192427451137959</v>
      </c>
      <c r="H2244">
        <f ca="1">FLOOR(SimTable[[#This Row],[Total_Service_Time_sec]],10)</f>
        <v>70</v>
      </c>
    </row>
    <row r="2245" spans="1:8" ht="15" customHeight="1">
      <c r="A2245">
        <f t="shared" si="35"/>
        <v>2244</v>
      </c>
      <c r="B2245" s="13">
        <f ca="1">RAND()</f>
        <v>0.20057438500150992</v>
      </c>
      <c r="C2245" t="str">
        <f ca="1">IF(B2245&lt;=$L$3,$I$3,IF(B2245&lt;=$L$4,$I$4,IF(B2245&lt;=$L$5,$I$5,IF(B2245&lt;=$L$6,$I$6,$I$7))))</f>
        <v>Cone</v>
      </c>
      <c r="D2245" s="14">
        <f ca="1">LOGINV(RAND(),$M$12,$L$12)</f>
        <v>31.611088158452404</v>
      </c>
      <c r="E2245" s="14">
        <f ca="1">LOGINV(RAND(),$M$13,$L$13)</f>
        <v>33.649974165764007</v>
      </c>
      <c r="F2245" s="14">
        <f ca="1">LOGINV(RAND(),$M$14,$L$14)</f>
        <v>22.296091840535489</v>
      </c>
      <c r="G2245" s="14">
        <f ca="1">D2245+E2245+F2245</f>
        <v>87.557154164751893</v>
      </c>
      <c r="H2245">
        <f ca="1">FLOOR(SimTable[[#This Row],[Total_Service_Time_sec]],10)</f>
        <v>80</v>
      </c>
    </row>
    <row r="2246" spans="1:8" ht="15" customHeight="1">
      <c r="A2246">
        <f t="shared" si="35"/>
        <v>2245</v>
      </c>
      <c r="B2246" s="13">
        <f ca="1">RAND()</f>
        <v>4.7777616815468549E-2</v>
      </c>
      <c r="C2246" t="str">
        <f ca="1">IF(B2246&lt;=$L$3,$I$3,IF(B2246&lt;=$L$4,$I$4,IF(B2246&lt;=$L$5,$I$5,IF(B2246&lt;=$L$6,$I$6,$I$7))))</f>
        <v>Cone</v>
      </c>
      <c r="D2246" s="14">
        <f ca="1">LOGINV(RAND(),$M$12,$L$12)</f>
        <v>11.632578206584459</v>
      </c>
      <c r="E2246" s="14">
        <f ca="1">LOGINV(RAND(),$M$13,$L$13)</f>
        <v>17.761793019172849</v>
      </c>
      <c r="F2246" s="14">
        <f ca="1">LOGINV(RAND(),$M$14,$L$14)</f>
        <v>25.378513268657141</v>
      </c>
      <c r="G2246" s="14">
        <f ca="1">D2246+E2246+F2246</f>
        <v>54.772884494414448</v>
      </c>
      <c r="H2246">
        <f ca="1">FLOOR(SimTable[[#This Row],[Total_Service_Time_sec]],10)</f>
        <v>50</v>
      </c>
    </row>
    <row r="2247" spans="1:8" ht="15" customHeight="1">
      <c r="A2247">
        <f t="shared" si="35"/>
        <v>2246</v>
      </c>
      <c r="B2247" s="13">
        <f ca="1">RAND()</f>
        <v>0.48692375630563878</v>
      </c>
      <c r="C2247" t="str">
        <f ca="1">IF(B2247&lt;=$L$3,$I$3,IF(B2247&lt;=$L$4,$I$4,IF(B2247&lt;=$L$5,$I$5,IF(B2247&lt;=$L$6,$I$6,$I$7))))</f>
        <v>Cone</v>
      </c>
      <c r="D2247" s="14">
        <f ca="1">LOGINV(RAND(),$M$12,$L$12)</f>
        <v>29.524749898984258</v>
      </c>
      <c r="E2247" s="14">
        <f ca="1">LOGINV(RAND(),$M$13,$L$13)</f>
        <v>9.1763858344394169</v>
      </c>
      <c r="F2247" s="14">
        <f ca="1">LOGINV(RAND(),$M$14,$L$14)</f>
        <v>13.744055504156314</v>
      </c>
      <c r="G2247" s="14">
        <f ca="1">D2247+E2247+F2247</f>
        <v>52.445191237579991</v>
      </c>
      <c r="H2247">
        <f ca="1">FLOOR(SimTable[[#This Row],[Total_Service_Time_sec]],10)</f>
        <v>50</v>
      </c>
    </row>
    <row r="2248" spans="1:8" ht="15" customHeight="1">
      <c r="A2248">
        <f t="shared" si="35"/>
        <v>2247</v>
      </c>
      <c r="B2248" s="13">
        <f ca="1">RAND()</f>
        <v>0.50347510033312959</v>
      </c>
      <c r="C2248" t="str">
        <f ca="1">IF(B2248&lt;=$L$3,$I$3,IF(B2248&lt;=$L$4,$I$4,IF(B2248&lt;=$L$5,$I$5,IF(B2248&lt;=$L$6,$I$6,$I$7))))</f>
        <v>Cup</v>
      </c>
      <c r="D2248" s="14">
        <f ca="1">LOGINV(RAND(),$M$12,$L$12)</f>
        <v>40.776098482461613</v>
      </c>
      <c r="E2248" s="14">
        <f ca="1">LOGINV(RAND(),$M$13,$L$13)</f>
        <v>27.404106176830769</v>
      </c>
      <c r="F2248" s="14">
        <f ca="1">LOGINV(RAND(),$M$14,$L$14)</f>
        <v>15.771686206397554</v>
      </c>
      <c r="G2248" s="14">
        <f ca="1">D2248+E2248+F2248</f>
        <v>83.951890865689933</v>
      </c>
      <c r="H2248">
        <f ca="1">FLOOR(SimTable[[#This Row],[Total_Service_Time_sec]],10)</f>
        <v>80</v>
      </c>
    </row>
    <row r="2249" spans="1:8" ht="15" customHeight="1">
      <c r="A2249">
        <f t="shared" si="35"/>
        <v>2248</v>
      </c>
      <c r="B2249" s="13">
        <f ca="1">RAND()</f>
        <v>0.95332547091038899</v>
      </c>
      <c r="C2249" t="str">
        <f ca="1">IF(B2249&lt;=$L$3,$I$3,IF(B2249&lt;=$L$4,$I$4,IF(B2249&lt;=$L$5,$I$5,IF(B2249&lt;=$L$6,$I$6,$I$7))))</f>
        <v>Split</v>
      </c>
      <c r="D2249" s="14">
        <f ca="1">LOGINV(RAND(),$M$12,$L$12)</f>
        <v>184.18895706405596</v>
      </c>
      <c r="E2249" s="14">
        <f ca="1">LOGINV(RAND(),$M$13,$L$13)</f>
        <v>19.745898837218789</v>
      </c>
      <c r="F2249" s="14">
        <f ca="1">LOGINV(RAND(),$M$14,$L$14)</f>
        <v>22.587904486453169</v>
      </c>
      <c r="G2249" s="14">
        <f ca="1">D2249+E2249+F2249</f>
        <v>226.52276038772791</v>
      </c>
      <c r="H2249">
        <f ca="1">FLOOR(SimTable[[#This Row],[Total_Service_Time_sec]],10)</f>
        <v>220</v>
      </c>
    </row>
    <row r="2250" spans="1:8" ht="15" customHeight="1">
      <c r="A2250">
        <f t="shared" si="35"/>
        <v>2249</v>
      </c>
      <c r="B2250" s="13">
        <f ca="1">RAND()</f>
        <v>0.94865475186379011</v>
      </c>
      <c r="C2250" t="str">
        <f ca="1">IF(B2250&lt;=$L$3,$I$3,IF(B2250&lt;=$L$4,$I$4,IF(B2250&lt;=$L$5,$I$5,IF(B2250&lt;=$L$6,$I$6,$I$7))))</f>
        <v>Split</v>
      </c>
      <c r="D2250" s="14">
        <f ca="1">LOGINV(RAND(),$M$12,$L$12)</f>
        <v>71.474654421486605</v>
      </c>
      <c r="E2250" s="14">
        <f ca="1">LOGINV(RAND(),$M$13,$L$13)</f>
        <v>26.311479166695339</v>
      </c>
      <c r="F2250" s="14">
        <f ca="1">LOGINV(RAND(),$M$14,$L$14)</f>
        <v>17.471422784043817</v>
      </c>
      <c r="G2250" s="14">
        <f ca="1">D2250+E2250+F2250</f>
        <v>115.25755637222576</v>
      </c>
      <c r="H2250">
        <f ca="1">FLOOR(SimTable[[#This Row],[Total_Service_Time_sec]],10)</f>
        <v>110</v>
      </c>
    </row>
    <row r="2251" spans="1:8" ht="15" customHeight="1">
      <c r="A2251">
        <f t="shared" si="35"/>
        <v>2250</v>
      </c>
      <c r="B2251" s="13">
        <f ca="1">RAND()</f>
        <v>0.88531838598676715</v>
      </c>
      <c r="C2251" t="str">
        <f ca="1">IF(B2251&lt;=$L$3,$I$3,IF(B2251&lt;=$L$4,$I$4,IF(B2251&lt;=$L$5,$I$5,IF(B2251&lt;=$L$6,$I$6,$I$7))))</f>
        <v>Shake</v>
      </c>
      <c r="D2251" s="14">
        <f ca="1">LOGINV(RAND(),$M$12,$L$12)</f>
        <v>50.784559081884666</v>
      </c>
      <c r="E2251" s="14">
        <f ca="1">LOGINV(RAND(),$M$13,$L$13)</f>
        <v>23.077235589223697</v>
      </c>
      <c r="F2251" s="14">
        <f ca="1">LOGINV(RAND(),$M$14,$L$14)</f>
        <v>24.171311619858653</v>
      </c>
      <c r="G2251" s="14">
        <f ca="1">D2251+E2251+F2251</f>
        <v>98.033106290967012</v>
      </c>
      <c r="H2251">
        <f ca="1">FLOOR(SimTable[[#This Row],[Total_Service_Time_sec]],10)</f>
        <v>90</v>
      </c>
    </row>
    <row r="2252" spans="1:8" ht="15" customHeight="1">
      <c r="A2252">
        <f t="shared" si="35"/>
        <v>2251</v>
      </c>
      <c r="B2252" s="13">
        <f ca="1">RAND()</f>
        <v>0.49363279515352765</v>
      </c>
      <c r="C2252" t="str">
        <f ca="1">IF(B2252&lt;=$L$3,$I$3,IF(B2252&lt;=$L$4,$I$4,IF(B2252&lt;=$L$5,$I$5,IF(B2252&lt;=$L$6,$I$6,$I$7))))</f>
        <v>Cone</v>
      </c>
      <c r="D2252" s="14">
        <f ca="1">LOGINV(RAND(),$M$12,$L$12)</f>
        <v>29.516863141804485</v>
      </c>
      <c r="E2252" s="14">
        <f ca="1">LOGINV(RAND(),$M$13,$L$13)</f>
        <v>18.324927676298774</v>
      </c>
      <c r="F2252" s="14">
        <f ca="1">LOGINV(RAND(),$M$14,$L$14)</f>
        <v>23.55516347341117</v>
      </c>
      <c r="G2252" s="14">
        <f ca="1">D2252+E2252+F2252</f>
        <v>71.396954291514433</v>
      </c>
      <c r="H2252">
        <f ca="1">FLOOR(SimTable[[#This Row],[Total_Service_Time_sec]],10)</f>
        <v>70</v>
      </c>
    </row>
    <row r="2253" spans="1:8" ht="15" customHeight="1">
      <c r="A2253">
        <f t="shared" si="35"/>
        <v>2252</v>
      </c>
      <c r="B2253" s="13">
        <f ca="1">RAND()</f>
        <v>0.44741811582382818</v>
      </c>
      <c r="C2253" t="str">
        <f ca="1">IF(B2253&lt;=$L$3,$I$3,IF(B2253&lt;=$L$4,$I$4,IF(B2253&lt;=$L$5,$I$5,IF(B2253&lt;=$L$6,$I$6,$I$7))))</f>
        <v>Cone</v>
      </c>
      <c r="D2253" s="14">
        <f ca="1">LOGINV(RAND(),$M$12,$L$12)</f>
        <v>20.827805454481638</v>
      </c>
      <c r="E2253" s="14">
        <f ca="1">LOGINV(RAND(),$M$13,$L$13)</f>
        <v>17.271395106830532</v>
      </c>
      <c r="F2253" s="14">
        <f ca="1">LOGINV(RAND(),$M$14,$L$14)</f>
        <v>16.672090407955228</v>
      </c>
      <c r="G2253" s="14">
        <f ca="1">D2253+E2253+F2253</f>
        <v>54.771290969267397</v>
      </c>
      <c r="H2253">
        <f ca="1">FLOOR(SimTable[[#This Row],[Total_Service_Time_sec]],10)</f>
        <v>50</v>
      </c>
    </row>
    <row r="2254" spans="1:8" ht="15" customHeight="1">
      <c r="A2254">
        <f t="shared" si="35"/>
        <v>2253</v>
      </c>
      <c r="B2254" s="13">
        <f ca="1">RAND()</f>
        <v>0.79331886937406848</v>
      </c>
      <c r="C2254" t="str">
        <f ca="1">IF(B2254&lt;=$L$3,$I$3,IF(B2254&lt;=$L$4,$I$4,IF(B2254&lt;=$L$5,$I$5,IF(B2254&lt;=$L$6,$I$6,$I$7))))</f>
        <v>Cup</v>
      </c>
      <c r="D2254" s="14">
        <f ca="1">LOGINV(RAND(),$M$12,$L$12)</f>
        <v>26.719926281755395</v>
      </c>
      <c r="E2254" s="14">
        <f ca="1">LOGINV(RAND(),$M$13,$L$13)</f>
        <v>25.572949760222986</v>
      </c>
      <c r="F2254" s="14">
        <f ca="1">LOGINV(RAND(),$M$14,$L$14)</f>
        <v>23.02796213399462</v>
      </c>
      <c r="G2254" s="14">
        <f ca="1">D2254+E2254+F2254</f>
        <v>75.320838175972995</v>
      </c>
      <c r="H2254">
        <f ca="1">FLOOR(SimTable[[#This Row],[Total_Service_Time_sec]],10)</f>
        <v>70</v>
      </c>
    </row>
    <row r="2255" spans="1:8" ht="15" customHeight="1">
      <c r="A2255">
        <f t="shared" si="35"/>
        <v>2254</v>
      </c>
      <c r="B2255" s="13">
        <f ca="1">RAND()</f>
        <v>0.50682071329697598</v>
      </c>
      <c r="C2255" t="str">
        <f ca="1">IF(B2255&lt;=$L$3,$I$3,IF(B2255&lt;=$L$4,$I$4,IF(B2255&lt;=$L$5,$I$5,IF(B2255&lt;=$L$6,$I$6,$I$7))))</f>
        <v>Cup</v>
      </c>
      <c r="D2255" s="14">
        <f ca="1">LOGINV(RAND(),$M$12,$L$12)</f>
        <v>31.915784849176067</v>
      </c>
      <c r="E2255" s="14">
        <f ca="1">LOGINV(RAND(),$M$13,$L$13)</f>
        <v>21.531970475959092</v>
      </c>
      <c r="F2255" s="14">
        <f ca="1">LOGINV(RAND(),$M$14,$L$14)</f>
        <v>23.947290719926695</v>
      </c>
      <c r="G2255" s="14">
        <f ca="1">D2255+E2255+F2255</f>
        <v>77.395046045061861</v>
      </c>
      <c r="H2255">
        <f ca="1">FLOOR(SimTable[[#This Row],[Total_Service_Time_sec]],10)</f>
        <v>70</v>
      </c>
    </row>
    <row r="2256" spans="1:8" ht="15" customHeight="1">
      <c r="A2256">
        <f t="shared" si="35"/>
        <v>2255</v>
      </c>
      <c r="B2256" s="13">
        <f ca="1">RAND()</f>
        <v>7.432705705541276E-2</v>
      </c>
      <c r="C2256" t="str">
        <f ca="1">IF(B2256&lt;=$L$3,$I$3,IF(B2256&lt;=$L$4,$I$4,IF(B2256&lt;=$L$5,$I$5,IF(B2256&lt;=$L$6,$I$6,$I$7))))</f>
        <v>Cone</v>
      </c>
      <c r="D2256" s="14">
        <f ca="1">LOGINV(RAND(),$M$12,$L$12)</f>
        <v>43.804166613123016</v>
      </c>
      <c r="E2256" s="14">
        <f ca="1">LOGINV(RAND(),$M$13,$L$13)</f>
        <v>13.472979678377783</v>
      </c>
      <c r="F2256" s="14">
        <f ca="1">LOGINV(RAND(),$M$14,$L$14)</f>
        <v>19.466308791846107</v>
      </c>
      <c r="G2256" s="14">
        <f ca="1">D2256+E2256+F2256</f>
        <v>76.743455083346902</v>
      </c>
      <c r="H2256">
        <f ca="1">FLOOR(SimTable[[#This Row],[Total_Service_Time_sec]],10)</f>
        <v>70</v>
      </c>
    </row>
    <row r="2257" spans="1:8" ht="15" customHeight="1">
      <c r="A2257">
        <f t="shared" si="35"/>
        <v>2256</v>
      </c>
      <c r="B2257" s="13">
        <f ca="1">RAND()</f>
        <v>0.33661325503990458</v>
      </c>
      <c r="C2257" t="str">
        <f ca="1">IF(B2257&lt;=$L$3,$I$3,IF(B2257&lt;=$L$4,$I$4,IF(B2257&lt;=$L$5,$I$5,IF(B2257&lt;=$L$6,$I$6,$I$7))))</f>
        <v>Cone</v>
      </c>
      <c r="D2257" s="14">
        <f ca="1">LOGINV(RAND(),$M$12,$L$12)</f>
        <v>18.662393937734596</v>
      </c>
      <c r="E2257" s="14">
        <f ca="1">LOGINV(RAND(),$M$13,$L$13)</f>
        <v>63.997921553198843</v>
      </c>
      <c r="F2257" s="14">
        <f ca="1">LOGINV(RAND(),$M$14,$L$14)</f>
        <v>21.057299353656692</v>
      </c>
      <c r="G2257" s="14">
        <f ca="1">D2257+E2257+F2257</f>
        <v>103.71761484459013</v>
      </c>
      <c r="H2257">
        <f ca="1">FLOOR(SimTable[[#This Row],[Total_Service_Time_sec]],10)</f>
        <v>100</v>
      </c>
    </row>
    <row r="2258" spans="1:8" ht="15" customHeight="1">
      <c r="A2258">
        <f t="shared" si="35"/>
        <v>2257</v>
      </c>
      <c r="B2258" s="13">
        <f ca="1">RAND()</f>
        <v>0.64294971283150926</v>
      </c>
      <c r="C2258" t="str">
        <f ca="1">IF(B2258&lt;=$L$3,$I$3,IF(B2258&lt;=$L$4,$I$4,IF(B2258&lt;=$L$5,$I$5,IF(B2258&lt;=$L$6,$I$6,$I$7))))</f>
        <v>Cup</v>
      </c>
      <c r="D2258" s="14">
        <f ca="1">LOGINV(RAND(),$M$12,$L$12)</f>
        <v>16.577875135882167</v>
      </c>
      <c r="E2258" s="14">
        <f ca="1">LOGINV(RAND(),$M$13,$L$13)</f>
        <v>16.147935707658259</v>
      </c>
      <c r="F2258" s="14">
        <f ca="1">LOGINV(RAND(),$M$14,$L$14)</f>
        <v>19.256531051875456</v>
      </c>
      <c r="G2258" s="14">
        <f ca="1">D2258+E2258+F2258</f>
        <v>51.982341895415885</v>
      </c>
      <c r="H2258">
        <f ca="1">FLOOR(SimTable[[#This Row],[Total_Service_Time_sec]],10)</f>
        <v>50</v>
      </c>
    </row>
    <row r="2259" spans="1:8" ht="15" customHeight="1">
      <c r="A2259">
        <f t="shared" si="35"/>
        <v>2258</v>
      </c>
      <c r="B2259" s="13">
        <f ca="1">RAND()</f>
        <v>0.67518817950949817</v>
      </c>
      <c r="C2259" t="str">
        <f ca="1">IF(B2259&lt;=$L$3,$I$3,IF(B2259&lt;=$L$4,$I$4,IF(B2259&lt;=$L$5,$I$5,IF(B2259&lt;=$L$6,$I$6,$I$7))))</f>
        <v>Cup</v>
      </c>
      <c r="D2259" s="14">
        <f ca="1">LOGINV(RAND(),$M$12,$L$12)</f>
        <v>32.602592385532155</v>
      </c>
      <c r="E2259" s="14">
        <f ca="1">LOGINV(RAND(),$M$13,$L$13)</f>
        <v>17.396125021117093</v>
      </c>
      <c r="F2259" s="14">
        <f ca="1">LOGINV(RAND(),$M$14,$L$14)</f>
        <v>17.46890088960701</v>
      </c>
      <c r="G2259" s="14">
        <f ca="1">D2259+E2259+F2259</f>
        <v>67.467618296256262</v>
      </c>
      <c r="H2259">
        <f ca="1">FLOOR(SimTable[[#This Row],[Total_Service_Time_sec]],10)</f>
        <v>60</v>
      </c>
    </row>
    <row r="2260" spans="1:8" ht="15" customHeight="1">
      <c r="A2260">
        <f t="shared" si="35"/>
        <v>2259</v>
      </c>
      <c r="B2260" s="13">
        <f ca="1">RAND()</f>
        <v>0.51542205032711985</v>
      </c>
      <c r="C2260" t="str">
        <f ca="1">IF(B2260&lt;=$L$3,$I$3,IF(B2260&lt;=$L$4,$I$4,IF(B2260&lt;=$L$5,$I$5,IF(B2260&lt;=$L$6,$I$6,$I$7))))</f>
        <v>Cup</v>
      </c>
      <c r="D2260" s="14">
        <f ca="1">LOGINV(RAND(),$M$12,$L$12)</f>
        <v>35.727868130582692</v>
      </c>
      <c r="E2260" s="14">
        <f ca="1">LOGINV(RAND(),$M$13,$L$13)</f>
        <v>17.682722712458407</v>
      </c>
      <c r="F2260" s="14">
        <f ca="1">LOGINV(RAND(),$M$14,$L$14)</f>
        <v>23.550828902160514</v>
      </c>
      <c r="G2260" s="14">
        <f ca="1">D2260+E2260+F2260</f>
        <v>76.96141974520161</v>
      </c>
      <c r="H2260">
        <f ca="1">FLOOR(SimTable[[#This Row],[Total_Service_Time_sec]],10)</f>
        <v>70</v>
      </c>
    </row>
    <row r="2261" spans="1:8" ht="15" customHeight="1">
      <c r="A2261">
        <f t="shared" si="35"/>
        <v>2260</v>
      </c>
      <c r="B2261" s="13">
        <f ca="1">RAND()</f>
        <v>5.0203154526236693E-2</v>
      </c>
      <c r="C2261" t="str">
        <f ca="1">IF(B2261&lt;=$L$3,$I$3,IF(B2261&lt;=$L$4,$I$4,IF(B2261&lt;=$L$5,$I$5,IF(B2261&lt;=$L$6,$I$6,$I$7))))</f>
        <v>Cone</v>
      </c>
      <c r="D2261" s="14">
        <f ca="1">LOGINV(RAND(),$M$12,$L$12)</f>
        <v>60.849527363178616</v>
      </c>
      <c r="E2261" s="14">
        <f ca="1">LOGINV(RAND(),$M$13,$L$13)</f>
        <v>30.237859834405203</v>
      </c>
      <c r="F2261" s="14">
        <f ca="1">LOGINV(RAND(),$M$14,$L$14)</f>
        <v>15.716572131378285</v>
      </c>
      <c r="G2261" s="14">
        <f ca="1">D2261+E2261+F2261</f>
        <v>106.80395932896211</v>
      </c>
      <c r="H2261">
        <f ca="1">FLOOR(SimTable[[#This Row],[Total_Service_Time_sec]],10)</f>
        <v>100</v>
      </c>
    </row>
    <row r="2262" spans="1:8" ht="15" customHeight="1">
      <c r="A2262">
        <f t="shared" si="35"/>
        <v>2261</v>
      </c>
      <c r="B2262" s="13">
        <f ca="1">RAND()</f>
        <v>0.32827436106051011</v>
      </c>
      <c r="C2262" t="str">
        <f ca="1">IF(B2262&lt;=$L$3,$I$3,IF(B2262&lt;=$L$4,$I$4,IF(B2262&lt;=$L$5,$I$5,IF(B2262&lt;=$L$6,$I$6,$I$7))))</f>
        <v>Cone</v>
      </c>
      <c r="D2262" s="14">
        <f ca="1">LOGINV(RAND(),$M$12,$L$12)</f>
        <v>11.742209573083235</v>
      </c>
      <c r="E2262" s="14">
        <f ca="1">LOGINV(RAND(),$M$13,$L$13)</f>
        <v>47.627495660905844</v>
      </c>
      <c r="F2262" s="14">
        <f ca="1">LOGINV(RAND(),$M$14,$L$14)</f>
        <v>16.847381826909853</v>
      </c>
      <c r="G2262" s="14">
        <f ca="1">D2262+E2262+F2262</f>
        <v>76.217087060898933</v>
      </c>
      <c r="H2262">
        <f ca="1">FLOOR(SimTable[[#This Row],[Total_Service_Time_sec]],10)</f>
        <v>70</v>
      </c>
    </row>
    <row r="2263" spans="1:8" ht="15" customHeight="1">
      <c r="A2263">
        <f t="shared" si="35"/>
        <v>2262</v>
      </c>
      <c r="B2263" s="13">
        <f ca="1">RAND()</f>
        <v>0.39856831200637022</v>
      </c>
      <c r="C2263" t="str">
        <f ca="1">IF(B2263&lt;=$L$3,$I$3,IF(B2263&lt;=$L$4,$I$4,IF(B2263&lt;=$L$5,$I$5,IF(B2263&lt;=$L$6,$I$6,$I$7))))</f>
        <v>Cone</v>
      </c>
      <c r="D2263" s="14">
        <f ca="1">LOGINV(RAND(),$M$12,$L$12)</f>
        <v>16.923915256231425</v>
      </c>
      <c r="E2263" s="14">
        <f ca="1">LOGINV(RAND(),$M$13,$L$13)</f>
        <v>31.929462061763999</v>
      </c>
      <c r="F2263" s="14">
        <f ca="1">LOGINV(RAND(),$M$14,$L$14)</f>
        <v>14.084577776985952</v>
      </c>
      <c r="G2263" s="14">
        <f ca="1">D2263+E2263+F2263</f>
        <v>62.937955094981376</v>
      </c>
      <c r="H2263">
        <f ca="1">FLOOR(SimTable[[#This Row],[Total_Service_Time_sec]],10)</f>
        <v>60</v>
      </c>
    </row>
    <row r="2264" spans="1:8" ht="15" customHeight="1">
      <c r="A2264">
        <f t="shared" si="35"/>
        <v>2263</v>
      </c>
      <c r="B2264" s="13">
        <f ca="1">RAND()</f>
        <v>0.50670247196203777</v>
      </c>
      <c r="C2264" t="str">
        <f ca="1">IF(B2264&lt;=$L$3,$I$3,IF(B2264&lt;=$L$4,$I$4,IF(B2264&lt;=$L$5,$I$5,IF(B2264&lt;=$L$6,$I$6,$I$7))))</f>
        <v>Cup</v>
      </c>
      <c r="D2264" s="14">
        <f ca="1">LOGINV(RAND(),$M$12,$L$12)</f>
        <v>44.823127521903992</v>
      </c>
      <c r="E2264" s="14">
        <f ca="1">LOGINV(RAND(),$M$13,$L$13)</f>
        <v>85.607562397978015</v>
      </c>
      <c r="F2264" s="14">
        <f ca="1">LOGINV(RAND(),$M$14,$L$14)</f>
        <v>20.840675805403766</v>
      </c>
      <c r="G2264" s="14">
        <f ca="1">D2264+E2264+F2264</f>
        <v>151.27136572528579</v>
      </c>
      <c r="H2264">
        <f ca="1">FLOOR(SimTable[[#This Row],[Total_Service_Time_sec]],10)</f>
        <v>150</v>
      </c>
    </row>
    <row r="2265" spans="1:8" ht="15" customHeight="1">
      <c r="A2265">
        <f t="shared" si="35"/>
        <v>2264</v>
      </c>
      <c r="B2265" s="13">
        <f ca="1">RAND()</f>
        <v>0.98308386985734553</v>
      </c>
      <c r="C2265" t="str">
        <f ca="1">IF(B2265&lt;=$L$3,$I$3,IF(B2265&lt;=$L$4,$I$4,IF(B2265&lt;=$L$5,$I$5,IF(B2265&lt;=$L$6,$I$6,$I$7))))</f>
        <v>Sundae</v>
      </c>
      <c r="D2265" s="14">
        <f ca="1">LOGINV(RAND(),$M$12,$L$12)</f>
        <v>23.863071141261386</v>
      </c>
      <c r="E2265" s="14">
        <f ca="1">LOGINV(RAND(),$M$13,$L$13)</f>
        <v>50.452430198169985</v>
      </c>
      <c r="F2265" s="14">
        <f ca="1">LOGINV(RAND(),$M$14,$L$14)</f>
        <v>19.219525163954962</v>
      </c>
      <c r="G2265" s="14">
        <f ca="1">D2265+E2265+F2265</f>
        <v>93.53502650338632</v>
      </c>
      <c r="H2265">
        <f ca="1">FLOOR(SimTable[[#This Row],[Total_Service_Time_sec]],10)</f>
        <v>90</v>
      </c>
    </row>
    <row r="2266" spans="1:8" ht="15" customHeight="1">
      <c r="A2266">
        <f t="shared" si="35"/>
        <v>2265</v>
      </c>
      <c r="B2266" s="13">
        <f ca="1">RAND()</f>
        <v>0.80410313170785452</v>
      </c>
      <c r="C2266" t="str">
        <f ca="1">IF(B2266&lt;=$L$3,$I$3,IF(B2266&lt;=$L$4,$I$4,IF(B2266&lt;=$L$5,$I$5,IF(B2266&lt;=$L$6,$I$6,$I$7))))</f>
        <v>Cup</v>
      </c>
      <c r="D2266" s="14">
        <f ca="1">LOGINV(RAND(),$M$12,$L$12)</f>
        <v>22.041516873234006</v>
      </c>
      <c r="E2266" s="14">
        <f ca="1">LOGINV(RAND(),$M$13,$L$13)</f>
        <v>21.366101738385769</v>
      </c>
      <c r="F2266" s="14">
        <f ca="1">LOGINV(RAND(),$M$14,$L$14)</f>
        <v>15.912569127760371</v>
      </c>
      <c r="G2266" s="14">
        <f ca="1">D2266+E2266+F2266</f>
        <v>59.320187739380145</v>
      </c>
      <c r="H2266">
        <f ca="1">FLOOR(SimTable[[#This Row],[Total_Service_Time_sec]],10)</f>
        <v>50</v>
      </c>
    </row>
    <row r="2267" spans="1:8" ht="15" customHeight="1">
      <c r="A2267">
        <f t="shared" si="35"/>
        <v>2266</v>
      </c>
      <c r="B2267" s="13">
        <f ca="1">RAND()</f>
        <v>0.70439793243619198</v>
      </c>
      <c r="C2267" t="str">
        <f ca="1">IF(B2267&lt;=$L$3,$I$3,IF(B2267&lt;=$L$4,$I$4,IF(B2267&lt;=$L$5,$I$5,IF(B2267&lt;=$L$6,$I$6,$I$7))))</f>
        <v>Cup</v>
      </c>
      <c r="D2267" s="14">
        <f ca="1">LOGINV(RAND(),$M$12,$L$12)</f>
        <v>29.412511551204883</v>
      </c>
      <c r="E2267" s="14">
        <f ca="1">LOGINV(RAND(),$M$13,$L$13)</f>
        <v>30.264319609593159</v>
      </c>
      <c r="F2267" s="14">
        <f ca="1">LOGINV(RAND(),$M$14,$L$14)</f>
        <v>19.434602064385889</v>
      </c>
      <c r="G2267" s="14">
        <f ca="1">D2267+E2267+F2267</f>
        <v>79.11143322518393</v>
      </c>
      <c r="H2267">
        <f ca="1">FLOOR(SimTable[[#This Row],[Total_Service_Time_sec]],10)</f>
        <v>70</v>
      </c>
    </row>
    <row r="2268" spans="1:8" ht="15" customHeight="1">
      <c r="A2268">
        <f t="shared" si="35"/>
        <v>2267</v>
      </c>
      <c r="B2268" s="13">
        <f ca="1">RAND()</f>
        <v>0.44509898019432348</v>
      </c>
      <c r="C2268" t="str">
        <f ca="1">IF(B2268&lt;=$L$3,$I$3,IF(B2268&lt;=$L$4,$I$4,IF(B2268&lt;=$L$5,$I$5,IF(B2268&lt;=$L$6,$I$6,$I$7))))</f>
        <v>Cone</v>
      </c>
      <c r="D2268" s="14">
        <f ca="1">LOGINV(RAND(),$M$12,$L$12)</f>
        <v>68.293999776019518</v>
      </c>
      <c r="E2268" s="14">
        <f ca="1">LOGINV(RAND(),$M$13,$L$13)</f>
        <v>18.04448305162019</v>
      </c>
      <c r="F2268" s="14">
        <f ca="1">LOGINV(RAND(),$M$14,$L$14)</f>
        <v>24.596048069383812</v>
      </c>
      <c r="G2268" s="14">
        <f ca="1">D2268+E2268+F2268</f>
        <v>110.93453089702352</v>
      </c>
      <c r="H2268">
        <f ca="1">FLOOR(SimTable[[#This Row],[Total_Service_Time_sec]],10)</f>
        <v>110</v>
      </c>
    </row>
    <row r="2269" spans="1:8" ht="15" customHeight="1">
      <c r="A2269">
        <f t="shared" si="35"/>
        <v>2268</v>
      </c>
      <c r="B2269" s="13">
        <f ca="1">RAND()</f>
        <v>0.54512235554724997</v>
      </c>
      <c r="C2269" t="str">
        <f ca="1">IF(B2269&lt;=$L$3,$I$3,IF(B2269&lt;=$L$4,$I$4,IF(B2269&lt;=$L$5,$I$5,IF(B2269&lt;=$L$6,$I$6,$I$7))))</f>
        <v>Cup</v>
      </c>
      <c r="D2269" s="14">
        <f ca="1">LOGINV(RAND(),$M$12,$L$12)</f>
        <v>35.949082630834042</v>
      </c>
      <c r="E2269" s="14">
        <f ca="1">LOGINV(RAND(),$M$13,$L$13)</f>
        <v>30.539850772567192</v>
      </c>
      <c r="F2269" s="14">
        <f ca="1">LOGINV(RAND(),$M$14,$L$14)</f>
        <v>19.588179593492235</v>
      </c>
      <c r="G2269" s="14">
        <f ca="1">D2269+E2269+F2269</f>
        <v>86.077112996893476</v>
      </c>
      <c r="H2269">
        <f ca="1">FLOOR(SimTable[[#This Row],[Total_Service_Time_sec]],10)</f>
        <v>80</v>
      </c>
    </row>
    <row r="2270" spans="1:8" ht="15" customHeight="1">
      <c r="A2270">
        <f t="shared" si="35"/>
        <v>2269</v>
      </c>
      <c r="B2270" s="13">
        <f ca="1">RAND()</f>
        <v>0.46495258367964176</v>
      </c>
      <c r="C2270" t="str">
        <f ca="1">IF(B2270&lt;=$L$3,$I$3,IF(B2270&lt;=$L$4,$I$4,IF(B2270&lt;=$L$5,$I$5,IF(B2270&lt;=$L$6,$I$6,$I$7))))</f>
        <v>Cone</v>
      </c>
      <c r="D2270" s="14">
        <f ca="1">LOGINV(RAND(),$M$12,$L$12)</f>
        <v>4.4873334515862258</v>
      </c>
      <c r="E2270" s="14">
        <f ca="1">LOGINV(RAND(),$M$13,$L$13)</f>
        <v>25.141745718694036</v>
      </c>
      <c r="F2270" s="14">
        <f ca="1">LOGINV(RAND(),$M$14,$L$14)</f>
        <v>18.260115897935176</v>
      </c>
      <c r="G2270" s="14">
        <f ca="1">D2270+E2270+F2270</f>
        <v>47.889195068215443</v>
      </c>
      <c r="H2270">
        <f ca="1">FLOOR(SimTable[[#This Row],[Total_Service_Time_sec]],10)</f>
        <v>40</v>
      </c>
    </row>
    <row r="2271" spans="1:8" ht="15" customHeight="1">
      <c r="A2271">
        <f t="shared" si="35"/>
        <v>2270</v>
      </c>
      <c r="B2271" s="13">
        <f ca="1">RAND()</f>
        <v>0.84961143274957029</v>
      </c>
      <c r="C2271" t="str">
        <f ca="1">IF(B2271&lt;=$L$3,$I$3,IF(B2271&lt;=$L$4,$I$4,IF(B2271&lt;=$L$5,$I$5,IF(B2271&lt;=$L$6,$I$6,$I$7))))</f>
        <v>Cup</v>
      </c>
      <c r="D2271" s="14">
        <f ca="1">LOGINV(RAND(),$M$12,$L$12)</f>
        <v>56.154361714352873</v>
      </c>
      <c r="E2271" s="14">
        <f ca="1">LOGINV(RAND(),$M$13,$L$13)</f>
        <v>23.020000676806514</v>
      </c>
      <c r="F2271" s="14">
        <f ca="1">LOGINV(RAND(),$M$14,$L$14)</f>
        <v>25.200093807525555</v>
      </c>
      <c r="G2271" s="14">
        <f ca="1">D2271+E2271+F2271</f>
        <v>104.37445619868495</v>
      </c>
      <c r="H2271">
        <f ca="1">FLOOR(SimTable[[#This Row],[Total_Service_Time_sec]],10)</f>
        <v>100</v>
      </c>
    </row>
    <row r="2272" spans="1:8" ht="15" customHeight="1">
      <c r="A2272">
        <f t="shared" si="35"/>
        <v>2271</v>
      </c>
      <c r="B2272" s="13">
        <f ca="1">RAND()</f>
        <v>0.73125024957564599</v>
      </c>
      <c r="C2272" t="str">
        <f ca="1">IF(B2272&lt;=$L$3,$I$3,IF(B2272&lt;=$L$4,$I$4,IF(B2272&lt;=$L$5,$I$5,IF(B2272&lt;=$L$6,$I$6,$I$7))))</f>
        <v>Cup</v>
      </c>
      <c r="D2272" s="14">
        <f ca="1">LOGINV(RAND(),$M$12,$L$12)</f>
        <v>31.077154599955296</v>
      </c>
      <c r="E2272" s="14">
        <f ca="1">LOGINV(RAND(),$M$13,$L$13)</f>
        <v>21.421519050413671</v>
      </c>
      <c r="F2272" s="14">
        <f ca="1">LOGINV(RAND(),$M$14,$L$14)</f>
        <v>18.283149277779145</v>
      </c>
      <c r="G2272" s="14">
        <f ca="1">D2272+E2272+F2272</f>
        <v>70.781822928148117</v>
      </c>
      <c r="H2272">
        <f ca="1">FLOOR(SimTable[[#This Row],[Total_Service_Time_sec]],10)</f>
        <v>70</v>
      </c>
    </row>
    <row r="2273" spans="1:8" ht="15" customHeight="1">
      <c r="A2273">
        <f t="shared" si="35"/>
        <v>2272</v>
      </c>
      <c r="B2273" s="13">
        <f ca="1">RAND()</f>
        <v>0.69937686455446846</v>
      </c>
      <c r="C2273" t="str">
        <f ca="1">IF(B2273&lt;=$L$3,$I$3,IF(B2273&lt;=$L$4,$I$4,IF(B2273&lt;=$L$5,$I$5,IF(B2273&lt;=$L$6,$I$6,$I$7))))</f>
        <v>Cup</v>
      </c>
      <c r="D2273" s="14">
        <f ca="1">LOGINV(RAND(),$M$12,$L$12)</f>
        <v>10.768227688850866</v>
      </c>
      <c r="E2273" s="14">
        <f ca="1">LOGINV(RAND(),$M$13,$L$13)</f>
        <v>38.657376811826943</v>
      </c>
      <c r="F2273" s="14">
        <f ca="1">LOGINV(RAND(),$M$14,$L$14)</f>
        <v>23.851686902651746</v>
      </c>
      <c r="G2273" s="14">
        <f ca="1">D2273+E2273+F2273</f>
        <v>73.277291403329556</v>
      </c>
      <c r="H2273">
        <f ca="1">FLOOR(SimTable[[#This Row],[Total_Service_Time_sec]],10)</f>
        <v>70</v>
      </c>
    </row>
    <row r="2274" spans="1:8" ht="15" customHeight="1">
      <c r="A2274">
        <f t="shared" si="35"/>
        <v>2273</v>
      </c>
      <c r="B2274" s="13">
        <f ca="1">RAND()</f>
        <v>0.94764958312458314</v>
      </c>
      <c r="C2274" t="str">
        <f ca="1">IF(B2274&lt;=$L$3,$I$3,IF(B2274&lt;=$L$4,$I$4,IF(B2274&lt;=$L$5,$I$5,IF(B2274&lt;=$L$6,$I$6,$I$7))))</f>
        <v>Split</v>
      </c>
      <c r="D2274" s="14">
        <f ca="1">LOGINV(RAND(),$M$12,$L$12)</f>
        <v>17.319071438083697</v>
      </c>
      <c r="E2274" s="14">
        <f ca="1">LOGINV(RAND(),$M$13,$L$13)</f>
        <v>19.457864116932434</v>
      </c>
      <c r="F2274" s="14">
        <f ca="1">LOGINV(RAND(),$M$14,$L$14)</f>
        <v>23.081593645359405</v>
      </c>
      <c r="G2274" s="14">
        <f ca="1">D2274+E2274+F2274</f>
        <v>59.858529200375536</v>
      </c>
      <c r="H2274">
        <f ca="1">FLOOR(SimTable[[#This Row],[Total_Service_Time_sec]],10)</f>
        <v>50</v>
      </c>
    </row>
    <row r="2275" spans="1:8" ht="15" customHeight="1">
      <c r="A2275">
        <f t="shared" si="35"/>
        <v>2274</v>
      </c>
      <c r="B2275" s="13">
        <f ca="1">RAND()</f>
        <v>2.8854138506977822E-2</v>
      </c>
      <c r="C2275" t="str">
        <f ca="1">IF(B2275&lt;=$L$3,$I$3,IF(B2275&lt;=$L$4,$I$4,IF(B2275&lt;=$L$5,$I$5,IF(B2275&lt;=$L$6,$I$6,$I$7))))</f>
        <v>Cone</v>
      </c>
      <c r="D2275" s="14">
        <f ca="1">LOGINV(RAND(),$M$12,$L$12)</f>
        <v>26.176241096365395</v>
      </c>
      <c r="E2275" s="14">
        <f ca="1">LOGINV(RAND(),$M$13,$L$13)</f>
        <v>50.334938244247184</v>
      </c>
      <c r="F2275" s="14">
        <f ca="1">LOGINV(RAND(),$M$14,$L$14)</f>
        <v>19.238823634807996</v>
      </c>
      <c r="G2275" s="14">
        <f ca="1">D2275+E2275+F2275</f>
        <v>95.750002975420585</v>
      </c>
      <c r="H2275">
        <f ca="1">FLOOR(SimTable[[#This Row],[Total_Service_Time_sec]],10)</f>
        <v>90</v>
      </c>
    </row>
    <row r="2276" spans="1:8" ht="15" customHeight="1">
      <c r="A2276">
        <f t="shared" si="35"/>
        <v>2275</v>
      </c>
      <c r="B2276" s="13">
        <f ca="1">RAND()</f>
        <v>0.37324897167938464</v>
      </c>
      <c r="C2276" t="str">
        <f ca="1">IF(B2276&lt;=$L$3,$I$3,IF(B2276&lt;=$L$4,$I$4,IF(B2276&lt;=$L$5,$I$5,IF(B2276&lt;=$L$6,$I$6,$I$7))))</f>
        <v>Cone</v>
      </c>
      <c r="D2276" s="14">
        <f ca="1">LOGINV(RAND(),$M$12,$L$12)</f>
        <v>68.235488766179458</v>
      </c>
      <c r="E2276" s="14">
        <f ca="1">LOGINV(RAND(),$M$13,$L$13)</f>
        <v>25.300702509149957</v>
      </c>
      <c r="F2276" s="14">
        <f ca="1">LOGINV(RAND(),$M$14,$L$14)</f>
        <v>24.214241656189653</v>
      </c>
      <c r="G2276" s="14">
        <f ca="1">D2276+E2276+F2276</f>
        <v>117.75043293151907</v>
      </c>
      <c r="H2276">
        <f ca="1">FLOOR(SimTable[[#This Row],[Total_Service_Time_sec]],10)</f>
        <v>110</v>
      </c>
    </row>
    <row r="2277" spans="1:8" ht="15" customHeight="1">
      <c r="A2277">
        <f t="shared" si="35"/>
        <v>2276</v>
      </c>
      <c r="B2277" s="13">
        <f ca="1">RAND()</f>
        <v>0.87716125825377034</v>
      </c>
      <c r="C2277" t="str">
        <f ca="1">IF(B2277&lt;=$L$3,$I$3,IF(B2277&lt;=$L$4,$I$4,IF(B2277&lt;=$L$5,$I$5,IF(B2277&lt;=$L$6,$I$6,$I$7))))</f>
        <v>Shake</v>
      </c>
      <c r="D2277" s="14">
        <f ca="1">LOGINV(RAND(),$M$12,$L$12)</f>
        <v>28.134692994677067</v>
      </c>
      <c r="E2277" s="14">
        <f ca="1">LOGINV(RAND(),$M$13,$L$13)</f>
        <v>36.767966359335425</v>
      </c>
      <c r="F2277" s="14">
        <f ca="1">LOGINV(RAND(),$M$14,$L$14)</f>
        <v>20.221722699748835</v>
      </c>
      <c r="G2277" s="14">
        <f ca="1">D2277+E2277+F2277</f>
        <v>85.124382053761323</v>
      </c>
      <c r="H2277">
        <f ca="1">FLOOR(SimTable[[#This Row],[Total_Service_Time_sec]],10)</f>
        <v>80</v>
      </c>
    </row>
    <row r="2278" spans="1:8" ht="15" customHeight="1">
      <c r="A2278">
        <f t="shared" si="35"/>
        <v>2277</v>
      </c>
      <c r="B2278" s="13">
        <f ca="1">RAND()</f>
        <v>0.33014448181985345</v>
      </c>
      <c r="C2278" t="str">
        <f ca="1">IF(B2278&lt;=$L$3,$I$3,IF(B2278&lt;=$L$4,$I$4,IF(B2278&lt;=$L$5,$I$5,IF(B2278&lt;=$L$6,$I$6,$I$7))))</f>
        <v>Cone</v>
      </c>
      <c r="D2278" s="14">
        <f ca="1">LOGINV(RAND(),$M$12,$L$12)</f>
        <v>12.352287818672803</v>
      </c>
      <c r="E2278" s="14">
        <f ca="1">LOGINV(RAND(),$M$13,$L$13)</f>
        <v>20.079226152817583</v>
      </c>
      <c r="F2278" s="14">
        <f ca="1">LOGINV(RAND(),$M$14,$L$14)</f>
        <v>16.265358175990979</v>
      </c>
      <c r="G2278" s="14">
        <f ca="1">D2278+E2278+F2278</f>
        <v>48.696872147481372</v>
      </c>
      <c r="H2278">
        <f ca="1">FLOOR(SimTable[[#This Row],[Total_Service_Time_sec]],10)</f>
        <v>40</v>
      </c>
    </row>
    <row r="2279" spans="1:8" ht="15" customHeight="1">
      <c r="A2279">
        <f t="shared" si="35"/>
        <v>2278</v>
      </c>
      <c r="B2279" s="13">
        <f ca="1">RAND()</f>
        <v>0.66792106702905063</v>
      </c>
      <c r="C2279" t="str">
        <f ca="1">IF(B2279&lt;=$L$3,$I$3,IF(B2279&lt;=$L$4,$I$4,IF(B2279&lt;=$L$5,$I$5,IF(B2279&lt;=$L$6,$I$6,$I$7))))</f>
        <v>Cup</v>
      </c>
      <c r="D2279" s="14">
        <f ca="1">LOGINV(RAND(),$M$12,$L$12)</f>
        <v>15.749369279519572</v>
      </c>
      <c r="E2279" s="14">
        <f ca="1">LOGINV(RAND(),$M$13,$L$13)</f>
        <v>14.828622108918315</v>
      </c>
      <c r="F2279" s="14">
        <f ca="1">LOGINV(RAND(),$M$14,$L$14)</f>
        <v>17.185271565082086</v>
      </c>
      <c r="G2279" s="14">
        <f ca="1">D2279+E2279+F2279</f>
        <v>47.76326295351997</v>
      </c>
      <c r="H2279">
        <f ca="1">FLOOR(SimTable[[#This Row],[Total_Service_Time_sec]],10)</f>
        <v>40</v>
      </c>
    </row>
    <row r="2280" spans="1:8" ht="15" customHeight="1">
      <c r="A2280">
        <f t="shared" si="35"/>
        <v>2279</v>
      </c>
      <c r="B2280" s="13">
        <f ca="1">RAND()</f>
        <v>0.10564580801122259</v>
      </c>
      <c r="C2280" t="str">
        <f ca="1">IF(B2280&lt;=$L$3,$I$3,IF(B2280&lt;=$L$4,$I$4,IF(B2280&lt;=$L$5,$I$5,IF(B2280&lt;=$L$6,$I$6,$I$7))))</f>
        <v>Cone</v>
      </c>
      <c r="D2280" s="14">
        <f ca="1">LOGINV(RAND(),$M$12,$L$12)</f>
        <v>18.067810838084508</v>
      </c>
      <c r="E2280" s="14">
        <f ca="1">LOGINV(RAND(),$M$13,$L$13)</f>
        <v>37.196920800179534</v>
      </c>
      <c r="F2280" s="14">
        <f ca="1">LOGINV(RAND(),$M$14,$L$14)</f>
        <v>17.509236833703593</v>
      </c>
      <c r="G2280" s="14">
        <f ca="1">D2280+E2280+F2280</f>
        <v>72.773968471967635</v>
      </c>
      <c r="H2280">
        <f ca="1">FLOOR(SimTable[[#This Row],[Total_Service_Time_sec]],10)</f>
        <v>70</v>
      </c>
    </row>
    <row r="2281" spans="1:8" ht="15" customHeight="1">
      <c r="A2281">
        <f t="shared" si="35"/>
        <v>2280</v>
      </c>
      <c r="B2281" s="13">
        <f ca="1">RAND()</f>
        <v>0.80005051921549653</v>
      </c>
      <c r="C2281" t="str">
        <f ca="1">IF(B2281&lt;=$L$3,$I$3,IF(B2281&lt;=$L$4,$I$4,IF(B2281&lt;=$L$5,$I$5,IF(B2281&lt;=$L$6,$I$6,$I$7))))</f>
        <v>Cup</v>
      </c>
      <c r="D2281" s="14">
        <f ca="1">LOGINV(RAND(),$M$12,$L$12)</f>
        <v>26.220031125703642</v>
      </c>
      <c r="E2281" s="14">
        <f ca="1">LOGINV(RAND(),$M$13,$L$13)</f>
        <v>99.64698123197438</v>
      </c>
      <c r="F2281" s="14">
        <f ca="1">LOGINV(RAND(),$M$14,$L$14)</f>
        <v>20.380460816491706</v>
      </c>
      <c r="G2281" s="14">
        <f ca="1">D2281+E2281+F2281</f>
        <v>146.24747317416973</v>
      </c>
      <c r="H2281">
        <f ca="1">FLOOR(SimTable[[#This Row],[Total_Service_Time_sec]],10)</f>
        <v>140</v>
      </c>
    </row>
    <row r="2282" spans="1:8" ht="15" customHeight="1">
      <c r="A2282">
        <f t="shared" si="35"/>
        <v>2281</v>
      </c>
      <c r="B2282" s="13">
        <f ca="1">RAND()</f>
        <v>0.7669725346156524</v>
      </c>
      <c r="C2282" t="str">
        <f ca="1">IF(B2282&lt;=$L$3,$I$3,IF(B2282&lt;=$L$4,$I$4,IF(B2282&lt;=$L$5,$I$5,IF(B2282&lt;=$L$6,$I$6,$I$7))))</f>
        <v>Cup</v>
      </c>
      <c r="D2282" s="14">
        <f ca="1">LOGINV(RAND(),$M$12,$L$12)</f>
        <v>17.086810397979079</v>
      </c>
      <c r="E2282" s="14">
        <f ca="1">LOGINV(RAND(),$M$13,$L$13)</f>
        <v>32.973674832427321</v>
      </c>
      <c r="F2282" s="14">
        <f ca="1">LOGINV(RAND(),$M$14,$L$14)</f>
        <v>15.299831857566609</v>
      </c>
      <c r="G2282" s="14">
        <f ca="1">D2282+E2282+F2282</f>
        <v>65.360317087973016</v>
      </c>
      <c r="H2282">
        <f ca="1">FLOOR(SimTable[[#This Row],[Total_Service_Time_sec]],10)</f>
        <v>60</v>
      </c>
    </row>
    <row r="2283" spans="1:8" ht="15" customHeight="1">
      <c r="A2283">
        <f t="shared" si="35"/>
        <v>2282</v>
      </c>
      <c r="B2283" s="13">
        <f ca="1">RAND()</f>
        <v>0.79322623582087137</v>
      </c>
      <c r="C2283" t="str">
        <f ca="1">IF(B2283&lt;=$L$3,$I$3,IF(B2283&lt;=$L$4,$I$4,IF(B2283&lt;=$L$5,$I$5,IF(B2283&lt;=$L$6,$I$6,$I$7))))</f>
        <v>Cup</v>
      </c>
      <c r="D2283" s="14">
        <f ca="1">LOGINV(RAND(),$M$12,$L$12)</f>
        <v>48.583559182668779</v>
      </c>
      <c r="E2283" s="14">
        <f ca="1">LOGINV(RAND(),$M$13,$L$13)</f>
        <v>54.956112771977708</v>
      </c>
      <c r="F2283" s="14">
        <f ca="1">LOGINV(RAND(),$M$14,$L$14)</f>
        <v>22.420334556750266</v>
      </c>
      <c r="G2283" s="14">
        <f ca="1">D2283+E2283+F2283</f>
        <v>125.96000651139674</v>
      </c>
      <c r="H2283">
        <f ca="1">FLOOR(SimTable[[#This Row],[Total_Service_Time_sec]],10)</f>
        <v>120</v>
      </c>
    </row>
    <row r="2284" spans="1:8" ht="15" customHeight="1">
      <c r="A2284">
        <f t="shared" si="35"/>
        <v>2283</v>
      </c>
      <c r="B2284" s="13">
        <f ca="1">RAND()</f>
        <v>0.91102754312496104</v>
      </c>
      <c r="C2284" t="str">
        <f ca="1">IF(B2284&lt;=$L$3,$I$3,IF(B2284&lt;=$L$4,$I$4,IF(B2284&lt;=$L$5,$I$5,IF(B2284&lt;=$L$6,$I$6,$I$7))))</f>
        <v>Split</v>
      </c>
      <c r="D2284" s="14">
        <f ca="1">LOGINV(RAND(),$M$12,$L$12)</f>
        <v>17.592191244659478</v>
      </c>
      <c r="E2284" s="14">
        <f ca="1">LOGINV(RAND(),$M$13,$L$13)</f>
        <v>51.436982145944604</v>
      </c>
      <c r="F2284" s="14">
        <f ca="1">LOGINV(RAND(),$M$14,$L$14)</f>
        <v>19.664383745880038</v>
      </c>
      <c r="G2284" s="14">
        <f ca="1">D2284+E2284+F2284</f>
        <v>88.693557136484117</v>
      </c>
      <c r="H2284">
        <f ca="1">FLOOR(SimTable[[#This Row],[Total_Service_Time_sec]],10)</f>
        <v>80</v>
      </c>
    </row>
    <row r="2285" spans="1:8" ht="15" customHeight="1">
      <c r="A2285">
        <f t="shared" si="35"/>
        <v>2284</v>
      </c>
      <c r="B2285" s="13">
        <f ca="1">RAND()</f>
        <v>0.48934049319528528</v>
      </c>
      <c r="C2285" t="str">
        <f ca="1">IF(B2285&lt;=$L$3,$I$3,IF(B2285&lt;=$L$4,$I$4,IF(B2285&lt;=$L$5,$I$5,IF(B2285&lt;=$L$6,$I$6,$I$7))))</f>
        <v>Cone</v>
      </c>
      <c r="D2285" s="14">
        <f ca="1">LOGINV(RAND(),$M$12,$L$12)</f>
        <v>24.93798664945777</v>
      </c>
      <c r="E2285" s="14">
        <f ca="1">LOGINV(RAND(),$M$13,$L$13)</f>
        <v>16.630229612465975</v>
      </c>
      <c r="F2285" s="14">
        <f ca="1">LOGINV(RAND(),$M$14,$L$14)</f>
        <v>21.447363936777368</v>
      </c>
      <c r="G2285" s="14">
        <f ca="1">D2285+E2285+F2285</f>
        <v>63.015580198701116</v>
      </c>
      <c r="H2285">
        <f ca="1">FLOOR(SimTable[[#This Row],[Total_Service_Time_sec]],10)</f>
        <v>60</v>
      </c>
    </row>
    <row r="2286" spans="1:8" ht="15" customHeight="1">
      <c r="A2286">
        <f t="shared" si="35"/>
        <v>2285</v>
      </c>
      <c r="B2286" s="13">
        <f ca="1">RAND()</f>
        <v>0.5468453909086527</v>
      </c>
      <c r="C2286" t="str">
        <f ca="1">IF(B2286&lt;=$L$3,$I$3,IF(B2286&lt;=$L$4,$I$4,IF(B2286&lt;=$L$5,$I$5,IF(B2286&lt;=$L$6,$I$6,$I$7))))</f>
        <v>Cup</v>
      </c>
      <c r="D2286" s="14">
        <f ca="1">LOGINV(RAND(),$M$12,$L$12)</f>
        <v>53.916505520901453</v>
      </c>
      <c r="E2286" s="14">
        <f ca="1">LOGINV(RAND(),$M$13,$L$13)</f>
        <v>15.328844783238489</v>
      </c>
      <c r="F2286" s="14">
        <f ca="1">LOGINV(RAND(),$M$14,$L$14)</f>
        <v>21.040301883003714</v>
      </c>
      <c r="G2286" s="14">
        <f ca="1">D2286+E2286+F2286</f>
        <v>90.285652187143654</v>
      </c>
      <c r="H2286">
        <f ca="1">FLOOR(SimTable[[#This Row],[Total_Service_Time_sec]],10)</f>
        <v>90</v>
      </c>
    </row>
    <row r="2287" spans="1:8" ht="15" customHeight="1">
      <c r="A2287">
        <f t="shared" si="35"/>
        <v>2286</v>
      </c>
      <c r="B2287" s="13">
        <f ca="1">RAND()</f>
        <v>7.3494660914564802E-3</v>
      </c>
      <c r="C2287" t="str">
        <f ca="1">IF(B2287&lt;=$L$3,$I$3,IF(B2287&lt;=$L$4,$I$4,IF(B2287&lt;=$L$5,$I$5,IF(B2287&lt;=$L$6,$I$6,$I$7))))</f>
        <v>Cone</v>
      </c>
      <c r="D2287" s="14">
        <f ca="1">LOGINV(RAND(),$M$12,$L$12)</f>
        <v>35.966264593678027</v>
      </c>
      <c r="E2287" s="14">
        <f ca="1">LOGINV(RAND(),$M$13,$L$13)</f>
        <v>33.409310278533326</v>
      </c>
      <c r="F2287" s="14">
        <f ca="1">LOGINV(RAND(),$M$14,$L$14)</f>
        <v>15.832649747878005</v>
      </c>
      <c r="G2287" s="14">
        <f ca="1">D2287+E2287+F2287</f>
        <v>85.208224620089368</v>
      </c>
      <c r="H2287">
        <f ca="1">FLOOR(SimTable[[#This Row],[Total_Service_Time_sec]],10)</f>
        <v>80</v>
      </c>
    </row>
    <row r="2288" spans="1:8" ht="15" customHeight="1">
      <c r="A2288">
        <f t="shared" si="35"/>
        <v>2287</v>
      </c>
      <c r="B2288" s="13">
        <f ca="1">RAND()</f>
        <v>0.25109834201122516</v>
      </c>
      <c r="C2288" t="str">
        <f ca="1">IF(B2288&lt;=$L$3,$I$3,IF(B2288&lt;=$L$4,$I$4,IF(B2288&lt;=$L$5,$I$5,IF(B2288&lt;=$L$6,$I$6,$I$7))))</f>
        <v>Cone</v>
      </c>
      <c r="D2288" s="14">
        <f ca="1">LOGINV(RAND(),$M$12,$L$12)</f>
        <v>30.246499759866758</v>
      </c>
      <c r="E2288" s="14">
        <f ca="1">LOGINV(RAND(),$M$13,$L$13)</f>
        <v>26.365588311385928</v>
      </c>
      <c r="F2288" s="14">
        <f ca="1">LOGINV(RAND(),$M$14,$L$14)</f>
        <v>33.582155864134172</v>
      </c>
      <c r="G2288" s="14">
        <f ca="1">D2288+E2288+F2288</f>
        <v>90.194243935386851</v>
      </c>
      <c r="H2288">
        <f ca="1">FLOOR(SimTable[[#This Row],[Total_Service_Time_sec]],10)</f>
        <v>90</v>
      </c>
    </row>
    <row r="2289" spans="1:8" ht="15" customHeight="1">
      <c r="A2289">
        <f t="shared" si="35"/>
        <v>2288</v>
      </c>
      <c r="B2289" s="13">
        <f ca="1">RAND()</f>
        <v>0.34722727589308788</v>
      </c>
      <c r="C2289" t="str">
        <f ca="1">IF(B2289&lt;=$L$3,$I$3,IF(B2289&lt;=$L$4,$I$4,IF(B2289&lt;=$L$5,$I$5,IF(B2289&lt;=$L$6,$I$6,$I$7))))</f>
        <v>Cone</v>
      </c>
      <c r="D2289" s="14">
        <f ca="1">LOGINV(RAND(),$M$12,$L$12)</f>
        <v>18.150907321901297</v>
      </c>
      <c r="E2289" s="14">
        <f ca="1">LOGINV(RAND(),$M$13,$L$13)</f>
        <v>26.451119654759335</v>
      </c>
      <c r="F2289" s="14">
        <f ca="1">LOGINV(RAND(),$M$14,$L$14)</f>
        <v>18.769002867455939</v>
      </c>
      <c r="G2289" s="14">
        <f ca="1">D2289+E2289+F2289</f>
        <v>63.37102984411657</v>
      </c>
      <c r="H2289">
        <f ca="1">FLOOR(SimTable[[#This Row],[Total_Service_Time_sec]],10)</f>
        <v>60</v>
      </c>
    </row>
    <row r="2290" spans="1:8" ht="15" customHeight="1">
      <c r="A2290">
        <f t="shared" si="35"/>
        <v>2289</v>
      </c>
      <c r="B2290" s="13">
        <f ca="1">RAND()</f>
        <v>0.27179366639462055</v>
      </c>
      <c r="C2290" t="str">
        <f ca="1">IF(B2290&lt;=$L$3,$I$3,IF(B2290&lt;=$L$4,$I$4,IF(B2290&lt;=$L$5,$I$5,IF(B2290&lt;=$L$6,$I$6,$I$7))))</f>
        <v>Cone</v>
      </c>
      <c r="D2290" s="14">
        <f ca="1">LOGINV(RAND(),$M$12,$L$12)</f>
        <v>37.450936129853055</v>
      </c>
      <c r="E2290" s="14">
        <f ca="1">LOGINV(RAND(),$M$13,$L$13)</f>
        <v>22.809083536710613</v>
      </c>
      <c r="F2290" s="14">
        <f ca="1">LOGINV(RAND(),$M$14,$L$14)</f>
        <v>21.969559832929608</v>
      </c>
      <c r="G2290" s="14">
        <f ca="1">D2290+E2290+F2290</f>
        <v>82.229579499493269</v>
      </c>
      <c r="H2290">
        <f ca="1">FLOOR(SimTable[[#This Row],[Total_Service_Time_sec]],10)</f>
        <v>80</v>
      </c>
    </row>
    <row r="2291" spans="1:8" ht="15" customHeight="1">
      <c r="A2291">
        <f t="shared" si="35"/>
        <v>2290</v>
      </c>
      <c r="B2291" s="13">
        <f ca="1">RAND()</f>
        <v>0.13387949455568271</v>
      </c>
      <c r="C2291" t="str">
        <f ca="1">IF(B2291&lt;=$L$3,$I$3,IF(B2291&lt;=$L$4,$I$4,IF(B2291&lt;=$L$5,$I$5,IF(B2291&lt;=$L$6,$I$6,$I$7))))</f>
        <v>Cone</v>
      </c>
      <c r="D2291" s="14">
        <f ca="1">LOGINV(RAND(),$M$12,$L$12)</f>
        <v>27.463213236411345</v>
      </c>
      <c r="E2291" s="14">
        <f ca="1">LOGINV(RAND(),$M$13,$L$13)</f>
        <v>15.689216086682835</v>
      </c>
      <c r="F2291" s="14">
        <f ca="1">LOGINV(RAND(),$M$14,$L$14)</f>
        <v>17.090256268409991</v>
      </c>
      <c r="G2291" s="14">
        <f ca="1">D2291+E2291+F2291</f>
        <v>60.24268559150417</v>
      </c>
      <c r="H2291">
        <f ca="1">FLOOR(SimTable[[#This Row],[Total_Service_Time_sec]],10)</f>
        <v>60</v>
      </c>
    </row>
    <row r="2292" spans="1:8" ht="15" customHeight="1">
      <c r="A2292">
        <f t="shared" si="35"/>
        <v>2291</v>
      </c>
      <c r="B2292" s="13">
        <f ca="1">RAND()</f>
        <v>0.55711712109339329</v>
      </c>
      <c r="C2292" t="str">
        <f ca="1">IF(B2292&lt;=$L$3,$I$3,IF(B2292&lt;=$L$4,$I$4,IF(B2292&lt;=$L$5,$I$5,IF(B2292&lt;=$L$6,$I$6,$I$7))))</f>
        <v>Cup</v>
      </c>
      <c r="D2292" s="14">
        <f ca="1">LOGINV(RAND(),$M$12,$L$12)</f>
        <v>23.633462167436452</v>
      </c>
      <c r="E2292" s="14">
        <f ca="1">LOGINV(RAND(),$M$13,$L$13)</f>
        <v>45.950944705275646</v>
      </c>
      <c r="F2292" s="14">
        <f ca="1">LOGINV(RAND(),$M$14,$L$14)</f>
        <v>17.701804863136868</v>
      </c>
      <c r="G2292" s="14">
        <f ca="1">D2292+E2292+F2292</f>
        <v>87.286211735848966</v>
      </c>
      <c r="H2292">
        <f ca="1">FLOOR(SimTable[[#This Row],[Total_Service_Time_sec]],10)</f>
        <v>80</v>
      </c>
    </row>
    <row r="2293" spans="1:8" ht="15" customHeight="1">
      <c r="A2293">
        <f t="shared" si="35"/>
        <v>2292</v>
      </c>
      <c r="B2293" s="13">
        <f ca="1">RAND()</f>
        <v>0.87245289636088219</v>
      </c>
      <c r="C2293" t="str">
        <f ca="1">IF(B2293&lt;=$L$3,$I$3,IF(B2293&lt;=$L$4,$I$4,IF(B2293&lt;=$L$5,$I$5,IF(B2293&lt;=$L$6,$I$6,$I$7))))</f>
        <v>Shake</v>
      </c>
      <c r="D2293" s="14">
        <f ca="1">LOGINV(RAND(),$M$12,$L$12)</f>
        <v>12.551347280248415</v>
      </c>
      <c r="E2293" s="14">
        <f ca="1">LOGINV(RAND(),$M$13,$L$13)</f>
        <v>21.212054073916853</v>
      </c>
      <c r="F2293" s="14">
        <f ca="1">LOGINV(RAND(),$M$14,$L$14)</f>
        <v>20.695836301915509</v>
      </c>
      <c r="G2293" s="14">
        <f ca="1">D2293+E2293+F2293</f>
        <v>54.459237656080774</v>
      </c>
      <c r="H2293">
        <f ca="1">FLOOR(SimTable[[#This Row],[Total_Service_Time_sec]],10)</f>
        <v>50</v>
      </c>
    </row>
    <row r="2294" spans="1:8" ht="15" customHeight="1">
      <c r="A2294">
        <f t="shared" si="35"/>
        <v>2293</v>
      </c>
      <c r="B2294" s="13">
        <f ca="1">RAND()</f>
        <v>0.18613549750388747</v>
      </c>
      <c r="C2294" t="str">
        <f ca="1">IF(B2294&lt;=$L$3,$I$3,IF(B2294&lt;=$L$4,$I$4,IF(B2294&lt;=$L$5,$I$5,IF(B2294&lt;=$L$6,$I$6,$I$7))))</f>
        <v>Cone</v>
      </c>
      <c r="D2294" s="14">
        <f ca="1">LOGINV(RAND(),$M$12,$L$12)</f>
        <v>79.958007891858998</v>
      </c>
      <c r="E2294" s="14">
        <f ca="1">LOGINV(RAND(),$M$13,$L$13)</f>
        <v>25.20877091171662</v>
      </c>
      <c r="F2294" s="14">
        <f ca="1">LOGINV(RAND(),$M$14,$L$14)</f>
        <v>19.563684629536439</v>
      </c>
      <c r="G2294" s="14">
        <f ca="1">D2294+E2294+F2294</f>
        <v>124.73046343311206</v>
      </c>
      <c r="H2294">
        <f ca="1">FLOOR(SimTable[[#This Row],[Total_Service_Time_sec]],10)</f>
        <v>120</v>
      </c>
    </row>
    <row r="2295" spans="1:8" ht="15" customHeight="1">
      <c r="A2295">
        <f t="shared" si="35"/>
        <v>2294</v>
      </c>
      <c r="B2295" s="13">
        <f ca="1">RAND()</f>
        <v>0.32930859211705354</v>
      </c>
      <c r="C2295" t="str">
        <f ca="1">IF(B2295&lt;=$L$3,$I$3,IF(B2295&lt;=$L$4,$I$4,IF(B2295&lt;=$L$5,$I$5,IF(B2295&lt;=$L$6,$I$6,$I$7))))</f>
        <v>Cone</v>
      </c>
      <c r="D2295" s="14">
        <f ca="1">LOGINV(RAND(),$M$12,$L$12)</f>
        <v>32.4199431035956</v>
      </c>
      <c r="E2295" s="14">
        <f ca="1">LOGINV(RAND(),$M$13,$L$13)</f>
        <v>27.163611784998949</v>
      </c>
      <c r="F2295" s="14">
        <f ca="1">LOGINV(RAND(),$M$14,$L$14)</f>
        <v>17.583000571394983</v>
      </c>
      <c r="G2295" s="14">
        <f ca="1">D2295+E2295+F2295</f>
        <v>77.166555459989524</v>
      </c>
      <c r="H2295">
        <f ca="1">FLOOR(SimTable[[#This Row],[Total_Service_Time_sec]],10)</f>
        <v>70</v>
      </c>
    </row>
    <row r="2296" spans="1:8" ht="15" customHeight="1">
      <c r="A2296">
        <f t="shared" si="35"/>
        <v>2295</v>
      </c>
      <c r="B2296" s="13">
        <f ca="1">RAND()</f>
        <v>0.79134643533513316</v>
      </c>
      <c r="C2296" t="str">
        <f ca="1">IF(B2296&lt;=$L$3,$I$3,IF(B2296&lt;=$L$4,$I$4,IF(B2296&lt;=$L$5,$I$5,IF(B2296&lt;=$L$6,$I$6,$I$7))))</f>
        <v>Cup</v>
      </c>
      <c r="D2296" s="14">
        <f ca="1">LOGINV(RAND(),$M$12,$L$12)</f>
        <v>37.261594167081668</v>
      </c>
      <c r="E2296" s="14">
        <f ca="1">LOGINV(RAND(),$M$13,$L$13)</f>
        <v>44.133995343551902</v>
      </c>
      <c r="F2296" s="14">
        <f ca="1">LOGINV(RAND(),$M$14,$L$14)</f>
        <v>12.612817700243292</v>
      </c>
      <c r="G2296" s="14">
        <f ca="1">D2296+E2296+F2296</f>
        <v>94.008407210876868</v>
      </c>
      <c r="H2296">
        <f ca="1">FLOOR(SimTable[[#This Row],[Total_Service_Time_sec]],10)</f>
        <v>90</v>
      </c>
    </row>
    <row r="2297" spans="1:8" ht="15" customHeight="1">
      <c r="A2297">
        <f t="shared" si="35"/>
        <v>2296</v>
      </c>
      <c r="B2297" s="13">
        <f ca="1">RAND()</f>
        <v>0.75544632879593909</v>
      </c>
      <c r="C2297" t="str">
        <f ca="1">IF(B2297&lt;=$L$3,$I$3,IF(B2297&lt;=$L$4,$I$4,IF(B2297&lt;=$L$5,$I$5,IF(B2297&lt;=$L$6,$I$6,$I$7))))</f>
        <v>Cup</v>
      </c>
      <c r="D2297" s="14">
        <f ca="1">LOGINV(RAND(),$M$12,$L$12)</f>
        <v>27.901197331975013</v>
      </c>
      <c r="E2297" s="14">
        <f ca="1">LOGINV(RAND(),$M$13,$L$13)</f>
        <v>26.858220762558375</v>
      </c>
      <c r="F2297" s="14">
        <f ca="1">LOGINV(RAND(),$M$14,$L$14)</f>
        <v>12.563712178295383</v>
      </c>
      <c r="G2297" s="14">
        <f ca="1">D2297+E2297+F2297</f>
        <v>67.323130272828763</v>
      </c>
      <c r="H2297">
        <f ca="1">FLOOR(SimTable[[#This Row],[Total_Service_Time_sec]],10)</f>
        <v>60</v>
      </c>
    </row>
    <row r="2298" spans="1:8" ht="15" customHeight="1">
      <c r="A2298">
        <f t="shared" si="35"/>
        <v>2297</v>
      </c>
      <c r="B2298" s="13">
        <f ca="1">RAND()</f>
        <v>0.33360085294652342</v>
      </c>
      <c r="C2298" t="str">
        <f ca="1">IF(B2298&lt;=$L$3,$I$3,IF(B2298&lt;=$L$4,$I$4,IF(B2298&lt;=$L$5,$I$5,IF(B2298&lt;=$L$6,$I$6,$I$7))))</f>
        <v>Cone</v>
      </c>
      <c r="D2298" s="14">
        <f ca="1">LOGINV(RAND(),$M$12,$L$12)</f>
        <v>30.541844883239136</v>
      </c>
      <c r="E2298" s="14">
        <f ca="1">LOGINV(RAND(),$M$13,$L$13)</f>
        <v>34.109811947145708</v>
      </c>
      <c r="F2298" s="14">
        <f ca="1">LOGINV(RAND(),$M$14,$L$14)</f>
        <v>34.351499369499635</v>
      </c>
      <c r="G2298" s="14">
        <f ca="1">D2298+E2298+F2298</f>
        <v>99.003156199884472</v>
      </c>
      <c r="H2298">
        <f ca="1">FLOOR(SimTable[[#This Row],[Total_Service_Time_sec]],10)</f>
        <v>90</v>
      </c>
    </row>
    <row r="2299" spans="1:8" ht="15" customHeight="1">
      <c r="A2299">
        <f t="shared" si="35"/>
        <v>2298</v>
      </c>
      <c r="B2299" s="13">
        <f ca="1">RAND()</f>
        <v>0.23775765518135528</v>
      </c>
      <c r="C2299" t="str">
        <f ca="1">IF(B2299&lt;=$L$3,$I$3,IF(B2299&lt;=$L$4,$I$4,IF(B2299&lt;=$L$5,$I$5,IF(B2299&lt;=$L$6,$I$6,$I$7))))</f>
        <v>Cone</v>
      </c>
      <c r="D2299" s="14">
        <f ca="1">LOGINV(RAND(),$M$12,$L$12)</f>
        <v>71.928568205231869</v>
      </c>
      <c r="E2299" s="14">
        <f ca="1">LOGINV(RAND(),$M$13,$L$13)</f>
        <v>59.938631216482243</v>
      </c>
      <c r="F2299" s="14">
        <f ca="1">LOGINV(RAND(),$M$14,$L$14)</f>
        <v>24.349127066948267</v>
      </c>
      <c r="G2299" s="14">
        <f ca="1">D2299+E2299+F2299</f>
        <v>156.21632648866236</v>
      </c>
      <c r="H2299">
        <f ca="1">FLOOR(SimTable[[#This Row],[Total_Service_Time_sec]],10)</f>
        <v>150</v>
      </c>
    </row>
    <row r="2300" spans="1:8" ht="15" customHeight="1">
      <c r="A2300">
        <f t="shared" si="35"/>
        <v>2299</v>
      </c>
      <c r="B2300" s="13">
        <f ca="1">RAND()</f>
        <v>0.24467982204539795</v>
      </c>
      <c r="C2300" t="str">
        <f ca="1">IF(B2300&lt;=$L$3,$I$3,IF(B2300&lt;=$L$4,$I$4,IF(B2300&lt;=$L$5,$I$5,IF(B2300&lt;=$L$6,$I$6,$I$7))))</f>
        <v>Cone</v>
      </c>
      <c r="D2300" s="14">
        <f ca="1">LOGINV(RAND(),$M$12,$L$12)</f>
        <v>37.18450203849978</v>
      </c>
      <c r="E2300" s="14">
        <f ca="1">LOGINV(RAND(),$M$13,$L$13)</f>
        <v>19.61594716396235</v>
      </c>
      <c r="F2300" s="14">
        <f ca="1">LOGINV(RAND(),$M$14,$L$14)</f>
        <v>18.731315695919452</v>
      </c>
      <c r="G2300" s="14">
        <f ca="1">D2300+E2300+F2300</f>
        <v>75.531764898381581</v>
      </c>
      <c r="H2300">
        <f ca="1">FLOOR(SimTable[[#This Row],[Total_Service_Time_sec]],10)</f>
        <v>70</v>
      </c>
    </row>
    <row r="2301" spans="1:8" ht="15" customHeight="1">
      <c r="A2301">
        <f t="shared" si="35"/>
        <v>2300</v>
      </c>
      <c r="B2301" s="13">
        <f ca="1">RAND()</f>
        <v>0.86013265526353211</v>
      </c>
      <c r="C2301" t="str">
        <f ca="1">IF(B2301&lt;=$L$3,$I$3,IF(B2301&lt;=$L$4,$I$4,IF(B2301&lt;=$L$5,$I$5,IF(B2301&lt;=$L$6,$I$6,$I$7))))</f>
        <v>Shake</v>
      </c>
      <c r="D2301" s="14">
        <f ca="1">LOGINV(RAND(),$M$12,$L$12)</f>
        <v>43.50830221900285</v>
      </c>
      <c r="E2301" s="14">
        <f ca="1">LOGINV(RAND(),$M$13,$L$13)</f>
        <v>23.356069496039037</v>
      </c>
      <c r="F2301" s="14">
        <f ca="1">LOGINV(RAND(),$M$14,$L$14)</f>
        <v>15.998001808640534</v>
      </c>
      <c r="G2301" s="14">
        <f ca="1">D2301+E2301+F2301</f>
        <v>82.862373523682422</v>
      </c>
      <c r="H2301">
        <f ca="1">FLOOR(SimTable[[#This Row],[Total_Service_Time_sec]],10)</f>
        <v>80</v>
      </c>
    </row>
    <row r="2302" spans="1:8" ht="15" customHeight="1">
      <c r="A2302">
        <f t="shared" si="35"/>
        <v>2301</v>
      </c>
      <c r="B2302" s="13">
        <f ca="1">RAND()</f>
        <v>0.77999151315472892</v>
      </c>
      <c r="C2302" t="str">
        <f ca="1">IF(B2302&lt;=$L$3,$I$3,IF(B2302&lt;=$L$4,$I$4,IF(B2302&lt;=$L$5,$I$5,IF(B2302&lt;=$L$6,$I$6,$I$7))))</f>
        <v>Cup</v>
      </c>
      <c r="D2302" s="14">
        <f ca="1">LOGINV(RAND(),$M$12,$L$12)</f>
        <v>9.0521156139959</v>
      </c>
      <c r="E2302" s="14">
        <f ca="1">LOGINV(RAND(),$M$13,$L$13)</f>
        <v>42.752012015136224</v>
      </c>
      <c r="F2302" s="14">
        <f ca="1">LOGINV(RAND(),$M$14,$L$14)</f>
        <v>18.691844032810781</v>
      </c>
      <c r="G2302" s="14">
        <f ca="1">D2302+E2302+F2302</f>
        <v>70.495971661942903</v>
      </c>
      <c r="H2302">
        <f ca="1">FLOOR(SimTable[[#This Row],[Total_Service_Time_sec]],10)</f>
        <v>70</v>
      </c>
    </row>
    <row r="2303" spans="1:8" ht="15" customHeight="1">
      <c r="A2303">
        <f t="shared" si="35"/>
        <v>2302</v>
      </c>
      <c r="B2303" s="13">
        <f ca="1">RAND()</f>
        <v>0.21534549610089226</v>
      </c>
      <c r="C2303" t="str">
        <f ca="1">IF(B2303&lt;=$L$3,$I$3,IF(B2303&lt;=$L$4,$I$4,IF(B2303&lt;=$L$5,$I$5,IF(B2303&lt;=$L$6,$I$6,$I$7))))</f>
        <v>Cone</v>
      </c>
      <c r="D2303" s="14">
        <f ca="1">LOGINV(RAND(),$M$12,$L$12)</f>
        <v>43.773405217766985</v>
      </c>
      <c r="E2303" s="14">
        <f ca="1">LOGINV(RAND(),$M$13,$L$13)</f>
        <v>17.001183984716459</v>
      </c>
      <c r="F2303" s="14">
        <f ca="1">LOGINV(RAND(),$M$14,$L$14)</f>
        <v>14.832870324446171</v>
      </c>
      <c r="G2303" s="14">
        <f ca="1">D2303+E2303+F2303</f>
        <v>75.607459526929617</v>
      </c>
      <c r="H2303">
        <f ca="1">FLOOR(SimTable[[#This Row],[Total_Service_Time_sec]],10)</f>
        <v>70</v>
      </c>
    </row>
    <row r="2304" spans="1:8" ht="15" customHeight="1">
      <c r="A2304">
        <f t="shared" si="35"/>
        <v>2303</v>
      </c>
      <c r="B2304" s="13">
        <f ca="1">RAND()</f>
        <v>0.73309980277286257</v>
      </c>
      <c r="C2304" t="str">
        <f ca="1">IF(B2304&lt;=$L$3,$I$3,IF(B2304&lt;=$L$4,$I$4,IF(B2304&lt;=$L$5,$I$5,IF(B2304&lt;=$L$6,$I$6,$I$7))))</f>
        <v>Cup</v>
      </c>
      <c r="D2304" s="14">
        <f ca="1">LOGINV(RAND(),$M$12,$L$12)</f>
        <v>35.267804261602024</v>
      </c>
      <c r="E2304" s="14">
        <f ca="1">LOGINV(RAND(),$M$13,$L$13)</f>
        <v>18.590154700704215</v>
      </c>
      <c r="F2304" s="14">
        <f ca="1">LOGINV(RAND(),$M$14,$L$14)</f>
        <v>18.111045127558004</v>
      </c>
      <c r="G2304" s="14">
        <f ca="1">D2304+E2304+F2304</f>
        <v>71.969004089864242</v>
      </c>
      <c r="H2304">
        <f ca="1">FLOOR(SimTable[[#This Row],[Total_Service_Time_sec]],10)</f>
        <v>70</v>
      </c>
    </row>
    <row r="2305" spans="1:8" ht="15" customHeight="1">
      <c r="A2305">
        <f t="shared" si="35"/>
        <v>2304</v>
      </c>
      <c r="B2305" s="13">
        <f ca="1">RAND()</f>
        <v>0.38252869414362134</v>
      </c>
      <c r="C2305" t="str">
        <f ca="1">IF(B2305&lt;=$L$3,$I$3,IF(B2305&lt;=$L$4,$I$4,IF(B2305&lt;=$L$5,$I$5,IF(B2305&lt;=$L$6,$I$6,$I$7))))</f>
        <v>Cone</v>
      </c>
      <c r="D2305" s="14">
        <f ca="1">LOGINV(RAND(),$M$12,$L$12)</f>
        <v>30.105435225223676</v>
      </c>
      <c r="E2305" s="14">
        <f ca="1">LOGINV(RAND(),$M$13,$L$13)</f>
        <v>19.065153961419444</v>
      </c>
      <c r="F2305" s="14">
        <f ca="1">LOGINV(RAND(),$M$14,$L$14)</f>
        <v>18.243642447327364</v>
      </c>
      <c r="G2305" s="14">
        <f ca="1">D2305+E2305+F2305</f>
        <v>67.414231633970488</v>
      </c>
      <c r="H2305">
        <f ca="1">FLOOR(SimTable[[#This Row],[Total_Service_Time_sec]],10)</f>
        <v>60</v>
      </c>
    </row>
    <row r="2306" spans="1:8" ht="15" customHeight="1">
      <c r="A2306">
        <f t="shared" ref="A2306:A2369" si="36">ROW()-1</f>
        <v>2305</v>
      </c>
      <c r="B2306" s="13">
        <f ca="1">RAND()</f>
        <v>0.20620913979311306</v>
      </c>
      <c r="C2306" t="str">
        <f ca="1">IF(B2306&lt;=$L$3,$I$3,IF(B2306&lt;=$L$4,$I$4,IF(B2306&lt;=$L$5,$I$5,IF(B2306&lt;=$L$6,$I$6,$I$7))))</f>
        <v>Cone</v>
      </c>
      <c r="D2306" s="14">
        <f ca="1">LOGINV(RAND(),$M$12,$L$12)</f>
        <v>70.279513432198812</v>
      </c>
      <c r="E2306" s="14">
        <f ca="1">LOGINV(RAND(),$M$13,$L$13)</f>
        <v>22.698968589294051</v>
      </c>
      <c r="F2306" s="14">
        <f ca="1">LOGINV(RAND(),$M$14,$L$14)</f>
        <v>12.959825192216201</v>
      </c>
      <c r="G2306" s="14">
        <f ca="1">D2306+E2306+F2306</f>
        <v>105.93830721370907</v>
      </c>
      <c r="H2306">
        <f ca="1">FLOOR(SimTable[[#This Row],[Total_Service_Time_sec]],10)</f>
        <v>100</v>
      </c>
    </row>
    <row r="2307" spans="1:8" ht="15" customHeight="1">
      <c r="A2307">
        <f t="shared" si="36"/>
        <v>2306</v>
      </c>
      <c r="B2307" s="13">
        <f ca="1">RAND()</f>
        <v>3.8095322009686572E-2</v>
      </c>
      <c r="C2307" t="str">
        <f ca="1">IF(B2307&lt;=$L$3,$I$3,IF(B2307&lt;=$L$4,$I$4,IF(B2307&lt;=$L$5,$I$5,IF(B2307&lt;=$L$6,$I$6,$I$7))))</f>
        <v>Cone</v>
      </c>
      <c r="D2307" s="14">
        <f ca="1">LOGINV(RAND(),$M$12,$L$12)</f>
        <v>26.833077218292143</v>
      </c>
      <c r="E2307" s="14">
        <f ca="1">LOGINV(RAND(),$M$13,$L$13)</f>
        <v>8.6632911990069665</v>
      </c>
      <c r="F2307" s="14">
        <f ca="1">LOGINV(RAND(),$M$14,$L$14)</f>
        <v>18.117206367812116</v>
      </c>
      <c r="G2307" s="14">
        <f ca="1">D2307+E2307+F2307</f>
        <v>53.613574785111226</v>
      </c>
      <c r="H2307">
        <f ca="1">FLOOR(SimTable[[#This Row],[Total_Service_Time_sec]],10)</f>
        <v>50</v>
      </c>
    </row>
    <row r="2308" spans="1:8" ht="15" customHeight="1">
      <c r="A2308">
        <f t="shared" si="36"/>
        <v>2307</v>
      </c>
      <c r="B2308" s="13">
        <f ca="1">RAND()</f>
        <v>0.22766701627719821</v>
      </c>
      <c r="C2308" t="str">
        <f ca="1">IF(B2308&lt;=$L$3,$I$3,IF(B2308&lt;=$L$4,$I$4,IF(B2308&lt;=$L$5,$I$5,IF(B2308&lt;=$L$6,$I$6,$I$7))))</f>
        <v>Cone</v>
      </c>
      <c r="D2308" s="14">
        <f ca="1">LOGINV(RAND(),$M$12,$L$12)</f>
        <v>12.585363381087179</v>
      </c>
      <c r="E2308" s="14">
        <f ca="1">LOGINV(RAND(),$M$13,$L$13)</f>
        <v>75.030682641657478</v>
      </c>
      <c r="F2308" s="14">
        <f ca="1">LOGINV(RAND(),$M$14,$L$14)</f>
        <v>15.201235558979958</v>
      </c>
      <c r="G2308" s="14">
        <f ca="1">D2308+E2308+F2308</f>
        <v>102.81728158172461</v>
      </c>
      <c r="H2308">
        <f ca="1">FLOOR(SimTable[[#This Row],[Total_Service_Time_sec]],10)</f>
        <v>100</v>
      </c>
    </row>
    <row r="2309" spans="1:8" ht="15" customHeight="1">
      <c r="A2309">
        <f t="shared" si="36"/>
        <v>2308</v>
      </c>
      <c r="B2309" s="13">
        <f ca="1">RAND()</f>
        <v>0.16059332182815844</v>
      </c>
      <c r="C2309" t="str">
        <f ca="1">IF(B2309&lt;=$L$3,$I$3,IF(B2309&lt;=$L$4,$I$4,IF(B2309&lt;=$L$5,$I$5,IF(B2309&lt;=$L$6,$I$6,$I$7))))</f>
        <v>Cone</v>
      </c>
      <c r="D2309" s="14">
        <f ca="1">LOGINV(RAND(),$M$12,$L$12)</f>
        <v>20.067326229315587</v>
      </c>
      <c r="E2309" s="14">
        <f ca="1">LOGINV(RAND(),$M$13,$L$13)</f>
        <v>71.16284097240748</v>
      </c>
      <c r="F2309" s="14">
        <f ca="1">LOGINV(RAND(),$M$14,$L$14)</f>
        <v>17.506472554769605</v>
      </c>
      <c r="G2309" s="14">
        <f ca="1">D2309+E2309+F2309</f>
        <v>108.73663975649266</v>
      </c>
      <c r="H2309">
        <f ca="1">FLOOR(SimTable[[#This Row],[Total_Service_Time_sec]],10)</f>
        <v>100</v>
      </c>
    </row>
    <row r="2310" spans="1:8" ht="15" customHeight="1">
      <c r="A2310">
        <f t="shared" si="36"/>
        <v>2309</v>
      </c>
      <c r="B2310" s="13">
        <f ca="1">RAND()</f>
        <v>0.53918584068236119</v>
      </c>
      <c r="C2310" t="str">
        <f ca="1">IF(B2310&lt;=$L$3,$I$3,IF(B2310&lt;=$L$4,$I$4,IF(B2310&lt;=$L$5,$I$5,IF(B2310&lt;=$L$6,$I$6,$I$7))))</f>
        <v>Cup</v>
      </c>
      <c r="D2310" s="14">
        <f ca="1">LOGINV(RAND(),$M$12,$L$12)</f>
        <v>84.180364998376376</v>
      </c>
      <c r="E2310" s="14">
        <f ca="1">LOGINV(RAND(),$M$13,$L$13)</f>
        <v>28.707417236308796</v>
      </c>
      <c r="F2310" s="14">
        <f ca="1">LOGINV(RAND(),$M$14,$L$14)</f>
        <v>20.081220029159446</v>
      </c>
      <c r="G2310" s="14">
        <f ca="1">D2310+E2310+F2310</f>
        <v>132.96900226384463</v>
      </c>
      <c r="H2310">
        <f ca="1">FLOOR(SimTable[[#This Row],[Total_Service_Time_sec]],10)</f>
        <v>130</v>
      </c>
    </row>
    <row r="2311" spans="1:8" ht="15" customHeight="1">
      <c r="A2311">
        <f t="shared" si="36"/>
        <v>2310</v>
      </c>
      <c r="B2311" s="13">
        <f ca="1">RAND()</f>
        <v>0.830639271325043</v>
      </c>
      <c r="C2311" t="str">
        <f ca="1">IF(B2311&lt;=$L$3,$I$3,IF(B2311&lt;=$L$4,$I$4,IF(B2311&lt;=$L$5,$I$5,IF(B2311&lt;=$L$6,$I$6,$I$7))))</f>
        <v>Cup</v>
      </c>
      <c r="D2311" s="14">
        <f ca="1">LOGINV(RAND(),$M$12,$L$12)</f>
        <v>39.894558462208103</v>
      </c>
      <c r="E2311" s="14">
        <f ca="1">LOGINV(RAND(),$M$13,$L$13)</f>
        <v>23.828845856143147</v>
      </c>
      <c r="F2311" s="14">
        <f ca="1">LOGINV(RAND(),$M$14,$L$14)</f>
        <v>17.637273580751771</v>
      </c>
      <c r="G2311" s="14">
        <f ca="1">D2311+E2311+F2311</f>
        <v>81.360677899103024</v>
      </c>
      <c r="H2311">
        <f ca="1">FLOOR(SimTable[[#This Row],[Total_Service_Time_sec]],10)</f>
        <v>80</v>
      </c>
    </row>
    <row r="2312" spans="1:8" ht="15" customHeight="1">
      <c r="A2312">
        <f t="shared" si="36"/>
        <v>2311</v>
      </c>
      <c r="B2312" s="13">
        <f ca="1">RAND()</f>
        <v>0.40164439368353144</v>
      </c>
      <c r="C2312" t="str">
        <f ca="1">IF(B2312&lt;=$L$3,$I$3,IF(B2312&lt;=$L$4,$I$4,IF(B2312&lt;=$L$5,$I$5,IF(B2312&lt;=$L$6,$I$6,$I$7))))</f>
        <v>Cone</v>
      </c>
      <c r="D2312" s="14">
        <f ca="1">LOGINV(RAND(),$M$12,$L$12)</f>
        <v>19.968706737544174</v>
      </c>
      <c r="E2312" s="14">
        <f ca="1">LOGINV(RAND(),$M$13,$L$13)</f>
        <v>24.671349734010629</v>
      </c>
      <c r="F2312" s="14">
        <f ca="1">LOGINV(RAND(),$M$14,$L$14)</f>
        <v>21.115339458956701</v>
      </c>
      <c r="G2312" s="14">
        <f ca="1">D2312+E2312+F2312</f>
        <v>65.755395930511497</v>
      </c>
      <c r="H2312">
        <f ca="1">FLOOR(SimTable[[#This Row],[Total_Service_Time_sec]],10)</f>
        <v>60</v>
      </c>
    </row>
    <row r="2313" spans="1:8" ht="15" customHeight="1">
      <c r="A2313">
        <f t="shared" si="36"/>
        <v>2312</v>
      </c>
      <c r="B2313" s="13">
        <f ca="1">RAND()</f>
        <v>0.52199852789986145</v>
      </c>
      <c r="C2313" t="str">
        <f ca="1">IF(B2313&lt;=$L$3,$I$3,IF(B2313&lt;=$L$4,$I$4,IF(B2313&lt;=$L$5,$I$5,IF(B2313&lt;=$L$6,$I$6,$I$7))))</f>
        <v>Cup</v>
      </c>
      <c r="D2313" s="14">
        <f ca="1">LOGINV(RAND(),$M$12,$L$12)</f>
        <v>98.408134593743114</v>
      </c>
      <c r="E2313" s="14">
        <f ca="1">LOGINV(RAND(),$M$13,$L$13)</f>
        <v>21.224661072461398</v>
      </c>
      <c r="F2313" s="14">
        <f ca="1">LOGINV(RAND(),$M$14,$L$14)</f>
        <v>19.835936072770302</v>
      </c>
      <c r="G2313" s="14">
        <f ca="1">D2313+E2313+F2313</f>
        <v>139.46873173897481</v>
      </c>
      <c r="H2313">
        <f ca="1">FLOOR(SimTable[[#This Row],[Total_Service_Time_sec]],10)</f>
        <v>130</v>
      </c>
    </row>
    <row r="2314" spans="1:8" ht="15" customHeight="1">
      <c r="A2314">
        <f t="shared" si="36"/>
        <v>2313</v>
      </c>
      <c r="B2314" s="13">
        <f ca="1">RAND()</f>
        <v>0.9457456278830193</v>
      </c>
      <c r="C2314" t="str">
        <f ca="1">IF(B2314&lt;=$L$3,$I$3,IF(B2314&lt;=$L$4,$I$4,IF(B2314&lt;=$L$5,$I$5,IF(B2314&lt;=$L$6,$I$6,$I$7))))</f>
        <v>Split</v>
      </c>
      <c r="D2314" s="14">
        <f ca="1">LOGINV(RAND(),$M$12,$L$12)</f>
        <v>43.178224284595082</v>
      </c>
      <c r="E2314" s="14">
        <f ca="1">LOGINV(RAND(),$M$13,$L$13)</f>
        <v>17.643965553463339</v>
      </c>
      <c r="F2314" s="14">
        <f ca="1">LOGINV(RAND(),$M$14,$L$14)</f>
        <v>17.614217195903315</v>
      </c>
      <c r="G2314" s="14">
        <f ca="1">D2314+E2314+F2314</f>
        <v>78.436407033961729</v>
      </c>
      <c r="H2314">
        <f ca="1">FLOOR(SimTable[[#This Row],[Total_Service_Time_sec]],10)</f>
        <v>70</v>
      </c>
    </row>
    <row r="2315" spans="1:8" ht="15" customHeight="1">
      <c r="A2315">
        <f t="shared" si="36"/>
        <v>2314</v>
      </c>
      <c r="B2315" s="13">
        <f ca="1">RAND()</f>
        <v>0.68787562202771191</v>
      </c>
      <c r="C2315" t="str">
        <f ca="1">IF(B2315&lt;=$L$3,$I$3,IF(B2315&lt;=$L$4,$I$4,IF(B2315&lt;=$L$5,$I$5,IF(B2315&lt;=$L$6,$I$6,$I$7))))</f>
        <v>Cup</v>
      </c>
      <c r="D2315" s="14">
        <f ca="1">LOGINV(RAND(),$M$12,$L$12)</f>
        <v>40.972163057468435</v>
      </c>
      <c r="E2315" s="14">
        <f ca="1">LOGINV(RAND(),$M$13,$L$13)</f>
        <v>8.4671962736210578</v>
      </c>
      <c r="F2315" s="14">
        <f ca="1">LOGINV(RAND(),$M$14,$L$14)</f>
        <v>22.730453375992937</v>
      </c>
      <c r="G2315" s="14">
        <f ca="1">D2315+E2315+F2315</f>
        <v>72.169812707082428</v>
      </c>
      <c r="H2315">
        <f ca="1">FLOOR(SimTable[[#This Row],[Total_Service_Time_sec]],10)</f>
        <v>70</v>
      </c>
    </row>
    <row r="2316" spans="1:8" ht="15" customHeight="1">
      <c r="A2316">
        <f t="shared" si="36"/>
        <v>2315</v>
      </c>
      <c r="B2316" s="13">
        <f ca="1">RAND()</f>
        <v>0.33084608901262103</v>
      </c>
      <c r="C2316" t="str">
        <f ca="1">IF(B2316&lt;=$L$3,$I$3,IF(B2316&lt;=$L$4,$I$4,IF(B2316&lt;=$L$5,$I$5,IF(B2316&lt;=$L$6,$I$6,$I$7))))</f>
        <v>Cone</v>
      </c>
      <c r="D2316" s="14">
        <f ca="1">LOGINV(RAND(),$M$12,$L$12)</f>
        <v>28.221810695468552</v>
      </c>
      <c r="E2316" s="14">
        <f ca="1">LOGINV(RAND(),$M$13,$L$13)</f>
        <v>33.232912043004397</v>
      </c>
      <c r="F2316" s="14">
        <f ca="1">LOGINV(RAND(),$M$14,$L$14)</f>
        <v>21.781243025153032</v>
      </c>
      <c r="G2316" s="14">
        <f ca="1">D2316+E2316+F2316</f>
        <v>83.235965763625984</v>
      </c>
      <c r="H2316">
        <f ca="1">FLOOR(SimTable[[#This Row],[Total_Service_Time_sec]],10)</f>
        <v>80</v>
      </c>
    </row>
    <row r="2317" spans="1:8" ht="15" customHeight="1">
      <c r="A2317">
        <f t="shared" si="36"/>
        <v>2316</v>
      </c>
      <c r="B2317" s="13">
        <f ca="1">RAND()</f>
        <v>0.4839852782391515</v>
      </c>
      <c r="C2317" t="str">
        <f ca="1">IF(B2317&lt;=$L$3,$I$3,IF(B2317&lt;=$L$4,$I$4,IF(B2317&lt;=$L$5,$I$5,IF(B2317&lt;=$L$6,$I$6,$I$7))))</f>
        <v>Cone</v>
      </c>
      <c r="D2317" s="14">
        <f ca="1">LOGINV(RAND(),$M$12,$L$12)</f>
        <v>48.025194343967222</v>
      </c>
      <c r="E2317" s="14">
        <f ca="1">LOGINV(RAND(),$M$13,$L$13)</f>
        <v>7.1331062638210332</v>
      </c>
      <c r="F2317" s="14">
        <f ca="1">LOGINV(RAND(),$M$14,$L$14)</f>
        <v>17.394988872219955</v>
      </c>
      <c r="G2317" s="14">
        <f ca="1">D2317+E2317+F2317</f>
        <v>72.553289480008203</v>
      </c>
      <c r="H2317">
        <f ca="1">FLOOR(SimTable[[#This Row],[Total_Service_Time_sec]],10)</f>
        <v>70</v>
      </c>
    </row>
    <row r="2318" spans="1:8" ht="15" customHeight="1">
      <c r="A2318">
        <f t="shared" si="36"/>
        <v>2317</v>
      </c>
      <c r="B2318" s="13">
        <f ca="1">RAND()</f>
        <v>0.26454853300223913</v>
      </c>
      <c r="C2318" t="str">
        <f ca="1">IF(B2318&lt;=$L$3,$I$3,IF(B2318&lt;=$L$4,$I$4,IF(B2318&lt;=$L$5,$I$5,IF(B2318&lt;=$L$6,$I$6,$I$7))))</f>
        <v>Cone</v>
      </c>
      <c r="D2318" s="14">
        <f ca="1">LOGINV(RAND(),$M$12,$L$12)</f>
        <v>26.719362366660857</v>
      </c>
      <c r="E2318" s="14">
        <f ca="1">LOGINV(RAND(),$M$13,$L$13)</f>
        <v>13.952883284505788</v>
      </c>
      <c r="F2318" s="14">
        <f ca="1">LOGINV(RAND(),$M$14,$L$14)</f>
        <v>16.676475836877145</v>
      </c>
      <c r="G2318" s="14">
        <f ca="1">D2318+E2318+F2318</f>
        <v>57.348721488043793</v>
      </c>
      <c r="H2318">
        <f ca="1">FLOOR(SimTable[[#This Row],[Total_Service_Time_sec]],10)</f>
        <v>50</v>
      </c>
    </row>
    <row r="2319" spans="1:8" ht="15" customHeight="1">
      <c r="A2319">
        <f t="shared" si="36"/>
        <v>2318</v>
      </c>
      <c r="B2319" s="13">
        <f ca="1">RAND()</f>
        <v>0.88491037208418322</v>
      </c>
      <c r="C2319" t="str">
        <f ca="1">IF(B2319&lt;=$L$3,$I$3,IF(B2319&lt;=$L$4,$I$4,IF(B2319&lt;=$L$5,$I$5,IF(B2319&lt;=$L$6,$I$6,$I$7))))</f>
        <v>Shake</v>
      </c>
      <c r="D2319" s="14">
        <f ca="1">LOGINV(RAND(),$M$12,$L$12)</f>
        <v>29.818144598394614</v>
      </c>
      <c r="E2319" s="14">
        <f ca="1">LOGINV(RAND(),$M$13,$L$13)</f>
        <v>57.177871925860259</v>
      </c>
      <c r="F2319" s="14">
        <f ca="1">LOGINV(RAND(),$M$14,$L$14)</f>
        <v>20.848466834536755</v>
      </c>
      <c r="G2319" s="14">
        <f ca="1">D2319+E2319+F2319</f>
        <v>107.84448335879162</v>
      </c>
      <c r="H2319">
        <f ca="1">FLOOR(SimTable[[#This Row],[Total_Service_Time_sec]],10)</f>
        <v>100</v>
      </c>
    </row>
    <row r="2320" spans="1:8" ht="15" customHeight="1">
      <c r="A2320">
        <f t="shared" si="36"/>
        <v>2319</v>
      </c>
      <c r="B2320" s="13">
        <f ca="1">RAND()</f>
        <v>0.62575211290638499</v>
      </c>
      <c r="C2320" t="str">
        <f ca="1">IF(B2320&lt;=$L$3,$I$3,IF(B2320&lt;=$L$4,$I$4,IF(B2320&lt;=$L$5,$I$5,IF(B2320&lt;=$L$6,$I$6,$I$7))))</f>
        <v>Cup</v>
      </c>
      <c r="D2320" s="14">
        <f ca="1">LOGINV(RAND(),$M$12,$L$12)</f>
        <v>55.058110756765736</v>
      </c>
      <c r="E2320" s="14">
        <f ca="1">LOGINV(RAND(),$M$13,$L$13)</f>
        <v>34.280298724729185</v>
      </c>
      <c r="F2320" s="14">
        <f ca="1">LOGINV(RAND(),$M$14,$L$14)</f>
        <v>22.999098536752442</v>
      </c>
      <c r="G2320" s="14">
        <f ca="1">D2320+E2320+F2320</f>
        <v>112.33750801824736</v>
      </c>
      <c r="H2320">
        <f ca="1">FLOOR(SimTable[[#This Row],[Total_Service_Time_sec]],10)</f>
        <v>110</v>
      </c>
    </row>
    <row r="2321" spans="1:8" ht="15" customHeight="1">
      <c r="A2321">
        <f t="shared" si="36"/>
        <v>2320</v>
      </c>
      <c r="B2321" s="13">
        <f ca="1">RAND()</f>
        <v>0.17333085002654902</v>
      </c>
      <c r="C2321" t="str">
        <f ca="1">IF(B2321&lt;=$L$3,$I$3,IF(B2321&lt;=$L$4,$I$4,IF(B2321&lt;=$L$5,$I$5,IF(B2321&lt;=$L$6,$I$6,$I$7))))</f>
        <v>Cone</v>
      </c>
      <c r="D2321" s="14">
        <f ca="1">LOGINV(RAND(),$M$12,$L$12)</f>
        <v>12.511926000958164</v>
      </c>
      <c r="E2321" s="14">
        <f ca="1">LOGINV(RAND(),$M$13,$L$13)</f>
        <v>35.028773042583268</v>
      </c>
      <c r="F2321" s="14">
        <f ca="1">LOGINV(RAND(),$M$14,$L$14)</f>
        <v>17.960582583527589</v>
      </c>
      <c r="G2321" s="14">
        <f ca="1">D2321+E2321+F2321</f>
        <v>65.501281627069019</v>
      </c>
      <c r="H2321">
        <f ca="1">FLOOR(SimTable[[#This Row],[Total_Service_Time_sec]],10)</f>
        <v>60</v>
      </c>
    </row>
    <row r="2322" spans="1:8" ht="15" customHeight="1">
      <c r="A2322">
        <f t="shared" si="36"/>
        <v>2321</v>
      </c>
      <c r="B2322" s="13">
        <f ca="1">RAND()</f>
        <v>0.23451217427627902</v>
      </c>
      <c r="C2322" t="str">
        <f ca="1">IF(B2322&lt;=$L$3,$I$3,IF(B2322&lt;=$L$4,$I$4,IF(B2322&lt;=$L$5,$I$5,IF(B2322&lt;=$L$6,$I$6,$I$7))))</f>
        <v>Cone</v>
      </c>
      <c r="D2322" s="14">
        <f ca="1">LOGINV(RAND(),$M$12,$L$12)</f>
        <v>17.517843152955528</v>
      </c>
      <c r="E2322" s="14">
        <f ca="1">LOGINV(RAND(),$M$13,$L$13)</f>
        <v>7.4472444627625869</v>
      </c>
      <c r="F2322" s="14">
        <f ca="1">LOGINV(RAND(),$M$14,$L$14)</f>
        <v>23.756163415813845</v>
      </c>
      <c r="G2322" s="14">
        <f ca="1">D2322+E2322+F2322</f>
        <v>48.721251031531963</v>
      </c>
      <c r="H2322">
        <f ca="1">FLOOR(SimTable[[#This Row],[Total_Service_Time_sec]],10)</f>
        <v>40</v>
      </c>
    </row>
    <row r="2323" spans="1:8" ht="15" customHeight="1">
      <c r="A2323">
        <f t="shared" si="36"/>
        <v>2322</v>
      </c>
      <c r="B2323" s="13">
        <f ca="1">RAND()</f>
        <v>0.82503017064178419</v>
      </c>
      <c r="C2323" t="str">
        <f ca="1">IF(B2323&lt;=$L$3,$I$3,IF(B2323&lt;=$L$4,$I$4,IF(B2323&lt;=$L$5,$I$5,IF(B2323&lt;=$L$6,$I$6,$I$7))))</f>
        <v>Cup</v>
      </c>
      <c r="D2323" s="14">
        <f ca="1">LOGINV(RAND(),$M$12,$L$12)</f>
        <v>63.410364740147081</v>
      </c>
      <c r="E2323" s="14">
        <f ca="1">LOGINV(RAND(),$M$13,$L$13)</f>
        <v>19.640342970927748</v>
      </c>
      <c r="F2323" s="14">
        <f ca="1">LOGINV(RAND(),$M$14,$L$14)</f>
        <v>24.287001593002426</v>
      </c>
      <c r="G2323" s="14">
        <f ca="1">D2323+E2323+F2323</f>
        <v>107.33770930407726</v>
      </c>
      <c r="H2323">
        <f ca="1">FLOOR(SimTable[[#This Row],[Total_Service_Time_sec]],10)</f>
        <v>100</v>
      </c>
    </row>
    <row r="2324" spans="1:8" ht="15" customHeight="1">
      <c r="A2324">
        <f t="shared" si="36"/>
        <v>2323</v>
      </c>
      <c r="B2324" s="13">
        <f ca="1">RAND()</f>
        <v>0.53255896468388653</v>
      </c>
      <c r="C2324" t="str">
        <f ca="1">IF(B2324&lt;=$L$3,$I$3,IF(B2324&lt;=$L$4,$I$4,IF(B2324&lt;=$L$5,$I$5,IF(B2324&lt;=$L$6,$I$6,$I$7))))</f>
        <v>Cup</v>
      </c>
      <c r="D2324" s="14">
        <f ca="1">LOGINV(RAND(),$M$12,$L$12)</f>
        <v>84.003940323234403</v>
      </c>
      <c r="E2324" s="14">
        <f ca="1">LOGINV(RAND(),$M$13,$L$13)</f>
        <v>11.765558190570141</v>
      </c>
      <c r="F2324" s="14">
        <f ca="1">LOGINV(RAND(),$M$14,$L$14)</f>
        <v>28.87971212674881</v>
      </c>
      <c r="G2324" s="14">
        <f ca="1">D2324+E2324+F2324</f>
        <v>124.64921064055336</v>
      </c>
      <c r="H2324">
        <f ca="1">FLOOR(SimTable[[#This Row],[Total_Service_Time_sec]],10)</f>
        <v>120</v>
      </c>
    </row>
    <row r="2325" spans="1:8" ht="15" customHeight="1">
      <c r="A2325">
        <f t="shared" si="36"/>
        <v>2324</v>
      </c>
      <c r="B2325" s="13">
        <f ca="1">RAND()</f>
        <v>0.66554598553886857</v>
      </c>
      <c r="C2325" t="str">
        <f ca="1">IF(B2325&lt;=$L$3,$I$3,IF(B2325&lt;=$L$4,$I$4,IF(B2325&lt;=$L$5,$I$5,IF(B2325&lt;=$L$6,$I$6,$I$7))))</f>
        <v>Cup</v>
      </c>
      <c r="D2325" s="14">
        <f ca="1">LOGINV(RAND(),$M$12,$L$12)</f>
        <v>13.046710485036291</v>
      </c>
      <c r="E2325" s="14">
        <f ca="1">LOGINV(RAND(),$M$13,$L$13)</f>
        <v>14.776557636344986</v>
      </c>
      <c r="F2325" s="14">
        <f ca="1">LOGINV(RAND(),$M$14,$L$14)</f>
        <v>19.466669653401553</v>
      </c>
      <c r="G2325" s="14">
        <f ca="1">D2325+E2325+F2325</f>
        <v>47.289937774782828</v>
      </c>
      <c r="H2325">
        <f ca="1">FLOOR(SimTable[[#This Row],[Total_Service_Time_sec]],10)</f>
        <v>40</v>
      </c>
    </row>
    <row r="2326" spans="1:8" ht="15" customHeight="1">
      <c r="A2326">
        <f t="shared" si="36"/>
        <v>2325</v>
      </c>
      <c r="B2326" s="13">
        <f ca="1">RAND()</f>
        <v>0.42749199542217053</v>
      </c>
      <c r="C2326" t="str">
        <f ca="1">IF(B2326&lt;=$L$3,$I$3,IF(B2326&lt;=$L$4,$I$4,IF(B2326&lt;=$L$5,$I$5,IF(B2326&lt;=$L$6,$I$6,$I$7))))</f>
        <v>Cone</v>
      </c>
      <c r="D2326" s="14">
        <f ca="1">LOGINV(RAND(),$M$12,$L$12)</f>
        <v>17.056847677263647</v>
      </c>
      <c r="E2326" s="14">
        <f ca="1">LOGINV(RAND(),$M$13,$L$13)</f>
        <v>49.188021166591966</v>
      </c>
      <c r="F2326" s="14">
        <f ca="1">LOGINV(RAND(),$M$14,$L$14)</f>
        <v>18.477425712365772</v>
      </c>
      <c r="G2326" s="14">
        <f ca="1">D2326+E2326+F2326</f>
        <v>84.722294556221385</v>
      </c>
      <c r="H2326">
        <f ca="1">FLOOR(SimTable[[#This Row],[Total_Service_Time_sec]],10)</f>
        <v>80</v>
      </c>
    </row>
    <row r="2327" spans="1:8" ht="15" customHeight="1">
      <c r="A2327">
        <f t="shared" si="36"/>
        <v>2326</v>
      </c>
      <c r="B2327" s="13">
        <f ca="1">RAND()</f>
        <v>0.6971834534432978</v>
      </c>
      <c r="C2327" t="str">
        <f ca="1">IF(B2327&lt;=$L$3,$I$3,IF(B2327&lt;=$L$4,$I$4,IF(B2327&lt;=$L$5,$I$5,IF(B2327&lt;=$L$6,$I$6,$I$7))))</f>
        <v>Cup</v>
      </c>
      <c r="D2327" s="14">
        <f ca="1">LOGINV(RAND(),$M$12,$L$12)</f>
        <v>76.002067702188356</v>
      </c>
      <c r="E2327" s="14">
        <f ca="1">LOGINV(RAND(),$M$13,$L$13)</f>
        <v>74.815456546828372</v>
      </c>
      <c r="F2327" s="14">
        <f ca="1">LOGINV(RAND(),$M$14,$L$14)</f>
        <v>14.527596468776157</v>
      </c>
      <c r="G2327" s="14">
        <f ca="1">D2327+E2327+F2327</f>
        <v>165.34512071779289</v>
      </c>
      <c r="H2327">
        <f ca="1">FLOOR(SimTable[[#This Row],[Total_Service_Time_sec]],10)</f>
        <v>160</v>
      </c>
    </row>
    <row r="2328" spans="1:8" ht="15" customHeight="1">
      <c r="A2328">
        <f t="shared" si="36"/>
        <v>2327</v>
      </c>
      <c r="B2328" s="13">
        <f ca="1">RAND()</f>
        <v>0.79651573341962734</v>
      </c>
      <c r="C2328" t="str">
        <f ca="1">IF(B2328&lt;=$L$3,$I$3,IF(B2328&lt;=$L$4,$I$4,IF(B2328&lt;=$L$5,$I$5,IF(B2328&lt;=$L$6,$I$6,$I$7))))</f>
        <v>Cup</v>
      </c>
      <c r="D2328" s="14">
        <f ca="1">LOGINV(RAND(),$M$12,$L$12)</f>
        <v>11.531185818074306</v>
      </c>
      <c r="E2328" s="14">
        <f ca="1">LOGINV(RAND(),$M$13,$L$13)</f>
        <v>21.59890213163483</v>
      </c>
      <c r="F2328" s="14">
        <f ca="1">LOGINV(RAND(),$M$14,$L$14)</f>
        <v>15.473092496008491</v>
      </c>
      <c r="G2328" s="14">
        <f ca="1">D2328+E2328+F2328</f>
        <v>48.603180445717626</v>
      </c>
      <c r="H2328">
        <f ca="1">FLOOR(SimTable[[#This Row],[Total_Service_Time_sec]],10)</f>
        <v>40</v>
      </c>
    </row>
    <row r="2329" spans="1:8" ht="15" customHeight="1">
      <c r="A2329">
        <f t="shared" si="36"/>
        <v>2328</v>
      </c>
      <c r="B2329" s="13">
        <f ca="1">RAND()</f>
        <v>0.65436944320119772</v>
      </c>
      <c r="C2329" t="str">
        <f ca="1">IF(B2329&lt;=$L$3,$I$3,IF(B2329&lt;=$L$4,$I$4,IF(B2329&lt;=$L$5,$I$5,IF(B2329&lt;=$L$6,$I$6,$I$7))))</f>
        <v>Cup</v>
      </c>
      <c r="D2329" s="14">
        <f ca="1">LOGINV(RAND(),$M$12,$L$12)</f>
        <v>16.439908936739549</v>
      </c>
      <c r="E2329" s="14">
        <f ca="1">LOGINV(RAND(),$M$13,$L$13)</f>
        <v>57.825949169056578</v>
      </c>
      <c r="F2329" s="14">
        <f ca="1">LOGINV(RAND(),$M$14,$L$14)</f>
        <v>28.961859324492757</v>
      </c>
      <c r="G2329" s="14">
        <f ca="1">D2329+E2329+F2329</f>
        <v>103.22771743028889</v>
      </c>
      <c r="H2329">
        <f ca="1">FLOOR(SimTable[[#This Row],[Total_Service_Time_sec]],10)</f>
        <v>100</v>
      </c>
    </row>
    <row r="2330" spans="1:8" ht="15" customHeight="1">
      <c r="A2330">
        <f t="shared" si="36"/>
        <v>2329</v>
      </c>
      <c r="B2330" s="13">
        <f ca="1">RAND()</f>
        <v>0.34463378754538021</v>
      </c>
      <c r="C2330" t="str">
        <f ca="1">IF(B2330&lt;=$L$3,$I$3,IF(B2330&lt;=$L$4,$I$4,IF(B2330&lt;=$L$5,$I$5,IF(B2330&lt;=$L$6,$I$6,$I$7))))</f>
        <v>Cone</v>
      </c>
      <c r="D2330" s="14">
        <f ca="1">LOGINV(RAND(),$M$12,$L$12)</f>
        <v>15.046700555752334</v>
      </c>
      <c r="E2330" s="14">
        <f ca="1">LOGINV(RAND(),$M$13,$L$13)</f>
        <v>29.226811710634948</v>
      </c>
      <c r="F2330" s="14">
        <f ca="1">LOGINV(RAND(),$M$14,$L$14)</f>
        <v>22.081513040890609</v>
      </c>
      <c r="G2330" s="14">
        <f ca="1">D2330+E2330+F2330</f>
        <v>66.355025307277899</v>
      </c>
      <c r="H2330">
        <f ca="1">FLOOR(SimTable[[#This Row],[Total_Service_Time_sec]],10)</f>
        <v>60</v>
      </c>
    </row>
    <row r="2331" spans="1:8" ht="15" customHeight="1">
      <c r="A2331">
        <f t="shared" si="36"/>
        <v>2330</v>
      </c>
      <c r="B2331" s="13">
        <f ca="1">RAND()</f>
        <v>0.25231469337457046</v>
      </c>
      <c r="C2331" t="str">
        <f ca="1">IF(B2331&lt;=$L$3,$I$3,IF(B2331&lt;=$L$4,$I$4,IF(B2331&lt;=$L$5,$I$5,IF(B2331&lt;=$L$6,$I$6,$I$7))))</f>
        <v>Cone</v>
      </c>
      <c r="D2331" s="14">
        <f ca="1">LOGINV(RAND(),$M$12,$L$12)</f>
        <v>29.385166512059978</v>
      </c>
      <c r="E2331" s="14">
        <f ca="1">LOGINV(RAND(),$M$13,$L$13)</f>
        <v>13.874559322296705</v>
      </c>
      <c r="F2331" s="14">
        <f ca="1">LOGINV(RAND(),$M$14,$L$14)</f>
        <v>22.208370667379974</v>
      </c>
      <c r="G2331" s="14">
        <f ca="1">D2331+E2331+F2331</f>
        <v>65.468096501736653</v>
      </c>
      <c r="H2331">
        <f ca="1">FLOOR(SimTable[[#This Row],[Total_Service_Time_sec]],10)</f>
        <v>60</v>
      </c>
    </row>
    <row r="2332" spans="1:8" ht="15" customHeight="1">
      <c r="A2332">
        <f t="shared" si="36"/>
        <v>2331</v>
      </c>
      <c r="B2332" s="13">
        <f ca="1">RAND()</f>
        <v>0.44355115215991592</v>
      </c>
      <c r="C2332" t="str">
        <f ca="1">IF(B2332&lt;=$L$3,$I$3,IF(B2332&lt;=$L$4,$I$4,IF(B2332&lt;=$L$5,$I$5,IF(B2332&lt;=$L$6,$I$6,$I$7))))</f>
        <v>Cone</v>
      </c>
      <c r="D2332" s="14">
        <f ca="1">LOGINV(RAND(),$M$12,$L$12)</f>
        <v>13.336704144193233</v>
      </c>
      <c r="E2332" s="14">
        <f ca="1">LOGINV(RAND(),$M$13,$L$13)</f>
        <v>41.705290775799256</v>
      </c>
      <c r="F2332" s="14">
        <f ca="1">LOGINV(RAND(),$M$14,$L$14)</f>
        <v>23.902588719103822</v>
      </c>
      <c r="G2332" s="14">
        <f ca="1">D2332+E2332+F2332</f>
        <v>78.944583639096308</v>
      </c>
      <c r="H2332">
        <f ca="1">FLOOR(SimTable[[#This Row],[Total_Service_Time_sec]],10)</f>
        <v>70</v>
      </c>
    </row>
    <row r="2333" spans="1:8" ht="15" customHeight="1">
      <c r="A2333">
        <f t="shared" si="36"/>
        <v>2332</v>
      </c>
      <c r="B2333" s="13">
        <f ca="1">RAND()</f>
        <v>0.87269425370398479</v>
      </c>
      <c r="C2333" t="str">
        <f ca="1">IF(B2333&lt;=$L$3,$I$3,IF(B2333&lt;=$L$4,$I$4,IF(B2333&lt;=$L$5,$I$5,IF(B2333&lt;=$L$6,$I$6,$I$7))))</f>
        <v>Shake</v>
      </c>
      <c r="D2333" s="14">
        <f ca="1">LOGINV(RAND(),$M$12,$L$12)</f>
        <v>73.32187057330944</v>
      </c>
      <c r="E2333" s="14">
        <f ca="1">LOGINV(RAND(),$M$13,$L$13)</f>
        <v>20.041328556223576</v>
      </c>
      <c r="F2333" s="14">
        <f ca="1">LOGINV(RAND(),$M$14,$L$14)</f>
        <v>18.337752430185809</v>
      </c>
      <c r="G2333" s="14">
        <f ca="1">D2333+E2333+F2333</f>
        <v>111.70095155971882</v>
      </c>
      <c r="H2333">
        <f ca="1">FLOOR(SimTable[[#This Row],[Total_Service_Time_sec]],10)</f>
        <v>110</v>
      </c>
    </row>
    <row r="2334" spans="1:8" ht="15" customHeight="1">
      <c r="A2334">
        <f t="shared" si="36"/>
        <v>2333</v>
      </c>
      <c r="B2334" s="13">
        <f ca="1">RAND()</f>
        <v>0.50595032264969697</v>
      </c>
      <c r="C2334" t="str">
        <f ca="1">IF(B2334&lt;=$L$3,$I$3,IF(B2334&lt;=$L$4,$I$4,IF(B2334&lt;=$L$5,$I$5,IF(B2334&lt;=$L$6,$I$6,$I$7))))</f>
        <v>Cup</v>
      </c>
      <c r="D2334" s="14">
        <f ca="1">LOGINV(RAND(),$M$12,$L$12)</f>
        <v>56.966026396960167</v>
      </c>
      <c r="E2334" s="14">
        <f ca="1">LOGINV(RAND(),$M$13,$L$13)</f>
        <v>71.476343544964976</v>
      </c>
      <c r="F2334" s="14">
        <f ca="1">LOGINV(RAND(),$M$14,$L$14)</f>
        <v>19.202106460335791</v>
      </c>
      <c r="G2334" s="14">
        <f ca="1">D2334+E2334+F2334</f>
        <v>147.64447640226092</v>
      </c>
      <c r="H2334">
        <f ca="1">FLOOR(SimTable[[#This Row],[Total_Service_Time_sec]],10)</f>
        <v>140</v>
      </c>
    </row>
    <row r="2335" spans="1:8" ht="15" customHeight="1">
      <c r="A2335">
        <f t="shared" si="36"/>
        <v>2334</v>
      </c>
      <c r="B2335" s="13">
        <f ca="1">RAND()</f>
        <v>0.39881236808387333</v>
      </c>
      <c r="C2335" t="str">
        <f ca="1">IF(B2335&lt;=$L$3,$I$3,IF(B2335&lt;=$L$4,$I$4,IF(B2335&lt;=$L$5,$I$5,IF(B2335&lt;=$L$6,$I$6,$I$7))))</f>
        <v>Cone</v>
      </c>
      <c r="D2335" s="14">
        <f ca="1">LOGINV(RAND(),$M$12,$L$12)</f>
        <v>14.106917159903579</v>
      </c>
      <c r="E2335" s="14">
        <f ca="1">LOGINV(RAND(),$M$13,$L$13)</f>
        <v>26.543357653412993</v>
      </c>
      <c r="F2335" s="14">
        <f ca="1">LOGINV(RAND(),$M$14,$L$14)</f>
        <v>20.236222080476377</v>
      </c>
      <c r="G2335" s="14">
        <f ca="1">D2335+E2335+F2335</f>
        <v>60.886496893792952</v>
      </c>
      <c r="H2335">
        <f ca="1">FLOOR(SimTable[[#This Row],[Total_Service_Time_sec]],10)</f>
        <v>60</v>
      </c>
    </row>
    <row r="2336" spans="1:8" ht="15" customHeight="1">
      <c r="A2336">
        <f t="shared" si="36"/>
        <v>2335</v>
      </c>
      <c r="B2336" s="13">
        <f ca="1">RAND()</f>
        <v>0.7799112808341413</v>
      </c>
      <c r="C2336" t="str">
        <f ca="1">IF(B2336&lt;=$L$3,$I$3,IF(B2336&lt;=$L$4,$I$4,IF(B2336&lt;=$L$5,$I$5,IF(B2336&lt;=$L$6,$I$6,$I$7))))</f>
        <v>Cup</v>
      </c>
      <c r="D2336" s="14">
        <f ca="1">LOGINV(RAND(),$M$12,$L$12)</f>
        <v>15.360093882913636</v>
      </c>
      <c r="E2336" s="14">
        <f ca="1">LOGINV(RAND(),$M$13,$L$13)</f>
        <v>28.478568855254441</v>
      </c>
      <c r="F2336" s="14">
        <f ca="1">LOGINV(RAND(),$M$14,$L$14)</f>
        <v>17.822397879113218</v>
      </c>
      <c r="G2336" s="14">
        <f ca="1">D2336+E2336+F2336</f>
        <v>61.661060617281294</v>
      </c>
      <c r="H2336">
        <f ca="1">FLOOR(SimTable[[#This Row],[Total_Service_Time_sec]],10)</f>
        <v>60</v>
      </c>
    </row>
    <row r="2337" spans="1:8" ht="15" customHeight="1">
      <c r="A2337">
        <f t="shared" si="36"/>
        <v>2336</v>
      </c>
      <c r="B2337" s="13">
        <f ca="1">RAND()</f>
        <v>0.26038081247979206</v>
      </c>
      <c r="C2337" t="str">
        <f ca="1">IF(B2337&lt;=$L$3,$I$3,IF(B2337&lt;=$L$4,$I$4,IF(B2337&lt;=$L$5,$I$5,IF(B2337&lt;=$L$6,$I$6,$I$7))))</f>
        <v>Cone</v>
      </c>
      <c r="D2337" s="14">
        <f ca="1">LOGINV(RAND(),$M$12,$L$12)</f>
        <v>18.141770893688864</v>
      </c>
      <c r="E2337" s="14">
        <f ca="1">LOGINV(RAND(),$M$13,$L$13)</f>
        <v>19.56475531760616</v>
      </c>
      <c r="F2337" s="14">
        <f ca="1">LOGINV(RAND(),$M$14,$L$14)</f>
        <v>20.815922980019895</v>
      </c>
      <c r="G2337" s="14">
        <f ca="1">D2337+E2337+F2337</f>
        <v>58.522449191314919</v>
      </c>
      <c r="H2337">
        <f ca="1">FLOOR(SimTable[[#This Row],[Total_Service_Time_sec]],10)</f>
        <v>50</v>
      </c>
    </row>
    <row r="2338" spans="1:8" ht="15" customHeight="1">
      <c r="A2338">
        <f t="shared" si="36"/>
        <v>2337</v>
      </c>
      <c r="B2338" s="13">
        <f ca="1">RAND()</f>
        <v>0.88193284293872387</v>
      </c>
      <c r="C2338" t="str">
        <f ca="1">IF(B2338&lt;=$L$3,$I$3,IF(B2338&lt;=$L$4,$I$4,IF(B2338&lt;=$L$5,$I$5,IF(B2338&lt;=$L$6,$I$6,$I$7))))</f>
        <v>Shake</v>
      </c>
      <c r="D2338" s="14">
        <f ca="1">LOGINV(RAND(),$M$12,$L$12)</f>
        <v>32.508862771950426</v>
      </c>
      <c r="E2338" s="14">
        <f ca="1">LOGINV(RAND(),$M$13,$L$13)</f>
        <v>29.463494829611946</v>
      </c>
      <c r="F2338" s="14">
        <f ca="1">LOGINV(RAND(),$M$14,$L$14)</f>
        <v>22.439126520975396</v>
      </c>
      <c r="G2338" s="14">
        <f ca="1">D2338+E2338+F2338</f>
        <v>84.411484122537772</v>
      </c>
      <c r="H2338">
        <f ca="1">FLOOR(SimTable[[#This Row],[Total_Service_Time_sec]],10)</f>
        <v>80</v>
      </c>
    </row>
    <row r="2339" spans="1:8" ht="15" customHeight="1">
      <c r="A2339">
        <f t="shared" si="36"/>
        <v>2338</v>
      </c>
      <c r="B2339" s="13">
        <f ca="1">RAND()</f>
        <v>0.20989190537604907</v>
      </c>
      <c r="C2339" t="str">
        <f ca="1">IF(B2339&lt;=$L$3,$I$3,IF(B2339&lt;=$L$4,$I$4,IF(B2339&lt;=$L$5,$I$5,IF(B2339&lt;=$L$6,$I$6,$I$7))))</f>
        <v>Cone</v>
      </c>
      <c r="D2339" s="14">
        <f ca="1">LOGINV(RAND(),$M$12,$L$12)</f>
        <v>99.822707192536683</v>
      </c>
      <c r="E2339" s="14">
        <f ca="1">LOGINV(RAND(),$M$13,$L$13)</f>
        <v>33.249943999037576</v>
      </c>
      <c r="F2339" s="14">
        <f ca="1">LOGINV(RAND(),$M$14,$L$14)</f>
        <v>21.422504319575705</v>
      </c>
      <c r="G2339" s="14">
        <f ca="1">D2339+E2339+F2339</f>
        <v>154.49515551114996</v>
      </c>
      <c r="H2339">
        <f ca="1">FLOOR(SimTable[[#This Row],[Total_Service_Time_sec]],10)</f>
        <v>150</v>
      </c>
    </row>
    <row r="2340" spans="1:8" ht="15" customHeight="1">
      <c r="A2340">
        <f t="shared" si="36"/>
        <v>2339</v>
      </c>
      <c r="B2340" s="13">
        <f ca="1">RAND()</f>
        <v>0.73076400378267214</v>
      </c>
      <c r="C2340" t="str">
        <f ca="1">IF(B2340&lt;=$L$3,$I$3,IF(B2340&lt;=$L$4,$I$4,IF(B2340&lt;=$L$5,$I$5,IF(B2340&lt;=$L$6,$I$6,$I$7))))</f>
        <v>Cup</v>
      </c>
      <c r="D2340" s="14">
        <f ca="1">LOGINV(RAND(),$M$12,$L$12)</f>
        <v>22.197287088368334</v>
      </c>
      <c r="E2340" s="14">
        <f ca="1">LOGINV(RAND(),$M$13,$L$13)</f>
        <v>24.015779938560001</v>
      </c>
      <c r="F2340" s="14">
        <f ca="1">LOGINV(RAND(),$M$14,$L$14)</f>
        <v>21.037206376474177</v>
      </c>
      <c r="G2340" s="14">
        <f ca="1">D2340+E2340+F2340</f>
        <v>67.250273403402517</v>
      </c>
      <c r="H2340">
        <f ca="1">FLOOR(SimTable[[#This Row],[Total_Service_Time_sec]],10)</f>
        <v>60</v>
      </c>
    </row>
    <row r="2341" spans="1:8" ht="15" customHeight="1">
      <c r="A2341">
        <f t="shared" si="36"/>
        <v>2340</v>
      </c>
      <c r="B2341" s="13">
        <f ca="1">RAND()</f>
        <v>0.29449900145333652</v>
      </c>
      <c r="C2341" t="str">
        <f ca="1">IF(B2341&lt;=$L$3,$I$3,IF(B2341&lt;=$L$4,$I$4,IF(B2341&lt;=$L$5,$I$5,IF(B2341&lt;=$L$6,$I$6,$I$7))))</f>
        <v>Cone</v>
      </c>
      <c r="D2341" s="14">
        <f ca="1">LOGINV(RAND(),$M$12,$L$12)</f>
        <v>10.206787323468879</v>
      </c>
      <c r="E2341" s="14">
        <f ca="1">LOGINV(RAND(),$M$13,$L$13)</f>
        <v>18.540942128981357</v>
      </c>
      <c r="F2341" s="14">
        <f ca="1">LOGINV(RAND(),$M$14,$L$14)</f>
        <v>19.957275930607921</v>
      </c>
      <c r="G2341" s="14">
        <f ca="1">D2341+E2341+F2341</f>
        <v>48.705005383058158</v>
      </c>
      <c r="H2341">
        <f ca="1">FLOOR(SimTable[[#This Row],[Total_Service_Time_sec]],10)</f>
        <v>40</v>
      </c>
    </row>
    <row r="2342" spans="1:8" ht="15" customHeight="1">
      <c r="A2342">
        <f t="shared" si="36"/>
        <v>2341</v>
      </c>
      <c r="B2342" s="13">
        <f ca="1">RAND()</f>
        <v>6.2202825619745883E-2</v>
      </c>
      <c r="C2342" t="str">
        <f ca="1">IF(B2342&lt;=$L$3,$I$3,IF(B2342&lt;=$L$4,$I$4,IF(B2342&lt;=$L$5,$I$5,IF(B2342&lt;=$L$6,$I$6,$I$7))))</f>
        <v>Cone</v>
      </c>
      <c r="D2342" s="14">
        <f ca="1">LOGINV(RAND(),$M$12,$L$12)</f>
        <v>57.7883027325299</v>
      </c>
      <c r="E2342" s="14">
        <f ca="1">LOGINV(RAND(),$M$13,$L$13)</f>
        <v>25.642571498751224</v>
      </c>
      <c r="F2342" s="14">
        <f ca="1">LOGINV(RAND(),$M$14,$L$14)</f>
        <v>14.890384344320601</v>
      </c>
      <c r="G2342" s="14">
        <f ca="1">D2342+E2342+F2342</f>
        <v>98.321258575601718</v>
      </c>
      <c r="H2342">
        <f ca="1">FLOOR(SimTable[[#This Row],[Total_Service_Time_sec]],10)</f>
        <v>90</v>
      </c>
    </row>
    <row r="2343" spans="1:8" ht="15" customHeight="1">
      <c r="A2343">
        <f t="shared" si="36"/>
        <v>2342</v>
      </c>
      <c r="B2343" s="13">
        <f ca="1">RAND()</f>
        <v>0.68352058691474282</v>
      </c>
      <c r="C2343" t="str">
        <f ca="1">IF(B2343&lt;=$L$3,$I$3,IF(B2343&lt;=$L$4,$I$4,IF(B2343&lt;=$L$5,$I$5,IF(B2343&lt;=$L$6,$I$6,$I$7))))</f>
        <v>Cup</v>
      </c>
      <c r="D2343" s="14">
        <f ca="1">LOGINV(RAND(),$M$12,$L$12)</f>
        <v>11.490452086071844</v>
      </c>
      <c r="E2343" s="14">
        <f ca="1">LOGINV(RAND(),$M$13,$L$13)</f>
        <v>89.606515966446139</v>
      </c>
      <c r="F2343" s="14">
        <f ca="1">LOGINV(RAND(),$M$14,$L$14)</f>
        <v>22.24662476754289</v>
      </c>
      <c r="G2343" s="14">
        <f ca="1">D2343+E2343+F2343</f>
        <v>123.34359282006088</v>
      </c>
      <c r="H2343">
        <f ca="1">FLOOR(SimTable[[#This Row],[Total_Service_Time_sec]],10)</f>
        <v>120</v>
      </c>
    </row>
    <row r="2344" spans="1:8" ht="15" customHeight="1">
      <c r="A2344">
        <f t="shared" si="36"/>
        <v>2343</v>
      </c>
      <c r="B2344" s="13">
        <f ca="1">RAND()</f>
        <v>5.8748381321858889E-2</v>
      </c>
      <c r="C2344" t="str">
        <f ca="1">IF(B2344&lt;=$L$3,$I$3,IF(B2344&lt;=$L$4,$I$4,IF(B2344&lt;=$L$5,$I$5,IF(B2344&lt;=$L$6,$I$6,$I$7))))</f>
        <v>Cone</v>
      </c>
      <c r="D2344" s="14">
        <f ca="1">LOGINV(RAND(),$M$12,$L$12)</f>
        <v>46.828198531964539</v>
      </c>
      <c r="E2344" s="14">
        <f ca="1">LOGINV(RAND(),$M$13,$L$13)</f>
        <v>47.526548703107586</v>
      </c>
      <c r="F2344" s="14">
        <f ca="1">LOGINV(RAND(),$M$14,$L$14)</f>
        <v>27.209273814001371</v>
      </c>
      <c r="G2344" s="14">
        <f ca="1">D2344+E2344+F2344</f>
        <v>121.56402104907349</v>
      </c>
      <c r="H2344">
        <f ca="1">FLOOR(SimTable[[#This Row],[Total_Service_Time_sec]],10)</f>
        <v>120</v>
      </c>
    </row>
    <row r="2345" spans="1:8" ht="15" customHeight="1">
      <c r="A2345">
        <f t="shared" si="36"/>
        <v>2344</v>
      </c>
      <c r="B2345" s="13">
        <f ca="1">RAND()</f>
        <v>0.35931959520722112</v>
      </c>
      <c r="C2345" t="str">
        <f ca="1">IF(B2345&lt;=$L$3,$I$3,IF(B2345&lt;=$L$4,$I$4,IF(B2345&lt;=$L$5,$I$5,IF(B2345&lt;=$L$6,$I$6,$I$7))))</f>
        <v>Cone</v>
      </c>
      <c r="D2345" s="14">
        <f ca="1">LOGINV(RAND(),$M$12,$L$12)</f>
        <v>26.06093323913537</v>
      </c>
      <c r="E2345" s="14">
        <f ca="1">LOGINV(RAND(),$M$13,$L$13)</f>
        <v>52.303494473514711</v>
      </c>
      <c r="F2345" s="14">
        <f ca="1">LOGINV(RAND(),$M$14,$L$14)</f>
        <v>18.65086986331108</v>
      </c>
      <c r="G2345" s="14">
        <f ca="1">D2345+E2345+F2345</f>
        <v>97.015297575961171</v>
      </c>
      <c r="H2345">
        <f ca="1">FLOOR(SimTable[[#This Row],[Total_Service_Time_sec]],10)</f>
        <v>90</v>
      </c>
    </row>
    <row r="2346" spans="1:8" ht="15" customHeight="1">
      <c r="A2346">
        <f t="shared" si="36"/>
        <v>2345</v>
      </c>
      <c r="B2346" s="13">
        <f ca="1">RAND()</f>
        <v>9.6496986360501413E-2</v>
      </c>
      <c r="C2346" t="str">
        <f ca="1">IF(B2346&lt;=$L$3,$I$3,IF(B2346&lt;=$L$4,$I$4,IF(B2346&lt;=$L$5,$I$5,IF(B2346&lt;=$L$6,$I$6,$I$7))))</f>
        <v>Cone</v>
      </c>
      <c r="D2346" s="14">
        <f ca="1">LOGINV(RAND(),$M$12,$L$12)</f>
        <v>75.522679501450156</v>
      </c>
      <c r="E2346" s="14">
        <f ca="1">LOGINV(RAND(),$M$13,$L$13)</f>
        <v>40.217080627442193</v>
      </c>
      <c r="F2346" s="14">
        <f ca="1">LOGINV(RAND(),$M$14,$L$14)</f>
        <v>22.601184869085305</v>
      </c>
      <c r="G2346" s="14">
        <f ca="1">D2346+E2346+F2346</f>
        <v>138.34094499797766</v>
      </c>
      <c r="H2346">
        <f ca="1">FLOOR(SimTable[[#This Row],[Total_Service_Time_sec]],10)</f>
        <v>130</v>
      </c>
    </row>
    <row r="2347" spans="1:8" ht="15" customHeight="1">
      <c r="A2347">
        <f t="shared" si="36"/>
        <v>2346</v>
      </c>
      <c r="B2347" s="13">
        <f ca="1">RAND()</f>
        <v>0.37746003939514949</v>
      </c>
      <c r="C2347" t="str">
        <f ca="1">IF(B2347&lt;=$L$3,$I$3,IF(B2347&lt;=$L$4,$I$4,IF(B2347&lt;=$L$5,$I$5,IF(B2347&lt;=$L$6,$I$6,$I$7))))</f>
        <v>Cone</v>
      </c>
      <c r="D2347" s="14">
        <f ca="1">LOGINV(RAND(),$M$12,$L$12)</f>
        <v>74.751262604442203</v>
      </c>
      <c r="E2347" s="14">
        <f ca="1">LOGINV(RAND(),$M$13,$L$13)</f>
        <v>21.180719466714777</v>
      </c>
      <c r="F2347" s="14">
        <f ca="1">LOGINV(RAND(),$M$14,$L$14)</f>
        <v>20.354229520142557</v>
      </c>
      <c r="G2347" s="14">
        <f ca="1">D2347+E2347+F2347</f>
        <v>116.28621159129953</v>
      </c>
      <c r="H2347">
        <f ca="1">FLOOR(SimTable[[#This Row],[Total_Service_Time_sec]],10)</f>
        <v>110</v>
      </c>
    </row>
    <row r="2348" spans="1:8" ht="15" customHeight="1">
      <c r="A2348">
        <f t="shared" si="36"/>
        <v>2347</v>
      </c>
      <c r="B2348" s="13">
        <f ca="1">RAND()</f>
        <v>0.28975963678950312</v>
      </c>
      <c r="C2348" t="str">
        <f ca="1">IF(B2348&lt;=$L$3,$I$3,IF(B2348&lt;=$L$4,$I$4,IF(B2348&lt;=$L$5,$I$5,IF(B2348&lt;=$L$6,$I$6,$I$7))))</f>
        <v>Cone</v>
      </c>
      <c r="D2348" s="14">
        <f ca="1">LOGINV(RAND(),$M$12,$L$12)</f>
        <v>57.830460352271331</v>
      </c>
      <c r="E2348" s="14">
        <f ca="1">LOGINV(RAND(),$M$13,$L$13)</f>
        <v>26.907436379982634</v>
      </c>
      <c r="F2348" s="14">
        <f ca="1">LOGINV(RAND(),$M$14,$L$14)</f>
        <v>15.04366050744985</v>
      </c>
      <c r="G2348" s="14">
        <f ca="1">D2348+E2348+F2348</f>
        <v>99.78155723970383</v>
      </c>
      <c r="H2348">
        <f ca="1">FLOOR(SimTable[[#This Row],[Total_Service_Time_sec]],10)</f>
        <v>90</v>
      </c>
    </row>
    <row r="2349" spans="1:8" ht="15" customHeight="1">
      <c r="A2349">
        <f t="shared" si="36"/>
        <v>2348</v>
      </c>
      <c r="B2349" s="13">
        <f ca="1">RAND()</f>
        <v>0.81772122758249821</v>
      </c>
      <c r="C2349" t="str">
        <f ca="1">IF(B2349&lt;=$L$3,$I$3,IF(B2349&lt;=$L$4,$I$4,IF(B2349&lt;=$L$5,$I$5,IF(B2349&lt;=$L$6,$I$6,$I$7))))</f>
        <v>Cup</v>
      </c>
      <c r="D2349" s="14">
        <f ca="1">LOGINV(RAND(),$M$12,$L$12)</f>
        <v>51.469096184237642</v>
      </c>
      <c r="E2349" s="14">
        <f ca="1">LOGINV(RAND(),$M$13,$L$13)</f>
        <v>89.067373551565183</v>
      </c>
      <c r="F2349" s="14">
        <f ca="1">LOGINV(RAND(),$M$14,$L$14)</f>
        <v>21.803234270137608</v>
      </c>
      <c r="G2349" s="14">
        <f ca="1">D2349+E2349+F2349</f>
        <v>162.33970400594043</v>
      </c>
      <c r="H2349">
        <f ca="1">FLOOR(SimTable[[#This Row],[Total_Service_Time_sec]],10)</f>
        <v>160</v>
      </c>
    </row>
    <row r="2350" spans="1:8" ht="15" customHeight="1">
      <c r="A2350">
        <f t="shared" si="36"/>
        <v>2349</v>
      </c>
      <c r="B2350" s="13">
        <f ca="1">RAND()</f>
        <v>4.7065513765986111E-2</v>
      </c>
      <c r="C2350" t="str">
        <f ca="1">IF(B2350&lt;=$L$3,$I$3,IF(B2350&lt;=$L$4,$I$4,IF(B2350&lt;=$L$5,$I$5,IF(B2350&lt;=$L$6,$I$6,$I$7))))</f>
        <v>Cone</v>
      </c>
      <c r="D2350" s="14">
        <f ca="1">LOGINV(RAND(),$M$12,$L$12)</f>
        <v>17.072898084916542</v>
      </c>
      <c r="E2350" s="14">
        <f ca="1">LOGINV(RAND(),$M$13,$L$13)</f>
        <v>25.517920185698536</v>
      </c>
      <c r="F2350" s="14">
        <f ca="1">LOGINV(RAND(),$M$14,$L$14)</f>
        <v>25.456350172545132</v>
      </c>
      <c r="G2350" s="14">
        <f ca="1">D2350+E2350+F2350</f>
        <v>68.047168443160203</v>
      </c>
      <c r="H2350">
        <f ca="1">FLOOR(SimTable[[#This Row],[Total_Service_Time_sec]],10)</f>
        <v>60</v>
      </c>
    </row>
    <row r="2351" spans="1:8" ht="15" customHeight="1">
      <c r="A2351">
        <f t="shared" si="36"/>
        <v>2350</v>
      </c>
      <c r="B2351" s="13">
        <f ca="1">RAND()</f>
        <v>3.7949347066163597E-2</v>
      </c>
      <c r="C2351" t="str">
        <f ca="1">IF(B2351&lt;=$L$3,$I$3,IF(B2351&lt;=$L$4,$I$4,IF(B2351&lt;=$L$5,$I$5,IF(B2351&lt;=$L$6,$I$6,$I$7))))</f>
        <v>Cone</v>
      </c>
      <c r="D2351" s="14">
        <f ca="1">LOGINV(RAND(),$M$12,$L$12)</f>
        <v>28.472001672343872</v>
      </c>
      <c r="E2351" s="14">
        <f ca="1">LOGINV(RAND(),$M$13,$L$13)</f>
        <v>16.285715294574487</v>
      </c>
      <c r="F2351" s="14">
        <f ca="1">LOGINV(RAND(),$M$14,$L$14)</f>
        <v>15.747408822396464</v>
      </c>
      <c r="G2351" s="14">
        <f ca="1">D2351+E2351+F2351</f>
        <v>60.505125789314825</v>
      </c>
      <c r="H2351">
        <f ca="1">FLOOR(SimTable[[#This Row],[Total_Service_Time_sec]],10)</f>
        <v>60</v>
      </c>
    </row>
    <row r="2352" spans="1:8" ht="15" customHeight="1">
      <c r="A2352">
        <f t="shared" si="36"/>
        <v>2351</v>
      </c>
      <c r="B2352" s="13">
        <f ca="1">RAND()</f>
        <v>0.78056931126500528</v>
      </c>
      <c r="C2352" t="str">
        <f ca="1">IF(B2352&lt;=$L$3,$I$3,IF(B2352&lt;=$L$4,$I$4,IF(B2352&lt;=$L$5,$I$5,IF(B2352&lt;=$L$6,$I$6,$I$7))))</f>
        <v>Cup</v>
      </c>
      <c r="D2352" s="14">
        <f ca="1">LOGINV(RAND(),$M$12,$L$12)</f>
        <v>19.542600480086723</v>
      </c>
      <c r="E2352" s="14">
        <f ca="1">LOGINV(RAND(),$M$13,$L$13)</f>
        <v>30.985380047017255</v>
      </c>
      <c r="F2352" s="14">
        <f ca="1">LOGINV(RAND(),$M$14,$L$14)</f>
        <v>19.919181825584371</v>
      </c>
      <c r="G2352" s="14">
        <f ca="1">D2352+E2352+F2352</f>
        <v>70.447162352688352</v>
      </c>
      <c r="H2352">
        <f ca="1">FLOOR(SimTable[[#This Row],[Total_Service_Time_sec]],10)</f>
        <v>70</v>
      </c>
    </row>
    <row r="2353" spans="1:8" ht="15" customHeight="1">
      <c r="A2353">
        <f t="shared" si="36"/>
        <v>2352</v>
      </c>
      <c r="B2353" s="13">
        <f ca="1">RAND()</f>
        <v>0.88786600010074013</v>
      </c>
      <c r="C2353" t="str">
        <f ca="1">IF(B2353&lt;=$L$3,$I$3,IF(B2353&lt;=$L$4,$I$4,IF(B2353&lt;=$L$5,$I$5,IF(B2353&lt;=$L$6,$I$6,$I$7))))</f>
        <v>Shake</v>
      </c>
      <c r="D2353" s="14">
        <f ca="1">LOGINV(RAND(),$M$12,$L$12)</f>
        <v>12.855145738553327</v>
      </c>
      <c r="E2353" s="14">
        <f ca="1">LOGINV(RAND(),$M$13,$L$13)</f>
        <v>9.0476445604962255</v>
      </c>
      <c r="F2353" s="14">
        <f ca="1">LOGINV(RAND(),$M$14,$L$14)</f>
        <v>19.140821977180238</v>
      </c>
      <c r="G2353" s="14">
        <f ca="1">D2353+E2353+F2353</f>
        <v>41.043612276229794</v>
      </c>
      <c r="H2353">
        <f ca="1">FLOOR(SimTable[[#This Row],[Total_Service_Time_sec]],10)</f>
        <v>40</v>
      </c>
    </row>
    <row r="2354" spans="1:8" ht="15" customHeight="1">
      <c r="A2354">
        <f t="shared" si="36"/>
        <v>2353</v>
      </c>
      <c r="B2354" s="13">
        <f ca="1">RAND()</f>
        <v>0.86108353759202871</v>
      </c>
      <c r="C2354" t="str">
        <f ca="1">IF(B2354&lt;=$L$3,$I$3,IF(B2354&lt;=$L$4,$I$4,IF(B2354&lt;=$L$5,$I$5,IF(B2354&lt;=$L$6,$I$6,$I$7))))</f>
        <v>Shake</v>
      </c>
      <c r="D2354" s="14">
        <f ca="1">LOGINV(RAND(),$M$12,$L$12)</f>
        <v>25.974717346357032</v>
      </c>
      <c r="E2354" s="14">
        <f ca="1">LOGINV(RAND(),$M$13,$L$13)</f>
        <v>11.544904385248605</v>
      </c>
      <c r="F2354" s="14">
        <f ca="1">LOGINV(RAND(),$M$14,$L$14)</f>
        <v>18.490499100420124</v>
      </c>
      <c r="G2354" s="14">
        <f ca="1">D2354+E2354+F2354</f>
        <v>56.010120832025763</v>
      </c>
      <c r="H2354">
        <f ca="1">FLOOR(SimTable[[#This Row],[Total_Service_Time_sec]],10)</f>
        <v>50</v>
      </c>
    </row>
    <row r="2355" spans="1:8" ht="15" customHeight="1">
      <c r="A2355">
        <f t="shared" si="36"/>
        <v>2354</v>
      </c>
      <c r="B2355" s="13">
        <f ca="1">RAND()</f>
        <v>0.25739050245833028</v>
      </c>
      <c r="C2355" t="str">
        <f ca="1">IF(B2355&lt;=$L$3,$I$3,IF(B2355&lt;=$L$4,$I$4,IF(B2355&lt;=$L$5,$I$5,IF(B2355&lt;=$L$6,$I$6,$I$7))))</f>
        <v>Cone</v>
      </c>
      <c r="D2355" s="14">
        <f ca="1">LOGINV(RAND(),$M$12,$L$12)</f>
        <v>13.278952006259138</v>
      </c>
      <c r="E2355" s="14">
        <f ca="1">LOGINV(RAND(),$M$13,$L$13)</f>
        <v>22.273841060284902</v>
      </c>
      <c r="F2355" s="14">
        <f ca="1">LOGINV(RAND(),$M$14,$L$14)</f>
        <v>20.614840240820314</v>
      </c>
      <c r="G2355" s="14">
        <f ca="1">D2355+E2355+F2355</f>
        <v>56.167633307364355</v>
      </c>
      <c r="H2355">
        <f ca="1">FLOOR(SimTable[[#This Row],[Total_Service_Time_sec]],10)</f>
        <v>50</v>
      </c>
    </row>
    <row r="2356" spans="1:8" ht="15" customHeight="1">
      <c r="A2356">
        <f t="shared" si="36"/>
        <v>2355</v>
      </c>
      <c r="B2356" s="13">
        <f ca="1">RAND()</f>
        <v>0.16682562394214873</v>
      </c>
      <c r="C2356" t="str">
        <f ca="1">IF(B2356&lt;=$L$3,$I$3,IF(B2356&lt;=$L$4,$I$4,IF(B2356&lt;=$L$5,$I$5,IF(B2356&lt;=$L$6,$I$6,$I$7))))</f>
        <v>Cone</v>
      </c>
      <c r="D2356" s="14">
        <f ca="1">LOGINV(RAND(),$M$12,$L$12)</f>
        <v>31.646104073503963</v>
      </c>
      <c r="E2356" s="14">
        <f ca="1">LOGINV(RAND(),$M$13,$L$13)</f>
        <v>18.109268143622295</v>
      </c>
      <c r="F2356" s="14">
        <f ca="1">LOGINV(RAND(),$M$14,$L$14)</f>
        <v>20.860313896325486</v>
      </c>
      <c r="G2356" s="14">
        <f ca="1">D2356+E2356+F2356</f>
        <v>70.615686113451744</v>
      </c>
      <c r="H2356">
        <f ca="1">FLOOR(SimTable[[#This Row],[Total_Service_Time_sec]],10)</f>
        <v>70</v>
      </c>
    </row>
    <row r="2357" spans="1:8" ht="15" customHeight="1">
      <c r="A2357">
        <f t="shared" si="36"/>
        <v>2356</v>
      </c>
      <c r="B2357" s="13">
        <f ca="1">RAND()</f>
        <v>0.76314632988122333</v>
      </c>
      <c r="C2357" t="str">
        <f ca="1">IF(B2357&lt;=$L$3,$I$3,IF(B2357&lt;=$L$4,$I$4,IF(B2357&lt;=$L$5,$I$5,IF(B2357&lt;=$L$6,$I$6,$I$7))))</f>
        <v>Cup</v>
      </c>
      <c r="D2357" s="14">
        <f ca="1">LOGINV(RAND(),$M$12,$L$12)</f>
        <v>11.605002436076475</v>
      </c>
      <c r="E2357" s="14">
        <f ca="1">LOGINV(RAND(),$M$13,$L$13)</f>
        <v>29.108000839082269</v>
      </c>
      <c r="F2357" s="14">
        <f ca="1">LOGINV(RAND(),$M$14,$L$14)</f>
        <v>14.864521612243644</v>
      </c>
      <c r="G2357" s="14">
        <f ca="1">D2357+E2357+F2357</f>
        <v>55.577524887402383</v>
      </c>
      <c r="H2357">
        <f ca="1">FLOOR(SimTable[[#This Row],[Total_Service_Time_sec]],10)</f>
        <v>50</v>
      </c>
    </row>
    <row r="2358" spans="1:8" ht="15" customHeight="1">
      <c r="A2358">
        <f t="shared" si="36"/>
        <v>2357</v>
      </c>
      <c r="B2358" s="13">
        <f ca="1">RAND()</f>
        <v>0.32041933693622437</v>
      </c>
      <c r="C2358" t="str">
        <f ca="1">IF(B2358&lt;=$L$3,$I$3,IF(B2358&lt;=$L$4,$I$4,IF(B2358&lt;=$L$5,$I$5,IF(B2358&lt;=$L$6,$I$6,$I$7))))</f>
        <v>Cone</v>
      </c>
      <c r="D2358" s="14">
        <f ca="1">LOGINV(RAND(),$M$12,$L$12)</f>
        <v>185.81127029889063</v>
      </c>
      <c r="E2358" s="14">
        <f ca="1">LOGINV(RAND(),$M$13,$L$13)</f>
        <v>17.772262647837156</v>
      </c>
      <c r="F2358" s="14">
        <f ca="1">LOGINV(RAND(),$M$14,$L$14)</f>
        <v>16.283441666853928</v>
      </c>
      <c r="G2358" s="14">
        <f ca="1">D2358+E2358+F2358</f>
        <v>219.8669746135817</v>
      </c>
      <c r="H2358">
        <f ca="1">FLOOR(SimTable[[#This Row],[Total_Service_Time_sec]],10)</f>
        <v>210</v>
      </c>
    </row>
    <row r="2359" spans="1:8" ht="15" customHeight="1">
      <c r="A2359">
        <f t="shared" si="36"/>
        <v>2358</v>
      </c>
      <c r="B2359" s="13">
        <f ca="1">RAND()</f>
        <v>0.24588896586370956</v>
      </c>
      <c r="C2359" t="str">
        <f ca="1">IF(B2359&lt;=$L$3,$I$3,IF(B2359&lt;=$L$4,$I$4,IF(B2359&lt;=$L$5,$I$5,IF(B2359&lt;=$L$6,$I$6,$I$7))))</f>
        <v>Cone</v>
      </c>
      <c r="D2359" s="14">
        <f ca="1">LOGINV(RAND(),$M$12,$L$12)</f>
        <v>228.18768750727773</v>
      </c>
      <c r="E2359" s="14">
        <f ca="1">LOGINV(RAND(),$M$13,$L$13)</f>
        <v>45.566922852842126</v>
      </c>
      <c r="F2359" s="14">
        <f ca="1">LOGINV(RAND(),$M$14,$L$14)</f>
        <v>21.188815890487263</v>
      </c>
      <c r="G2359" s="14">
        <f ca="1">D2359+E2359+F2359</f>
        <v>294.9434262506071</v>
      </c>
      <c r="H2359">
        <f ca="1">FLOOR(SimTable[[#This Row],[Total_Service_Time_sec]],10)</f>
        <v>290</v>
      </c>
    </row>
    <row r="2360" spans="1:8" ht="15" customHeight="1">
      <c r="A2360">
        <f t="shared" si="36"/>
        <v>2359</v>
      </c>
      <c r="B2360" s="13">
        <f ca="1">RAND()</f>
        <v>7.21428351876513E-2</v>
      </c>
      <c r="C2360" t="str">
        <f ca="1">IF(B2360&lt;=$L$3,$I$3,IF(B2360&lt;=$L$4,$I$4,IF(B2360&lt;=$L$5,$I$5,IF(B2360&lt;=$L$6,$I$6,$I$7))))</f>
        <v>Cone</v>
      </c>
      <c r="D2360" s="14">
        <f ca="1">LOGINV(RAND(),$M$12,$L$12)</f>
        <v>15.021642937202202</v>
      </c>
      <c r="E2360" s="14">
        <f ca="1">LOGINV(RAND(),$M$13,$L$13)</f>
        <v>28.513228893688797</v>
      </c>
      <c r="F2360" s="14">
        <f ca="1">LOGINV(RAND(),$M$14,$L$14)</f>
        <v>15.826183861497316</v>
      </c>
      <c r="G2360" s="14">
        <f ca="1">D2360+E2360+F2360</f>
        <v>59.361055692388319</v>
      </c>
      <c r="H2360">
        <f ca="1">FLOOR(SimTable[[#This Row],[Total_Service_Time_sec]],10)</f>
        <v>50</v>
      </c>
    </row>
    <row r="2361" spans="1:8" ht="15" customHeight="1">
      <c r="A2361">
        <f t="shared" si="36"/>
        <v>2360</v>
      </c>
      <c r="B2361" s="13">
        <f ca="1">RAND()</f>
        <v>0.63385981640548261</v>
      </c>
      <c r="C2361" t="str">
        <f ca="1">IF(B2361&lt;=$L$3,$I$3,IF(B2361&lt;=$L$4,$I$4,IF(B2361&lt;=$L$5,$I$5,IF(B2361&lt;=$L$6,$I$6,$I$7))))</f>
        <v>Cup</v>
      </c>
      <c r="D2361" s="14">
        <f ca="1">LOGINV(RAND(),$M$12,$L$12)</f>
        <v>15.010325781965539</v>
      </c>
      <c r="E2361" s="14">
        <f ca="1">LOGINV(RAND(),$M$13,$L$13)</f>
        <v>14.294746815232497</v>
      </c>
      <c r="F2361" s="14">
        <f ca="1">LOGINV(RAND(),$M$14,$L$14)</f>
        <v>19.792169916367211</v>
      </c>
      <c r="G2361" s="14">
        <f ca="1">D2361+E2361+F2361</f>
        <v>49.097242513565249</v>
      </c>
      <c r="H2361">
        <f ca="1">FLOOR(SimTable[[#This Row],[Total_Service_Time_sec]],10)</f>
        <v>40</v>
      </c>
    </row>
    <row r="2362" spans="1:8" ht="15" customHeight="1">
      <c r="A2362">
        <f t="shared" si="36"/>
        <v>2361</v>
      </c>
      <c r="B2362" s="13">
        <f ca="1">RAND()</f>
        <v>0.76310338113599563</v>
      </c>
      <c r="C2362" t="str">
        <f ca="1">IF(B2362&lt;=$L$3,$I$3,IF(B2362&lt;=$L$4,$I$4,IF(B2362&lt;=$L$5,$I$5,IF(B2362&lt;=$L$6,$I$6,$I$7))))</f>
        <v>Cup</v>
      </c>
      <c r="D2362" s="14">
        <f ca="1">LOGINV(RAND(),$M$12,$L$12)</f>
        <v>76.218841969275573</v>
      </c>
      <c r="E2362" s="14">
        <f ca="1">LOGINV(RAND(),$M$13,$L$13)</f>
        <v>31.611851880819554</v>
      </c>
      <c r="F2362" s="14">
        <f ca="1">LOGINV(RAND(),$M$14,$L$14)</f>
        <v>16.581376640207075</v>
      </c>
      <c r="G2362" s="14">
        <f ca="1">D2362+E2362+F2362</f>
        <v>124.4120704903022</v>
      </c>
      <c r="H2362">
        <f ca="1">FLOOR(SimTable[[#This Row],[Total_Service_Time_sec]],10)</f>
        <v>120</v>
      </c>
    </row>
    <row r="2363" spans="1:8" ht="15" customHeight="1">
      <c r="A2363">
        <f t="shared" si="36"/>
        <v>2362</v>
      </c>
      <c r="B2363" s="13">
        <f ca="1">RAND()</f>
        <v>0.95395586755051487</v>
      </c>
      <c r="C2363" t="str">
        <f ca="1">IF(B2363&lt;=$L$3,$I$3,IF(B2363&lt;=$L$4,$I$4,IF(B2363&lt;=$L$5,$I$5,IF(B2363&lt;=$L$6,$I$6,$I$7))))</f>
        <v>Split</v>
      </c>
      <c r="D2363" s="14">
        <f ca="1">LOGINV(RAND(),$M$12,$L$12)</f>
        <v>16.775010224888707</v>
      </c>
      <c r="E2363" s="14">
        <f ca="1">LOGINV(RAND(),$M$13,$L$13)</f>
        <v>39.198870075390055</v>
      </c>
      <c r="F2363" s="14">
        <f ca="1">LOGINV(RAND(),$M$14,$L$14)</f>
        <v>18.826042396177858</v>
      </c>
      <c r="G2363" s="14">
        <f ca="1">D2363+E2363+F2363</f>
        <v>74.799922696456619</v>
      </c>
      <c r="H2363">
        <f ca="1">FLOOR(SimTable[[#This Row],[Total_Service_Time_sec]],10)</f>
        <v>70</v>
      </c>
    </row>
    <row r="2364" spans="1:8" ht="15" customHeight="1">
      <c r="A2364">
        <f t="shared" si="36"/>
        <v>2363</v>
      </c>
      <c r="B2364" s="13">
        <f ca="1">RAND()</f>
        <v>0.48035236530566383</v>
      </c>
      <c r="C2364" t="str">
        <f ca="1">IF(B2364&lt;=$L$3,$I$3,IF(B2364&lt;=$L$4,$I$4,IF(B2364&lt;=$L$5,$I$5,IF(B2364&lt;=$L$6,$I$6,$I$7))))</f>
        <v>Cone</v>
      </c>
      <c r="D2364" s="14">
        <f ca="1">LOGINV(RAND(),$M$12,$L$12)</f>
        <v>102.53454464859787</v>
      </c>
      <c r="E2364" s="14">
        <f ca="1">LOGINV(RAND(),$M$13,$L$13)</f>
        <v>13.86712576922568</v>
      </c>
      <c r="F2364" s="14">
        <f ca="1">LOGINV(RAND(),$M$14,$L$14)</f>
        <v>19.652566446952576</v>
      </c>
      <c r="G2364" s="14">
        <f ca="1">D2364+E2364+F2364</f>
        <v>136.05423686477613</v>
      </c>
      <c r="H2364">
        <f ca="1">FLOOR(SimTable[[#This Row],[Total_Service_Time_sec]],10)</f>
        <v>130</v>
      </c>
    </row>
    <row r="2365" spans="1:8" ht="15" customHeight="1">
      <c r="A2365">
        <f t="shared" si="36"/>
        <v>2364</v>
      </c>
      <c r="B2365" s="13">
        <f ca="1">RAND()</f>
        <v>0.58146880619221752</v>
      </c>
      <c r="C2365" t="str">
        <f ca="1">IF(B2365&lt;=$L$3,$I$3,IF(B2365&lt;=$L$4,$I$4,IF(B2365&lt;=$L$5,$I$5,IF(B2365&lt;=$L$6,$I$6,$I$7))))</f>
        <v>Cup</v>
      </c>
      <c r="D2365" s="14">
        <f ca="1">LOGINV(RAND(),$M$12,$L$12)</f>
        <v>78.988221698899622</v>
      </c>
      <c r="E2365" s="14">
        <f ca="1">LOGINV(RAND(),$M$13,$L$13)</f>
        <v>25.349330645406091</v>
      </c>
      <c r="F2365" s="14">
        <f ca="1">LOGINV(RAND(),$M$14,$L$14)</f>
        <v>17.547807557861194</v>
      </c>
      <c r="G2365" s="14">
        <f ca="1">D2365+E2365+F2365</f>
        <v>121.88535990216691</v>
      </c>
      <c r="H2365">
        <f ca="1">FLOOR(SimTable[[#This Row],[Total_Service_Time_sec]],10)</f>
        <v>120</v>
      </c>
    </row>
    <row r="2366" spans="1:8" ht="15" customHeight="1">
      <c r="A2366">
        <f t="shared" si="36"/>
        <v>2365</v>
      </c>
      <c r="B2366" s="13">
        <f ca="1">RAND()</f>
        <v>0.46676487676137712</v>
      </c>
      <c r="C2366" t="str">
        <f ca="1">IF(B2366&lt;=$L$3,$I$3,IF(B2366&lt;=$L$4,$I$4,IF(B2366&lt;=$L$5,$I$5,IF(B2366&lt;=$L$6,$I$6,$I$7))))</f>
        <v>Cone</v>
      </c>
      <c r="D2366" s="14">
        <f ca="1">LOGINV(RAND(),$M$12,$L$12)</f>
        <v>42.259474232975528</v>
      </c>
      <c r="E2366" s="14">
        <f ca="1">LOGINV(RAND(),$M$13,$L$13)</f>
        <v>23.584151869295372</v>
      </c>
      <c r="F2366" s="14">
        <f ca="1">LOGINV(RAND(),$M$14,$L$14)</f>
        <v>25.262547895284108</v>
      </c>
      <c r="G2366" s="14">
        <f ca="1">D2366+E2366+F2366</f>
        <v>91.106173997555004</v>
      </c>
      <c r="H2366">
        <f ca="1">FLOOR(SimTable[[#This Row],[Total_Service_Time_sec]],10)</f>
        <v>90</v>
      </c>
    </row>
    <row r="2367" spans="1:8" ht="15" customHeight="1">
      <c r="A2367">
        <f t="shared" si="36"/>
        <v>2366</v>
      </c>
      <c r="B2367" s="13">
        <f ca="1">RAND()</f>
        <v>0.73151272696078307</v>
      </c>
      <c r="C2367" t="str">
        <f ca="1">IF(B2367&lt;=$L$3,$I$3,IF(B2367&lt;=$L$4,$I$4,IF(B2367&lt;=$L$5,$I$5,IF(B2367&lt;=$L$6,$I$6,$I$7))))</f>
        <v>Cup</v>
      </c>
      <c r="D2367" s="14">
        <f ca="1">LOGINV(RAND(),$M$12,$L$12)</f>
        <v>34.173156256216387</v>
      </c>
      <c r="E2367" s="14">
        <f ca="1">LOGINV(RAND(),$M$13,$L$13)</f>
        <v>25.81854918309979</v>
      </c>
      <c r="F2367" s="14">
        <f ca="1">LOGINV(RAND(),$M$14,$L$14)</f>
        <v>25.117259868183389</v>
      </c>
      <c r="G2367" s="14">
        <f ca="1">D2367+E2367+F2367</f>
        <v>85.108965307499574</v>
      </c>
      <c r="H2367">
        <f ca="1">FLOOR(SimTable[[#This Row],[Total_Service_Time_sec]],10)</f>
        <v>80</v>
      </c>
    </row>
    <row r="2368" spans="1:8" ht="15" customHeight="1">
      <c r="A2368">
        <f t="shared" si="36"/>
        <v>2367</v>
      </c>
      <c r="B2368" s="13">
        <f ca="1">RAND()</f>
        <v>0.44014625894815163</v>
      </c>
      <c r="C2368" t="str">
        <f ca="1">IF(B2368&lt;=$L$3,$I$3,IF(B2368&lt;=$L$4,$I$4,IF(B2368&lt;=$L$5,$I$5,IF(B2368&lt;=$L$6,$I$6,$I$7))))</f>
        <v>Cone</v>
      </c>
      <c r="D2368" s="14">
        <f ca="1">LOGINV(RAND(),$M$12,$L$12)</f>
        <v>8.0778129180260319</v>
      </c>
      <c r="E2368" s="14">
        <f ca="1">LOGINV(RAND(),$M$13,$L$13)</f>
        <v>14.387597398304203</v>
      </c>
      <c r="F2368" s="14">
        <f ca="1">LOGINV(RAND(),$M$14,$L$14)</f>
        <v>17.667378170413404</v>
      </c>
      <c r="G2368" s="14">
        <f ca="1">D2368+E2368+F2368</f>
        <v>40.132788486743635</v>
      </c>
      <c r="H2368">
        <f ca="1">FLOOR(SimTable[[#This Row],[Total_Service_Time_sec]],10)</f>
        <v>40</v>
      </c>
    </row>
    <row r="2369" spans="1:8" ht="15" customHeight="1">
      <c r="A2369">
        <f t="shared" si="36"/>
        <v>2368</v>
      </c>
      <c r="B2369" s="13">
        <f ca="1">RAND()</f>
        <v>0.94131667778691563</v>
      </c>
      <c r="C2369" t="str">
        <f ca="1">IF(B2369&lt;=$L$3,$I$3,IF(B2369&lt;=$L$4,$I$4,IF(B2369&lt;=$L$5,$I$5,IF(B2369&lt;=$L$6,$I$6,$I$7))))</f>
        <v>Split</v>
      </c>
      <c r="D2369" s="14">
        <f ca="1">LOGINV(RAND(),$M$12,$L$12)</f>
        <v>32.99821016328216</v>
      </c>
      <c r="E2369" s="14">
        <f ca="1">LOGINV(RAND(),$M$13,$L$13)</f>
        <v>15.962515067129299</v>
      </c>
      <c r="F2369" s="14">
        <f ca="1">LOGINV(RAND(),$M$14,$L$14)</f>
        <v>15.102976911116688</v>
      </c>
      <c r="G2369" s="14">
        <f ca="1">D2369+E2369+F2369</f>
        <v>64.06370214152814</v>
      </c>
      <c r="H2369">
        <f ca="1">FLOOR(SimTable[[#This Row],[Total_Service_Time_sec]],10)</f>
        <v>60</v>
      </c>
    </row>
    <row r="2370" spans="1:8" ht="15" customHeight="1">
      <c r="A2370">
        <f t="shared" ref="A2370:A2433" si="37">ROW()-1</f>
        <v>2369</v>
      </c>
      <c r="B2370" s="13">
        <f ca="1">RAND()</f>
        <v>0.90711637775560938</v>
      </c>
      <c r="C2370" t="str">
        <f ca="1">IF(B2370&lt;=$L$3,$I$3,IF(B2370&lt;=$L$4,$I$4,IF(B2370&lt;=$L$5,$I$5,IF(B2370&lt;=$L$6,$I$6,$I$7))))</f>
        <v>Split</v>
      </c>
      <c r="D2370" s="14">
        <f ca="1">LOGINV(RAND(),$M$12,$L$12)</f>
        <v>84.606800947334733</v>
      </c>
      <c r="E2370" s="14">
        <f ca="1">LOGINV(RAND(),$M$13,$L$13)</f>
        <v>33.731028972931981</v>
      </c>
      <c r="F2370" s="14">
        <f ca="1">LOGINV(RAND(),$M$14,$L$14)</f>
        <v>18.801911453412917</v>
      </c>
      <c r="G2370" s="14">
        <f ca="1">D2370+E2370+F2370</f>
        <v>137.13974137367964</v>
      </c>
      <c r="H2370">
        <f ca="1">FLOOR(SimTable[[#This Row],[Total_Service_Time_sec]],10)</f>
        <v>130</v>
      </c>
    </row>
    <row r="2371" spans="1:8" ht="15" customHeight="1">
      <c r="A2371">
        <f t="shared" si="37"/>
        <v>2370</v>
      </c>
      <c r="B2371" s="13">
        <f ca="1">RAND()</f>
        <v>0.31405394717796342</v>
      </c>
      <c r="C2371" t="str">
        <f ca="1">IF(B2371&lt;=$L$3,$I$3,IF(B2371&lt;=$L$4,$I$4,IF(B2371&lt;=$L$5,$I$5,IF(B2371&lt;=$L$6,$I$6,$I$7))))</f>
        <v>Cone</v>
      </c>
      <c r="D2371" s="14">
        <f ca="1">LOGINV(RAND(),$M$12,$L$12)</f>
        <v>37.776575264301918</v>
      </c>
      <c r="E2371" s="14">
        <f ca="1">LOGINV(RAND(),$M$13,$L$13)</f>
        <v>64.775659899493206</v>
      </c>
      <c r="F2371" s="14">
        <f ca="1">LOGINV(RAND(),$M$14,$L$14)</f>
        <v>21.923490780028107</v>
      </c>
      <c r="G2371" s="14">
        <f ca="1">D2371+E2371+F2371</f>
        <v>124.47572594382324</v>
      </c>
      <c r="H2371">
        <f ca="1">FLOOR(SimTable[[#This Row],[Total_Service_Time_sec]],10)</f>
        <v>120</v>
      </c>
    </row>
    <row r="2372" spans="1:8" ht="15" customHeight="1">
      <c r="A2372">
        <f t="shared" si="37"/>
        <v>2371</v>
      </c>
      <c r="B2372" s="13">
        <f ca="1">RAND()</f>
        <v>0.17149806181610838</v>
      </c>
      <c r="C2372" t="str">
        <f ca="1">IF(B2372&lt;=$L$3,$I$3,IF(B2372&lt;=$L$4,$I$4,IF(B2372&lt;=$L$5,$I$5,IF(B2372&lt;=$L$6,$I$6,$I$7))))</f>
        <v>Cone</v>
      </c>
      <c r="D2372" s="14">
        <f ca="1">LOGINV(RAND(),$M$12,$L$12)</f>
        <v>26.607552650859734</v>
      </c>
      <c r="E2372" s="14">
        <f ca="1">LOGINV(RAND(),$M$13,$L$13)</f>
        <v>9.3921546323606897</v>
      </c>
      <c r="F2372" s="14">
        <f ca="1">LOGINV(RAND(),$M$14,$L$14)</f>
        <v>16.7363077720657</v>
      </c>
      <c r="G2372" s="14">
        <f ca="1">D2372+E2372+F2372</f>
        <v>52.736015055286124</v>
      </c>
      <c r="H2372">
        <f ca="1">FLOOR(SimTable[[#This Row],[Total_Service_Time_sec]],10)</f>
        <v>50</v>
      </c>
    </row>
    <row r="2373" spans="1:8" ht="15" customHeight="1">
      <c r="A2373">
        <f t="shared" si="37"/>
        <v>2372</v>
      </c>
      <c r="B2373" s="13">
        <f ca="1">RAND()</f>
        <v>0.16992924839140788</v>
      </c>
      <c r="C2373" t="str">
        <f ca="1">IF(B2373&lt;=$L$3,$I$3,IF(B2373&lt;=$L$4,$I$4,IF(B2373&lt;=$L$5,$I$5,IF(B2373&lt;=$L$6,$I$6,$I$7))))</f>
        <v>Cone</v>
      </c>
      <c r="D2373" s="14">
        <f ca="1">LOGINV(RAND(),$M$12,$L$12)</f>
        <v>71.63333398010154</v>
      </c>
      <c r="E2373" s="14">
        <f ca="1">LOGINV(RAND(),$M$13,$L$13)</f>
        <v>60.976869307843849</v>
      </c>
      <c r="F2373" s="14">
        <f ca="1">LOGINV(RAND(),$M$14,$L$14)</f>
        <v>17.967548099702547</v>
      </c>
      <c r="G2373" s="14">
        <f ca="1">D2373+E2373+F2373</f>
        <v>150.57775138764794</v>
      </c>
      <c r="H2373">
        <f ca="1">FLOOR(SimTable[[#This Row],[Total_Service_Time_sec]],10)</f>
        <v>150</v>
      </c>
    </row>
    <row r="2374" spans="1:8" ht="15" customHeight="1">
      <c r="A2374">
        <f t="shared" si="37"/>
        <v>2373</v>
      </c>
      <c r="B2374" s="13">
        <f ca="1">RAND()</f>
        <v>0.24063414046452913</v>
      </c>
      <c r="C2374" t="str">
        <f ca="1">IF(B2374&lt;=$L$3,$I$3,IF(B2374&lt;=$L$4,$I$4,IF(B2374&lt;=$L$5,$I$5,IF(B2374&lt;=$L$6,$I$6,$I$7))))</f>
        <v>Cone</v>
      </c>
      <c r="D2374" s="14">
        <f ca="1">LOGINV(RAND(),$M$12,$L$12)</f>
        <v>12.645550058483568</v>
      </c>
      <c r="E2374" s="14">
        <f ca="1">LOGINV(RAND(),$M$13,$L$13)</f>
        <v>21.905240463599416</v>
      </c>
      <c r="F2374" s="14">
        <f ca="1">LOGINV(RAND(),$M$14,$L$14)</f>
        <v>19.569435239695547</v>
      </c>
      <c r="G2374" s="14">
        <f ca="1">D2374+E2374+F2374</f>
        <v>54.120225761778528</v>
      </c>
      <c r="H2374">
        <f ca="1">FLOOR(SimTable[[#This Row],[Total_Service_Time_sec]],10)</f>
        <v>50</v>
      </c>
    </row>
    <row r="2375" spans="1:8" ht="15" customHeight="1">
      <c r="A2375">
        <f t="shared" si="37"/>
        <v>2374</v>
      </c>
      <c r="B2375" s="13">
        <f ca="1">RAND()</f>
        <v>5.4290848177130036E-2</v>
      </c>
      <c r="C2375" t="str">
        <f ca="1">IF(B2375&lt;=$L$3,$I$3,IF(B2375&lt;=$L$4,$I$4,IF(B2375&lt;=$L$5,$I$5,IF(B2375&lt;=$L$6,$I$6,$I$7))))</f>
        <v>Cone</v>
      </c>
      <c r="D2375" s="14">
        <f ca="1">LOGINV(RAND(),$M$12,$L$12)</f>
        <v>5.6329154030784139</v>
      </c>
      <c r="E2375" s="14">
        <f ca="1">LOGINV(RAND(),$M$13,$L$13)</f>
        <v>18.454686664764971</v>
      </c>
      <c r="F2375" s="14">
        <f ca="1">LOGINV(RAND(),$M$14,$L$14)</f>
        <v>19.258048941734209</v>
      </c>
      <c r="G2375" s="14">
        <f ca="1">D2375+E2375+F2375</f>
        <v>43.345651009577594</v>
      </c>
      <c r="H2375">
        <f ca="1">FLOOR(SimTable[[#This Row],[Total_Service_Time_sec]],10)</f>
        <v>40</v>
      </c>
    </row>
    <row r="2376" spans="1:8" ht="15" customHeight="1">
      <c r="A2376">
        <f t="shared" si="37"/>
        <v>2375</v>
      </c>
      <c r="B2376" s="13">
        <f ca="1">RAND()</f>
        <v>0.83349087349367246</v>
      </c>
      <c r="C2376" t="str">
        <f ca="1">IF(B2376&lt;=$L$3,$I$3,IF(B2376&lt;=$L$4,$I$4,IF(B2376&lt;=$L$5,$I$5,IF(B2376&lt;=$L$6,$I$6,$I$7))))</f>
        <v>Cup</v>
      </c>
      <c r="D2376" s="14">
        <f ca="1">LOGINV(RAND(),$M$12,$L$12)</f>
        <v>62.618872567147157</v>
      </c>
      <c r="E2376" s="14">
        <f ca="1">LOGINV(RAND(),$M$13,$L$13)</f>
        <v>28.735286841889405</v>
      </c>
      <c r="F2376" s="14">
        <f ca="1">LOGINV(RAND(),$M$14,$L$14)</f>
        <v>22.789755327774269</v>
      </c>
      <c r="G2376" s="14">
        <f ca="1">D2376+E2376+F2376</f>
        <v>114.14391473681083</v>
      </c>
      <c r="H2376">
        <f ca="1">FLOOR(SimTable[[#This Row],[Total_Service_Time_sec]],10)</f>
        <v>110</v>
      </c>
    </row>
    <row r="2377" spans="1:8" ht="15" customHeight="1">
      <c r="A2377">
        <f t="shared" si="37"/>
        <v>2376</v>
      </c>
      <c r="B2377" s="13">
        <f ca="1">RAND()</f>
        <v>0.29972659890488484</v>
      </c>
      <c r="C2377" t="str">
        <f ca="1">IF(B2377&lt;=$L$3,$I$3,IF(B2377&lt;=$L$4,$I$4,IF(B2377&lt;=$L$5,$I$5,IF(B2377&lt;=$L$6,$I$6,$I$7))))</f>
        <v>Cone</v>
      </c>
      <c r="D2377" s="14">
        <f ca="1">LOGINV(RAND(),$M$12,$L$12)</f>
        <v>34.872210409801689</v>
      </c>
      <c r="E2377" s="14">
        <f ca="1">LOGINV(RAND(),$M$13,$L$13)</f>
        <v>40.701482670410044</v>
      </c>
      <c r="F2377" s="14">
        <f ca="1">LOGINV(RAND(),$M$14,$L$14)</f>
        <v>14.411936071451409</v>
      </c>
      <c r="G2377" s="14">
        <f ca="1">D2377+E2377+F2377</f>
        <v>89.985629151663147</v>
      </c>
      <c r="H2377">
        <f ca="1">FLOOR(SimTable[[#This Row],[Total_Service_Time_sec]],10)</f>
        <v>80</v>
      </c>
    </row>
    <row r="2378" spans="1:8" ht="15" customHeight="1">
      <c r="A2378">
        <f t="shared" si="37"/>
        <v>2377</v>
      </c>
      <c r="B2378" s="13">
        <f ca="1">RAND()</f>
        <v>0.16339410913461205</v>
      </c>
      <c r="C2378" t="str">
        <f ca="1">IF(B2378&lt;=$L$3,$I$3,IF(B2378&lt;=$L$4,$I$4,IF(B2378&lt;=$L$5,$I$5,IF(B2378&lt;=$L$6,$I$6,$I$7))))</f>
        <v>Cone</v>
      </c>
      <c r="D2378" s="14">
        <f ca="1">LOGINV(RAND(),$M$12,$L$12)</f>
        <v>23.114881800418644</v>
      </c>
      <c r="E2378" s="14">
        <f ca="1">LOGINV(RAND(),$M$13,$L$13)</f>
        <v>14.105221333953182</v>
      </c>
      <c r="F2378" s="14">
        <f ca="1">LOGINV(RAND(),$M$14,$L$14)</f>
        <v>24.420241595976155</v>
      </c>
      <c r="G2378" s="14">
        <f ca="1">D2378+E2378+F2378</f>
        <v>61.640344730347977</v>
      </c>
      <c r="H2378">
        <f ca="1">FLOOR(SimTable[[#This Row],[Total_Service_Time_sec]],10)</f>
        <v>60</v>
      </c>
    </row>
    <row r="2379" spans="1:8" ht="15" customHeight="1">
      <c r="A2379">
        <f t="shared" si="37"/>
        <v>2378</v>
      </c>
      <c r="B2379" s="13">
        <f ca="1">RAND()</f>
        <v>0.98955285393115389</v>
      </c>
      <c r="C2379" t="str">
        <f ca="1">IF(B2379&lt;=$L$3,$I$3,IF(B2379&lt;=$L$4,$I$4,IF(B2379&lt;=$L$5,$I$5,IF(B2379&lt;=$L$6,$I$6,$I$7))))</f>
        <v>Sundae</v>
      </c>
      <c r="D2379" s="14">
        <f ca="1">LOGINV(RAND(),$M$12,$L$12)</f>
        <v>16.498297087467627</v>
      </c>
      <c r="E2379" s="14">
        <f ca="1">LOGINV(RAND(),$M$13,$L$13)</f>
        <v>36.549539802291704</v>
      </c>
      <c r="F2379" s="14">
        <f ca="1">LOGINV(RAND(),$M$14,$L$14)</f>
        <v>26.312747302320933</v>
      </c>
      <c r="G2379" s="14">
        <f ca="1">D2379+E2379+F2379</f>
        <v>79.360584192080267</v>
      </c>
      <c r="H2379">
        <f ca="1">FLOOR(SimTable[[#This Row],[Total_Service_Time_sec]],10)</f>
        <v>70</v>
      </c>
    </row>
    <row r="2380" spans="1:8" ht="15" customHeight="1">
      <c r="A2380">
        <f t="shared" si="37"/>
        <v>2379</v>
      </c>
      <c r="B2380" s="13">
        <f ca="1">RAND()</f>
        <v>0.5444050606541736</v>
      </c>
      <c r="C2380" t="str">
        <f ca="1">IF(B2380&lt;=$L$3,$I$3,IF(B2380&lt;=$L$4,$I$4,IF(B2380&lt;=$L$5,$I$5,IF(B2380&lt;=$L$6,$I$6,$I$7))))</f>
        <v>Cup</v>
      </c>
      <c r="D2380" s="14">
        <f ca="1">LOGINV(RAND(),$M$12,$L$12)</f>
        <v>24.859625982996999</v>
      </c>
      <c r="E2380" s="14">
        <f ca="1">LOGINV(RAND(),$M$13,$L$13)</f>
        <v>61.892450284555359</v>
      </c>
      <c r="F2380" s="14">
        <f ca="1">LOGINV(RAND(),$M$14,$L$14)</f>
        <v>16.488198668839956</v>
      </c>
      <c r="G2380" s="14">
        <f ca="1">D2380+E2380+F2380</f>
        <v>103.24027493639231</v>
      </c>
      <c r="H2380">
        <f ca="1">FLOOR(SimTable[[#This Row],[Total_Service_Time_sec]],10)</f>
        <v>100</v>
      </c>
    </row>
    <row r="2381" spans="1:8" ht="15" customHeight="1">
      <c r="A2381">
        <f t="shared" si="37"/>
        <v>2380</v>
      </c>
      <c r="B2381" s="13">
        <f ca="1">RAND()</f>
        <v>7.5140201602575951E-2</v>
      </c>
      <c r="C2381" t="str">
        <f ca="1">IF(B2381&lt;=$L$3,$I$3,IF(B2381&lt;=$L$4,$I$4,IF(B2381&lt;=$L$5,$I$5,IF(B2381&lt;=$L$6,$I$6,$I$7))))</f>
        <v>Cone</v>
      </c>
      <c r="D2381" s="14">
        <f ca="1">LOGINV(RAND(),$M$12,$L$12)</f>
        <v>35.153538050243448</v>
      </c>
      <c r="E2381" s="14">
        <f ca="1">LOGINV(RAND(),$M$13,$L$13)</f>
        <v>46.624160578896635</v>
      </c>
      <c r="F2381" s="14">
        <f ca="1">LOGINV(RAND(),$M$14,$L$14)</f>
        <v>15.527619267197297</v>
      </c>
      <c r="G2381" s="14">
        <f ca="1">D2381+E2381+F2381</f>
        <v>97.305317896337371</v>
      </c>
      <c r="H2381">
        <f ca="1">FLOOR(SimTable[[#This Row],[Total_Service_Time_sec]],10)</f>
        <v>90</v>
      </c>
    </row>
    <row r="2382" spans="1:8" ht="15" customHeight="1">
      <c r="A2382">
        <f t="shared" si="37"/>
        <v>2381</v>
      </c>
      <c r="B2382" s="13">
        <f ca="1">RAND()</f>
        <v>0.74837595869329676</v>
      </c>
      <c r="C2382" t="str">
        <f ca="1">IF(B2382&lt;=$L$3,$I$3,IF(B2382&lt;=$L$4,$I$4,IF(B2382&lt;=$L$5,$I$5,IF(B2382&lt;=$L$6,$I$6,$I$7))))</f>
        <v>Cup</v>
      </c>
      <c r="D2382" s="14">
        <f ca="1">LOGINV(RAND(),$M$12,$L$12)</f>
        <v>194.30781218438383</v>
      </c>
      <c r="E2382" s="14">
        <f ca="1">LOGINV(RAND(),$M$13,$L$13)</f>
        <v>25.164091513848916</v>
      </c>
      <c r="F2382" s="14">
        <f ca="1">LOGINV(RAND(),$M$14,$L$14)</f>
        <v>27.270258735199199</v>
      </c>
      <c r="G2382" s="14">
        <f ca="1">D2382+E2382+F2382</f>
        <v>246.74216243343196</v>
      </c>
      <c r="H2382">
        <f ca="1">FLOOR(SimTable[[#This Row],[Total_Service_Time_sec]],10)</f>
        <v>240</v>
      </c>
    </row>
    <row r="2383" spans="1:8" ht="15" customHeight="1">
      <c r="A2383">
        <f t="shared" si="37"/>
        <v>2382</v>
      </c>
      <c r="B2383" s="13">
        <f ca="1">RAND()</f>
        <v>0.27340776040048687</v>
      </c>
      <c r="C2383" t="str">
        <f ca="1">IF(B2383&lt;=$L$3,$I$3,IF(B2383&lt;=$L$4,$I$4,IF(B2383&lt;=$L$5,$I$5,IF(B2383&lt;=$L$6,$I$6,$I$7))))</f>
        <v>Cone</v>
      </c>
      <c r="D2383" s="14">
        <f ca="1">LOGINV(RAND(),$M$12,$L$12)</f>
        <v>14.857355483571448</v>
      </c>
      <c r="E2383" s="14">
        <f ca="1">LOGINV(RAND(),$M$13,$L$13)</f>
        <v>41.188925247522825</v>
      </c>
      <c r="F2383" s="14">
        <f ca="1">LOGINV(RAND(),$M$14,$L$14)</f>
        <v>12.230203761758114</v>
      </c>
      <c r="G2383" s="14">
        <f ca="1">D2383+E2383+F2383</f>
        <v>68.27648449285239</v>
      </c>
      <c r="H2383">
        <f ca="1">FLOOR(SimTable[[#This Row],[Total_Service_Time_sec]],10)</f>
        <v>60</v>
      </c>
    </row>
    <row r="2384" spans="1:8" ht="15" customHeight="1">
      <c r="A2384">
        <f t="shared" si="37"/>
        <v>2383</v>
      </c>
      <c r="B2384" s="13">
        <f ca="1">RAND()</f>
        <v>0.51797288268176833</v>
      </c>
      <c r="C2384" t="str">
        <f ca="1">IF(B2384&lt;=$L$3,$I$3,IF(B2384&lt;=$L$4,$I$4,IF(B2384&lt;=$L$5,$I$5,IF(B2384&lt;=$L$6,$I$6,$I$7))))</f>
        <v>Cup</v>
      </c>
      <c r="D2384" s="14">
        <f ca="1">LOGINV(RAND(),$M$12,$L$12)</f>
        <v>53.043450788644549</v>
      </c>
      <c r="E2384" s="14">
        <f ca="1">LOGINV(RAND(),$M$13,$L$13)</f>
        <v>17.491941934489827</v>
      </c>
      <c r="F2384" s="14">
        <f ca="1">LOGINV(RAND(),$M$14,$L$14)</f>
        <v>23.740697728697199</v>
      </c>
      <c r="G2384" s="14">
        <f ca="1">D2384+E2384+F2384</f>
        <v>94.276090451831578</v>
      </c>
      <c r="H2384">
        <f ca="1">FLOOR(SimTable[[#This Row],[Total_Service_Time_sec]],10)</f>
        <v>90</v>
      </c>
    </row>
    <row r="2385" spans="1:8" ht="15" customHeight="1">
      <c r="A2385">
        <f t="shared" si="37"/>
        <v>2384</v>
      </c>
      <c r="B2385" s="13">
        <f ca="1">RAND()</f>
        <v>0.58568685702224732</v>
      </c>
      <c r="C2385" t="str">
        <f ca="1">IF(B2385&lt;=$L$3,$I$3,IF(B2385&lt;=$L$4,$I$4,IF(B2385&lt;=$L$5,$I$5,IF(B2385&lt;=$L$6,$I$6,$I$7))))</f>
        <v>Cup</v>
      </c>
      <c r="D2385" s="14">
        <f ca="1">LOGINV(RAND(),$M$12,$L$12)</f>
        <v>33.443681580161503</v>
      </c>
      <c r="E2385" s="14">
        <f ca="1">LOGINV(RAND(),$M$13,$L$13)</f>
        <v>33.316985994811922</v>
      </c>
      <c r="F2385" s="14">
        <f ca="1">LOGINV(RAND(),$M$14,$L$14)</f>
        <v>20.386946291416638</v>
      </c>
      <c r="G2385" s="14">
        <f ca="1">D2385+E2385+F2385</f>
        <v>87.14761386639006</v>
      </c>
      <c r="H2385">
        <f ca="1">FLOOR(SimTable[[#This Row],[Total_Service_Time_sec]],10)</f>
        <v>80</v>
      </c>
    </row>
    <row r="2386" spans="1:8" ht="15" customHeight="1">
      <c r="A2386">
        <f t="shared" si="37"/>
        <v>2385</v>
      </c>
      <c r="B2386" s="13">
        <f ca="1">RAND()</f>
        <v>0.98724567856605105</v>
      </c>
      <c r="C2386" t="str">
        <f ca="1">IF(B2386&lt;=$L$3,$I$3,IF(B2386&lt;=$L$4,$I$4,IF(B2386&lt;=$L$5,$I$5,IF(B2386&lt;=$L$6,$I$6,$I$7))))</f>
        <v>Sundae</v>
      </c>
      <c r="D2386" s="14">
        <f ca="1">LOGINV(RAND(),$M$12,$L$12)</f>
        <v>24.376592208731218</v>
      </c>
      <c r="E2386" s="14">
        <f ca="1">LOGINV(RAND(),$M$13,$L$13)</f>
        <v>36.464006528454448</v>
      </c>
      <c r="F2386" s="14">
        <f ca="1">LOGINV(RAND(),$M$14,$L$14)</f>
        <v>20.587020113989471</v>
      </c>
      <c r="G2386" s="14">
        <f ca="1">D2386+E2386+F2386</f>
        <v>81.42761885117514</v>
      </c>
      <c r="H2386">
        <f ca="1">FLOOR(SimTable[[#This Row],[Total_Service_Time_sec]],10)</f>
        <v>80</v>
      </c>
    </row>
    <row r="2387" spans="1:8" ht="15" customHeight="1">
      <c r="A2387">
        <f t="shared" si="37"/>
        <v>2386</v>
      </c>
      <c r="B2387" s="13">
        <f ca="1">RAND()</f>
        <v>0.16481389379951794</v>
      </c>
      <c r="C2387" t="str">
        <f ca="1">IF(B2387&lt;=$L$3,$I$3,IF(B2387&lt;=$L$4,$I$4,IF(B2387&lt;=$L$5,$I$5,IF(B2387&lt;=$L$6,$I$6,$I$7))))</f>
        <v>Cone</v>
      </c>
      <c r="D2387" s="14">
        <f ca="1">LOGINV(RAND(),$M$12,$L$12)</f>
        <v>75.894109834050582</v>
      </c>
      <c r="E2387" s="14">
        <f ca="1">LOGINV(RAND(),$M$13,$L$13)</f>
        <v>30.670937902269522</v>
      </c>
      <c r="F2387" s="14">
        <f ca="1">LOGINV(RAND(),$M$14,$L$14)</f>
        <v>26.195002748376549</v>
      </c>
      <c r="G2387" s="14">
        <f ca="1">D2387+E2387+F2387</f>
        <v>132.76005048469665</v>
      </c>
      <c r="H2387">
        <f ca="1">FLOOR(SimTable[[#This Row],[Total_Service_Time_sec]],10)</f>
        <v>130</v>
      </c>
    </row>
    <row r="2388" spans="1:8" ht="15" customHeight="1">
      <c r="A2388">
        <f t="shared" si="37"/>
        <v>2387</v>
      </c>
      <c r="B2388" s="13">
        <f ca="1">RAND()</f>
        <v>0.57882854882907853</v>
      </c>
      <c r="C2388" t="str">
        <f ca="1">IF(B2388&lt;=$L$3,$I$3,IF(B2388&lt;=$L$4,$I$4,IF(B2388&lt;=$L$5,$I$5,IF(B2388&lt;=$L$6,$I$6,$I$7))))</f>
        <v>Cup</v>
      </c>
      <c r="D2388" s="14">
        <f ca="1">LOGINV(RAND(),$M$12,$L$12)</f>
        <v>46.067575085435138</v>
      </c>
      <c r="E2388" s="14">
        <f ca="1">LOGINV(RAND(),$M$13,$L$13)</f>
        <v>18.508784275432955</v>
      </c>
      <c r="F2388" s="14">
        <f ca="1">LOGINV(RAND(),$M$14,$L$14)</f>
        <v>16.273342056484317</v>
      </c>
      <c r="G2388" s="14">
        <f ca="1">D2388+E2388+F2388</f>
        <v>80.849701417352406</v>
      </c>
      <c r="H2388">
        <f ca="1">FLOOR(SimTable[[#This Row],[Total_Service_Time_sec]],10)</f>
        <v>80</v>
      </c>
    </row>
    <row r="2389" spans="1:8" ht="15" customHeight="1">
      <c r="A2389">
        <f t="shared" si="37"/>
        <v>2388</v>
      </c>
      <c r="B2389" s="13">
        <f ca="1">RAND()</f>
        <v>0.71612647740237068</v>
      </c>
      <c r="C2389" t="str">
        <f ca="1">IF(B2389&lt;=$L$3,$I$3,IF(B2389&lt;=$L$4,$I$4,IF(B2389&lt;=$L$5,$I$5,IF(B2389&lt;=$L$6,$I$6,$I$7))))</f>
        <v>Cup</v>
      </c>
      <c r="D2389" s="14">
        <f ca="1">LOGINV(RAND(),$M$12,$L$12)</f>
        <v>298.97263866948987</v>
      </c>
      <c r="E2389" s="14">
        <f ca="1">LOGINV(RAND(),$M$13,$L$13)</f>
        <v>70.134581376057056</v>
      </c>
      <c r="F2389" s="14">
        <f ca="1">LOGINV(RAND(),$M$14,$L$14)</f>
        <v>20.754347853958045</v>
      </c>
      <c r="G2389" s="14">
        <f ca="1">D2389+E2389+F2389</f>
        <v>389.86156789950496</v>
      </c>
      <c r="H2389">
        <f ca="1">FLOOR(SimTable[[#This Row],[Total_Service_Time_sec]],10)</f>
        <v>380</v>
      </c>
    </row>
    <row r="2390" spans="1:8" ht="15" customHeight="1">
      <c r="A2390">
        <f t="shared" si="37"/>
        <v>2389</v>
      </c>
      <c r="B2390" s="13">
        <f ca="1">RAND()</f>
        <v>0.53922840622142387</v>
      </c>
      <c r="C2390" t="str">
        <f ca="1">IF(B2390&lt;=$L$3,$I$3,IF(B2390&lt;=$L$4,$I$4,IF(B2390&lt;=$L$5,$I$5,IF(B2390&lt;=$L$6,$I$6,$I$7))))</f>
        <v>Cup</v>
      </c>
      <c r="D2390" s="14">
        <f ca="1">LOGINV(RAND(),$M$12,$L$12)</f>
        <v>23.623610539495996</v>
      </c>
      <c r="E2390" s="14">
        <f ca="1">LOGINV(RAND(),$M$13,$L$13)</f>
        <v>14.425469070548527</v>
      </c>
      <c r="F2390" s="14">
        <f ca="1">LOGINV(RAND(),$M$14,$L$14)</f>
        <v>21.991678250197257</v>
      </c>
      <c r="G2390" s="14">
        <f ca="1">D2390+E2390+F2390</f>
        <v>60.040757860241783</v>
      </c>
      <c r="H2390">
        <f ca="1">FLOOR(SimTable[[#This Row],[Total_Service_Time_sec]],10)</f>
        <v>60</v>
      </c>
    </row>
    <row r="2391" spans="1:8" ht="15" customHeight="1">
      <c r="A2391">
        <f t="shared" si="37"/>
        <v>2390</v>
      </c>
      <c r="B2391" s="13">
        <f ca="1">RAND()</f>
        <v>0.67952113966851857</v>
      </c>
      <c r="C2391" t="str">
        <f ca="1">IF(B2391&lt;=$L$3,$I$3,IF(B2391&lt;=$L$4,$I$4,IF(B2391&lt;=$L$5,$I$5,IF(B2391&lt;=$L$6,$I$6,$I$7))))</f>
        <v>Cup</v>
      </c>
      <c r="D2391" s="14">
        <f ca="1">LOGINV(RAND(),$M$12,$L$12)</f>
        <v>48.599137449885184</v>
      </c>
      <c r="E2391" s="14">
        <f ca="1">LOGINV(RAND(),$M$13,$L$13)</f>
        <v>13.024058563764523</v>
      </c>
      <c r="F2391" s="14">
        <f ca="1">LOGINV(RAND(),$M$14,$L$14)</f>
        <v>14.333368365442208</v>
      </c>
      <c r="G2391" s="14">
        <f ca="1">D2391+E2391+F2391</f>
        <v>75.956564379091915</v>
      </c>
      <c r="H2391">
        <f ca="1">FLOOR(SimTable[[#This Row],[Total_Service_Time_sec]],10)</f>
        <v>70</v>
      </c>
    </row>
    <row r="2392" spans="1:8" ht="15" customHeight="1">
      <c r="A2392">
        <f t="shared" si="37"/>
        <v>2391</v>
      </c>
      <c r="B2392" s="13">
        <f ca="1">RAND()</f>
        <v>0.17985781230387354</v>
      </c>
      <c r="C2392" t="str">
        <f ca="1">IF(B2392&lt;=$L$3,$I$3,IF(B2392&lt;=$L$4,$I$4,IF(B2392&lt;=$L$5,$I$5,IF(B2392&lt;=$L$6,$I$6,$I$7))))</f>
        <v>Cone</v>
      </c>
      <c r="D2392" s="14">
        <f ca="1">LOGINV(RAND(),$M$12,$L$12)</f>
        <v>39.186867297999115</v>
      </c>
      <c r="E2392" s="14">
        <f ca="1">LOGINV(RAND(),$M$13,$L$13)</f>
        <v>18.958453963770864</v>
      </c>
      <c r="F2392" s="14">
        <f ca="1">LOGINV(RAND(),$M$14,$L$14)</f>
        <v>18.127717623093211</v>
      </c>
      <c r="G2392" s="14">
        <f ca="1">D2392+E2392+F2392</f>
        <v>76.273038884863183</v>
      </c>
      <c r="H2392">
        <f ca="1">FLOOR(SimTable[[#This Row],[Total_Service_Time_sec]],10)</f>
        <v>70</v>
      </c>
    </row>
    <row r="2393" spans="1:8" ht="15" customHeight="1">
      <c r="A2393">
        <f t="shared" si="37"/>
        <v>2392</v>
      </c>
      <c r="B2393" s="13">
        <f ca="1">RAND()</f>
        <v>0.95440175207894895</v>
      </c>
      <c r="C2393" t="str">
        <f ca="1">IF(B2393&lt;=$L$3,$I$3,IF(B2393&lt;=$L$4,$I$4,IF(B2393&lt;=$L$5,$I$5,IF(B2393&lt;=$L$6,$I$6,$I$7))))</f>
        <v>Split</v>
      </c>
      <c r="D2393" s="14">
        <f ca="1">LOGINV(RAND(),$M$12,$L$12)</f>
        <v>24.512269626084738</v>
      </c>
      <c r="E2393" s="14">
        <f ca="1">LOGINV(RAND(),$M$13,$L$13)</f>
        <v>29.800568716672906</v>
      </c>
      <c r="F2393" s="14">
        <f ca="1">LOGINV(RAND(),$M$14,$L$14)</f>
        <v>21.861937743514904</v>
      </c>
      <c r="G2393" s="14">
        <f ca="1">D2393+E2393+F2393</f>
        <v>76.174776086272544</v>
      </c>
      <c r="H2393">
        <f ca="1">FLOOR(SimTable[[#This Row],[Total_Service_Time_sec]],10)</f>
        <v>70</v>
      </c>
    </row>
    <row r="2394" spans="1:8" ht="15" customHeight="1">
      <c r="A2394">
        <f t="shared" si="37"/>
        <v>2393</v>
      </c>
      <c r="B2394" s="13">
        <f ca="1">RAND()</f>
        <v>0.6302524324748231</v>
      </c>
      <c r="C2394" t="str">
        <f ca="1">IF(B2394&lt;=$L$3,$I$3,IF(B2394&lt;=$L$4,$I$4,IF(B2394&lt;=$L$5,$I$5,IF(B2394&lt;=$L$6,$I$6,$I$7))))</f>
        <v>Cup</v>
      </c>
      <c r="D2394" s="14">
        <f ca="1">LOGINV(RAND(),$M$12,$L$12)</f>
        <v>12.738197948459028</v>
      </c>
      <c r="E2394" s="14">
        <f ca="1">LOGINV(RAND(),$M$13,$L$13)</f>
        <v>21.617468892040932</v>
      </c>
      <c r="F2394" s="14">
        <f ca="1">LOGINV(RAND(),$M$14,$L$14)</f>
        <v>22.341824956767113</v>
      </c>
      <c r="G2394" s="14">
        <f ca="1">D2394+E2394+F2394</f>
        <v>56.697491797267077</v>
      </c>
      <c r="H2394">
        <f ca="1">FLOOR(SimTable[[#This Row],[Total_Service_Time_sec]],10)</f>
        <v>50</v>
      </c>
    </row>
    <row r="2395" spans="1:8" ht="15" customHeight="1">
      <c r="A2395">
        <f t="shared" si="37"/>
        <v>2394</v>
      </c>
      <c r="B2395" s="13">
        <f ca="1">RAND()</f>
        <v>0.36476727383008756</v>
      </c>
      <c r="C2395" t="str">
        <f ca="1">IF(B2395&lt;=$L$3,$I$3,IF(B2395&lt;=$L$4,$I$4,IF(B2395&lt;=$L$5,$I$5,IF(B2395&lt;=$L$6,$I$6,$I$7))))</f>
        <v>Cone</v>
      </c>
      <c r="D2395" s="14">
        <f ca="1">LOGINV(RAND(),$M$12,$L$12)</f>
        <v>32.374269636464724</v>
      </c>
      <c r="E2395" s="14">
        <f ca="1">LOGINV(RAND(),$M$13,$L$13)</f>
        <v>16.38741781303959</v>
      </c>
      <c r="F2395" s="14">
        <f ca="1">LOGINV(RAND(),$M$14,$L$14)</f>
        <v>26.261651506762714</v>
      </c>
      <c r="G2395" s="14">
        <f ca="1">D2395+E2395+F2395</f>
        <v>75.023338956267025</v>
      </c>
      <c r="H2395">
        <f ca="1">FLOOR(SimTable[[#This Row],[Total_Service_Time_sec]],10)</f>
        <v>70</v>
      </c>
    </row>
    <row r="2396" spans="1:8" ht="15" customHeight="1">
      <c r="A2396">
        <f t="shared" si="37"/>
        <v>2395</v>
      </c>
      <c r="B2396" s="13">
        <f ca="1">RAND()</f>
        <v>0.77585223615621723</v>
      </c>
      <c r="C2396" t="str">
        <f ca="1">IF(B2396&lt;=$L$3,$I$3,IF(B2396&lt;=$L$4,$I$4,IF(B2396&lt;=$L$5,$I$5,IF(B2396&lt;=$L$6,$I$6,$I$7))))</f>
        <v>Cup</v>
      </c>
      <c r="D2396" s="14">
        <f ca="1">LOGINV(RAND(),$M$12,$L$12)</f>
        <v>12.026466561354576</v>
      </c>
      <c r="E2396" s="14">
        <f ca="1">LOGINV(RAND(),$M$13,$L$13)</f>
        <v>22.152076990683337</v>
      </c>
      <c r="F2396" s="14">
        <f ca="1">LOGINV(RAND(),$M$14,$L$14)</f>
        <v>25.673304374674927</v>
      </c>
      <c r="G2396" s="14">
        <f ca="1">D2396+E2396+F2396</f>
        <v>59.851847926712843</v>
      </c>
      <c r="H2396">
        <f ca="1">FLOOR(SimTable[[#This Row],[Total_Service_Time_sec]],10)</f>
        <v>50</v>
      </c>
    </row>
    <row r="2397" spans="1:8" ht="15" customHeight="1">
      <c r="A2397">
        <f t="shared" si="37"/>
        <v>2396</v>
      </c>
      <c r="B2397" s="13">
        <f ca="1">RAND()</f>
        <v>0.30702550202168166</v>
      </c>
      <c r="C2397" t="str">
        <f ca="1">IF(B2397&lt;=$L$3,$I$3,IF(B2397&lt;=$L$4,$I$4,IF(B2397&lt;=$L$5,$I$5,IF(B2397&lt;=$L$6,$I$6,$I$7))))</f>
        <v>Cone</v>
      </c>
      <c r="D2397" s="14">
        <f ca="1">LOGINV(RAND(),$M$12,$L$12)</f>
        <v>98.806606160583797</v>
      </c>
      <c r="E2397" s="14">
        <f ca="1">LOGINV(RAND(),$M$13,$L$13)</f>
        <v>30.406868797855896</v>
      </c>
      <c r="F2397" s="14">
        <f ca="1">LOGINV(RAND(),$M$14,$L$14)</f>
        <v>29.031063060645398</v>
      </c>
      <c r="G2397" s="14">
        <f ca="1">D2397+E2397+F2397</f>
        <v>158.2445380190851</v>
      </c>
      <c r="H2397">
        <f ca="1">FLOOR(SimTable[[#This Row],[Total_Service_Time_sec]],10)</f>
        <v>150</v>
      </c>
    </row>
    <row r="2398" spans="1:8" ht="15" customHeight="1">
      <c r="A2398">
        <f t="shared" si="37"/>
        <v>2397</v>
      </c>
      <c r="B2398" s="13">
        <f ca="1">RAND()</f>
        <v>9.075377261263895E-2</v>
      </c>
      <c r="C2398" t="str">
        <f ca="1">IF(B2398&lt;=$L$3,$I$3,IF(B2398&lt;=$L$4,$I$4,IF(B2398&lt;=$L$5,$I$5,IF(B2398&lt;=$L$6,$I$6,$I$7))))</f>
        <v>Cone</v>
      </c>
      <c r="D2398" s="14">
        <f ca="1">LOGINV(RAND(),$M$12,$L$12)</f>
        <v>27.13790781470723</v>
      </c>
      <c r="E2398" s="14">
        <f ca="1">LOGINV(RAND(),$M$13,$L$13)</f>
        <v>19.622586329009327</v>
      </c>
      <c r="F2398" s="14">
        <f ca="1">LOGINV(RAND(),$M$14,$L$14)</f>
        <v>21.950725868200749</v>
      </c>
      <c r="G2398" s="14">
        <f ca="1">D2398+E2398+F2398</f>
        <v>68.711220011917305</v>
      </c>
      <c r="H2398">
        <f ca="1">FLOOR(SimTable[[#This Row],[Total_Service_Time_sec]],10)</f>
        <v>60</v>
      </c>
    </row>
    <row r="2399" spans="1:8" ht="15" customHeight="1">
      <c r="A2399">
        <f t="shared" si="37"/>
        <v>2398</v>
      </c>
      <c r="B2399" s="13">
        <f ca="1">RAND()</f>
        <v>0.65237047979866725</v>
      </c>
      <c r="C2399" t="str">
        <f ca="1">IF(B2399&lt;=$L$3,$I$3,IF(B2399&lt;=$L$4,$I$4,IF(B2399&lt;=$L$5,$I$5,IF(B2399&lt;=$L$6,$I$6,$I$7))))</f>
        <v>Cup</v>
      </c>
      <c r="D2399" s="14">
        <f ca="1">LOGINV(RAND(),$M$12,$L$12)</f>
        <v>20.49241830764565</v>
      </c>
      <c r="E2399" s="14">
        <f ca="1">LOGINV(RAND(),$M$13,$L$13)</f>
        <v>25.452048098666342</v>
      </c>
      <c r="F2399" s="14">
        <f ca="1">LOGINV(RAND(),$M$14,$L$14)</f>
        <v>19.478099222914889</v>
      </c>
      <c r="G2399" s="14">
        <f ca="1">D2399+E2399+F2399</f>
        <v>65.422565629226881</v>
      </c>
      <c r="H2399">
        <f ca="1">FLOOR(SimTable[[#This Row],[Total_Service_Time_sec]],10)</f>
        <v>60</v>
      </c>
    </row>
    <row r="2400" spans="1:8" ht="15" customHeight="1">
      <c r="A2400">
        <f t="shared" si="37"/>
        <v>2399</v>
      </c>
      <c r="B2400" s="13">
        <f ca="1">RAND()</f>
        <v>0.98126788883305005</v>
      </c>
      <c r="C2400" t="str">
        <f ca="1">IF(B2400&lt;=$L$3,$I$3,IF(B2400&lt;=$L$4,$I$4,IF(B2400&lt;=$L$5,$I$5,IF(B2400&lt;=$L$6,$I$6,$I$7))))</f>
        <v>Sundae</v>
      </c>
      <c r="D2400" s="14">
        <f ca="1">LOGINV(RAND(),$M$12,$L$12)</f>
        <v>7.5466014472159877</v>
      </c>
      <c r="E2400" s="14">
        <f ca="1">LOGINV(RAND(),$M$13,$L$13)</f>
        <v>10.275127277753823</v>
      </c>
      <c r="F2400" s="14">
        <f ca="1">LOGINV(RAND(),$M$14,$L$14)</f>
        <v>24.115820233629428</v>
      </c>
      <c r="G2400" s="14">
        <f ca="1">D2400+E2400+F2400</f>
        <v>41.937548958599237</v>
      </c>
      <c r="H2400">
        <f ca="1">FLOOR(SimTable[[#This Row],[Total_Service_Time_sec]],10)</f>
        <v>40</v>
      </c>
    </row>
    <row r="2401" spans="1:8" ht="15" customHeight="1">
      <c r="A2401">
        <f t="shared" si="37"/>
        <v>2400</v>
      </c>
      <c r="B2401" s="13">
        <f ca="1">RAND()</f>
        <v>5.9027674097125726E-2</v>
      </c>
      <c r="C2401" t="str">
        <f ca="1">IF(B2401&lt;=$L$3,$I$3,IF(B2401&lt;=$L$4,$I$4,IF(B2401&lt;=$L$5,$I$5,IF(B2401&lt;=$L$6,$I$6,$I$7))))</f>
        <v>Cone</v>
      </c>
      <c r="D2401" s="14">
        <f ca="1">LOGINV(RAND(),$M$12,$L$12)</f>
        <v>11.264243675180122</v>
      </c>
      <c r="E2401" s="14">
        <f ca="1">LOGINV(RAND(),$M$13,$L$13)</f>
        <v>27.505439777859959</v>
      </c>
      <c r="F2401" s="14">
        <f ca="1">LOGINV(RAND(),$M$14,$L$14)</f>
        <v>22.796856655137095</v>
      </c>
      <c r="G2401" s="14">
        <f ca="1">D2401+E2401+F2401</f>
        <v>61.566540108177179</v>
      </c>
      <c r="H2401">
        <f ca="1">FLOOR(SimTable[[#This Row],[Total_Service_Time_sec]],10)</f>
        <v>60</v>
      </c>
    </row>
    <row r="2402" spans="1:8" ht="15" customHeight="1">
      <c r="A2402">
        <f t="shared" si="37"/>
        <v>2401</v>
      </c>
      <c r="B2402" s="13">
        <f ca="1">RAND()</f>
        <v>0.83119122931529099</v>
      </c>
      <c r="C2402" t="str">
        <f ca="1">IF(B2402&lt;=$L$3,$I$3,IF(B2402&lt;=$L$4,$I$4,IF(B2402&lt;=$L$5,$I$5,IF(B2402&lt;=$L$6,$I$6,$I$7))))</f>
        <v>Cup</v>
      </c>
      <c r="D2402" s="14">
        <f ca="1">LOGINV(RAND(),$M$12,$L$12)</f>
        <v>54.618616352938837</v>
      </c>
      <c r="E2402" s="14">
        <f ca="1">LOGINV(RAND(),$M$13,$L$13)</f>
        <v>29.021768314835597</v>
      </c>
      <c r="F2402" s="14">
        <f ca="1">LOGINV(RAND(),$M$14,$L$14)</f>
        <v>23.284301069364492</v>
      </c>
      <c r="G2402" s="14">
        <f ca="1">D2402+E2402+F2402</f>
        <v>106.92468573713893</v>
      </c>
      <c r="H2402">
        <f ca="1">FLOOR(SimTable[[#This Row],[Total_Service_Time_sec]],10)</f>
        <v>100</v>
      </c>
    </row>
    <row r="2403" spans="1:8" ht="15" customHeight="1">
      <c r="A2403">
        <f t="shared" si="37"/>
        <v>2402</v>
      </c>
      <c r="B2403" s="13">
        <f ca="1">RAND()</f>
        <v>0.42717728607865069</v>
      </c>
      <c r="C2403" t="str">
        <f ca="1">IF(B2403&lt;=$L$3,$I$3,IF(B2403&lt;=$L$4,$I$4,IF(B2403&lt;=$L$5,$I$5,IF(B2403&lt;=$L$6,$I$6,$I$7))))</f>
        <v>Cone</v>
      </c>
      <c r="D2403" s="14">
        <f ca="1">LOGINV(RAND(),$M$12,$L$12)</f>
        <v>18.035467022842276</v>
      </c>
      <c r="E2403" s="14">
        <f ca="1">LOGINV(RAND(),$M$13,$L$13)</f>
        <v>43.044754090718307</v>
      </c>
      <c r="F2403" s="14">
        <f ca="1">LOGINV(RAND(),$M$14,$L$14)</f>
        <v>24.4112776734565</v>
      </c>
      <c r="G2403" s="14">
        <f ca="1">D2403+E2403+F2403</f>
        <v>85.491498787017079</v>
      </c>
      <c r="H2403">
        <f ca="1">FLOOR(SimTable[[#This Row],[Total_Service_Time_sec]],10)</f>
        <v>80</v>
      </c>
    </row>
    <row r="2404" spans="1:8" ht="15" customHeight="1">
      <c r="A2404">
        <f t="shared" si="37"/>
        <v>2403</v>
      </c>
      <c r="B2404" s="13">
        <f ca="1">RAND()</f>
        <v>0.89436278572518602</v>
      </c>
      <c r="C2404" t="str">
        <f ca="1">IF(B2404&lt;=$L$3,$I$3,IF(B2404&lt;=$L$4,$I$4,IF(B2404&lt;=$L$5,$I$5,IF(B2404&lt;=$L$6,$I$6,$I$7))))</f>
        <v>Shake</v>
      </c>
      <c r="D2404" s="14">
        <f ca="1">LOGINV(RAND(),$M$12,$L$12)</f>
        <v>17.376885972068692</v>
      </c>
      <c r="E2404" s="14">
        <f ca="1">LOGINV(RAND(),$M$13,$L$13)</f>
        <v>18.21864755556469</v>
      </c>
      <c r="F2404" s="14">
        <f ca="1">LOGINV(RAND(),$M$14,$L$14)</f>
        <v>14.283861048713161</v>
      </c>
      <c r="G2404" s="14">
        <f ca="1">D2404+E2404+F2404</f>
        <v>49.879394576346542</v>
      </c>
      <c r="H2404">
        <f ca="1">FLOOR(SimTable[[#This Row],[Total_Service_Time_sec]],10)</f>
        <v>40</v>
      </c>
    </row>
    <row r="2405" spans="1:8" ht="15" customHeight="1">
      <c r="A2405">
        <f t="shared" si="37"/>
        <v>2404</v>
      </c>
      <c r="B2405" s="13">
        <f ca="1">RAND()</f>
        <v>0.88813083322619168</v>
      </c>
      <c r="C2405" t="str">
        <f ca="1">IF(B2405&lt;=$L$3,$I$3,IF(B2405&lt;=$L$4,$I$4,IF(B2405&lt;=$L$5,$I$5,IF(B2405&lt;=$L$6,$I$6,$I$7))))</f>
        <v>Shake</v>
      </c>
      <c r="D2405" s="14">
        <f ca="1">LOGINV(RAND(),$M$12,$L$12)</f>
        <v>45.384943701527312</v>
      </c>
      <c r="E2405" s="14">
        <f ca="1">LOGINV(RAND(),$M$13,$L$13)</f>
        <v>19.545526451660805</v>
      </c>
      <c r="F2405" s="14">
        <f ca="1">LOGINV(RAND(),$M$14,$L$14)</f>
        <v>21.128320815469472</v>
      </c>
      <c r="G2405" s="14">
        <f ca="1">D2405+E2405+F2405</f>
        <v>86.058790968657576</v>
      </c>
      <c r="H2405">
        <f ca="1">FLOOR(SimTable[[#This Row],[Total_Service_Time_sec]],10)</f>
        <v>80</v>
      </c>
    </row>
    <row r="2406" spans="1:8" ht="15" customHeight="1">
      <c r="A2406">
        <f t="shared" si="37"/>
        <v>2405</v>
      </c>
      <c r="B2406" s="13">
        <f ca="1">RAND()</f>
        <v>0.7774617713264147</v>
      </c>
      <c r="C2406" t="str">
        <f ca="1">IF(B2406&lt;=$L$3,$I$3,IF(B2406&lt;=$L$4,$I$4,IF(B2406&lt;=$L$5,$I$5,IF(B2406&lt;=$L$6,$I$6,$I$7))))</f>
        <v>Cup</v>
      </c>
      <c r="D2406" s="14">
        <f ca="1">LOGINV(RAND(),$M$12,$L$12)</f>
        <v>27.938817740027865</v>
      </c>
      <c r="E2406" s="14">
        <f ca="1">LOGINV(RAND(),$M$13,$L$13)</f>
        <v>52.393971193021862</v>
      </c>
      <c r="F2406" s="14">
        <f ca="1">LOGINV(RAND(),$M$14,$L$14)</f>
        <v>18.378898197756076</v>
      </c>
      <c r="G2406" s="14">
        <f ca="1">D2406+E2406+F2406</f>
        <v>98.711687130805799</v>
      </c>
      <c r="H2406">
        <f ca="1">FLOOR(SimTable[[#This Row],[Total_Service_Time_sec]],10)</f>
        <v>90</v>
      </c>
    </row>
    <row r="2407" spans="1:8" ht="15" customHeight="1">
      <c r="A2407">
        <f t="shared" si="37"/>
        <v>2406</v>
      </c>
      <c r="B2407" s="13">
        <f ca="1">RAND()</f>
        <v>0.8026723672724303</v>
      </c>
      <c r="C2407" t="str">
        <f ca="1">IF(B2407&lt;=$L$3,$I$3,IF(B2407&lt;=$L$4,$I$4,IF(B2407&lt;=$L$5,$I$5,IF(B2407&lt;=$L$6,$I$6,$I$7))))</f>
        <v>Cup</v>
      </c>
      <c r="D2407" s="14">
        <f ca="1">LOGINV(RAND(),$M$12,$L$12)</f>
        <v>93.235463988540403</v>
      </c>
      <c r="E2407" s="14">
        <f ca="1">LOGINV(RAND(),$M$13,$L$13)</f>
        <v>16.329807185718437</v>
      </c>
      <c r="F2407" s="14">
        <f ca="1">LOGINV(RAND(),$M$14,$L$14)</f>
        <v>18.869860048131446</v>
      </c>
      <c r="G2407" s="14">
        <f ca="1">D2407+E2407+F2407</f>
        <v>128.43513122239028</v>
      </c>
      <c r="H2407">
        <f ca="1">FLOOR(SimTable[[#This Row],[Total_Service_Time_sec]],10)</f>
        <v>120</v>
      </c>
    </row>
    <row r="2408" spans="1:8" ht="15" customHeight="1">
      <c r="A2408">
        <f t="shared" si="37"/>
        <v>2407</v>
      </c>
      <c r="B2408" s="13">
        <f ca="1">RAND()</f>
        <v>0.65167266994707174</v>
      </c>
      <c r="C2408" t="str">
        <f ca="1">IF(B2408&lt;=$L$3,$I$3,IF(B2408&lt;=$L$4,$I$4,IF(B2408&lt;=$L$5,$I$5,IF(B2408&lt;=$L$6,$I$6,$I$7))))</f>
        <v>Cup</v>
      </c>
      <c r="D2408" s="14">
        <f ca="1">LOGINV(RAND(),$M$12,$L$12)</f>
        <v>24.349089080245324</v>
      </c>
      <c r="E2408" s="14">
        <f ca="1">LOGINV(RAND(),$M$13,$L$13)</f>
        <v>18.31410706543987</v>
      </c>
      <c r="F2408" s="14">
        <f ca="1">LOGINV(RAND(),$M$14,$L$14)</f>
        <v>14.864014000390972</v>
      </c>
      <c r="G2408" s="14">
        <f ca="1">D2408+E2408+F2408</f>
        <v>57.527210146076165</v>
      </c>
      <c r="H2408">
        <f ca="1">FLOOR(SimTable[[#This Row],[Total_Service_Time_sec]],10)</f>
        <v>50</v>
      </c>
    </row>
    <row r="2409" spans="1:8" ht="15" customHeight="1">
      <c r="A2409">
        <f t="shared" si="37"/>
        <v>2408</v>
      </c>
      <c r="B2409" s="13">
        <f ca="1">RAND()</f>
        <v>2.8946607847686434E-2</v>
      </c>
      <c r="C2409" t="str">
        <f ca="1">IF(B2409&lt;=$L$3,$I$3,IF(B2409&lt;=$L$4,$I$4,IF(B2409&lt;=$L$5,$I$5,IF(B2409&lt;=$L$6,$I$6,$I$7))))</f>
        <v>Cone</v>
      </c>
      <c r="D2409" s="14">
        <f ca="1">LOGINV(RAND(),$M$12,$L$12)</f>
        <v>6.9270654532189111</v>
      </c>
      <c r="E2409" s="14">
        <f ca="1">LOGINV(RAND(),$M$13,$L$13)</f>
        <v>13.251380992032525</v>
      </c>
      <c r="F2409" s="14">
        <f ca="1">LOGINV(RAND(),$M$14,$L$14)</f>
        <v>21.582631687647947</v>
      </c>
      <c r="G2409" s="14">
        <f ca="1">D2409+E2409+F2409</f>
        <v>41.761078132899385</v>
      </c>
      <c r="H2409">
        <f ca="1">FLOOR(SimTable[[#This Row],[Total_Service_Time_sec]],10)</f>
        <v>40</v>
      </c>
    </row>
    <row r="2410" spans="1:8" ht="15" customHeight="1">
      <c r="A2410">
        <f t="shared" si="37"/>
        <v>2409</v>
      </c>
      <c r="B2410" s="13">
        <f ca="1">RAND()</f>
        <v>0.12770637020187969</v>
      </c>
      <c r="C2410" t="str">
        <f ca="1">IF(B2410&lt;=$L$3,$I$3,IF(B2410&lt;=$L$4,$I$4,IF(B2410&lt;=$L$5,$I$5,IF(B2410&lt;=$L$6,$I$6,$I$7))))</f>
        <v>Cone</v>
      </c>
      <c r="D2410" s="14">
        <f ca="1">LOGINV(RAND(),$M$12,$L$12)</f>
        <v>14.068618703896339</v>
      </c>
      <c r="E2410" s="14">
        <f ca="1">LOGINV(RAND(),$M$13,$L$13)</f>
        <v>10.498215276087723</v>
      </c>
      <c r="F2410" s="14">
        <f ca="1">LOGINV(RAND(),$M$14,$L$14)</f>
        <v>15.713603254271321</v>
      </c>
      <c r="G2410" s="14">
        <f ca="1">D2410+E2410+F2410</f>
        <v>40.28043723425538</v>
      </c>
      <c r="H2410">
        <f ca="1">FLOOR(SimTable[[#This Row],[Total_Service_Time_sec]],10)</f>
        <v>40</v>
      </c>
    </row>
    <row r="2411" spans="1:8" ht="15" customHeight="1">
      <c r="A2411">
        <f t="shared" si="37"/>
        <v>2410</v>
      </c>
      <c r="B2411" s="13">
        <f ca="1">RAND()</f>
        <v>0.99265328312364498</v>
      </c>
      <c r="C2411" t="str">
        <f ca="1">IF(B2411&lt;=$L$3,$I$3,IF(B2411&lt;=$L$4,$I$4,IF(B2411&lt;=$L$5,$I$5,IF(B2411&lt;=$L$6,$I$6,$I$7))))</f>
        <v>Sundae</v>
      </c>
      <c r="D2411" s="14">
        <f ca="1">LOGINV(RAND(),$M$12,$L$12)</f>
        <v>24.946000738220004</v>
      </c>
      <c r="E2411" s="14">
        <f ca="1">LOGINV(RAND(),$M$13,$L$13)</f>
        <v>14.865560466017705</v>
      </c>
      <c r="F2411" s="14">
        <f ca="1">LOGINV(RAND(),$M$14,$L$14)</f>
        <v>19.645107561876138</v>
      </c>
      <c r="G2411" s="14">
        <f ca="1">D2411+E2411+F2411</f>
        <v>59.456668766113843</v>
      </c>
      <c r="H2411">
        <f ca="1">FLOOR(SimTable[[#This Row],[Total_Service_Time_sec]],10)</f>
        <v>50</v>
      </c>
    </row>
    <row r="2412" spans="1:8" ht="15" customHeight="1">
      <c r="A2412">
        <f t="shared" si="37"/>
        <v>2411</v>
      </c>
      <c r="B2412" s="13">
        <f ca="1">RAND()</f>
        <v>0.34045410627448869</v>
      </c>
      <c r="C2412" t="str">
        <f ca="1">IF(B2412&lt;=$L$3,$I$3,IF(B2412&lt;=$L$4,$I$4,IF(B2412&lt;=$L$5,$I$5,IF(B2412&lt;=$L$6,$I$6,$I$7))))</f>
        <v>Cone</v>
      </c>
      <c r="D2412" s="14">
        <f ca="1">LOGINV(RAND(),$M$12,$L$12)</f>
        <v>26.700174578109792</v>
      </c>
      <c r="E2412" s="14">
        <f ca="1">LOGINV(RAND(),$M$13,$L$13)</f>
        <v>42.721620823618004</v>
      </c>
      <c r="F2412" s="14">
        <f ca="1">LOGINV(RAND(),$M$14,$L$14)</f>
        <v>14.844636495822048</v>
      </c>
      <c r="G2412" s="14">
        <f ca="1">D2412+E2412+F2412</f>
        <v>84.266431897549836</v>
      </c>
      <c r="H2412">
        <f ca="1">FLOOR(SimTable[[#This Row],[Total_Service_Time_sec]],10)</f>
        <v>80</v>
      </c>
    </row>
    <row r="2413" spans="1:8" ht="15" customHeight="1">
      <c r="A2413">
        <f t="shared" si="37"/>
        <v>2412</v>
      </c>
      <c r="B2413" s="13">
        <f ca="1">RAND()</f>
        <v>0.86100473765229868</v>
      </c>
      <c r="C2413" t="str">
        <f ca="1">IF(B2413&lt;=$L$3,$I$3,IF(B2413&lt;=$L$4,$I$4,IF(B2413&lt;=$L$5,$I$5,IF(B2413&lt;=$L$6,$I$6,$I$7))))</f>
        <v>Shake</v>
      </c>
      <c r="D2413" s="14">
        <f ca="1">LOGINV(RAND(),$M$12,$L$12)</f>
        <v>100.88410207496393</v>
      </c>
      <c r="E2413" s="14">
        <f ca="1">LOGINV(RAND(),$M$13,$L$13)</f>
        <v>13.341672520849245</v>
      </c>
      <c r="F2413" s="14">
        <f ca="1">LOGINV(RAND(),$M$14,$L$14)</f>
        <v>26.257008982392332</v>
      </c>
      <c r="G2413" s="14">
        <f ca="1">D2413+E2413+F2413</f>
        <v>140.4827835782055</v>
      </c>
      <c r="H2413">
        <f ca="1">FLOOR(SimTable[[#This Row],[Total_Service_Time_sec]],10)</f>
        <v>140</v>
      </c>
    </row>
    <row r="2414" spans="1:8" ht="15" customHeight="1">
      <c r="A2414">
        <f t="shared" si="37"/>
        <v>2413</v>
      </c>
      <c r="B2414" s="13">
        <f ca="1">RAND()</f>
        <v>0.98355948647988012</v>
      </c>
      <c r="C2414" t="str">
        <f ca="1">IF(B2414&lt;=$L$3,$I$3,IF(B2414&lt;=$L$4,$I$4,IF(B2414&lt;=$L$5,$I$5,IF(B2414&lt;=$L$6,$I$6,$I$7))))</f>
        <v>Sundae</v>
      </c>
      <c r="D2414" s="14">
        <f ca="1">LOGINV(RAND(),$M$12,$L$12)</f>
        <v>18.012322472712217</v>
      </c>
      <c r="E2414" s="14">
        <f ca="1">LOGINV(RAND(),$M$13,$L$13)</f>
        <v>21.30170579842985</v>
      </c>
      <c r="F2414" s="14">
        <f ca="1">LOGINV(RAND(),$M$14,$L$14)</f>
        <v>25.234156375916132</v>
      </c>
      <c r="G2414" s="14">
        <f ca="1">D2414+E2414+F2414</f>
        <v>64.548184647058193</v>
      </c>
      <c r="H2414">
        <f ca="1">FLOOR(SimTable[[#This Row],[Total_Service_Time_sec]],10)</f>
        <v>60</v>
      </c>
    </row>
    <row r="2415" spans="1:8" ht="15" customHeight="1">
      <c r="A2415">
        <f t="shared" si="37"/>
        <v>2414</v>
      </c>
      <c r="B2415" s="13">
        <f ca="1">RAND()</f>
        <v>0.52067932016485219</v>
      </c>
      <c r="C2415" t="str">
        <f ca="1">IF(B2415&lt;=$L$3,$I$3,IF(B2415&lt;=$L$4,$I$4,IF(B2415&lt;=$L$5,$I$5,IF(B2415&lt;=$L$6,$I$6,$I$7))))</f>
        <v>Cup</v>
      </c>
      <c r="D2415" s="14">
        <f ca="1">LOGINV(RAND(),$M$12,$L$12)</f>
        <v>102.82323122097011</v>
      </c>
      <c r="E2415" s="14">
        <f ca="1">LOGINV(RAND(),$M$13,$L$13)</f>
        <v>15.359808489152853</v>
      </c>
      <c r="F2415" s="14">
        <f ca="1">LOGINV(RAND(),$M$14,$L$14)</f>
        <v>20.95573337602741</v>
      </c>
      <c r="G2415" s="14">
        <f ca="1">D2415+E2415+F2415</f>
        <v>139.13877308615037</v>
      </c>
      <c r="H2415">
        <f ca="1">FLOOR(SimTable[[#This Row],[Total_Service_Time_sec]],10)</f>
        <v>130</v>
      </c>
    </row>
    <row r="2416" spans="1:8" ht="15" customHeight="1">
      <c r="A2416">
        <f t="shared" si="37"/>
        <v>2415</v>
      </c>
      <c r="B2416" s="13">
        <f ca="1">RAND()</f>
        <v>9.6865461428800148E-2</v>
      </c>
      <c r="C2416" t="str">
        <f ca="1">IF(B2416&lt;=$L$3,$I$3,IF(B2416&lt;=$L$4,$I$4,IF(B2416&lt;=$L$5,$I$5,IF(B2416&lt;=$L$6,$I$6,$I$7))))</f>
        <v>Cone</v>
      </c>
      <c r="D2416" s="14">
        <f ca="1">LOGINV(RAND(),$M$12,$L$12)</f>
        <v>42.572711281913989</v>
      </c>
      <c r="E2416" s="14">
        <f ca="1">LOGINV(RAND(),$M$13,$L$13)</f>
        <v>89.310451856384489</v>
      </c>
      <c r="F2416" s="14">
        <f ca="1">LOGINV(RAND(),$M$14,$L$14)</f>
        <v>26.908959359091636</v>
      </c>
      <c r="G2416" s="14">
        <f ca="1">D2416+E2416+F2416</f>
        <v>158.7921224973901</v>
      </c>
      <c r="H2416">
        <f ca="1">FLOOR(SimTable[[#This Row],[Total_Service_Time_sec]],10)</f>
        <v>150</v>
      </c>
    </row>
    <row r="2417" spans="1:8" ht="15" customHeight="1">
      <c r="A2417">
        <f t="shared" si="37"/>
        <v>2416</v>
      </c>
      <c r="B2417" s="13">
        <f ca="1">RAND()</f>
        <v>0.71110237795706421</v>
      </c>
      <c r="C2417" t="str">
        <f ca="1">IF(B2417&lt;=$L$3,$I$3,IF(B2417&lt;=$L$4,$I$4,IF(B2417&lt;=$L$5,$I$5,IF(B2417&lt;=$L$6,$I$6,$I$7))))</f>
        <v>Cup</v>
      </c>
      <c r="D2417" s="14">
        <f ca="1">LOGINV(RAND(),$M$12,$L$12)</f>
        <v>48.635308951953029</v>
      </c>
      <c r="E2417" s="14">
        <f ca="1">LOGINV(RAND(),$M$13,$L$13)</f>
        <v>36.325326535702814</v>
      </c>
      <c r="F2417" s="14">
        <f ca="1">LOGINV(RAND(),$M$14,$L$14)</f>
        <v>21.595449334808951</v>
      </c>
      <c r="G2417" s="14">
        <f ca="1">D2417+E2417+F2417</f>
        <v>106.5560848224648</v>
      </c>
      <c r="H2417">
        <f ca="1">FLOOR(SimTable[[#This Row],[Total_Service_Time_sec]],10)</f>
        <v>100</v>
      </c>
    </row>
    <row r="2418" spans="1:8" ht="15" customHeight="1">
      <c r="A2418">
        <f t="shared" si="37"/>
        <v>2417</v>
      </c>
      <c r="B2418" s="13">
        <f ca="1">RAND()</f>
        <v>0.34320751934492755</v>
      </c>
      <c r="C2418" t="str">
        <f ca="1">IF(B2418&lt;=$L$3,$I$3,IF(B2418&lt;=$L$4,$I$4,IF(B2418&lt;=$L$5,$I$5,IF(B2418&lt;=$L$6,$I$6,$I$7))))</f>
        <v>Cone</v>
      </c>
      <c r="D2418" s="14">
        <f ca="1">LOGINV(RAND(),$M$12,$L$12)</f>
        <v>17.341767548174573</v>
      </c>
      <c r="E2418" s="14">
        <f ca="1">LOGINV(RAND(),$M$13,$L$13)</f>
        <v>10.863070650491535</v>
      </c>
      <c r="F2418" s="14">
        <f ca="1">LOGINV(RAND(),$M$14,$L$14)</f>
        <v>16.901906893439495</v>
      </c>
      <c r="G2418" s="14">
        <f ca="1">D2418+E2418+F2418</f>
        <v>45.106745092105605</v>
      </c>
      <c r="H2418">
        <f ca="1">FLOOR(SimTable[[#This Row],[Total_Service_Time_sec]],10)</f>
        <v>40</v>
      </c>
    </row>
    <row r="2419" spans="1:8" ht="15" customHeight="1">
      <c r="A2419">
        <f t="shared" si="37"/>
        <v>2418</v>
      </c>
      <c r="B2419" s="13">
        <f ca="1">RAND()</f>
        <v>0.51927705194374651</v>
      </c>
      <c r="C2419" t="str">
        <f ca="1">IF(B2419&lt;=$L$3,$I$3,IF(B2419&lt;=$L$4,$I$4,IF(B2419&lt;=$L$5,$I$5,IF(B2419&lt;=$L$6,$I$6,$I$7))))</f>
        <v>Cup</v>
      </c>
      <c r="D2419" s="14">
        <f ca="1">LOGINV(RAND(),$M$12,$L$12)</f>
        <v>6.7433420673604436</v>
      </c>
      <c r="E2419" s="14">
        <f ca="1">LOGINV(RAND(),$M$13,$L$13)</f>
        <v>37.517589641423463</v>
      </c>
      <c r="F2419" s="14">
        <f ca="1">LOGINV(RAND(),$M$14,$L$14)</f>
        <v>21.774727624706269</v>
      </c>
      <c r="G2419" s="14">
        <f ca="1">D2419+E2419+F2419</f>
        <v>66.035659333490173</v>
      </c>
      <c r="H2419">
        <f ca="1">FLOOR(SimTable[[#This Row],[Total_Service_Time_sec]],10)</f>
        <v>60</v>
      </c>
    </row>
    <row r="2420" spans="1:8" ht="15" customHeight="1">
      <c r="A2420">
        <f t="shared" si="37"/>
        <v>2419</v>
      </c>
      <c r="B2420" s="13">
        <f ca="1">RAND()</f>
        <v>0.66537053332657026</v>
      </c>
      <c r="C2420" t="str">
        <f ca="1">IF(B2420&lt;=$L$3,$I$3,IF(B2420&lt;=$L$4,$I$4,IF(B2420&lt;=$L$5,$I$5,IF(B2420&lt;=$L$6,$I$6,$I$7))))</f>
        <v>Cup</v>
      </c>
      <c r="D2420" s="14">
        <f ca="1">LOGINV(RAND(),$M$12,$L$12)</f>
        <v>15.197982071370554</v>
      </c>
      <c r="E2420" s="14">
        <f ca="1">LOGINV(RAND(),$M$13,$L$13)</f>
        <v>9.7088247728094128</v>
      </c>
      <c r="F2420" s="14">
        <f ca="1">LOGINV(RAND(),$M$14,$L$14)</f>
        <v>17.551693917329739</v>
      </c>
      <c r="G2420" s="14">
        <f ca="1">D2420+E2420+F2420</f>
        <v>42.458500761509711</v>
      </c>
      <c r="H2420">
        <f ca="1">FLOOR(SimTable[[#This Row],[Total_Service_Time_sec]],10)</f>
        <v>40</v>
      </c>
    </row>
    <row r="2421" spans="1:8" ht="15" customHeight="1">
      <c r="A2421">
        <f t="shared" si="37"/>
        <v>2420</v>
      </c>
      <c r="B2421" s="13">
        <f ca="1">RAND()</f>
        <v>0.41714300152407702</v>
      </c>
      <c r="C2421" t="str">
        <f ca="1">IF(B2421&lt;=$L$3,$I$3,IF(B2421&lt;=$L$4,$I$4,IF(B2421&lt;=$L$5,$I$5,IF(B2421&lt;=$L$6,$I$6,$I$7))))</f>
        <v>Cone</v>
      </c>
      <c r="D2421" s="14">
        <f ca="1">LOGINV(RAND(),$M$12,$L$12)</f>
        <v>47.347901115058818</v>
      </c>
      <c r="E2421" s="14">
        <f ca="1">LOGINV(RAND(),$M$13,$L$13)</f>
        <v>27.322877205631983</v>
      </c>
      <c r="F2421" s="14">
        <f ca="1">LOGINV(RAND(),$M$14,$L$14)</f>
        <v>22.115766274586161</v>
      </c>
      <c r="G2421" s="14">
        <f ca="1">D2421+E2421+F2421</f>
        <v>96.786544595276965</v>
      </c>
      <c r="H2421">
        <f ca="1">FLOOR(SimTable[[#This Row],[Total_Service_Time_sec]],10)</f>
        <v>90</v>
      </c>
    </row>
    <row r="2422" spans="1:8" ht="15" customHeight="1">
      <c r="A2422">
        <f t="shared" si="37"/>
        <v>2421</v>
      </c>
      <c r="B2422" s="13">
        <f ca="1">RAND()</f>
        <v>0.55002462282065667</v>
      </c>
      <c r="C2422" t="str">
        <f ca="1">IF(B2422&lt;=$L$3,$I$3,IF(B2422&lt;=$L$4,$I$4,IF(B2422&lt;=$L$5,$I$5,IF(B2422&lt;=$L$6,$I$6,$I$7))))</f>
        <v>Cup</v>
      </c>
      <c r="D2422" s="14">
        <f ca="1">LOGINV(RAND(),$M$12,$L$12)</f>
        <v>17.873460007334433</v>
      </c>
      <c r="E2422" s="14">
        <f ca="1">LOGINV(RAND(),$M$13,$L$13)</f>
        <v>23.206738085958442</v>
      </c>
      <c r="F2422" s="14">
        <f ca="1">LOGINV(RAND(),$M$14,$L$14)</f>
        <v>18.432507919829643</v>
      </c>
      <c r="G2422" s="14">
        <f ca="1">D2422+E2422+F2422</f>
        <v>59.512706013122525</v>
      </c>
      <c r="H2422">
        <f ca="1">FLOOR(SimTable[[#This Row],[Total_Service_Time_sec]],10)</f>
        <v>50</v>
      </c>
    </row>
    <row r="2423" spans="1:8" ht="15" customHeight="1">
      <c r="A2423">
        <f t="shared" si="37"/>
        <v>2422</v>
      </c>
      <c r="B2423" s="13">
        <f ca="1">RAND()</f>
        <v>0.88360901287895321</v>
      </c>
      <c r="C2423" t="str">
        <f ca="1">IF(B2423&lt;=$L$3,$I$3,IF(B2423&lt;=$L$4,$I$4,IF(B2423&lt;=$L$5,$I$5,IF(B2423&lt;=$L$6,$I$6,$I$7))))</f>
        <v>Shake</v>
      </c>
      <c r="D2423" s="14">
        <f ca="1">LOGINV(RAND(),$M$12,$L$12)</f>
        <v>19.210674311241196</v>
      </c>
      <c r="E2423" s="14">
        <f ca="1">LOGINV(RAND(),$M$13,$L$13)</f>
        <v>42.82746878016485</v>
      </c>
      <c r="F2423" s="14">
        <f ca="1">LOGINV(RAND(),$M$14,$L$14)</f>
        <v>24.478683961047331</v>
      </c>
      <c r="G2423" s="14">
        <f ca="1">D2423+E2423+F2423</f>
        <v>86.51682705245338</v>
      </c>
      <c r="H2423">
        <f ca="1">FLOOR(SimTable[[#This Row],[Total_Service_Time_sec]],10)</f>
        <v>80</v>
      </c>
    </row>
    <row r="2424" spans="1:8" ht="15" customHeight="1">
      <c r="A2424">
        <f t="shared" si="37"/>
        <v>2423</v>
      </c>
      <c r="B2424" s="13">
        <f ca="1">RAND()</f>
        <v>0.14152242606292098</v>
      </c>
      <c r="C2424" t="str">
        <f ca="1">IF(B2424&lt;=$L$3,$I$3,IF(B2424&lt;=$L$4,$I$4,IF(B2424&lt;=$L$5,$I$5,IF(B2424&lt;=$L$6,$I$6,$I$7))))</f>
        <v>Cone</v>
      </c>
      <c r="D2424" s="14">
        <f ca="1">LOGINV(RAND(),$M$12,$L$12)</f>
        <v>73.939502755129681</v>
      </c>
      <c r="E2424" s="14">
        <f ca="1">LOGINV(RAND(),$M$13,$L$13)</f>
        <v>67.782168801655189</v>
      </c>
      <c r="F2424" s="14">
        <f ca="1">LOGINV(RAND(),$M$14,$L$14)</f>
        <v>18.539707652745264</v>
      </c>
      <c r="G2424" s="14">
        <f ca="1">D2424+E2424+F2424</f>
        <v>160.26137920953016</v>
      </c>
      <c r="H2424">
        <f ca="1">FLOOR(SimTable[[#This Row],[Total_Service_Time_sec]],10)</f>
        <v>160</v>
      </c>
    </row>
    <row r="2425" spans="1:8" ht="15" customHeight="1">
      <c r="A2425">
        <f t="shared" si="37"/>
        <v>2424</v>
      </c>
      <c r="B2425" s="13">
        <f ca="1">RAND()</f>
        <v>0.30914521412370433</v>
      </c>
      <c r="C2425" t="str">
        <f ca="1">IF(B2425&lt;=$L$3,$I$3,IF(B2425&lt;=$L$4,$I$4,IF(B2425&lt;=$L$5,$I$5,IF(B2425&lt;=$L$6,$I$6,$I$7))))</f>
        <v>Cone</v>
      </c>
      <c r="D2425" s="14">
        <f ca="1">LOGINV(RAND(),$M$12,$L$12)</f>
        <v>42.034113747950371</v>
      </c>
      <c r="E2425" s="14">
        <f ca="1">LOGINV(RAND(),$M$13,$L$13)</f>
        <v>21.733456031362437</v>
      </c>
      <c r="F2425" s="14">
        <f ca="1">LOGINV(RAND(),$M$14,$L$14)</f>
        <v>17.546567630627184</v>
      </c>
      <c r="G2425" s="14">
        <f ca="1">D2425+E2425+F2425</f>
        <v>81.314137409939988</v>
      </c>
      <c r="H2425">
        <f ca="1">FLOOR(SimTable[[#This Row],[Total_Service_Time_sec]],10)</f>
        <v>80</v>
      </c>
    </row>
    <row r="2426" spans="1:8" ht="15" customHeight="1">
      <c r="A2426">
        <f t="shared" si="37"/>
        <v>2425</v>
      </c>
      <c r="B2426" s="13">
        <f ca="1">RAND()</f>
        <v>0.25727928429249947</v>
      </c>
      <c r="C2426" t="str">
        <f ca="1">IF(B2426&lt;=$L$3,$I$3,IF(B2426&lt;=$L$4,$I$4,IF(B2426&lt;=$L$5,$I$5,IF(B2426&lt;=$L$6,$I$6,$I$7))))</f>
        <v>Cone</v>
      </c>
      <c r="D2426" s="14">
        <f ca="1">LOGINV(RAND(),$M$12,$L$12)</f>
        <v>39.073648465625958</v>
      </c>
      <c r="E2426" s="14">
        <f ca="1">LOGINV(RAND(),$M$13,$L$13)</f>
        <v>56.078117899408682</v>
      </c>
      <c r="F2426" s="14">
        <f ca="1">LOGINV(RAND(),$M$14,$L$14)</f>
        <v>18.194684596728258</v>
      </c>
      <c r="G2426" s="14">
        <f ca="1">D2426+E2426+F2426</f>
        <v>113.34645096176288</v>
      </c>
      <c r="H2426">
        <f ca="1">FLOOR(SimTable[[#This Row],[Total_Service_Time_sec]],10)</f>
        <v>110</v>
      </c>
    </row>
    <row r="2427" spans="1:8" ht="15" customHeight="1">
      <c r="A2427">
        <f t="shared" si="37"/>
        <v>2426</v>
      </c>
      <c r="B2427" s="13">
        <f ca="1">RAND()</f>
        <v>0.71886049987476308</v>
      </c>
      <c r="C2427" t="str">
        <f ca="1">IF(B2427&lt;=$L$3,$I$3,IF(B2427&lt;=$L$4,$I$4,IF(B2427&lt;=$L$5,$I$5,IF(B2427&lt;=$L$6,$I$6,$I$7))))</f>
        <v>Cup</v>
      </c>
      <c r="D2427" s="14">
        <f ca="1">LOGINV(RAND(),$M$12,$L$12)</f>
        <v>28.797283428266184</v>
      </c>
      <c r="E2427" s="14">
        <f ca="1">LOGINV(RAND(),$M$13,$L$13)</f>
        <v>12.467395871399667</v>
      </c>
      <c r="F2427" s="14">
        <f ca="1">LOGINV(RAND(),$M$14,$L$14)</f>
        <v>18.546584172779532</v>
      </c>
      <c r="G2427" s="14">
        <f ca="1">D2427+E2427+F2427</f>
        <v>59.811263472445383</v>
      </c>
      <c r="H2427">
        <f ca="1">FLOOR(SimTable[[#This Row],[Total_Service_Time_sec]],10)</f>
        <v>50</v>
      </c>
    </row>
    <row r="2428" spans="1:8" ht="15" customHeight="1">
      <c r="A2428">
        <f t="shared" si="37"/>
        <v>2427</v>
      </c>
      <c r="B2428" s="13">
        <f ca="1">RAND()</f>
        <v>0.86211378202856148</v>
      </c>
      <c r="C2428" t="str">
        <f ca="1">IF(B2428&lt;=$L$3,$I$3,IF(B2428&lt;=$L$4,$I$4,IF(B2428&lt;=$L$5,$I$5,IF(B2428&lt;=$L$6,$I$6,$I$7))))</f>
        <v>Shake</v>
      </c>
      <c r="D2428" s="14">
        <f ca="1">LOGINV(RAND(),$M$12,$L$12)</f>
        <v>78.999300093053847</v>
      </c>
      <c r="E2428" s="14">
        <f ca="1">LOGINV(RAND(),$M$13,$L$13)</f>
        <v>24.352183969586569</v>
      </c>
      <c r="F2428" s="14">
        <f ca="1">LOGINV(RAND(),$M$14,$L$14)</f>
        <v>16.475160582374606</v>
      </c>
      <c r="G2428" s="14">
        <f ca="1">D2428+E2428+F2428</f>
        <v>119.82664464501502</v>
      </c>
      <c r="H2428">
        <f ca="1">FLOOR(SimTable[[#This Row],[Total_Service_Time_sec]],10)</f>
        <v>110</v>
      </c>
    </row>
    <row r="2429" spans="1:8" ht="15" customHeight="1">
      <c r="A2429">
        <f t="shared" si="37"/>
        <v>2428</v>
      </c>
      <c r="B2429" s="13">
        <f ca="1">RAND()</f>
        <v>1.4567350554922864E-2</v>
      </c>
      <c r="C2429" t="str">
        <f ca="1">IF(B2429&lt;=$L$3,$I$3,IF(B2429&lt;=$L$4,$I$4,IF(B2429&lt;=$L$5,$I$5,IF(B2429&lt;=$L$6,$I$6,$I$7))))</f>
        <v>Cone</v>
      </c>
      <c r="D2429" s="14">
        <f ca="1">LOGINV(RAND(),$M$12,$L$12)</f>
        <v>58.455300970338953</v>
      </c>
      <c r="E2429" s="14">
        <f ca="1">LOGINV(RAND(),$M$13,$L$13)</f>
        <v>14.703770163181227</v>
      </c>
      <c r="F2429" s="14">
        <f ca="1">LOGINV(RAND(),$M$14,$L$14)</f>
        <v>20.241512520033517</v>
      </c>
      <c r="G2429" s="14">
        <f ca="1">D2429+E2429+F2429</f>
        <v>93.400583653553696</v>
      </c>
      <c r="H2429">
        <f ca="1">FLOOR(SimTable[[#This Row],[Total_Service_Time_sec]],10)</f>
        <v>90</v>
      </c>
    </row>
    <row r="2430" spans="1:8" ht="15" customHeight="1">
      <c r="A2430">
        <f t="shared" si="37"/>
        <v>2429</v>
      </c>
      <c r="B2430" s="13">
        <f ca="1">RAND()</f>
        <v>0.98345242107302033</v>
      </c>
      <c r="C2430" t="str">
        <f ca="1">IF(B2430&lt;=$L$3,$I$3,IF(B2430&lt;=$L$4,$I$4,IF(B2430&lt;=$L$5,$I$5,IF(B2430&lt;=$L$6,$I$6,$I$7))))</f>
        <v>Sundae</v>
      </c>
      <c r="D2430" s="14">
        <f ca="1">LOGINV(RAND(),$M$12,$L$12)</f>
        <v>28.837365925719773</v>
      </c>
      <c r="E2430" s="14">
        <f ca="1">LOGINV(RAND(),$M$13,$L$13)</f>
        <v>36.89914310293787</v>
      </c>
      <c r="F2430" s="14">
        <f ca="1">LOGINV(RAND(),$M$14,$L$14)</f>
        <v>16.153718333812062</v>
      </c>
      <c r="G2430" s="14">
        <f ca="1">D2430+E2430+F2430</f>
        <v>81.890227362469716</v>
      </c>
      <c r="H2430">
        <f ca="1">FLOOR(SimTable[[#This Row],[Total_Service_Time_sec]],10)</f>
        <v>80</v>
      </c>
    </row>
    <row r="2431" spans="1:8" ht="15" customHeight="1">
      <c r="A2431">
        <f t="shared" si="37"/>
        <v>2430</v>
      </c>
      <c r="B2431" s="13">
        <f ca="1">RAND()</f>
        <v>0.27516270952043997</v>
      </c>
      <c r="C2431" t="str">
        <f ca="1">IF(B2431&lt;=$L$3,$I$3,IF(B2431&lt;=$L$4,$I$4,IF(B2431&lt;=$L$5,$I$5,IF(B2431&lt;=$L$6,$I$6,$I$7))))</f>
        <v>Cone</v>
      </c>
      <c r="D2431" s="14">
        <f ca="1">LOGINV(RAND(),$M$12,$L$12)</f>
        <v>20.146913727825893</v>
      </c>
      <c r="E2431" s="14">
        <f ca="1">LOGINV(RAND(),$M$13,$L$13)</f>
        <v>36.313857702140751</v>
      </c>
      <c r="F2431" s="14">
        <f ca="1">LOGINV(RAND(),$M$14,$L$14)</f>
        <v>19.796722335245587</v>
      </c>
      <c r="G2431" s="14">
        <f ca="1">D2431+E2431+F2431</f>
        <v>76.257493765212232</v>
      </c>
      <c r="H2431">
        <f ca="1">FLOOR(SimTable[[#This Row],[Total_Service_Time_sec]],10)</f>
        <v>70</v>
      </c>
    </row>
    <row r="2432" spans="1:8" ht="15" customHeight="1">
      <c r="A2432">
        <f t="shared" si="37"/>
        <v>2431</v>
      </c>
      <c r="B2432" s="13">
        <f ca="1">RAND()</f>
        <v>9.8379656170102692E-2</v>
      </c>
      <c r="C2432" t="str">
        <f ca="1">IF(B2432&lt;=$L$3,$I$3,IF(B2432&lt;=$L$4,$I$4,IF(B2432&lt;=$L$5,$I$5,IF(B2432&lt;=$L$6,$I$6,$I$7))))</f>
        <v>Cone</v>
      </c>
      <c r="D2432" s="14">
        <f ca="1">LOGINV(RAND(),$M$12,$L$12)</f>
        <v>29.215985119127318</v>
      </c>
      <c r="E2432" s="14">
        <f ca="1">LOGINV(RAND(),$M$13,$L$13)</f>
        <v>15.801742612677884</v>
      </c>
      <c r="F2432" s="14">
        <f ca="1">LOGINV(RAND(),$M$14,$L$14)</f>
        <v>21.861178142531898</v>
      </c>
      <c r="G2432" s="14">
        <f ca="1">D2432+E2432+F2432</f>
        <v>66.878905874337107</v>
      </c>
      <c r="H2432">
        <f ca="1">FLOOR(SimTable[[#This Row],[Total_Service_Time_sec]],10)</f>
        <v>60</v>
      </c>
    </row>
    <row r="2433" spans="1:8" ht="15" customHeight="1">
      <c r="A2433">
        <f t="shared" si="37"/>
        <v>2432</v>
      </c>
      <c r="B2433" s="13">
        <f ca="1">RAND()</f>
        <v>0.73782126202812015</v>
      </c>
      <c r="C2433" t="str">
        <f ca="1">IF(B2433&lt;=$L$3,$I$3,IF(B2433&lt;=$L$4,$I$4,IF(B2433&lt;=$L$5,$I$5,IF(B2433&lt;=$L$6,$I$6,$I$7))))</f>
        <v>Cup</v>
      </c>
      <c r="D2433" s="14">
        <f ca="1">LOGINV(RAND(),$M$12,$L$12)</f>
        <v>19.428415561005711</v>
      </c>
      <c r="E2433" s="14">
        <f ca="1">LOGINV(RAND(),$M$13,$L$13)</f>
        <v>95.086371453767413</v>
      </c>
      <c r="F2433" s="14">
        <f ca="1">LOGINV(RAND(),$M$14,$L$14)</f>
        <v>15.969446108603558</v>
      </c>
      <c r="G2433" s="14">
        <f ca="1">D2433+E2433+F2433</f>
        <v>130.48423312337667</v>
      </c>
      <c r="H2433">
        <f ca="1">FLOOR(SimTable[[#This Row],[Total_Service_Time_sec]],10)</f>
        <v>130</v>
      </c>
    </row>
    <row r="2434" spans="1:8" ht="15" customHeight="1">
      <c r="A2434">
        <f t="shared" ref="A2434:A2497" si="38">ROW()-1</f>
        <v>2433</v>
      </c>
      <c r="B2434" s="13">
        <f ca="1">RAND()</f>
        <v>0.59007472432312247</v>
      </c>
      <c r="C2434" t="str">
        <f ca="1">IF(B2434&lt;=$L$3,$I$3,IF(B2434&lt;=$L$4,$I$4,IF(B2434&lt;=$L$5,$I$5,IF(B2434&lt;=$L$6,$I$6,$I$7))))</f>
        <v>Cup</v>
      </c>
      <c r="D2434" s="14">
        <f ca="1">LOGINV(RAND(),$M$12,$L$12)</f>
        <v>26.461832269259535</v>
      </c>
      <c r="E2434" s="14">
        <f ca="1">LOGINV(RAND(),$M$13,$L$13)</f>
        <v>8.9222002970649292</v>
      </c>
      <c r="F2434" s="14">
        <f ca="1">LOGINV(RAND(),$M$14,$L$14)</f>
        <v>21.744133867118631</v>
      </c>
      <c r="G2434" s="14">
        <f ca="1">D2434+E2434+F2434</f>
        <v>57.128166433443099</v>
      </c>
      <c r="H2434">
        <f ca="1">FLOOR(SimTable[[#This Row],[Total_Service_Time_sec]],10)</f>
        <v>50</v>
      </c>
    </row>
    <row r="2435" spans="1:8" ht="15" customHeight="1">
      <c r="A2435">
        <f t="shared" si="38"/>
        <v>2434</v>
      </c>
      <c r="B2435" s="13">
        <f ca="1">RAND()</f>
        <v>0.12371348998014176</v>
      </c>
      <c r="C2435" t="str">
        <f ca="1">IF(B2435&lt;=$L$3,$I$3,IF(B2435&lt;=$L$4,$I$4,IF(B2435&lt;=$L$5,$I$5,IF(B2435&lt;=$L$6,$I$6,$I$7))))</f>
        <v>Cone</v>
      </c>
      <c r="D2435" s="14">
        <f ca="1">LOGINV(RAND(),$M$12,$L$12)</f>
        <v>30.74163838908078</v>
      </c>
      <c r="E2435" s="14">
        <f ca="1">LOGINV(RAND(),$M$13,$L$13)</f>
        <v>14.270366171860015</v>
      </c>
      <c r="F2435" s="14">
        <f ca="1">LOGINV(RAND(),$M$14,$L$14)</f>
        <v>30.513262791323974</v>
      </c>
      <c r="G2435" s="14">
        <f ca="1">D2435+E2435+F2435</f>
        <v>75.525267352264763</v>
      </c>
      <c r="H2435">
        <f ca="1">FLOOR(SimTable[[#This Row],[Total_Service_Time_sec]],10)</f>
        <v>70</v>
      </c>
    </row>
    <row r="2436" spans="1:8" ht="15" customHeight="1">
      <c r="A2436">
        <f t="shared" si="38"/>
        <v>2435</v>
      </c>
      <c r="B2436" s="13">
        <f ca="1">RAND()</f>
        <v>0.85557256504382051</v>
      </c>
      <c r="C2436" t="str">
        <f ca="1">IF(B2436&lt;=$L$3,$I$3,IF(B2436&lt;=$L$4,$I$4,IF(B2436&lt;=$L$5,$I$5,IF(B2436&lt;=$L$6,$I$6,$I$7))))</f>
        <v>Cup</v>
      </c>
      <c r="D2436" s="14">
        <f ca="1">LOGINV(RAND(),$M$12,$L$12)</f>
        <v>18.036532451854054</v>
      </c>
      <c r="E2436" s="14">
        <f ca="1">LOGINV(RAND(),$M$13,$L$13)</f>
        <v>9.8400701738228484</v>
      </c>
      <c r="F2436" s="14">
        <f ca="1">LOGINV(RAND(),$M$14,$L$14)</f>
        <v>21.118941296558987</v>
      </c>
      <c r="G2436" s="14">
        <f ca="1">D2436+E2436+F2436</f>
        <v>48.995543922235889</v>
      </c>
      <c r="H2436">
        <f ca="1">FLOOR(SimTable[[#This Row],[Total_Service_Time_sec]],10)</f>
        <v>40</v>
      </c>
    </row>
    <row r="2437" spans="1:8" ht="15" customHeight="1">
      <c r="A2437">
        <f t="shared" si="38"/>
        <v>2436</v>
      </c>
      <c r="B2437" s="13">
        <f ca="1">RAND()</f>
        <v>0.44910753278701721</v>
      </c>
      <c r="C2437" t="str">
        <f ca="1">IF(B2437&lt;=$L$3,$I$3,IF(B2437&lt;=$L$4,$I$4,IF(B2437&lt;=$L$5,$I$5,IF(B2437&lt;=$L$6,$I$6,$I$7))))</f>
        <v>Cone</v>
      </c>
      <c r="D2437" s="14">
        <f ca="1">LOGINV(RAND(),$M$12,$L$12)</f>
        <v>10.945515090461287</v>
      </c>
      <c r="E2437" s="14">
        <f ca="1">LOGINV(RAND(),$M$13,$L$13)</f>
        <v>12.497128595625897</v>
      </c>
      <c r="F2437" s="14">
        <f ca="1">LOGINV(RAND(),$M$14,$L$14)</f>
        <v>19.976052603929396</v>
      </c>
      <c r="G2437" s="14">
        <f ca="1">D2437+E2437+F2437</f>
        <v>43.418696290016584</v>
      </c>
      <c r="H2437">
        <f ca="1">FLOOR(SimTable[[#This Row],[Total_Service_Time_sec]],10)</f>
        <v>40</v>
      </c>
    </row>
    <row r="2438" spans="1:8" ht="15" customHeight="1">
      <c r="A2438">
        <f t="shared" si="38"/>
        <v>2437</v>
      </c>
      <c r="B2438" s="13">
        <f ca="1">RAND()</f>
        <v>0.49612619871140806</v>
      </c>
      <c r="C2438" t="str">
        <f ca="1">IF(B2438&lt;=$L$3,$I$3,IF(B2438&lt;=$L$4,$I$4,IF(B2438&lt;=$L$5,$I$5,IF(B2438&lt;=$L$6,$I$6,$I$7))))</f>
        <v>Cone</v>
      </c>
      <c r="D2438" s="14">
        <f ca="1">LOGINV(RAND(),$M$12,$L$12)</f>
        <v>22.506833895250868</v>
      </c>
      <c r="E2438" s="14">
        <f ca="1">LOGINV(RAND(),$M$13,$L$13)</f>
        <v>9.6044826974363033</v>
      </c>
      <c r="F2438" s="14">
        <f ca="1">LOGINV(RAND(),$M$14,$L$14)</f>
        <v>15.25724538821795</v>
      </c>
      <c r="G2438" s="14">
        <f ca="1">D2438+E2438+F2438</f>
        <v>47.368561980905127</v>
      </c>
      <c r="H2438">
        <f ca="1">FLOOR(SimTable[[#This Row],[Total_Service_Time_sec]],10)</f>
        <v>40</v>
      </c>
    </row>
    <row r="2439" spans="1:8" ht="15" customHeight="1">
      <c r="A2439">
        <f t="shared" si="38"/>
        <v>2438</v>
      </c>
      <c r="B2439" s="13">
        <f ca="1">RAND()</f>
        <v>0.14812041963514577</v>
      </c>
      <c r="C2439" t="str">
        <f ca="1">IF(B2439&lt;=$L$3,$I$3,IF(B2439&lt;=$L$4,$I$4,IF(B2439&lt;=$L$5,$I$5,IF(B2439&lt;=$L$6,$I$6,$I$7))))</f>
        <v>Cone</v>
      </c>
      <c r="D2439" s="14">
        <f ca="1">LOGINV(RAND(),$M$12,$L$12)</f>
        <v>16.201293195344597</v>
      </c>
      <c r="E2439" s="14">
        <f ca="1">LOGINV(RAND(),$M$13,$L$13)</f>
        <v>22.553099975160549</v>
      </c>
      <c r="F2439" s="14">
        <f ca="1">LOGINV(RAND(),$M$14,$L$14)</f>
        <v>19.029631219400351</v>
      </c>
      <c r="G2439" s="14">
        <f ca="1">D2439+E2439+F2439</f>
        <v>57.784024389905497</v>
      </c>
      <c r="H2439">
        <f ca="1">FLOOR(SimTable[[#This Row],[Total_Service_Time_sec]],10)</f>
        <v>50</v>
      </c>
    </row>
    <row r="2440" spans="1:8" ht="15" customHeight="1">
      <c r="A2440">
        <f t="shared" si="38"/>
        <v>2439</v>
      </c>
      <c r="B2440" s="13">
        <f ca="1">RAND()</f>
        <v>0.28274950422240175</v>
      </c>
      <c r="C2440" t="str">
        <f ca="1">IF(B2440&lt;=$L$3,$I$3,IF(B2440&lt;=$L$4,$I$4,IF(B2440&lt;=$L$5,$I$5,IF(B2440&lt;=$L$6,$I$6,$I$7))))</f>
        <v>Cone</v>
      </c>
      <c r="D2440" s="14">
        <f ca="1">LOGINV(RAND(),$M$12,$L$12)</f>
        <v>33.41915098169089</v>
      </c>
      <c r="E2440" s="14">
        <f ca="1">LOGINV(RAND(),$M$13,$L$13)</f>
        <v>19.92037357360314</v>
      </c>
      <c r="F2440" s="14">
        <f ca="1">LOGINV(RAND(),$M$14,$L$14)</f>
        <v>26.006090227677589</v>
      </c>
      <c r="G2440" s="14">
        <f ca="1">D2440+E2440+F2440</f>
        <v>79.345614782971623</v>
      </c>
      <c r="H2440">
        <f ca="1">FLOOR(SimTable[[#This Row],[Total_Service_Time_sec]],10)</f>
        <v>70</v>
      </c>
    </row>
    <row r="2441" spans="1:8" ht="15" customHeight="1">
      <c r="A2441">
        <f t="shared" si="38"/>
        <v>2440</v>
      </c>
      <c r="B2441" s="13">
        <f ca="1">RAND()</f>
        <v>0.17378792557059153</v>
      </c>
      <c r="C2441" t="str">
        <f ca="1">IF(B2441&lt;=$L$3,$I$3,IF(B2441&lt;=$L$4,$I$4,IF(B2441&lt;=$L$5,$I$5,IF(B2441&lt;=$L$6,$I$6,$I$7))))</f>
        <v>Cone</v>
      </c>
      <c r="D2441" s="14">
        <f ca="1">LOGINV(RAND(),$M$12,$L$12)</f>
        <v>55.612453394338431</v>
      </c>
      <c r="E2441" s="14">
        <f ca="1">LOGINV(RAND(),$M$13,$L$13)</f>
        <v>22.813921546246664</v>
      </c>
      <c r="F2441" s="14">
        <f ca="1">LOGINV(RAND(),$M$14,$L$14)</f>
        <v>24.080820265241531</v>
      </c>
      <c r="G2441" s="14">
        <f ca="1">D2441+E2441+F2441</f>
        <v>102.50719520582662</v>
      </c>
      <c r="H2441">
        <f ca="1">FLOOR(SimTable[[#This Row],[Total_Service_Time_sec]],10)</f>
        <v>100</v>
      </c>
    </row>
    <row r="2442" spans="1:8" ht="15" customHeight="1">
      <c r="A2442">
        <f t="shared" si="38"/>
        <v>2441</v>
      </c>
      <c r="B2442" s="13">
        <f ca="1">RAND()</f>
        <v>0.53494679582616578</v>
      </c>
      <c r="C2442" t="str">
        <f ca="1">IF(B2442&lt;=$L$3,$I$3,IF(B2442&lt;=$L$4,$I$4,IF(B2442&lt;=$L$5,$I$5,IF(B2442&lt;=$L$6,$I$6,$I$7))))</f>
        <v>Cup</v>
      </c>
      <c r="D2442" s="14">
        <f ca="1">LOGINV(RAND(),$M$12,$L$12)</f>
        <v>43.715033269555882</v>
      </c>
      <c r="E2442" s="14">
        <f ca="1">LOGINV(RAND(),$M$13,$L$13)</f>
        <v>17.209854346241588</v>
      </c>
      <c r="F2442" s="14">
        <f ca="1">LOGINV(RAND(),$M$14,$L$14)</f>
        <v>15.301781220964799</v>
      </c>
      <c r="G2442" s="14">
        <f ca="1">D2442+E2442+F2442</f>
        <v>76.226668836762272</v>
      </c>
      <c r="H2442">
        <f ca="1">FLOOR(SimTable[[#This Row],[Total_Service_Time_sec]],10)</f>
        <v>70</v>
      </c>
    </row>
    <row r="2443" spans="1:8" ht="15" customHeight="1">
      <c r="A2443">
        <f t="shared" si="38"/>
        <v>2442</v>
      </c>
      <c r="B2443" s="13">
        <f ca="1">RAND()</f>
        <v>0.39594733430793871</v>
      </c>
      <c r="C2443" t="str">
        <f ca="1">IF(B2443&lt;=$L$3,$I$3,IF(B2443&lt;=$L$4,$I$4,IF(B2443&lt;=$L$5,$I$5,IF(B2443&lt;=$L$6,$I$6,$I$7))))</f>
        <v>Cone</v>
      </c>
      <c r="D2443" s="14">
        <f ca="1">LOGINV(RAND(),$M$12,$L$12)</f>
        <v>11.074529244280678</v>
      </c>
      <c r="E2443" s="14">
        <f ca="1">LOGINV(RAND(),$M$13,$L$13)</f>
        <v>42.124482035209084</v>
      </c>
      <c r="F2443" s="14">
        <f ca="1">LOGINV(RAND(),$M$14,$L$14)</f>
        <v>16.011426380772864</v>
      </c>
      <c r="G2443" s="14">
        <f ca="1">D2443+E2443+F2443</f>
        <v>69.210437660262627</v>
      </c>
      <c r="H2443">
        <f ca="1">FLOOR(SimTable[[#This Row],[Total_Service_Time_sec]],10)</f>
        <v>60</v>
      </c>
    </row>
    <row r="2444" spans="1:8" ht="15" customHeight="1">
      <c r="A2444">
        <f t="shared" si="38"/>
        <v>2443</v>
      </c>
      <c r="B2444" s="13">
        <f ca="1">RAND()</f>
        <v>0.26136054475228843</v>
      </c>
      <c r="C2444" t="str">
        <f ca="1">IF(B2444&lt;=$L$3,$I$3,IF(B2444&lt;=$L$4,$I$4,IF(B2444&lt;=$L$5,$I$5,IF(B2444&lt;=$L$6,$I$6,$I$7))))</f>
        <v>Cone</v>
      </c>
      <c r="D2444" s="14">
        <f ca="1">LOGINV(RAND(),$M$12,$L$12)</f>
        <v>24.7757647671074</v>
      </c>
      <c r="E2444" s="14">
        <f ca="1">LOGINV(RAND(),$M$13,$L$13)</f>
        <v>47.708048024176414</v>
      </c>
      <c r="F2444" s="14">
        <f ca="1">LOGINV(RAND(),$M$14,$L$14)</f>
        <v>30.427012008992079</v>
      </c>
      <c r="G2444" s="14">
        <f ca="1">D2444+E2444+F2444</f>
        <v>102.91082480027589</v>
      </c>
      <c r="H2444">
        <f ca="1">FLOOR(SimTable[[#This Row],[Total_Service_Time_sec]],10)</f>
        <v>100</v>
      </c>
    </row>
    <row r="2445" spans="1:8" ht="15" customHeight="1">
      <c r="A2445">
        <f t="shared" si="38"/>
        <v>2444</v>
      </c>
      <c r="B2445" s="13">
        <f ca="1">RAND()</f>
        <v>0.77041708515274598</v>
      </c>
      <c r="C2445" t="str">
        <f ca="1">IF(B2445&lt;=$L$3,$I$3,IF(B2445&lt;=$L$4,$I$4,IF(B2445&lt;=$L$5,$I$5,IF(B2445&lt;=$L$6,$I$6,$I$7))))</f>
        <v>Cup</v>
      </c>
      <c r="D2445" s="14">
        <f ca="1">LOGINV(RAND(),$M$12,$L$12)</f>
        <v>29.035478424168041</v>
      </c>
      <c r="E2445" s="14">
        <f ca="1">LOGINV(RAND(),$M$13,$L$13)</f>
        <v>15.430172391878793</v>
      </c>
      <c r="F2445" s="14">
        <f ca="1">LOGINV(RAND(),$M$14,$L$14)</f>
        <v>18.503943161088959</v>
      </c>
      <c r="G2445" s="14">
        <f ca="1">D2445+E2445+F2445</f>
        <v>62.969593977135787</v>
      </c>
      <c r="H2445">
        <f ca="1">FLOOR(SimTable[[#This Row],[Total_Service_Time_sec]],10)</f>
        <v>60</v>
      </c>
    </row>
    <row r="2446" spans="1:8" ht="15" customHeight="1">
      <c r="A2446">
        <f t="shared" si="38"/>
        <v>2445</v>
      </c>
      <c r="B2446" s="13">
        <f ca="1">RAND()</f>
        <v>0.76576517159022162</v>
      </c>
      <c r="C2446" t="str">
        <f ca="1">IF(B2446&lt;=$L$3,$I$3,IF(B2446&lt;=$L$4,$I$4,IF(B2446&lt;=$L$5,$I$5,IF(B2446&lt;=$L$6,$I$6,$I$7))))</f>
        <v>Cup</v>
      </c>
      <c r="D2446" s="14">
        <f ca="1">LOGINV(RAND(),$M$12,$L$12)</f>
        <v>53.371738206446899</v>
      </c>
      <c r="E2446" s="14">
        <f ca="1">LOGINV(RAND(),$M$13,$L$13)</f>
        <v>17.748541297557356</v>
      </c>
      <c r="F2446" s="14">
        <f ca="1">LOGINV(RAND(),$M$14,$L$14)</f>
        <v>22.01911844250824</v>
      </c>
      <c r="G2446" s="14">
        <f ca="1">D2446+E2446+F2446</f>
        <v>93.139397946512503</v>
      </c>
      <c r="H2446">
        <f ca="1">FLOOR(SimTable[[#This Row],[Total_Service_Time_sec]],10)</f>
        <v>90</v>
      </c>
    </row>
    <row r="2447" spans="1:8" ht="15" customHeight="1">
      <c r="A2447">
        <f t="shared" si="38"/>
        <v>2446</v>
      </c>
      <c r="B2447" s="13">
        <f ca="1">RAND()</f>
        <v>0.714303356328019</v>
      </c>
      <c r="C2447" t="str">
        <f ca="1">IF(B2447&lt;=$L$3,$I$3,IF(B2447&lt;=$L$4,$I$4,IF(B2447&lt;=$L$5,$I$5,IF(B2447&lt;=$L$6,$I$6,$I$7))))</f>
        <v>Cup</v>
      </c>
      <c r="D2447" s="14">
        <f ca="1">LOGINV(RAND(),$M$12,$L$12)</f>
        <v>24.28783445622059</v>
      </c>
      <c r="E2447" s="14">
        <f ca="1">LOGINV(RAND(),$M$13,$L$13)</f>
        <v>16.943739583535773</v>
      </c>
      <c r="F2447" s="14">
        <f ca="1">LOGINV(RAND(),$M$14,$L$14)</f>
        <v>23.915992847493335</v>
      </c>
      <c r="G2447" s="14">
        <f ca="1">D2447+E2447+F2447</f>
        <v>65.147566887249695</v>
      </c>
      <c r="H2447">
        <f ca="1">FLOOR(SimTable[[#This Row],[Total_Service_Time_sec]],10)</f>
        <v>60</v>
      </c>
    </row>
    <row r="2448" spans="1:8" ht="15" customHeight="1">
      <c r="A2448">
        <f t="shared" si="38"/>
        <v>2447</v>
      </c>
      <c r="B2448" s="13">
        <f ca="1">RAND()</f>
        <v>0.81349805644424578</v>
      </c>
      <c r="C2448" t="str">
        <f ca="1">IF(B2448&lt;=$L$3,$I$3,IF(B2448&lt;=$L$4,$I$4,IF(B2448&lt;=$L$5,$I$5,IF(B2448&lt;=$L$6,$I$6,$I$7))))</f>
        <v>Cup</v>
      </c>
      <c r="D2448" s="14">
        <f ca="1">LOGINV(RAND(),$M$12,$L$12)</f>
        <v>90.79598734023628</v>
      </c>
      <c r="E2448" s="14">
        <f ca="1">LOGINV(RAND(),$M$13,$L$13)</f>
        <v>25.806585206618482</v>
      </c>
      <c r="F2448" s="14">
        <f ca="1">LOGINV(RAND(),$M$14,$L$14)</f>
        <v>14.82668043379789</v>
      </c>
      <c r="G2448" s="14">
        <f ca="1">D2448+E2448+F2448</f>
        <v>131.42925298065265</v>
      </c>
      <c r="H2448">
        <f ca="1">FLOOR(SimTable[[#This Row],[Total_Service_Time_sec]],10)</f>
        <v>130</v>
      </c>
    </row>
    <row r="2449" spans="1:8" ht="15" customHeight="1">
      <c r="A2449">
        <f t="shared" si="38"/>
        <v>2448</v>
      </c>
      <c r="B2449" s="13">
        <f ca="1">RAND()</f>
        <v>0.82791453873164411</v>
      </c>
      <c r="C2449" t="str">
        <f ca="1">IF(B2449&lt;=$L$3,$I$3,IF(B2449&lt;=$L$4,$I$4,IF(B2449&lt;=$L$5,$I$5,IF(B2449&lt;=$L$6,$I$6,$I$7))))</f>
        <v>Cup</v>
      </c>
      <c r="D2449" s="14">
        <f ca="1">LOGINV(RAND(),$M$12,$L$12)</f>
        <v>29.775087491073656</v>
      </c>
      <c r="E2449" s="14">
        <f ca="1">LOGINV(RAND(),$M$13,$L$13)</f>
        <v>31.538283316682396</v>
      </c>
      <c r="F2449" s="14">
        <f ca="1">LOGINV(RAND(),$M$14,$L$14)</f>
        <v>14.832482413104779</v>
      </c>
      <c r="G2449" s="14">
        <f ca="1">D2449+E2449+F2449</f>
        <v>76.145853220860829</v>
      </c>
      <c r="H2449">
        <f ca="1">FLOOR(SimTable[[#This Row],[Total_Service_Time_sec]],10)</f>
        <v>70</v>
      </c>
    </row>
    <row r="2450" spans="1:8" ht="15" customHeight="1">
      <c r="A2450">
        <f t="shared" si="38"/>
        <v>2449</v>
      </c>
      <c r="B2450" s="13">
        <f ca="1">RAND()</f>
        <v>0.93615109029100785</v>
      </c>
      <c r="C2450" t="str">
        <f ca="1">IF(B2450&lt;=$L$3,$I$3,IF(B2450&lt;=$L$4,$I$4,IF(B2450&lt;=$L$5,$I$5,IF(B2450&lt;=$L$6,$I$6,$I$7))))</f>
        <v>Split</v>
      </c>
      <c r="D2450" s="14">
        <f ca="1">LOGINV(RAND(),$M$12,$L$12)</f>
        <v>54.103488952024207</v>
      </c>
      <c r="E2450" s="14">
        <f ca="1">LOGINV(RAND(),$M$13,$L$13)</f>
        <v>4.5805763907470718</v>
      </c>
      <c r="F2450" s="14">
        <f ca="1">LOGINV(RAND(),$M$14,$L$14)</f>
        <v>22.630434852894911</v>
      </c>
      <c r="G2450" s="14">
        <f ca="1">D2450+E2450+F2450</f>
        <v>81.314500195666184</v>
      </c>
      <c r="H2450">
        <f ca="1">FLOOR(SimTable[[#This Row],[Total_Service_Time_sec]],10)</f>
        <v>80</v>
      </c>
    </row>
    <row r="2451" spans="1:8" ht="15" customHeight="1">
      <c r="A2451">
        <f t="shared" si="38"/>
        <v>2450</v>
      </c>
      <c r="B2451" s="13">
        <f ca="1">RAND()</f>
        <v>0.12311494749952789</v>
      </c>
      <c r="C2451" t="str">
        <f ca="1">IF(B2451&lt;=$L$3,$I$3,IF(B2451&lt;=$L$4,$I$4,IF(B2451&lt;=$L$5,$I$5,IF(B2451&lt;=$L$6,$I$6,$I$7))))</f>
        <v>Cone</v>
      </c>
      <c r="D2451" s="14">
        <f ca="1">LOGINV(RAND(),$M$12,$L$12)</f>
        <v>13.458393318706422</v>
      </c>
      <c r="E2451" s="14">
        <f ca="1">LOGINV(RAND(),$M$13,$L$13)</f>
        <v>13.063414005196684</v>
      </c>
      <c r="F2451" s="14">
        <f ca="1">LOGINV(RAND(),$M$14,$L$14)</f>
        <v>23.574512484731315</v>
      </c>
      <c r="G2451" s="14">
        <f ca="1">D2451+E2451+F2451</f>
        <v>50.096319808634419</v>
      </c>
      <c r="H2451">
        <f ca="1">FLOOR(SimTable[[#This Row],[Total_Service_Time_sec]],10)</f>
        <v>50</v>
      </c>
    </row>
    <row r="2452" spans="1:8" ht="15" customHeight="1">
      <c r="A2452">
        <f t="shared" si="38"/>
        <v>2451</v>
      </c>
      <c r="B2452" s="13">
        <f ca="1">RAND()</f>
        <v>4.6791537955472196E-2</v>
      </c>
      <c r="C2452" t="str">
        <f ca="1">IF(B2452&lt;=$L$3,$I$3,IF(B2452&lt;=$L$4,$I$4,IF(B2452&lt;=$L$5,$I$5,IF(B2452&lt;=$L$6,$I$6,$I$7))))</f>
        <v>Cone</v>
      </c>
      <c r="D2452" s="14">
        <f ca="1">LOGINV(RAND(),$M$12,$L$12)</f>
        <v>43.100812078027154</v>
      </c>
      <c r="E2452" s="14">
        <f ca="1">LOGINV(RAND(),$M$13,$L$13)</f>
        <v>40.061340925493418</v>
      </c>
      <c r="F2452" s="14">
        <f ca="1">LOGINV(RAND(),$M$14,$L$14)</f>
        <v>15.376565068411459</v>
      </c>
      <c r="G2452" s="14">
        <f ca="1">D2452+E2452+F2452</f>
        <v>98.538718071932038</v>
      </c>
      <c r="H2452">
        <f ca="1">FLOOR(SimTable[[#This Row],[Total_Service_Time_sec]],10)</f>
        <v>90</v>
      </c>
    </row>
    <row r="2453" spans="1:8" ht="15" customHeight="1">
      <c r="A2453">
        <f t="shared" si="38"/>
        <v>2452</v>
      </c>
      <c r="B2453" s="13">
        <f ca="1">RAND()</f>
        <v>0.51406683399481623</v>
      </c>
      <c r="C2453" t="str">
        <f ca="1">IF(B2453&lt;=$L$3,$I$3,IF(B2453&lt;=$L$4,$I$4,IF(B2453&lt;=$L$5,$I$5,IF(B2453&lt;=$L$6,$I$6,$I$7))))</f>
        <v>Cup</v>
      </c>
      <c r="D2453" s="14">
        <f ca="1">LOGINV(RAND(),$M$12,$L$12)</f>
        <v>18.244830930661497</v>
      </c>
      <c r="E2453" s="14">
        <f ca="1">LOGINV(RAND(),$M$13,$L$13)</f>
        <v>37.675478097403868</v>
      </c>
      <c r="F2453" s="14">
        <f ca="1">LOGINV(RAND(),$M$14,$L$14)</f>
        <v>24.022955585943077</v>
      </c>
      <c r="G2453" s="14">
        <f ca="1">D2453+E2453+F2453</f>
        <v>79.943264614008442</v>
      </c>
      <c r="H2453">
        <f ca="1">FLOOR(SimTable[[#This Row],[Total_Service_Time_sec]],10)</f>
        <v>70</v>
      </c>
    </row>
    <row r="2454" spans="1:8" ht="15" customHeight="1">
      <c r="A2454">
        <f t="shared" si="38"/>
        <v>2453</v>
      </c>
      <c r="B2454" s="13">
        <f ca="1">RAND()</f>
        <v>0.81027527330545823</v>
      </c>
      <c r="C2454" t="str">
        <f ca="1">IF(B2454&lt;=$L$3,$I$3,IF(B2454&lt;=$L$4,$I$4,IF(B2454&lt;=$L$5,$I$5,IF(B2454&lt;=$L$6,$I$6,$I$7))))</f>
        <v>Cup</v>
      </c>
      <c r="D2454" s="14">
        <f ca="1">LOGINV(RAND(),$M$12,$L$12)</f>
        <v>26.817110740595968</v>
      </c>
      <c r="E2454" s="14">
        <f ca="1">LOGINV(RAND(),$M$13,$L$13)</f>
        <v>53.009444555336216</v>
      </c>
      <c r="F2454" s="14">
        <f ca="1">LOGINV(RAND(),$M$14,$L$14)</f>
        <v>15.638632371395854</v>
      </c>
      <c r="G2454" s="14">
        <f ca="1">D2454+E2454+F2454</f>
        <v>95.465187667328038</v>
      </c>
      <c r="H2454">
        <f ca="1">FLOOR(SimTable[[#This Row],[Total_Service_Time_sec]],10)</f>
        <v>90</v>
      </c>
    </row>
    <row r="2455" spans="1:8" ht="15" customHeight="1">
      <c r="A2455">
        <f t="shared" si="38"/>
        <v>2454</v>
      </c>
      <c r="B2455" s="13">
        <f ca="1">RAND()</f>
        <v>0.70106971290355713</v>
      </c>
      <c r="C2455" t="str">
        <f ca="1">IF(B2455&lt;=$L$3,$I$3,IF(B2455&lt;=$L$4,$I$4,IF(B2455&lt;=$L$5,$I$5,IF(B2455&lt;=$L$6,$I$6,$I$7))))</f>
        <v>Cup</v>
      </c>
      <c r="D2455" s="14">
        <f ca="1">LOGINV(RAND(),$M$12,$L$12)</f>
        <v>14.955007276966935</v>
      </c>
      <c r="E2455" s="14">
        <f ca="1">LOGINV(RAND(),$M$13,$L$13)</f>
        <v>40.151477516246501</v>
      </c>
      <c r="F2455" s="14">
        <f ca="1">LOGINV(RAND(),$M$14,$L$14)</f>
        <v>19.321086018640557</v>
      </c>
      <c r="G2455" s="14">
        <f ca="1">D2455+E2455+F2455</f>
        <v>74.427570811853997</v>
      </c>
      <c r="H2455">
        <f ca="1">FLOOR(SimTable[[#This Row],[Total_Service_Time_sec]],10)</f>
        <v>70</v>
      </c>
    </row>
    <row r="2456" spans="1:8" ht="15" customHeight="1">
      <c r="A2456">
        <f t="shared" si="38"/>
        <v>2455</v>
      </c>
      <c r="B2456" s="13">
        <f ca="1">RAND()</f>
        <v>0.86784176381097877</v>
      </c>
      <c r="C2456" t="str">
        <f ca="1">IF(B2456&lt;=$L$3,$I$3,IF(B2456&lt;=$L$4,$I$4,IF(B2456&lt;=$L$5,$I$5,IF(B2456&lt;=$L$6,$I$6,$I$7))))</f>
        <v>Shake</v>
      </c>
      <c r="D2456" s="14">
        <f ca="1">LOGINV(RAND(),$M$12,$L$12)</f>
        <v>33.607228994164572</v>
      </c>
      <c r="E2456" s="14">
        <f ca="1">LOGINV(RAND(),$M$13,$L$13)</f>
        <v>35.517910483871596</v>
      </c>
      <c r="F2456" s="14">
        <f ca="1">LOGINV(RAND(),$M$14,$L$14)</f>
        <v>15.53069621184698</v>
      </c>
      <c r="G2456" s="14">
        <f ca="1">D2456+E2456+F2456</f>
        <v>84.655835689883162</v>
      </c>
      <c r="H2456">
        <f ca="1">FLOOR(SimTable[[#This Row],[Total_Service_Time_sec]],10)</f>
        <v>80</v>
      </c>
    </row>
    <row r="2457" spans="1:8" ht="15" customHeight="1">
      <c r="A2457">
        <f t="shared" si="38"/>
        <v>2456</v>
      </c>
      <c r="B2457" s="13">
        <f ca="1">RAND()</f>
        <v>0.14111761928356104</v>
      </c>
      <c r="C2457" t="str">
        <f ca="1">IF(B2457&lt;=$L$3,$I$3,IF(B2457&lt;=$L$4,$I$4,IF(B2457&lt;=$L$5,$I$5,IF(B2457&lt;=$L$6,$I$6,$I$7))))</f>
        <v>Cone</v>
      </c>
      <c r="D2457" s="14">
        <f ca="1">LOGINV(RAND(),$M$12,$L$12)</f>
        <v>15.344961416749882</v>
      </c>
      <c r="E2457" s="14">
        <f ca="1">LOGINV(RAND(),$M$13,$L$13)</f>
        <v>16.681449428240342</v>
      </c>
      <c r="F2457" s="14">
        <f ca="1">LOGINV(RAND(),$M$14,$L$14)</f>
        <v>15.516245038181884</v>
      </c>
      <c r="G2457" s="14">
        <f ca="1">D2457+E2457+F2457</f>
        <v>47.54265588317211</v>
      </c>
      <c r="H2457">
        <f ca="1">FLOOR(SimTable[[#This Row],[Total_Service_Time_sec]],10)</f>
        <v>40</v>
      </c>
    </row>
    <row r="2458" spans="1:8" ht="15" customHeight="1">
      <c r="A2458">
        <f t="shared" si="38"/>
        <v>2457</v>
      </c>
      <c r="B2458" s="13">
        <f ca="1">RAND()</f>
        <v>0.41522376309825393</v>
      </c>
      <c r="C2458" t="str">
        <f ca="1">IF(B2458&lt;=$L$3,$I$3,IF(B2458&lt;=$L$4,$I$4,IF(B2458&lt;=$L$5,$I$5,IF(B2458&lt;=$L$6,$I$6,$I$7))))</f>
        <v>Cone</v>
      </c>
      <c r="D2458" s="14">
        <f ca="1">LOGINV(RAND(),$M$12,$L$12)</f>
        <v>117.17228904591208</v>
      </c>
      <c r="E2458" s="14">
        <f ca="1">LOGINV(RAND(),$M$13,$L$13)</f>
        <v>33.445534964222567</v>
      </c>
      <c r="F2458" s="14">
        <f ca="1">LOGINV(RAND(),$M$14,$L$14)</f>
        <v>19.297056930288282</v>
      </c>
      <c r="G2458" s="14">
        <f ca="1">D2458+E2458+F2458</f>
        <v>169.91488094042293</v>
      </c>
      <c r="H2458">
        <f ca="1">FLOOR(SimTable[[#This Row],[Total_Service_Time_sec]],10)</f>
        <v>160</v>
      </c>
    </row>
    <row r="2459" spans="1:8" ht="15" customHeight="1">
      <c r="A2459">
        <f t="shared" si="38"/>
        <v>2458</v>
      </c>
      <c r="B2459" s="13">
        <f ca="1">RAND()</f>
        <v>0.61402254824490277</v>
      </c>
      <c r="C2459" t="str">
        <f ca="1">IF(B2459&lt;=$L$3,$I$3,IF(B2459&lt;=$L$4,$I$4,IF(B2459&lt;=$L$5,$I$5,IF(B2459&lt;=$L$6,$I$6,$I$7))))</f>
        <v>Cup</v>
      </c>
      <c r="D2459" s="14">
        <f ca="1">LOGINV(RAND(),$M$12,$L$12)</f>
        <v>79.810717797574611</v>
      </c>
      <c r="E2459" s="14">
        <f ca="1">LOGINV(RAND(),$M$13,$L$13)</f>
        <v>42.08618244907268</v>
      </c>
      <c r="F2459" s="14">
        <f ca="1">LOGINV(RAND(),$M$14,$L$14)</f>
        <v>23.504824163372543</v>
      </c>
      <c r="G2459" s="14">
        <f ca="1">D2459+E2459+F2459</f>
        <v>145.40172441001982</v>
      </c>
      <c r="H2459">
        <f ca="1">FLOOR(SimTable[[#This Row],[Total_Service_Time_sec]],10)</f>
        <v>140</v>
      </c>
    </row>
    <row r="2460" spans="1:8" ht="15" customHeight="1">
      <c r="A2460">
        <f t="shared" si="38"/>
        <v>2459</v>
      </c>
      <c r="B2460" s="13">
        <f ca="1">RAND()</f>
        <v>0.73149540551511716</v>
      </c>
      <c r="C2460" t="str">
        <f ca="1">IF(B2460&lt;=$L$3,$I$3,IF(B2460&lt;=$L$4,$I$4,IF(B2460&lt;=$L$5,$I$5,IF(B2460&lt;=$L$6,$I$6,$I$7))))</f>
        <v>Cup</v>
      </c>
      <c r="D2460" s="14">
        <f ca="1">LOGINV(RAND(),$M$12,$L$12)</f>
        <v>125.23080364089255</v>
      </c>
      <c r="E2460" s="14">
        <f ca="1">LOGINV(RAND(),$M$13,$L$13)</f>
        <v>34.04434873392443</v>
      </c>
      <c r="F2460" s="14">
        <f ca="1">LOGINV(RAND(),$M$14,$L$14)</f>
        <v>18.981816304431064</v>
      </c>
      <c r="G2460" s="14">
        <f ca="1">D2460+E2460+F2460</f>
        <v>178.25696867924802</v>
      </c>
      <c r="H2460">
        <f ca="1">FLOOR(SimTable[[#This Row],[Total_Service_Time_sec]],10)</f>
        <v>170</v>
      </c>
    </row>
    <row r="2461" spans="1:8" ht="15" customHeight="1">
      <c r="A2461">
        <f t="shared" si="38"/>
        <v>2460</v>
      </c>
      <c r="B2461" s="13">
        <f ca="1">RAND()</f>
        <v>0.11901675706859205</v>
      </c>
      <c r="C2461" t="str">
        <f ca="1">IF(B2461&lt;=$L$3,$I$3,IF(B2461&lt;=$L$4,$I$4,IF(B2461&lt;=$L$5,$I$5,IF(B2461&lt;=$L$6,$I$6,$I$7))))</f>
        <v>Cone</v>
      </c>
      <c r="D2461" s="14">
        <f ca="1">LOGINV(RAND(),$M$12,$L$12)</f>
        <v>18.103811151603605</v>
      </c>
      <c r="E2461" s="14">
        <f ca="1">LOGINV(RAND(),$M$13,$L$13)</f>
        <v>27.590255933081917</v>
      </c>
      <c r="F2461" s="14">
        <f ca="1">LOGINV(RAND(),$M$14,$L$14)</f>
        <v>22.775028673182288</v>
      </c>
      <c r="G2461" s="14">
        <f ca="1">D2461+E2461+F2461</f>
        <v>68.469095757867805</v>
      </c>
      <c r="H2461">
        <f ca="1">FLOOR(SimTable[[#This Row],[Total_Service_Time_sec]],10)</f>
        <v>60</v>
      </c>
    </row>
    <row r="2462" spans="1:8" ht="15" customHeight="1">
      <c r="A2462">
        <f t="shared" si="38"/>
        <v>2461</v>
      </c>
      <c r="B2462" s="13">
        <f ca="1">RAND()</f>
        <v>0.3596042039139723</v>
      </c>
      <c r="C2462" t="str">
        <f ca="1">IF(B2462&lt;=$L$3,$I$3,IF(B2462&lt;=$L$4,$I$4,IF(B2462&lt;=$L$5,$I$5,IF(B2462&lt;=$L$6,$I$6,$I$7))))</f>
        <v>Cone</v>
      </c>
      <c r="D2462" s="14">
        <f ca="1">LOGINV(RAND(),$M$12,$L$12)</f>
        <v>80.082728130993559</v>
      </c>
      <c r="E2462" s="14">
        <f ca="1">LOGINV(RAND(),$M$13,$L$13)</f>
        <v>72.723108356127398</v>
      </c>
      <c r="F2462" s="14">
        <f ca="1">LOGINV(RAND(),$M$14,$L$14)</f>
        <v>17.632635858559759</v>
      </c>
      <c r="G2462" s="14">
        <f ca="1">D2462+E2462+F2462</f>
        <v>170.43847234568071</v>
      </c>
      <c r="H2462">
        <f ca="1">FLOOR(SimTable[[#This Row],[Total_Service_Time_sec]],10)</f>
        <v>170</v>
      </c>
    </row>
    <row r="2463" spans="1:8" ht="15" customHeight="1">
      <c r="A2463">
        <f t="shared" si="38"/>
        <v>2462</v>
      </c>
      <c r="B2463" s="13">
        <f ca="1">RAND()</f>
        <v>0.1276736871268862</v>
      </c>
      <c r="C2463" t="str">
        <f ca="1">IF(B2463&lt;=$L$3,$I$3,IF(B2463&lt;=$L$4,$I$4,IF(B2463&lt;=$L$5,$I$5,IF(B2463&lt;=$L$6,$I$6,$I$7))))</f>
        <v>Cone</v>
      </c>
      <c r="D2463" s="14">
        <f ca="1">LOGINV(RAND(),$M$12,$L$12)</f>
        <v>29.238394054863377</v>
      </c>
      <c r="E2463" s="14">
        <f ca="1">LOGINV(RAND(),$M$13,$L$13)</f>
        <v>60.560144485149529</v>
      </c>
      <c r="F2463" s="14">
        <f ca="1">LOGINV(RAND(),$M$14,$L$14)</f>
        <v>23.561867750794701</v>
      </c>
      <c r="G2463" s="14">
        <f ca="1">D2463+E2463+F2463</f>
        <v>113.36040629080762</v>
      </c>
      <c r="H2463">
        <f ca="1">FLOOR(SimTable[[#This Row],[Total_Service_Time_sec]],10)</f>
        <v>110</v>
      </c>
    </row>
    <row r="2464" spans="1:8" ht="15" customHeight="1">
      <c r="A2464">
        <f t="shared" si="38"/>
        <v>2463</v>
      </c>
      <c r="B2464" s="13">
        <f ca="1">RAND()</f>
        <v>0.8472170927144157</v>
      </c>
      <c r="C2464" t="str">
        <f ca="1">IF(B2464&lt;=$L$3,$I$3,IF(B2464&lt;=$L$4,$I$4,IF(B2464&lt;=$L$5,$I$5,IF(B2464&lt;=$L$6,$I$6,$I$7))))</f>
        <v>Cup</v>
      </c>
      <c r="D2464" s="14">
        <f ca="1">LOGINV(RAND(),$M$12,$L$12)</f>
        <v>38.967451832526706</v>
      </c>
      <c r="E2464" s="14">
        <f ca="1">LOGINV(RAND(),$M$13,$L$13)</f>
        <v>22.791372329693182</v>
      </c>
      <c r="F2464" s="14">
        <f ca="1">LOGINV(RAND(),$M$14,$L$14)</f>
        <v>21.640661434071315</v>
      </c>
      <c r="G2464" s="14">
        <f ca="1">D2464+E2464+F2464</f>
        <v>83.3994855962912</v>
      </c>
      <c r="H2464">
        <f ca="1">FLOOR(SimTable[[#This Row],[Total_Service_Time_sec]],10)</f>
        <v>80</v>
      </c>
    </row>
    <row r="2465" spans="1:8" ht="15" customHeight="1">
      <c r="A2465">
        <f t="shared" si="38"/>
        <v>2464</v>
      </c>
      <c r="B2465" s="13">
        <f ca="1">RAND()</f>
        <v>0.85328887548229926</v>
      </c>
      <c r="C2465" t="str">
        <f ca="1">IF(B2465&lt;=$L$3,$I$3,IF(B2465&lt;=$L$4,$I$4,IF(B2465&lt;=$L$5,$I$5,IF(B2465&lt;=$L$6,$I$6,$I$7))))</f>
        <v>Cup</v>
      </c>
      <c r="D2465" s="14">
        <f ca="1">LOGINV(RAND(),$M$12,$L$12)</f>
        <v>37.774217859611248</v>
      </c>
      <c r="E2465" s="14">
        <f ca="1">LOGINV(RAND(),$M$13,$L$13)</f>
        <v>6.9681789983994458</v>
      </c>
      <c r="F2465" s="14">
        <f ca="1">LOGINV(RAND(),$M$14,$L$14)</f>
        <v>24.046179868736484</v>
      </c>
      <c r="G2465" s="14">
        <f ca="1">D2465+E2465+F2465</f>
        <v>68.788576726747181</v>
      </c>
      <c r="H2465">
        <f ca="1">FLOOR(SimTable[[#This Row],[Total_Service_Time_sec]],10)</f>
        <v>60</v>
      </c>
    </row>
    <row r="2466" spans="1:8" ht="15" customHeight="1">
      <c r="A2466">
        <f t="shared" si="38"/>
        <v>2465</v>
      </c>
      <c r="B2466" s="13">
        <f ca="1">RAND()</f>
        <v>0.18853940541761038</v>
      </c>
      <c r="C2466" t="str">
        <f ca="1">IF(B2466&lt;=$L$3,$I$3,IF(B2466&lt;=$L$4,$I$4,IF(B2466&lt;=$L$5,$I$5,IF(B2466&lt;=$L$6,$I$6,$I$7))))</f>
        <v>Cone</v>
      </c>
      <c r="D2466" s="14">
        <f ca="1">LOGINV(RAND(),$M$12,$L$12)</f>
        <v>26.824987408933637</v>
      </c>
      <c r="E2466" s="14">
        <f ca="1">LOGINV(RAND(),$M$13,$L$13)</f>
        <v>43.342449803650553</v>
      </c>
      <c r="F2466" s="14">
        <f ca="1">LOGINV(RAND(),$M$14,$L$14)</f>
        <v>14.941438045473232</v>
      </c>
      <c r="G2466" s="14">
        <f ca="1">D2466+E2466+F2466</f>
        <v>85.108875258057424</v>
      </c>
      <c r="H2466">
        <f ca="1">FLOOR(SimTable[[#This Row],[Total_Service_Time_sec]],10)</f>
        <v>80</v>
      </c>
    </row>
    <row r="2467" spans="1:8" ht="15" customHeight="1">
      <c r="A2467">
        <f t="shared" si="38"/>
        <v>2466</v>
      </c>
      <c r="B2467" s="13">
        <f ca="1">RAND()</f>
        <v>0.28586996193710124</v>
      </c>
      <c r="C2467" t="str">
        <f ca="1">IF(B2467&lt;=$L$3,$I$3,IF(B2467&lt;=$L$4,$I$4,IF(B2467&lt;=$L$5,$I$5,IF(B2467&lt;=$L$6,$I$6,$I$7))))</f>
        <v>Cone</v>
      </c>
      <c r="D2467" s="14">
        <f ca="1">LOGINV(RAND(),$M$12,$L$12)</f>
        <v>16.833639920934424</v>
      </c>
      <c r="E2467" s="14">
        <f ca="1">LOGINV(RAND(),$M$13,$L$13)</f>
        <v>49.147661635073753</v>
      </c>
      <c r="F2467" s="14">
        <f ca="1">LOGINV(RAND(),$M$14,$L$14)</f>
        <v>23.385145692941478</v>
      </c>
      <c r="G2467" s="14">
        <f ca="1">D2467+E2467+F2467</f>
        <v>89.366447248949655</v>
      </c>
      <c r="H2467">
        <f ca="1">FLOOR(SimTable[[#This Row],[Total_Service_Time_sec]],10)</f>
        <v>80</v>
      </c>
    </row>
    <row r="2468" spans="1:8" ht="15" customHeight="1">
      <c r="A2468">
        <f t="shared" si="38"/>
        <v>2467</v>
      </c>
      <c r="B2468" s="13">
        <f ca="1">RAND()</f>
        <v>0.1257432491284326</v>
      </c>
      <c r="C2468" t="str">
        <f ca="1">IF(B2468&lt;=$L$3,$I$3,IF(B2468&lt;=$L$4,$I$4,IF(B2468&lt;=$L$5,$I$5,IF(B2468&lt;=$L$6,$I$6,$I$7))))</f>
        <v>Cone</v>
      </c>
      <c r="D2468" s="14">
        <f ca="1">LOGINV(RAND(),$M$12,$L$12)</f>
        <v>10.261879090686193</v>
      </c>
      <c r="E2468" s="14">
        <f ca="1">LOGINV(RAND(),$M$13,$L$13)</f>
        <v>42.984337061311244</v>
      </c>
      <c r="F2468" s="14">
        <f ca="1">LOGINV(RAND(),$M$14,$L$14)</f>
        <v>13.370159806408505</v>
      </c>
      <c r="G2468" s="14">
        <f ca="1">D2468+E2468+F2468</f>
        <v>66.616375958405939</v>
      </c>
      <c r="H2468">
        <f ca="1">FLOOR(SimTable[[#This Row],[Total_Service_Time_sec]],10)</f>
        <v>60</v>
      </c>
    </row>
    <row r="2469" spans="1:8" ht="15" customHeight="1">
      <c r="A2469">
        <f t="shared" si="38"/>
        <v>2468</v>
      </c>
      <c r="B2469" s="13">
        <f ca="1">RAND()</f>
        <v>0.66238439885998612</v>
      </c>
      <c r="C2469" t="str">
        <f ca="1">IF(B2469&lt;=$L$3,$I$3,IF(B2469&lt;=$L$4,$I$4,IF(B2469&lt;=$L$5,$I$5,IF(B2469&lt;=$L$6,$I$6,$I$7))))</f>
        <v>Cup</v>
      </c>
      <c r="D2469" s="14">
        <f ca="1">LOGINV(RAND(),$M$12,$L$12)</f>
        <v>7.9015352885546024</v>
      </c>
      <c r="E2469" s="14">
        <f ca="1">LOGINV(RAND(),$M$13,$L$13)</f>
        <v>21.024334630641903</v>
      </c>
      <c r="F2469" s="14">
        <f ca="1">LOGINV(RAND(),$M$14,$L$14)</f>
        <v>19.335223866843872</v>
      </c>
      <c r="G2469" s="14">
        <f ca="1">D2469+E2469+F2469</f>
        <v>48.261093786040377</v>
      </c>
      <c r="H2469">
        <f ca="1">FLOOR(SimTable[[#This Row],[Total_Service_Time_sec]],10)</f>
        <v>40</v>
      </c>
    </row>
    <row r="2470" spans="1:8" ht="15" customHeight="1">
      <c r="A2470">
        <f t="shared" si="38"/>
        <v>2469</v>
      </c>
      <c r="B2470" s="13">
        <f ca="1">RAND()</f>
        <v>0.41033689781669802</v>
      </c>
      <c r="C2470" t="str">
        <f ca="1">IF(B2470&lt;=$L$3,$I$3,IF(B2470&lt;=$L$4,$I$4,IF(B2470&lt;=$L$5,$I$5,IF(B2470&lt;=$L$6,$I$6,$I$7))))</f>
        <v>Cone</v>
      </c>
      <c r="D2470" s="14">
        <f ca="1">LOGINV(RAND(),$M$12,$L$12)</f>
        <v>31.178900474738025</v>
      </c>
      <c r="E2470" s="14">
        <f ca="1">LOGINV(RAND(),$M$13,$L$13)</f>
        <v>21.087430098715707</v>
      </c>
      <c r="F2470" s="14">
        <f ca="1">LOGINV(RAND(),$M$14,$L$14)</f>
        <v>22.137285072247419</v>
      </c>
      <c r="G2470" s="14">
        <f ca="1">D2470+E2470+F2470</f>
        <v>74.403615645701151</v>
      </c>
      <c r="H2470">
        <f ca="1">FLOOR(SimTable[[#This Row],[Total_Service_Time_sec]],10)</f>
        <v>70</v>
      </c>
    </row>
    <row r="2471" spans="1:8" ht="15" customHeight="1">
      <c r="A2471">
        <f t="shared" si="38"/>
        <v>2470</v>
      </c>
      <c r="B2471" s="13">
        <f ca="1">RAND()</f>
        <v>0.77077448636233081</v>
      </c>
      <c r="C2471" t="str">
        <f ca="1">IF(B2471&lt;=$L$3,$I$3,IF(B2471&lt;=$L$4,$I$4,IF(B2471&lt;=$L$5,$I$5,IF(B2471&lt;=$L$6,$I$6,$I$7))))</f>
        <v>Cup</v>
      </c>
      <c r="D2471" s="14">
        <f ca="1">LOGINV(RAND(),$M$12,$L$12)</f>
        <v>37.570824134641448</v>
      </c>
      <c r="E2471" s="14">
        <f ca="1">LOGINV(RAND(),$M$13,$L$13)</f>
        <v>56.904602795229842</v>
      </c>
      <c r="F2471" s="14">
        <f ca="1">LOGINV(RAND(),$M$14,$L$14)</f>
        <v>25.625625169469846</v>
      </c>
      <c r="G2471" s="14">
        <f ca="1">D2471+E2471+F2471</f>
        <v>120.10105209934113</v>
      </c>
      <c r="H2471">
        <f ca="1">FLOOR(SimTable[[#This Row],[Total_Service_Time_sec]],10)</f>
        <v>120</v>
      </c>
    </row>
    <row r="2472" spans="1:8" ht="15" customHeight="1">
      <c r="A2472">
        <f t="shared" si="38"/>
        <v>2471</v>
      </c>
      <c r="B2472" s="13">
        <f ca="1">RAND()</f>
        <v>0.97672524246569514</v>
      </c>
      <c r="C2472" t="str">
        <f ca="1">IF(B2472&lt;=$L$3,$I$3,IF(B2472&lt;=$L$4,$I$4,IF(B2472&lt;=$L$5,$I$5,IF(B2472&lt;=$L$6,$I$6,$I$7))))</f>
        <v>Sundae</v>
      </c>
      <c r="D2472" s="14">
        <f ca="1">LOGINV(RAND(),$M$12,$L$12)</f>
        <v>49.361085622272128</v>
      </c>
      <c r="E2472" s="14">
        <f ca="1">LOGINV(RAND(),$M$13,$L$13)</f>
        <v>19.716633707921066</v>
      </c>
      <c r="F2472" s="14">
        <f ca="1">LOGINV(RAND(),$M$14,$L$14)</f>
        <v>14.540471150812399</v>
      </c>
      <c r="G2472" s="14">
        <f ca="1">D2472+E2472+F2472</f>
        <v>83.618190481005584</v>
      </c>
      <c r="H2472">
        <f ca="1">FLOOR(SimTable[[#This Row],[Total_Service_Time_sec]],10)</f>
        <v>80</v>
      </c>
    </row>
    <row r="2473" spans="1:8" ht="15" customHeight="1">
      <c r="A2473">
        <f t="shared" si="38"/>
        <v>2472</v>
      </c>
      <c r="B2473" s="13">
        <f ca="1">RAND()</f>
        <v>0.20469730666480856</v>
      </c>
      <c r="C2473" t="str">
        <f ca="1">IF(B2473&lt;=$L$3,$I$3,IF(B2473&lt;=$L$4,$I$4,IF(B2473&lt;=$L$5,$I$5,IF(B2473&lt;=$L$6,$I$6,$I$7))))</f>
        <v>Cone</v>
      </c>
      <c r="D2473" s="14">
        <f ca="1">LOGINV(RAND(),$M$12,$L$12)</f>
        <v>36.321511389746554</v>
      </c>
      <c r="E2473" s="14">
        <f ca="1">LOGINV(RAND(),$M$13,$L$13)</f>
        <v>29.833959266499271</v>
      </c>
      <c r="F2473" s="14">
        <f ca="1">LOGINV(RAND(),$M$14,$L$14)</f>
        <v>17.416211043728207</v>
      </c>
      <c r="G2473" s="14">
        <f ca="1">D2473+E2473+F2473</f>
        <v>83.571681699974036</v>
      </c>
      <c r="H2473">
        <f ca="1">FLOOR(SimTable[[#This Row],[Total_Service_Time_sec]],10)</f>
        <v>80</v>
      </c>
    </row>
    <row r="2474" spans="1:8" ht="15" customHeight="1">
      <c r="A2474">
        <f t="shared" si="38"/>
        <v>2473</v>
      </c>
      <c r="B2474" s="13">
        <f ca="1">RAND()</f>
        <v>0.32203601590377817</v>
      </c>
      <c r="C2474" t="str">
        <f ca="1">IF(B2474&lt;=$L$3,$I$3,IF(B2474&lt;=$L$4,$I$4,IF(B2474&lt;=$L$5,$I$5,IF(B2474&lt;=$L$6,$I$6,$I$7))))</f>
        <v>Cone</v>
      </c>
      <c r="D2474" s="14">
        <f ca="1">LOGINV(RAND(),$M$12,$L$12)</f>
        <v>20.908623817334025</v>
      </c>
      <c r="E2474" s="14">
        <f ca="1">LOGINV(RAND(),$M$13,$L$13)</f>
        <v>30.827906992759619</v>
      </c>
      <c r="F2474" s="14">
        <f ca="1">LOGINV(RAND(),$M$14,$L$14)</f>
        <v>24.700731413693717</v>
      </c>
      <c r="G2474" s="14">
        <f ca="1">D2474+E2474+F2474</f>
        <v>76.437262223787357</v>
      </c>
      <c r="H2474">
        <f ca="1">FLOOR(SimTable[[#This Row],[Total_Service_Time_sec]],10)</f>
        <v>70</v>
      </c>
    </row>
    <row r="2475" spans="1:8" ht="15" customHeight="1">
      <c r="A2475">
        <f t="shared" si="38"/>
        <v>2474</v>
      </c>
      <c r="B2475" s="13">
        <f ca="1">RAND()</f>
        <v>6.308141630219366E-2</v>
      </c>
      <c r="C2475" t="str">
        <f ca="1">IF(B2475&lt;=$L$3,$I$3,IF(B2475&lt;=$L$4,$I$4,IF(B2475&lt;=$L$5,$I$5,IF(B2475&lt;=$L$6,$I$6,$I$7))))</f>
        <v>Cone</v>
      </c>
      <c r="D2475" s="14">
        <f ca="1">LOGINV(RAND(),$M$12,$L$12)</f>
        <v>97.201109466689587</v>
      </c>
      <c r="E2475" s="14">
        <f ca="1">LOGINV(RAND(),$M$13,$L$13)</f>
        <v>7.2259187129157283</v>
      </c>
      <c r="F2475" s="14">
        <f ca="1">LOGINV(RAND(),$M$14,$L$14)</f>
        <v>21.477607989118937</v>
      </c>
      <c r="G2475" s="14">
        <f ca="1">D2475+E2475+F2475</f>
        <v>125.90463616872425</v>
      </c>
      <c r="H2475">
        <f ca="1">FLOOR(SimTable[[#This Row],[Total_Service_Time_sec]],10)</f>
        <v>120</v>
      </c>
    </row>
    <row r="2476" spans="1:8" ht="15" customHeight="1">
      <c r="A2476">
        <f t="shared" si="38"/>
        <v>2475</v>
      </c>
      <c r="B2476" s="13">
        <f ca="1">RAND()</f>
        <v>0.85633874253978493</v>
      </c>
      <c r="C2476" t="str">
        <f ca="1">IF(B2476&lt;=$L$3,$I$3,IF(B2476&lt;=$L$4,$I$4,IF(B2476&lt;=$L$5,$I$5,IF(B2476&lt;=$L$6,$I$6,$I$7))))</f>
        <v>Cup</v>
      </c>
      <c r="D2476" s="14">
        <f ca="1">LOGINV(RAND(),$M$12,$L$12)</f>
        <v>15.809480775824824</v>
      </c>
      <c r="E2476" s="14">
        <f ca="1">LOGINV(RAND(),$M$13,$L$13)</f>
        <v>17.265718369269326</v>
      </c>
      <c r="F2476" s="14">
        <f ca="1">LOGINV(RAND(),$M$14,$L$14)</f>
        <v>19.976966479191624</v>
      </c>
      <c r="G2476" s="14">
        <f ca="1">D2476+E2476+F2476</f>
        <v>53.05216562428577</v>
      </c>
      <c r="H2476">
        <f ca="1">FLOOR(SimTable[[#This Row],[Total_Service_Time_sec]],10)</f>
        <v>50</v>
      </c>
    </row>
    <row r="2477" spans="1:8" ht="15" customHeight="1">
      <c r="A2477">
        <f t="shared" si="38"/>
        <v>2476</v>
      </c>
      <c r="B2477" s="13">
        <f ca="1">RAND()</f>
        <v>0.38460306357225871</v>
      </c>
      <c r="C2477" t="str">
        <f ca="1">IF(B2477&lt;=$L$3,$I$3,IF(B2477&lt;=$L$4,$I$4,IF(B2477&lt;=$L$5,$I$5,IF(B2477&lt;=$L$6,$I$6,$I$7))))</f>
        <v>Cone</v>
      </c>
      <c r="D2477" s="14">
        <f ca="1">LOGINV(RAND(),$M$12,$L$12)</f>
        <v>32.931210206580047</v>
      </c>
      <c r="E2477" s="14">
        <f ca="1">LOGINV(RAND(),$M$13,$L$13)</f>
        <v>12.926668739211481</v>
      </c>
      <c r="F2477" s="14">
        <f ca="1">LOGINV(RAND(),$M$14,$L$14)</f>
        <v>20.645386655795466</v>
      </c>
      <c r="G2477" s="14">
        <f ca="1">D2477+E2477+F2477</f>
        <v>66.503265601586989</v>
      </c>
      <c r="H2477">
        <f ca="1">FLOOR(SimTable[[#This Row],[Total_Service_Time_sec]],10)</f>
        <v>60</v>
      </c>
    </row>
    <row r="2478" spans="1:8" ht="15" customHeight="1">
      <c r="A2478">
        <f t="shared" si="38"/>
        <v>2477</v>
      </c>
      <c r="B2478" s="13">
        <f ca="1">RAND()</f>
        <v>0.38056130589232084</v>
      </c>
      <c r="C2478" t="str">
        <f ca="1">IF(B2478&lt;=$L$3,$I$3,IF(B2478&lt;=$L$4,$I$4,IF(B2478&lt;=$L$5,$I$5,IF(B2478&lt;=$L$6,$I$6,$I$7))))</f>
        <v>Cone</v>
      </c>
      <c r="D2478" s="14">
        <f ca="1">LOGINV(RAND(),$M$12,$L$12)</f>
        <v>22.096406534106421</v>
      </c>
      <c r="E2478" s="14">
        <f ca="1">LOGINV(RAND(),$M$13,$L$13)</f>
        <v>29.420506627129527</v>
      </c>
      <c r="F2478" s="14">
        <f ca="1">LOGINV(RAND(),$M$14,$L$14)</f>
        <v>13.577941218203417</v>
      </c>
      <c r="G2478" s="14">
        <f ca="1">D2478+E2478+F2478</f>
        <v>65.094854379439369</v>
      </c>
      <c r="H2478">
        <f ca="1">FLOOR(SimTable[[#This Row],[Total_Service_Time_sec]],10)</f>
        <v>60</v>
      </c>
    </row>
    <row r="2479" spans="1:8" ht="15" customHeight="1">
      <c r="A2479">
        <f t="shared" si="38"/>
        <v>2478</v>
      </c>
      <c r="B2479" s="13">
        <f ca="1">RAND()</f>
        <v>0.59850422684798599</v>
      </c>
      <c r="C2479" t="str">
        <f ca="1">IF(B2479&lt;=$L$3,$I$3,IF(B2479&lt;=$L$4,$I$4,IF(B2479&lt;=$L$5,$I$5,IF(B2479&lt;=$L$6,$I$6,$I$7))))</f>
        <v>Cup</v>
      </c>
      <c r="D2479" s="14">
        <f ca="1">LOGINV(RAND(),$M$12,$L$12)</f>
        <v>49.954801485717581</v>
      </c>
      <c r="E2479" s="14">
        <f ca="1">LOGINV(RAND(),$M$13,$L$13)</f>
        <v>32.369692556549481</v>
      </c>
      <c r="F2479" s="14">
        <f ca="1">LOGINV(RAND(),$M$14,$L$14)</f>
        <v>21.669721082452941</v>
      </c>
      <c r="G2479" s="14">
        <f ca="1">D2479+E2479+F2479</f>
        <v>103.99421512472</v>
      </c>
      <c r="H2479">
        <f ca="1">FLOOR(SimTable[[#This Row],[Total_Service_Time_sec]],10)</f>
        <v>100</v>
      </c>
    </row>
    <row r="2480" spans="1:8" ht="15" customHeight="1">
      <c r="A2480">
        <f t="shared" si="38"/>
        <v>2479</v>
      </c>
      <c r="B2480" s="13">
        <f ca="1">RAND()</f>
        <v>0.76601071648209929</v>
      </c>
      <c r="C2480" t="str">
        <f ca="1">IF(B2480&lt;=$L$3,$I$3,IF(B2480&lt;=$L$4,$I$4,IF(B2480&lt;=$L$5,$I$5,IF(B2480&lt;=$L$6,$I$6,$I$7))))</f>
        <v>Cup</v>
      </c>
      <c r="D2480" s="14">
        <f ca="1">LOGINV(RAND(),$M$12,$L$12)</f>
        <v>31.937332881332061</v>
      </c>
      <c r="E2480" s="14">
        <f ca="1">LOGINV(RAND(),$M$13,$L$13)</f>
        <v>22.330666443811346</v>
      </c>
      <c r="F2480" s="14">
        <f ca="1">LOGINV(RAND(),$M$14,$L$14)</f>
        <v>19.40096843987887</v>
      </c>
      <c r="G2480" s="14">
        <f ca="1">D2480+E2480+F2480</f>
        <v>73.668967765022273</v>
      </c>
      <c r="H2480">
        <f ca="1">FLOOR(SimTable[[#This Row],[Total_Service_Time_sec]],10)</f>
        <v>70</v>
      </c>
    </row>
    <row r="2481" spans="1:8" ht="15" customHeight="1">
      <c r="A2481">
        <f t="shared" si="38"/>
        <v>2480</v>
      </c>
      <c r="B2481" s="13">
        <f ca="1">RAND()</f>
        <v>0.20681593850385549</v>
      </c>
      <c r="C2481" t="str">
        <f ca="1">IF(B2481&lt;=$L$3,$I$3,IF(B2481&lt;=$L$4,$I$4,IF(B2481&lt;=$L$5,$I$5,IF(B2481&lt;=$L$6,$I$6,$I$7))))</f>
        <v>Cone</v>
      </c>
      <c r="D2481" s="14">
        <f ca="1">LOGINV(RAND(),$M$12,$L$12)</f>
        <v>52.59945704653169</v>
      </c>
      <c r="E2481" s="14">
        <f ca="1">LOGINV(RAND(),$M$13,$L$13)</f>
        <v>42.592655284211894</v>
      </c>
      <c r="F2481" s="14">
        <f ca="1">LOGINV(RAND(),$M$14,$L$14)</f>
        <v>19.174853135409847</v>
      </c>
      <c r="G2481" s="14">
        <f ca="1">D2481+E2481+F2481</f>
        <v>114.36696546615343</v>
      </c>
      <c r="H2481">
        <f ca="1">FLOOR(SimTable[[#This Row],[Total_Service_Time_sec]],10)</f>
        <v>110</v>
      </c>
    </row>
    <row r="2482" spans="1:8" ht="15" customHeight="1">
      <c r="A2482">
        <f t="shared" si="38"/>
        <v>2481</v>
      </c>
      <c r="B2482" s="13">
        <f ca="1">RAND()</f>
        <v>0.93785639629894979</v>
      </c>
      <c r="C2482" t="str">
        <f ca="1">IF(B2482&lt;=$L$3,$I$3,IF(B2482&lt;=$L$4,$I$4,IF(B2482&lt;=$L$5,$I$5,IF(B2482&lt;=$L$6,$I$6,$I$7))))</f>
        <v>Split</v>
      </c>
      <c r="D2482" s="14">
        <f ca="1">LOGINV(RAND(),$M$12,$L$12)</f>
        <v>13.487052620411609</v>
      </c>
      <c r="E2482" s="14">
        <f ca="1">LOGINV(RAND(),$M$13,$L$13)</f>
        <v>13.690067884097022</v>
      </c>
      <c r="F2482" s="14">
        <f ca="1">LOGINV(RAND(),$M$14,$L$14)</f>
        <v>21.367287844612218</v>
      </c>
      <c r="G2482" s="14">
        <f ca="1">D2482+E2482+F2482</f>
        <v>48.544408349120843</v>
      </c>
      <c r="H2482">
        <f ca="1">FLOOR(SimTable[[#This Row],[Total_Service_Time_sec]],10)</f>
        <v>40</v>
      </c>
    </row>
    <row r="2483" spans="1:8" ht="15" customHeight="1">
      <c r="A2483">
        <f t="shared" si="38"/>
        <v>2482</v>
      </c>
      <c r="B2483" s="13">
        <f ca="1">RAND()</f>
        <v>0.19567929924034</v>
      </c>
      <c r="C2483" t="str">
        <f ca="1">IF(B2483&lt;=$L$3,$I$3,IF(B2483&lt;=$L$4,$I$4,IF(B2483&lt;=$L$5,$I$5,IF(B2483&lt;=$L$6,$I$6,$I$7))))</f>
        <v>Cone</v>
      </c>
      <c r="D2483" s="14">
        <f ca="1">LOGINV(RAND(),$M$12,$L$12)</f>
        <v>38.344185175751157</v>
      </c>
      <c r="E2483" s="14">
        <f ca="1">LOGINV(RAND(),$M$13,$L$13)</f>
        <v>12.374876182644302</v>
      </c>
      <c r="F2483" s="14">
        <f ca="1">LOGINV(RAND(),$M$14,$L$14)</f>
        <v>22.697198717588218</v>
      </c>
      <c r="G2483" s="14">
        <f ca="1">D2483+E2483+F2483</f>
        <v>73.416260075983672</v>
      </c>
      <c r="H2483">
        <f ca="1">FLOOR(SimTable[[#This Row],[Total_Service_Time_sec]],10)</f>
        <v>70</v>
      </c>
    </row>
    <row r="2484" spans="1:8" ht="15" customHeight="1">
      <c r="A2484">
        <f t="shared" si="38"/>
        <v>2483</v>
      </c>
      <c r="B2484" s="13">
        <f ca="1">RAND()</f>
        <v>0.79969779672572405</v>
      </c>
      <c r="C2484" t="str">
        <f ca="1">IF(B2484&lt;=$L$3,$I$3,IF(B2484&lt;=$L$4,$I$4,IF(B2484&lt;=$L$5,$I$5,IF(B2484&lt;=$L$6,$I$6,$I$7))))</f>
        <v>Cup</v>
      </c>
      <c r="D2484" s="14">
        <f ca="1">LOGINV(RAND(),$M$12,$L$12)</f>
        <v>9.0110378169296741</v>
      </c>
      <c r="E2484" s="14">
        <f ca="1">LOGINV(RAND(),$M$13,$L$13)</f>
        <v>11.121435707394225</v>
      </c>
      <c r="F2484" s="14">
        <f ca="1">LOGINV(RAND(),$M$14,$L$14)</f>
        <v>13.604469372724155</v>
      </c>
      <c r="G2484" s="14">
        <f ca="1">D2484+E2484+F2484</f>
        <v>33.736942897048053</v>
      </c>
      <c r="H2484">
        <f ca="1">FLOOR(SimTable[[#This Row],[Total_Service_Time_sec]],10)</f>
        <v>30</v>
      </c>
    </row>
    <row r="2485" spans="1:8" ht="15" customHeight="1">
      <c r="A2485">
        <f t="shared" si="38"/>
        <v>2484</v>
      </c>
      <c r="B2485" s="13">
        <f ca="1">RAND()</f>
        <v>0.92312601380747539</v>
      </c>
      <c r="C2485" t="str">
        <f ca="1">IF(B2485&lt;=$L$3,$I$3,IF(B2485&lt;=$L$4,$I$4,IF(B2485&lt;=$L$5,$I$5,IF(B2485&lt;=$L$6,$I$6,$I$7))))</f>
        <v>Split</v>
      </c>
      <c r="D2485" s="14">
        <f ca="1">LOGINV(RAND(),$M$12,$L$12)</f>
        <v>88.959592915690408</v>
      </c>
      <c r="E2485" s="14">
        <f ca="1">LOGINV(RAND(),$M$13,$L$13)</f>
        <v>38.235824571771126</v>
      </c>
      <c r="F2485" s="14">
        <f ca="1">LOGINV(RAND(),$M$14,$L$14)</f>
        <v>20.447979693400619</v>
      </c>
      <c r="G2485" s="14">
        <f ca="1">D2485+E2485+F2485</f>
        <v>147.64339718086214</v>
      </c>
      <c r="H2485">
        <f ca="1">FLOOR(SimTable[[#This Row],[Total_Service_Time_sec]],10)</f>
        <v>140</v>
      </c>
    </row>
    <row r="2486" spans="1:8" ht="15" customHeight="1">
      <c r="A2486">
        <f t="shared" si="38"/>
        <v>2485</v>
      </c>
      <c r="B2486" s="13">
        <f ca="1">RAND()</f>
        <v>0.15723096756724875</v>
      </c>
      <c r="C2486" t="str">
        <f ca="1">IF(B2486&lt;=$L$3,$I$3,IF(B2486&lt;=$L$4,$I$4,IF(B2486&lt;=$L$5,$I$5,IF(B2486&lt;=$L$6,$I$6,$I$7))))</f>
        <v>Cone</v>
      </c>
      <c r="D2486" s="14">
        <f ca="1">LOGINV(RAND(),$M$12,$L$12)</f>
        <v>75.68504417233693</v>
      </c>
      <c r="E2486" s="14">
        <f ca="1">LOGINV(RAND(),$M$13,$L$13)</f>
        <v>23.853412566756386</v>
      </c>
      <c r="F2486" s="14">
        <f ca="1">LOGINV(RAND(),$M$14,$L$14)</f>
        <v>23.598088973638596</v>
      </c>
      <c r="G2486" s="14">
        <f ca="1">D2486+E2486+F2486</f>
        <v>123.13654571273192</v>
      </c>
      <c r="H2486">
        <f ca="1">FLOOR(SimTable[[#This Row],[Total_Service_Time_sec]],10)</f>
        <v>120</v>
      </c>
    </row>
    <row r="2487" spans="1:8" ht="15" customHeight="1">
      <c r="A2487">
        <f t="shared" si="38"/>
        <v>2486</v>
      </c>
      <c r="B2487" s="13">
        <f ca="1">RAND()</f>
        <v>2.8056841848572933E-2</v>
      </c>
      <c r="C2487" t="str">
        <f ca="1">IF(B2487&lt;=$L$3,$I$3,IF(B2487&lt;=$L$4,$I$4,IF(B2487&lt;=$L$5,$I$5,IF(B2487&lt;=$L$6,$I$6,$I$7))))</f>
        <v>Cone</v>
      </c>
      <c r="D2487" s="14">
        <f ca="1">LOGINV(RAND(),$M$12,$L$12)</f>
        <v>14.67566939712599</v>
      </c>
      <c r="E2487" s="14">
        <f ca="1">LOGINV(RAND(),$M$13,$L$13)</f>
        <v>22.981379294232596</v>
      </c>
      <c r="F2487" s="14">
        <f ca="1">LOGINV(RAND(),$M$14,$L$14)</f>
        <v>19.278667870090185</v>
      </c>
      <c r="G2487" s="14">
        <f ca="1">D2487+E2487+F2487</f>
        <v>56.935716561448771</v>
      </c>
      <c r="H2487">
        <f ca="1">FLOOR(SimTable[[#This Row],[Total_Service_Time_sec]],10)</f>
        <v>50</v>
      </c>
    </row>
    <row r="2488" spans="1:8" ht="15" customHeight="1">
      <c r="A2488">
        <f t="shared" si="38"/>
        <v>2487</v>
      </c>
      <c r="B2488" s="13">
        <f ca="1">RAND()</f>
        <v>0.28628949330302833</v>
      </c>
      <c r="C2488" t="str">
        <f ca="1">IF(B2488&lt;=$L$3,$I$3,IF(B2488&lt;=$L$4,$I$4,IF(B2488&lt;=$L$5,$I$5,IF(B2488&lt;=$L$6,$I$6,$I$7))))</f>
        <v>Cone</v>
      </c>
      <c r="D2488" s="14">
        <f ca="1">LOGINV(RAND(),$M$12,$L$12)</f>
        <v>24.084371156693528</v>
      </c>
      <c r="E2488" s="14">
        <f ca="1">LOGINV(RAND(),$M$13,$L$13)</f>
        <v>22.552155804314651</v>
      </c>
      <c r="F2488" s="14">
        <f ca="1">LOGINV(RAND(),$M$14,$L$14)</f>
        <v>19.928228928960905</v>
      </c>
      <c r="G2488" s="14">
        <f ca="1">D2488+E2488+F2488</f>
        <v>66.564755889969092</v>
      </c>
      <c r="H2488">
        <f ca="1">FLOOR(SimTable[[#This Row],[Total_Service_Time_sec]],10)</f>
        <v>60</v>
      </c>
    </row>
    <row r="2489" spans="1:8" ht="15" customHeight="1">
      <c r="A2489">
        <f t="shared" si="38"/>
        <v>2488</v>
      </c>
      <c r="B2489" s="13">
        <f ca="1">RAND()</f>
        <v>0.75772406249481061</v>
      </c>
      <c r="C2489" t="str">
        <f ca="1">IF(B2489&lt;=$L$3,$I$3,IF(B2489&lt;=$L$4,$I$4,IF(B2489&lt;=$L$5,$I$5,IF(B2489&lt;=$L$6,$I$6,$I$7))))</f>
        <v>Cup</v>
      </c>
      <c r="D2489" s="14">
        <f ca="1">LOGINV(RAND(),$M$12,$L$12)</f>
        <v>12.786159738875439</v>
      </c>
      <c r="E2489" s="14">
        <f ca="1">LOGINV(RAND(),$M$13,$L$13)</f>
        <v>39.639734661129147</v>
      </c>
      <c r="F2489" s="14">
        <f ca="1">LOGINV(RAND(),$M$14,$L$14)</f>
        <v>18.629251547603367</v>
      </c>
      <c r="G2489" s="14">
        <f ca="1">D2489+E2489+F2489</f>
        <v>71.055145947607954</v>
      </c>
      <c r="H2489">
        <f ca="1">FLOOR(SimTable[[#This Row],[Total_Service_Time_sec]],10)</f>
        <v>70</v>
      </c>
    </row>
    <row r="2490" spans="1:8" ht="15" customHeight="1">
      <c r="A2490">
        <f t="shared" si="38"/>
        <v>2489</v>
      </c>
      <c r="B2490" s="13">
        <f ca="1">RAND()</f>
        <v>0.47108872994432593</v>
      </c>
      <c r="C2490" t="str">
        <f ca="1">IF(B2490&lt;=$L$3,$I$3,IF(B2490&lt;=$L$4,$I$4,IF(B2490&lt;=$L$5,$I$5,IF(B2490&lt;=$L$6,$I$6,$I$7))))</f>
        <v>Cone</v>
      </c>
      <c r="D2490" s="14">
        <f ca="1">LOGINV(RAND(),$M$12,$L$12)</f>
        <v>13.00494507793956</v>
      </c>
      <c r="E2490" s="14">
        <f ca="1">LOGINV(RAND(),$M$13,$L$13)</f>
        <v>21.421544702752072</v>
      </c>
      <c r="F2490" s="14">
        <f ca="1">LOGINV(RAND(),$M$14,$L$14)</f>
        <v>18.988903020987404</v>
      </c>
      <c r="G2490" s="14">
        <f ca="1">D2490+E2490+F2490</f>
        <v>53.415392801679033</v>
      </c>
      <c r="H2490">
        <f ca="1">FLOOR(SimTable[[#This Row],[Total_Service_Time_sec]],10)</f>
        <v>50</v>
      </c>
    </row>
    <row r="2491" spans="1:8" ht="15" customHeight="1">
      <c r="A2491">
        <f t="shared" si="38"/>
        <v>2490</v>
      </c>
      <c r="B2491" s="13">
        <f ca="1">RAND()</f>
        <v>0.35295266495159328</v>
      </c>
      <c r="C2491" t="str">
        <f ca="1">IF(B2491&lt;=$L$3,$I$3,IF(B2491&lt;=$L$4,$I$4,IF(B2491&lt;=$L$5,$I$5,IF(B2491&lt;=$L$6,$I$6,$I$7))))</f>
        <v>Cone</v>
      </c>
      <c r="D2491" s="14">
        <f ca="1">LOGINV(RAND(),$M$12,$L$12)</f>
        <v>56.183974248911078</v>
      </c>
      <c r="E2491" s="14">
        <f ca="1">LOGINV(RAND(),$M$13,$L$13)</f>
        <v>54.54794886207759</v>
      </c>
      <c r="F2491" s="14">
        <f ca="1">LOGINV(RAND(),$M$14,$L$14)</f>
        <v>21.924340217229492</v>
      </c>
      <c r="G2491" s="14">
        <f ca="1">D2491+E2491+F2491</f>
        <v>132.65626332821816</v>
      </c>
      <c r="H2491">
        <f ca="1">FLOOR(SimTable[[#This Row],[Total_Service_Time_sec]],10)</f>
        <v>130</v>
      </c>
    </row>
    <row r="2492" spans="1:8" ht="15" customHeight="1">
      <c r="A2492">
        <f t="shared" si="38"/>
        <v>2491</v>
      </c>
      <c r="B2492" s="13">
        <f ca="1">RAND()</f>
        <v>6.7447230557828752E-2</v>
      </c>
      <c r="C2492" t="str">
        <f ca="1">IF(B2492&lt;=$L$3,$I$3,IF(B2492&lt;=$L$4,$I$4,IF(B2492&lt;=$L$5,$I$5,IF(B2492&lt;=$L$6,$I$6,$I$7))))</f>
        <v>Cone</v>
      </c>
      <c r="D2492" s="14">
        <f ca="1">LOGINV(RAND(),$M$12,$L$12)</f>
        <v>25.046015491301954</v>
      </c>
      <c r="E2492" s="14">
        <f ca="1">LOGINV(RAND(),$M$13,$L$13)</f>
        <v>12.427579380973034</v>
      </c>
      <c r="F2492" s="14">
        <f ca="1">LOGINV(RAND(),$M$14,$L$14)</f>
        <v>15.036926226183738</v>
      </c>
      <c r="G2492" s="14">
        <f ca="1">D2492+E2492+F2492</f>
        <v>52.510521098458725</v>
      </c>
      <c r="H2492">
        <f ca="1">FLOOR(SimTable[[#This Row],[Total_Service_Time_sec]],10)</f>
        <v>50</v>
      </c>
    </row>
    <row r="2493" spans="1:8" ht="15" customHeight="1">
      <c r="A2493">
        <f t="shared" si="38"/>
        <v>2492</v>
      </c>
      <c r="B2493" s="13">
        <f ca="1">RAND()</f>
        <v>0.47306957468721456</v>
      </c>
      <c r="C2493" t="str">
        <f ca="1">IF(B2493&lt;=$L$3,$I$3,IF(B2493&lt;=$L$4,$I$4,IF(B2493&lt;=$L$5,$I$5,IF(B2493&lt;=$L$6,$I$6,$I$7))))</f>
        <v>Cone</v>
      </c>
      <c r="D2493" s="14">
        <f ca="1">LOGINV(RAND(),$M$12,$L$12)</f>
        <v>58.596135593455621</v>
      </c>
      <c r="E2493" s="14">
        <f ca="1">LOGINV(RAND(),$M$13,$L$13)</f>
        <v>21.318131211874938</v>
      </c>
      <c r="F2493" s="14">
        <f ca="1">LOGINV(RAND(),$M$14,$L$14)</f>
        <v>15.854818372598412</v>
      </c>
      <c r="G2493" s="14">
        <f ca="1">D2493+E2493+F2493</f>
        <v>95.769085177928972</v>
      </c>
      <c r="H2493">
        <f ca="1">FLOOR(SimTable[[#This Row],[Total_Service_Time_sec]],10)</f>
        <v>90</v>
      </c>
    </row>
    <row r="2494" spans="1:8" ht="15" customHeight="1">
      <c r="A2494">
        <f t="shared" si="38"/>
        <v>2493</v>
      </c>
      <c r="B2494" s="13">
        <f ca="1">RAND()</f>
        <v>0.37297700951721835</v>
      </c>
      <c r="C2494" t="str">
        <f ca="1">IF(B2494&lt;=$L$3,$I$3,IF(B2494&lt;=$L$4,$I$4,IF(B2494&lt;=$L$5,$I$5,IF(B2494&lt;=$L$6,$I$6,$I$7))))</f>
        <v>Cone</v>
      </c>
      <c r="D2494" s="14">
        <f ca="1">LOGINV(RAND(),$M$12,$L$12)</f>
        <v>9.7375352938128543</v>
      </c>
      <c r="E2494" s="14">
        <f ca="1">LOGINV(RAND(),$M$13,$L$13)</f>
        <v>21.832164700102762</v>
      </c>
      <c r="F2494" s="14">
        <f ca="1">LOGINV(RAND(),$M$14,$L$14)</f>
        <v>21.225043995509985</v>
      </c>
      <c r="G2494" s="14">
        <f ca="1">D2494+E2494+F2494</f>
        <v>52.794743989425598</v>
      </c>
      <c r="H2494">
        <f ca="1">FLOOR(SimTable[[#This Row],[Total_Service_Time_sec]],10)</f>
        <v>50</v>
      </c>
    </row>
    <row r="2495" spans="1:8" ht="15" customHeight="1">
      <c r="A2495">
        <f t="shared" si="38"/>
        <v>2494</v>
      </c>
      <c r="B2495" s="13">
        <f ca="1">RAND()</f>
        <v>0.93802362147133522</v>
      </c>
      <c r="C2495" t="str">
        <f ca="1">IF(B2495&lt;=$L$3,$I$3,IF(B2495&lt;=$L$4,$I$4,IF(B2495&lt;=$L$5,$I$5,IF(B2495&lt;=$L$6,$I$6,$I$7))))</f>
        <v>Split</v>
      </c>
      <c r="D2495" s="14">
        <f ca="1">LOGINV(RAND(),$M$12,$L$12)</f>
        <v>48.149522367499365</v>
      </c>
      <c r="E2495" s="14">
        <f ca="1">LOGINV(RAND(),$M$13,$L$13)</f>
        <v>12.280883642649645</v>
      </c>
      <c r="F2495" s="14">
        <f ca="1">LOGINV(RAND(),$M$14,$L$14)</f>
        <v>19.461072725673557</v>
      </c>
      <c r="G2495" s="14">
        <f ca="1">D2495+E2495+F2495</f>
        <v>79.891478735822574</v>
      </c>
      <c r="H2495">
        <f ca="1">FLOOR(SimTable[[#This Row],[Total_Service_Time_sec]],10)</f>
        <v>70</v>
      </c>
    </row>
    <row r="2496" spans="1:8" ht="15" customHeight="1">
      <c r="A2496">
        <f t="shared" si="38"/>
        <v>2495</v>
      </c>
      <c r="B2496" s="13">
        <f ca="1">RAND()</f>
        <v>0.89302647931118073</v>
      </c>
      <c r="C2496" t="str">
        <f ca="1">IF(B2496&lt;=$L$3,$I$3,IF(B2496&lt;=$L$4,$I$4,IF(B2496&lt;=$L$5,$I$5,IF(B2496&lt;=$L$6,$I$6,$I$7))))</f>
        <v>Shake</v>
      </c>
      <c r="D2496" s="14">
        <f ca="1">LOGINV(RAND(),$M$12,$L$12)</f>
        <v>41.79879455290758</v>
      </c>
      <c r="E2496" s="14">
        <f ca="1">LOGINV(RAND(),$M$13,$L$13)</f>
        <v>34.384901620296802</v>
      </c>
      <c r="F2496" s="14">
        <f ca="1">LOGINV(RAND(),$M$14,$L$14)</f>
        <v>25.410647846313381</v>
      </c>
      <c r="G2496" s="14">
        <f ca="1">D2496+E2496+F2496</f>
        <v>101.59434401951776</v>
      </c>
      <c r="H2496">
        <f ca="1">FLOOR(SimTable[[#This Row],[Total_Service_Time_sec]],10)</f>
        <v>100</v>
      </c>
    </row>
    <row r="2497" spans="1:8" ht="15" customHeight="1">
      <c r="A2497">
        <f t="shared" si="38"/>
        <v>2496</v>
      </c>
      <c r="B2497" s="13">
        <f ca="1">RAND()</f>
        <v>0.81229945365359191</v>
      </c>
      <c r="C2497" t="str">
        <f ca="1">IF(B2497&lt;=$L$3,$I$3,IF(B2497&lt;=$L$4,$I$4,IF(B2497&lt;=$L$5,$I$5,IF(B2497&lt;=$L$6,$I$6,$I$7))))</f>
        <v>Cup</v>
      </c>
      <c r="D2497" s="14">
        <f ca="1">LOGINV(RAND(),$M$12,$L$12)</f>
        <v>10.513252099220956</v>
      </c>
      <c r="E2497" s="14">
        <f ca="1">LOGINV(RAND(),$M$13,$L$13)</f>
        <v>24.4014802204271</v>
      </c>
      <c r="F2497" s="14">
        <f ca="1">LOGINV(RAND(),$M$14,$L$14)</f>
        <v>25.431345204121943</v>
      </c>
      <c r="G2497" s="14">
        <f ca="1">D2497+E2497+F2497</f>
        <v>60.346077523769992</v>
      </c>
      <c r="H2497">
        <f ca="1">FLOOR(SimTable[[#This Row],[Total_Service_Time_sec]],10)</f>
        <v>60</v>
      </c>
    </row>
    <row r="2498" spans="1:8" ht="15" customHeight="1">
      <c r="A2498">
        <f t="shared" ref="A2498:A2561" si="39">ROW()-1</f>
        <v>2497</v>
      </c>
      <c r="B2498" s="13">
        <f ca="1">RAND()</f>
        <v>0.83125991899102536</v>
      </c>
      <c r="C2498" t="str">
        <f ca="1">IF(B2498&lt;=$L$3,$I$3,IF(B2498&lt;=$L$4,$I$4,IF(B2498&lt;=$L$5,$I$5,IF(B2498&lt;=$L$6,$I$6,$I$7))))</f>
        <v>Cup</v>
      </c>
      <c r="D2498" s="14">
        <f ca="1">LOGINV(RAND(),$M$12,$L$12)</f>
        <v>25.427846154818901</v>
      </c>
      <c r="E2498" s="14">
        <f ca="1">LOGINV(RAND(),$M$13,$L$13)</f>
        <v>22.226892937571453</v>
      </c>
      <c r="F2498" s="14">
        <f ca="1">LOGINV(RAND(),$M$14,$L$14)</f>
        <v>19.449986350772949</v>
      </c>
      <c r="G2498" s="14">
        <f ca="1">D2498+E2498+F2498</f>
        <v>67.104725443163304</v>
      </c>
      <c r="H2498">
        <f ca="1">FLOOR(SimTable[[#This Row],[Total_Service_Time_sec]],10)</f>
        <v>60</v>
      </c>
    </row>
    <row r="2499" spans="1:8" ht="15" customHeight="1">
      <c r="A2499">
        <f t="shared" si="39"/>
        <v>2498</v>
      </c>
      <c r="B2499" s="13">
        <f ca="1">RAND()</f>
        <v>0.42618758609070484</v>
      </c>
      <c r="C2499" t="str">
        <f ca="1">IF(B2499&lt;=$L$3,$I$3,IF(B2499&lt;=$L$4,$I$4,IF(B2499&lt;=$L$5,$I$5,IF(B2499&lt;=$L$6,$I$6,$I$7))))</f>
        <v>Cone</v>
      </c>
      <c r="D2499" s="14">
        <f ca="1">LOGINV(RAND(),$M$12,$L$12)</f>
        <v>163.98644692321815</v>
      </c>
      <c r="E2499" s="14">
        <f ca="1">LOGINV(RAND(),$M$13,$L$13)</f>
        <v>14.918046910646725</v>
      </c>
      <c r="F2499" s="14">
        <f ca="1">LOGINV(RAND(),$M$14,$L$14)</f>
        <v>16.272183919120103</v>
      </c>
      <c r="G2499" s="14">
        <f ca="1">D2499+E2499+F2499</f>
        <v>195.17667775298497</v>
      </c>
      <c r="H2499">
        <f ca="1">FLOOR(SimTable[[#This Row],[Total_Service_Time_sec]],10)</f>
        <v>190</v>
      </c>
    </row>
    <row r="2500" spans="1:8" ht="15" customHeight="1">
      <c r="A2500">
        <f t="shared" si="39"/>
        <v>2499</v>
      </c>
      <c r="B2500" s="13">
        <f ca="1">RAND()</f>
        <v>0.41880882634484184</v>
      </c>
      <c r="C2500" t="str">
        <f ca="1">IF(B2500&lt;=$L$3,$I$3,IF(B2500&lt;=$L$4,$I$4,IF(B2500&lt;=$L$5,$I$5,IF(B2500&lt;=$L$6,$I$6,$I$7))))</f>
        <v>Cone</v>
      </c>
      <c r="D2500" s="14">
        <f ca="1">LOGINV(RAND(),$M$12,$L$12)</f>
        <v>22.3540740421431</v>
      </c>
      <c r="E2500" s="14">
        <f ca="1">LOGINV(RAND(),$M$13,$L$13)</f>
        <v>38.703584867638057</v>
      </c>
      <c r="F2500" s="14">
        <f ca="1">LOGINV(RAND(),$M$14,$L$14)</f>
        <v>23.140213141828863</v>
      </c>
      <c r="G2500" s="14">
        <f ca="1">D2500+E2500+F2500</f>
        <v>84.19787205161002</v>
      </c>
      <c r="H2500">
        <f ca="1">FLOOR(SimTable[[#This Row],[Total_Service_Time_sec]],10)</f>
        <v>80</v>
      </c>
    </row>
    <row r="2501" spans="1:8" ht="15" customHeight="1">
      <c r="A2501">
        <f t="shared" si="39"/>
        <v>2500</v>
      </c>
      <c r="B2501" s="13">
        <f ca="1">RAND()</f>
        <v>5.9189905273270949E-2</v>
      </c>
      <c r="C2501" t="str">
        <f ca="1">IF(B2501&lt;=$L$3,$I$3,IF(B2501&lt;=$L$4,$I$4,IF(B2501&lt;=$L$5,$I$5,IF(B2501&lt;=$L$6,$I$6,$I$7))))</f>
        <v>Cone</v>
      </c>
      <c r="D2501" s="14">
        <f ca="1">LOGINV(RAND(),$M$12,$L$12)</f>
        <v>21.197081164421533</v>
      </c>
      <c r="E2501" s="14">
        <f ca="1">LOGINV(RAND(),$M$13,$L$13)</f>
        <v>11.13912388559481</v>
      </c>
      <c r="F2501" s="14">
        <f ca="1">LOGINV(RAND(),$M$14,$L$14)</f>
        <v>22.924299696972142</v>
      </c>
      <c r="G2501" s="14">
        <f ca="1">D2501+E2501+F2501</f>
        <v>55.260504746988488</v>
      </c>
      <c r="H2501">
        <f ca="1">FLOOR(SimTable[[#This Row],[Total_Service_Time_sec]],10)</f>
        <v>50</v>
      </c>
    </row>
    <row r="2502" spans="1:8" ht="15" customHeight="1">
      <c r="A2502">
        <f t="shared" si="39"/>
        <v>2501</v>
      </c>
      <c r="B2502" s="13">
        <f ca="1">RAND()</f>
        <v>0.49630991631971633</v>
      </c>
      <c r="C2502" t="str">
        <f ca="1">IF(B2502&lt;=$L$3,$I$3,IF(B2502&lt;=$L$4,$I$4,IF(B2502&lt;=$L$5,$I$5,IF(B2502&lt;=$L$6,$I$6,$I$7))))</f>
        <v>Cone</v>
      </c>
      <c r="D2502" s="14">
        <f ca="1">LOGINV(RAND(),$M$12,$L$12)</f>
        <v>72.999895552767782</v>
      </c>
      <c r="E2502" s="14">
        <f ca="1">LOGINV(RAND(),$M$13,$L$13)</f>
        <v>32.210847913947752</v>
      </c>
      <c r="F2502" s="14">
        <f ca="1">LOGINV(RAND(),$M$14,$L$14)</f>
        <v>25.996786852088775</v>
      </c>
      <c r="G2502" s="14">
        <f ca="1">D2502+E2502+F2502</f>
        <v>131.20753031880432</v>
      </c>
      <c r="H2502">
        <f ca="1">FLOOR(SimTable[[#This Row],[Total_Service_Time_sec]],10)</f>
        <v>130</v>
      </c>
    </row>
    <row r="2503" spans="1:8" ht="15" customHeight="1">
      <c r="A2503">
        <f t="shared" si="39"/>
        <v>2502</v>
      </c>
      <c r="B2503" s="13">
        <f ca="1">RAND()</f>
        <v>0.7092929806724827</v>
      </c>
      <c r="C2503" t="str">
        <f ca="1">IF(B2503&lt;=$L$3,$I$3,IF(B2503&lt;=$L$4,$I$4,IF(B2503&lt;=$L$5,$I$5,IF(B2503&lt;=$L$6,$I$6,$I$7))))</f>
        <v>Cup</v>
      </c>
      <c r="D2503" s="14">
        <f ca="1">LOGINV(RAND(),$M$12,$L$12)</f>
        <v>66.464804248266319</v>
      </c>
      <c r="E2503" s="14">
        <f ca="1">LOGINV(RAND(),$M$13,$L$13)</f>
        <v>14.25089244012776</v>
      </c>
      <c r="F2503" s="14">
        <f ca="1">LOGINV(RAND(),$M$14,$L$14)</f>
        <v>16.497817150833711</v>
      </c>
      <c r="G2503" s="14">
        <f ca="1">D2503+E2503+F2503</f>
        <v>97.213513839227787</v>
      </c>
      <c r="H2503">
        <f ca="1">FLOOR(SimTable[[#This Row],[Total_Service_Time_sec]],10)</f>
        <v>90</v>
      </c>
    </row>
    <row r="2504" spans="1:8" ht="15" customHeight="1">
      <c r="A2504">
        <f t="shared" si="39"/>
        <v>2503</v>
      </c>
      <c r="B2504" s="13">
        <f ca="1">RAND()</f>
        <v>0.28826809395634334</v>
      </c>
      <c r="C2504" t="str">
        <f ca="1">IF(B2504&lt;=$L$3,$I$3,IF(B2504&lt;=$L$4,$I$4,IF(B2504&lt;=$L$5,$I$5,IF(B2504&lt;=$L$6,$I$6,$I$7))))</f>
        <v>Cone</v>
      </c>
      <c r="D2504" s="14">
        <f ca="1">LOGINV(RAND(),$M$12,$L$12)</f>
        <v>62.395854034166874</v>
      </c>
      <c r="E2504" s="14">
        <f ca="1">LOGINV(RAND(),$M$13,$L$13)</f>
        <v>8.1892719616202516</v>
      </c>
      <c r="F2504" s="14">
        <f ca="1">LOGINV(RAND(),$M$14,$L$14)</f>
        <v>10.602195258584967</v>
      </c>
      <c r="G2504" s="14">
        <f ca="1">D2504+E2504+F2504</f>
        <v>81.187321254372094</v>
      </c>
      <c r="H2504">
        <f ca="1">FLOOR(SimTable[[#This Row],[Total_Service_Time_sec]],10)</f>
        <v>80</v>
      </c>
    </row>
    <row r="2505" spans="1:8" ht="15" customHeight="1">
      <c r="A2505">
        <f t="shared" si="39"/>
        <v>2504</v>
      </c>
      <c r="B2505" s="13">
        <f ca="1">RAND()</f>
        <v>0.82829630409569721</v>
      </c>
      <c r="C2505" t="str">
        <f ca="1">IF(B2505&lt;=$L$3,$I$3,IF(B2505&lt;=$L$4,$I$4,IF(B2505&lt;=$L$5,$I$5,IF(B2505&lt;=$L$6,$I$6,$I$7))))</f>
        <v>Cup</v>
      </c>
      <c r="D2505" s="14">
        <f ca="1">LOGINV(RAND(),$M$12,$L$12)</f>
        <v>49.060484268457358</v>
      </c>
      <c r="E2505" s="14">
        <f ca="1">LOGINV(RAND(),$M$13,$L$13)</f>
        <v>27.534567738503828</v>
      </c>
      <c r="F2505" s="14">
        <f ca="1">LOGINV(RAND(),$M$14,$L$14)</f>
        <v>23.314460847099511</v>
      </c>
      <c r="G2505" s="14">
        <f ca="1">D2505+E2505+F2505</f>
        <v>99.909512854060694</v>
      </c>
      <c r="H2505">
        <f ca="1">FLOOR(SimTable[[#This Row],[Total_Service_Time_sec]],10)</f>
        <v>90</v>
      </c>
    </row>
    <row r="2506" spans="1:8" ht="15" customHeight="1">
      <c r="A2506">
        <f t="shared" si="39"/>
        <v>2505</v>
      </c>
      <c r="B2506" s="13">
        <f ca="1">RAND()</f>
        <v>0.77694925888817667</v>
      </c>
      <c r="C2506" t="str">
        <f ca="1">IF(B2506&lt;=$L$3,$I$3,IF(B2506&lt;=$L$4,$I$4,IF(B2506&lt;=$L$5,$I$5,IF(B2506&lt;=$L$6,$I$6,$I$7))))</f>
        <v>Cup</v>
      </c>
      <c r="D2506" s="14">
        <f ca="1">LOGINV(RAND(),$M$12,$L$12)</f>
        <v>7.1504962165939743</v>
      </c>
      <c r="E2506" s="14">
        <f ca="1">LOGINV(RAND(),$M$13,$L$13)</f>
        <v>40.058837520574386</v>
      </c>
      <c r="F2506" s="14">
        <f ca="1">LOGINV(RAND(),$M$14,$L$14)</f>
        <v>18.908668481657692</v>
      </c>
      <c r="G2506" s="14">
        <f ca="1">D2506+E2506+F2506</f>
        <v>66.118002218826049</v>
      </c>
      <c r="H2506">
        <f ca="1">FLOOR(SimTable[[#This Row],[Total_Service_Time_sec]],10)</f>
        <v>60</v>
      </c>
    </row>
    <row r="2507" spans="1:8" ht="15" customHeight="1">
      <c r="A2507">
        <f t="shared" si="39"/>
        <v>2506</v>
      </c>
      <c r="B2507" s="13">
        <f ca="1">RAND()</f>
        <v>0.88608853736199966</v>
      </c>
      <c r="C2507" t="str">
        <f ca="1">IF(B2507&lt;=$L$3,$I$3,IF(B2507&lt;=$L$4,$I$4,IF(B2507&lt;=$L$5,$I$5,IF(B2507&lt;=$L$6,$I$6,$I$7))))</f>
        <v>Shake</v>
      </c>
      <c r="D2507" s="14">
        <f ca="1">LOGINV(RAND(),$M$12,$L$12)</f>
        <v>73.917884182295637</v>
      </c>
      <c r="E2507" s="14">
        <f ca="1">LOGINV(RAND(),$M$13,$L$13)</f>
        <v>38.447953860563615</v>
      </c>
      <c r="F2507" s="14">
        <f ca="1">LOGINV(RAND(),$M$14,$L$14)</f>
        <v>23.944487185773305</v>
      </c>
      <c r="G2507" s="14">
        <f ca="1">D2507+E2507+F2507</f>
        <v>136.31032522863256</v>
      </c>
      <c r="H2507">
        <f ca="1">FLOOR(SimTable[[#This Row],[Total_Service_Time_sec]],10)</f>
        <v>130</v>
      </c>
    </row>
    <row r="2508" spans="1:8" ht="15" customHeight="1">
      <c r="A2508">
        <f t="shared" si="39"/>
        <v>2507</v>
      </c>
      <c r="B2508" s="13">
        <f ca="1">RAND()</f>
        <v>0.32523078763462587</v>
      </c>
      <c r="C2508" t="str">
        <f ca="1">IF(B2508&lt;=$L$3,$I$3,IF(B2508&lt;=$L$4,$I$4,IF(B2508&lt;=$L$5,$I$5,IF(B2508&lt;=$L$6,$I$6,$I$7))))</f>
        <v>Cone</v>
      </c>
      <c r="D2508" s="14">
        <f ca="1">LOGINV(RAND(),$M$12,$L$12)</f>
        <v>24.607409340139249</v>
      </c>
      <c r="E2508" s="14">
        <f ca="1">LOGINV(RAND(),$M$13,$L$13)</f>
        <v>24.412434688738703</v>
      </c>
      <c r="F2508" s="14">
        <f ca="1">LOGINV(RAND(),$M$14,$L$14)</f>
        <v>20.147009870297435</v>
      </c>
      <c r="G2508" s="14">
        <f ca="1">D2508+E2508+F2508</f>
        <v>69.166853899175393</v>
      </c>
      <c r="H2508">
        <f ca="1">FLOOR(SimTable[[#This Row],[Total_Service_Time_sec]],10)</f>
        <v>60</v>
      </c>
    </row>
    <row r="2509" spans="1:8" ht="15" customHeight="1">
      <c r="A2509">
        <f t="shared" si="39"/>
        <v>2508</v>
      </c>
      <c r="B2509" s="13">
        <f ca="1">RAND()</f>
        <v>0.11035555731732449</v>
      </c>
      <c r="C2509" t="str">
        <f ca="1">IF(B2509&lt;=$L$3,$I$3,IF(B2509&lt;=$L$4,$I$4,IF(B2509&lt;=$L$5,$I$5,IF(B2509&lt;=$L$6,$I$6,$I$7))))</f>
        <v>Cone</v>
      </c>
      <c r="D2509" s="14">
        <f ca="1">LOGINV(RAND(),$M$12,$L$12)</f>
        <v>34.294052174411597</v>
      </c>
      <c r="E2509" s="14">
        <f ca="1">LOGINV(RAND(),$M$13,$L$13)</f>
        <v>17.650138637900504</v>
      </c>
      <c r="F2509" s="14">
        <f ca="1">LOGINV(RAND(),$M$14,$L$14)</f>
        <v>25.393673853516397</v>
      </c>
      <c r="G2509" s="14">
        <f ca="1">D2509+E2509+F2509</f>
        <v>77.337864665828505</v>
      </c>
      <c r="H2509">
        <f ca="1">FLOOR(SimTable[[#This Row],[Total_Service_Time_sec]],10)</f>
        <v>70</v>
      </c>
    </row>
    <row r="2510" spans="1:8" ht="15" customHeight="1">
      <c r="A2510">
        <f t="shared" si="39"/>
        <v>2509</v>
      </c>
      <c r="B2510" s="13">
        <f ca="1">RAND()</f>
        <v>0.1150807935370185</v>
      </c>
      <c r="C2510" t="str">
        <f ca="1">IF(B2510&lt;=$L$3,$I$3,IF(B2510&lt;=$L$4,$I$4,IF(B2510&lt;=$L$5,$I$5,IF(B2510&lt;=$L$6,$I$6,$I$7))))</f>
        <v>Cone</v>
      </c>
      <c r="D2510" s="14">
        <f ca="1">LOGINV(RAND(),$M$12,$L$12)</f>
        <v>17.629985072057526</v>
      </c>
      <c r="E2510" s="14">
        <f ca="1">LOGINV(RAND(),$M$13,$L$13)</f>
        <v>29.447490448227637</v>
      </c>
      <c r="F2510" s="14">
        <f ca="1">LOGINV(RAND(),$M$14,$L$14)</f>
        <v>17.141927379204787</v>
      </c>
      <c r="G2510" s="14">
        <f ca="1">D2510+E2510+F2510</f>
        <v>64.21940289948995</v>
      </c>
      <c r="H2510">
        <f ca="1">FLOOR(SimTable[[#This Row],[Total_Service_Time_sec]],10)</f>
        <v>60</v>
      </c>
    </row>
    <row r="2511" spans="1:8" ht="15" customHeight="1">
      <c r="A2511">
        <f t="shared" si="39"/>
        <v>2510</v>
      </c>
      <c r="B2511" s="13">
        <f ca="1">RAND()</f>
        <v>0.58729207926942872</v>
      </c>
      <c r="C2511" t="str">
        <f ca="1">IF(B2511&lt;=$L$3,$I$3,IF(B2511&lt;=$L$4,$I$4,IF(B2511&lt;=$L$5,$I$5,IF(B2511&lt;=$L$6,$I$6,$I$7))))</f>
        <v>Cup</v>
      </c>
      <c r="D2511" s="14">
        <f ca="1">LOGINV(RAND(),$M$12,$L$12)</f>
        <v>80.750991318732389</v>
      </c>
      <c r="E2511" s="14">
        <f ca="1">LOGINV(RAND(),$M$13,$L$13)</f>
        <v>61.558185981946345</v>
      </c>
      <c r="F2511" s="14">
        <f ca="1">LOGINV(RAND(),$M$14,$L$14)</f>
        <v>28.751476623228239</v>
      </c>
      <c r="G2511" s="14">
        <f ca="1">D2511+E2511+F2511</f>
        <v>171.06065392390695</v>
      </c>
      <c r="H2511">
        <f ca="1">FLOOR(SimTable[[#This Row],[Total_Service_Time_sec]],10)</f>
        <v>170</v>
      </c>
    </row>
    <row r="2512" spans="1:8" ht="15" customHeight="1">
      <c r="A2512">
        <f t="shared" si="39"/>
        <v>2511</v>
      </c>
      <c r="B2512" s="13">
        <f ca="1">RAND()</f>
        <v>3.326316923537842E-2</v>
      </c>
      <c r="C2512" t="str">
        <f ca="1">IF(B2512&lt;=$L$3,$I$3,IF(B2512&lt;=$L$4,$I$4,IF(B2512&lt;=$L$5,$I$5,IF(B2512&lt;=$L$6,$I$6,$I$7))))</f>
        <v>Cone</v>
      </c>
      <c r="D2512" s="14">
        <f ca="1">LOGINV(RAND(),$M$12,$L$12)</f>
        <v>48.265799216110608</v>
      </c>
      <c r="E2512" s="14">
        <f ca="1">LOGINV(RAND(),$M$13,$L$13)</f>
        <v>48.666425745641597</v>
      </c>
      <c r="F2512" s="14">
        <f ca="1">LOGINV(RAND(),$M$14,$L$14)</f>
        <v>18.873075815287784</v>
      </c>
      <c r="G2512" s="14">
        <f ca="1">D2512+E2512+F2512</f>
        <v>115.80530077704</v>
      </c>
      <c r="H2512">
        <f ca="1">FLOOR(SimTable[[#This Row],[Total_Service_Time_sec]],10)</f>
        <v>110</v>
      </c>
    </row>
    <row r="2513" spans="1:8" ht="15" customHeight="1">
      <c r="A2513">
        <f t="shared" si="39"/>
        <v>2512</v>
      </c>
      <c r="B2513" s="13">
        <f ca="1">RAND()</f>
        <v>0.59379035665488755</v>
      </c>
      <c r="C2513" t="str">
        <f ca="1">IF(B2513&lt;=$L$3,$I$3,IF(B2513&lt;=$L$4,$I$4,IF(B2513&lt;=$L$5,$I$5,IF(B2513&lt;=$L$6,$I$6,$I$7))))</f>
        <v>Cup</v>
      </c>
      <c r="D2513" s="14">
        <f ca="1">LOGINV(RAND(),$M$12,$L$12)</f>
        <v>41.301759979620044</v>
      </c>
      <c r="E2513" s="14">
        <f ca="1">LOGINV(RAND(),$M$13,$L$13)</f>
        <v>32.301026222306973</v>
      </c>
      <c r="F2513" s="14">
        <f ca="1">LOGINV(RAND(),$M$14,$L$14)</f>
        <v>20.28262683795792</v>
      </c>
      <c r="G2513" s="14">
        <f ca="1">D2513+E2513+F2513</f>
        <v>93.885413039884938</v>
      </c>
      <c r="H2513">
        <f ca="1">FLOOR(SimTable[[#This Row],[Total_Service_Time_sec]],10)</f>
        <v>90</v>
      </c>
    </row>
    <row r="2514" spans="1:8" ht="15" customHeight="1">
      <c r="A2514">
        <f t="shared" si="39"/>
        <v>2513</v>
      </c>
      <c r="B2514" s="13">
        <f ca="1">RAND()</f>
        <v>0.98952612108562699</v>
      </c>
      <c r="C2514" t="str">
        <f ca="1">IF(B2514&lt;=$L$3,$I$3,IF(B2514&lt;=$L$4,$I$4,IF(B2514&lt;=$L$5,$I$5,IF(B2514&lt;=$L$6,$I$6,$I$7))))</f>
        <v>Sundae</v>
      </c>
      <c r="D2514" s="14">
        <f ca="1">LOGINV(RAND(),$M$12,$L$12)</f>
        <v>75.236533052031362</v>
      </c>
      <c r="E2514" s="14">
        <f ca="1">LOGINV(RAND(),$M$13,$L$13)</f>
        <v>23.682033273428658</v>
      </c>
      <c r="F2514" s="14">
        <f ca="1">LOGINV(RAND(),$M$14,$L$14)</f>
        <v>22.025874689062004</v>
      </c>
      <c r="G2514" s="14">
        <f ca="1">D2514+E2514+F2514</f>
        <v>120.94444101452203</v>
      </c>
      <c r="H2514">
        <f ca="1">FLOOR(SimTable[[#This Row],[Total_Service_Time_sec]],10)</f>
        <v>120</v>
      </c>
    </row>
    <row r="2515" spans="1:8" ht="15" customHeight="1">
      <c r="A2515">
        <f t="shared" si="39"/>
        <v>2514</v>
      </c>
      <c r="B2515" s="13">
        <f ca="1">RAND()</f>
        <v>0.3274488739475544</v>
      </c>
      <c r="C2515" t="str">
        <f ca="1">IF(B2515&lt;=$L$3,$I$3,IF(B2515&lt;=$L$4,$I$4,IF(B2515&lt;=$L$5,$I$5,IF(B2515&lt;=$L$6,$I$6,$I$7))))</f>
        <v>Cone</v>
      </c>
      <c r="D2515" s="14">
        <f ca="1">LOGINV(RAND(),$M$12,$L$12)</f>
        <v>21.967155043023514</v>
      </c>
      <c r="E2515" s="14">
        <f ca="1">LOGINV(RAND(),$M$13,$L$13)</f>
        <v>53.679944438904919</v>
      </c>
      <c r="F2515" s="14">
        <f ca="1">LOGINV(RAND(),$M$14,$L$14)</f>
        <v>22.293357920485661</v>
      </c>
      <c r="G2515" s="14">
        <f ca="1">D2515+E2515+F2515</f>
        <v>97.940457402414097</v>
      </c>
      <c r="H2515">
        <f ca="1">FLOOR(SimTable[[#This Row],[Total_Service_Time_sec]],10)</f>
        <v>90</v>
      </c>
    </row>
    <row r="2516" spans="1:8" ht="15" customHeight="1">
      <c r="A2516">
        <f t="shared" si="39"/>
        <v>2515</v>
      </c>
      <c r="B2516" s="13">
        <f ca="1">RAND()</f>
        <v>0.17709104904110629</v>
      </c>
      <c r="C2516" t="str">
        <f ca="1">IF(B2516&lt;=$L$3,$I$3,IF(B2516&lt;=$L$4,$I$4,IF(B2516&lt;=$L$5,$I$5,IF(B2516&lt;=$L$6,$I$6,$I$7))))</f>
        <v>Cone</v>
      </c>
      <c r="D2516" s="14">
        <f ca="1">LOGINV(RAND(),$M$12,$L$12)</f>
        <v>18.284181430473986</v>
      </c>
      <c r="E2516" s="14">
        <f ca="1">LOGINV(RAND(),$M$13,$L$13)</f>
        <v>25.104930113290774</v>
      </c>
      <c r="F2516" s="14">
        <f ca="1">LOGINV(RAND(),$M$14,$L$14)</f>
        <v>24.096775412079491</v>
      </c>
      <c r="G2516" s="14">
        <f ca="1">D2516+E2516+F2516</f>
        <v>67.485886955844251</v>
      </c>
      <c r="H2516">
        <f ca="1">FLOOR(SimTable[[#This Row],[Total_Service_Time_sec]],10)</f>
        <v>60</v>
      </c>
    </row>
    <row r="2517" spans="1:8" ht="15" customHeight="1">
      <c r="A2517">
        <f t="shared" si="39"/>
        <v>2516</v>
      </c>
      <c r="B2517" s="13">
        <f ca="1">RAND()</f>
        <v>0.11303404858604116</v>
      </c>
      <c r="C2517" t="str">
        <f ca="1">IF(B2517&lt;=$L$3,$I$3,IF(B2517&lt;=$L$4,$I$4,IF(B2517&lt;=$L$5,$I$5,IF(B2517&lt;=$L$6,$I$6,$I$7))))</f>
        <v>Cone</v>
      </c>
      <c r="D2517" s="14">
        <f ca="1">LOGINV(RAND(),$M$12,$L$12)</f>
        <v>37.247603199998743</v>
      </c>
      <c r="E2517" s="14">
        <f ca="1">LOGINV(RAND(),$M$13,$L$13)</f>
        <v>17.499050399811047</v>
      </c>
      <c r="F2517" s="14">
        <f ca="1">LOGINV(RAND(),$M$14,$L$14)</f>
        <v>21.909807834095609</v>
      </c>
      <c r="G2517" s="14">
        <f ca="1">D2517+E2517+F2517</f>
        <v>76.656461433905406</v>
      </c>
      <c r="H2517">
        <f ca="1">FLOOR(SimTable[[#This Row],[Total_Service_Time_sec]],10)</f>
        <v>70</v>
      </c>
    </row>
    <row r="2518" spans="1:8" ht="15" customHeight="1">
      <c r="A2518">
        <f t="shared" si="39"/>
        <v>2517</v>
      </c>
      <c r="B2518" s="13">
        <f ca="1">RAND()</f>
        <v>0.18976001875065762</v>
      </c>
      <c r="C2518" t="str">
        <f ca="1">IF(B2518&lt;=$L$3,$I$3,IF(B2518&lt;=$L$4,$I$4,IF(B2518&lt;=$L$5,$I$5,IF(B2518&lt;=$L$6,$I$6,$I$7))))</f>
        <v>Cone</v>
      </c>
      <c r="D2518" s="14">
        <f ca="1">LOGINV(RAND(),$M$12,$L$12)</f>
        <v>15.671223920001728</v>
      </c>
      <c r="E2518" s="14">
        <f ca="1">LOGINV(RAND(),$M$13,$L$13)</f>
        <v>35.124674849592971</v>
      </c>
      <c r="F2518" s="14">
        <f ca="1">LOGINV(RAND(),$M$14,$L$14)</f>
        <v>21.900430545523605</v>
      </c>
      <c r="G2518" s="14">
        <f ca="1">D2518+E2518+F2518</f>
        <v>72.696329315118305</v>
      </c>
      <c r="H2518">
        <f ca="1">FLOOR(SimTable[[#This Row],[Total_Service_Time_sec]],10)</f>
        <v>70</v>
      </c>
    </row>
    <row r="2519" spans="1:8" ht="15" customHeight="1">
      <c r="A2519">
        <f t="shared" si="39"/>
        <v>2518</v>
      </c>
      <c r="B2519" s="13">
        <f ca="1">RAND()</f>
        <v>0.78391627477111747</v>
      </c>
      <c r="C2519" t="str">
        <f ca="1">IF(B2519&lt;=$L$3,$I$3,IF(B2519&lt;=$L$4,$I$4,IF(B2519&lt;=$L$5,$I$5,IF(B2519&lt;=$L$6,$I$6,$I$7))))</f>
        <v>Cup</v>
      </c>
      <c r="D2519" s="14">
        <f ca="1">LOGINV(RAND(),$M$12,$L$12)</f>
        <v>9.5151309865738174</v>
      </c>
      <c r="E2519" s="14">
        <f ca="1">LOGINV(RAND(),$M$13,$L$13)</f>
        <v>32.04170647396456</v>
      </c>
      <c r="F2519" s="14">
        <f ca="1">LOGINV(RAND(),$M$14,$L$14)</f>
        <v>16.40437929115172</v>
      </c>
      <c r="G2519" s="14">
        <f ca="1">D2519+E2519+F2519</f>
        <v>57.961216751690095</v>
      </c>
      <c r="H2519">
        <f ca="1">FLOOR(SimTable[[#This Row],[Total_Service_Time_sec]],10)</f>
        <v>50</v>
      </c>
    </row>
    <row r="2520" spans="1:8" ht="15" customHeight="1">
      <c r="A2520">
        <f t="shared" si="39"/>
        <v>2519</v>
      </c>
      <c r="B2520" s="13">
        <f ca="1">RAND()</f>
        <v>0.90082603820732954</v>
      </c>
      <c r="C2520" t="str">
        <f ca="1">IF(B2520&lt;=$L$3,$I$3,IF(B2520&lt;=$L$4,$I$4,IF(B2520&lt;=$L$5,$I$5,IF(B2520&lt;=$L$6,$I$6,$I$7))))</f>
        <v>Split</v>
      </c>
      <c r="D2520" s="14">
        <f ca="1">LOGINV(RAND(),$M$12,$L$12)</f>
        <v>24.935770081208116</v>
      </c>
      <c r="E2520" s="14">
        <f ca="1">LOGINV(RAND(),$M$13,$L$13)</f>
        <v>27.370787226571554</v>
      </c>
      <c r="F2520" s="14">
        <f ca="1">LOGINV(RAND(),$M$14,$L$14)</f>
        <v>20.829044214717612</v>
      </c>
      <c r="G2520" s="14">
        <f ca="1">D2520+E2520+F2520</f>
        <v>73.135601522497282</v>
      </c>
      <c r="H2520">
        <f ca="1">FLOOR(SimTable[[#This Row],[Total_Service_Time_sec]],10)</f>
        <v>70</v>
      </c>
    </row>
    <row r="2521" spans="1:8" ht="15" customHeight="1">
      <c r="A2521">
        <f t="shared" si="39"/>
        <v>2520</v>
      </c>
      <c r="B2521" s="13">
        <f ca="1">RAND()</f>
        <v>0.32691545555082091</v>
      </c>
      <c r="C2521" t="str">
        <f ca="1">IF(B2521&lt;=$L$3,$I$3,IF(B2521&lt;=$L$4,$I$4,IF(B2521&lt;=$L$5,$I$5,IF(B2521&lt;=$L$6,$I$6,$I$7))))</f>
        <v>Cone</v>
      </c>
      <c r="D2521" s="14">
        <f ca="1">LOGINV(RAND(),$M$12,$L$12)</f>
        <v>35.190347282835013</v>
      </c>
      <c r="E2521" s="14">
        <f ca="1">LOGINV(RAND(),$M$13,$L$13)</f>
        <v>16.45725841109634</v>
      </c>
      <c r="F2521" s="14">
        <f ca="1">LOGINV(RAND(),$M$14,$L$14)</f>
        <v>24.553385902240546</v>
      </c>
      <c r="G2521" s="14">
        <f ca="1">D2521+E2521+F2521</f>
        <v>76.200991596171903</v>
      </c>
      <c r="H2521">
        <f ca="1">FLOOR(SimTable[[#This Row],[Total_Service_Time_sec]],10)</f>
        <v>70</v>
      </c>
    </row>
    <row r="2522" spans="1:8" ht="15" customHeight="1">
      <c r="A2522">
        <f t="shared" si="39"/>
        <v>2521</v>
      </c>
      <c r="B2522" s="13">
        <f ca="1">RAND()</f>
        <v>0.74054482059770999</v>
      </c>
      <c r="C2522" t="str">
        <f ca="1">IF(B2522&lt;=$L$3,$I$3,IF(B2522&lt;=$L$4,$I$4,IF(B2522&lt;=$L$5,$I$5,IF(B2522&lt;=$L$6,$I$6,$I$7))))</f>
        <v>Cup</v>
      </c>
      <c r="D2522" s="14">
        <f ca="1">LOGINV(RAND(),$M$12,$L$12)</f>
        <v>33.006560877634442</v>
      </c>
      <c r="E2522" s="14">
        <f ca="1">LOGINV(RAND(),$M$13,$L$13)</f>
        <v>21.062864426657057</v>
      </c>
      <c r="F2522" s="14">
        <f ca="1">LOGINV(RAND(),$M$14,$L$14)</f>
        <v>23.280115062785971</v>
      </c>
      <c r="G2522" s="14">
        <f ca="1">D2522+E2522+F2522</f>
        <v>77.349540367077466</v>
      </c>
      <c r="H2522">
        <f ca="1">FLOOR(SimTable[[#This Row],[Total_Service_Time_sec]],10)</f>
        <v>70</v>
      </c>
    </row>
    <row r="2523" spans="1:8" ht="15" customHeight="1">
      <c r="A2523">
        <f t="shared" si="39"/>
        <v>2522</v>
      </c>
      <c r="B2523" s="13">
        <f ca="1">RAND()</f>
        <v>0.78327182830386677</v>
      </c>
      <c r="C2523" t="str">
        <f ca="1">IF(B2523&lt;=$L$3,$I$3,IF(B2523&lt;=$L$4,$I$4,IF(B2523&lt;=$L$5,$I$5,IF(B2523&lt;=$L$6,$I$6,$I$7))))</f>
        <v>Cup</v>
      </c>
      <c r="D2523" s="14">
        <f ca="1">LOGINV(RAND(),$M$12,$L$12)</f>
        <v>15.131220361593337</v>
      </c>
      <c r="E2523" s="14">
        <f ca="1">LOGINV(RAND(),$M$13,$L$13)</f>
        <v>20.066089973966061</v>
      </c>
      <c r="F2523" s="14">
        <f ca="1">LOGINV(RAND(),$M$14,$L$14)</f>
        <v>18.758234434849481</v>
      </c>
      <c r="G2523" s="14">
        <f ca="1">D2523+E2523+F2523</f>
        <v>53.955544770408878</v>
      </c>
      <c r="H2523">
        <f ca="1">FLOOR(SimTable[[#This Row],[Total_Service_Time_sec]],10)</f>
        <v>50</v>
      </c>
    </row>
    <row r="2524" spans="1:8" ht="15" customHeight="1">
      <c r="A2524">
        <f t="shared" si="39"/>
        <v>2523</v>
      </c>
      <c r="B2524" s="13">
        <f ca="1">RAND()</f>
        <v>0.5444014098733484</v>
      </c>
      <c r="C2524" t="str">
        <f ca="1">IF(B2524&lt;=$L$3,$I$3,IF(B2524&lt;=$L$4,$I$4,IF(B2524&lt;=$L$5,$I$5,IF(B2524&lt;=$L$6,$I$6,$I$7))))</f>
        <v>Cup</v>
      </c>
      <c r="D2524" s="14">
        <f ca="1">LOGINV(RAND(),$M$12,$L$12)</f>
        <v>7.1943683642875502</v>
      </c>
      <c r="E2524" s="14">
        <f ca="1">LOGINV(RAND(),$M$13,$L$13)</f>
        <v>6.7679038431299379</v>
      </c>
      <c r="F2524" s="14">
        <f ca="1">LOGINV(RAND(),$M$14,$L$14)</f>
        <v>17.184999105734146</v>
      </c>
      <c r="G2524" s="14">
        <f ca="1">D2524+E2524+F2524</f>
        <v>31.147271313151634</v>
      </c>
      <c r="H2524">
        <f ca="1">FLOOR(SimTable[[#This Row],[Total_Service_Time_sec]],10)</f>
        <v>30</v>
      </c>
    </row>
    <row r="2525" spans="1:8" ht="15" customHeight="1">
      <c r="A2525">
        <f t="shared" si="39"/>
        <v>2524</v>
      </c>
      <c r="B2525" s="13">
        <f ca="1">RAND()</f>
        <v>0.25609727790577419</v>
      </c>
      <c r="C2525" t="str">
        <f ca="1">IF(B2525&lt;=$L$3,$I$3,IF(B2525&lt;=$L$4,$I$4,IF(B2525&lt;=$L$5,$I$5,IF(B2525&lt;=$L$6,$I$6,$I$7))))</f>
        <v>Cone</v>
      </c>
      <c r="D2525" s="14">
        <f ca="1">LOGINV(RAND(),$M$12,$L$12)</f>
        <v>12.146069238595389</v>
      </c>
      <c r="E2525" s="14">
        <f ca="1">LOGINV(RAND(),$M$13,$L$13)</f>
        <v>22.971728250772333</v>
      </c>
      <c r="F2525" s="14">
        <f ca="1">LOGINV(RAND(),$M$14,$L$14)</f>
        <v>19.958248400189849</v>
      </c>
      <c r="G2525" s="14">
        <f ca="1">D2525+E2525+F2525</f>
        <v>55.076045889557577</v>
      </c>
      <c r="H2525">
        <f ca="1">FLOOR(SimTable[[#This Row],[Total_Service_Time_sec]],10)</f>
        <v>50</v>
      </c>
    </row>
    <row r="2526" spans="1:8" ht="15" customHeight="1">
      <c r="A2526">
        <f t="shared" si="39"/>
        <v>2525</v>
      </c>
      <c r="B2526" s="13">
        <f ca="1">RAND()</f>
        <v>0.14661621243244249</v>
      </c>
      <c r="C2526" t="str">
        <f ca="1">IF(B2526&lt;=$L$3,$I$3,IF(B2526&lt;=$L$4,$I$4,IF(B2526&lt;=$L$5,$I$5,IF(B2526&lt;=$L$6,$I$6,$I$7))))</f>
        <v>Cone</v>
      </c>
      <c r="D2526" s="14">
        <f ca="1">LOGINV(RAND(),$M$12,$L$12)</f>
        <v>88.634043252002186</v>
      </c>
      <c r="E2526" s="14">
        <f ca="1">LOGINV(RAND(),$M$13,$L$13)</f>
        <v>31.445754313815357</v>
      </c>
      <c r="F2526" s="14">
        <f ca="1">LOGINV(RAND(),$M$14,$L$14)</f>
        <v>20.068154660264366</v>
      </c>
      <c r="G2526" s="14">
        <f ca="1">D2526+E2526+F2526</f>
        <v>140.14795222608191</v>
      </c>
      <c r="H2526">
        <f ca="1">FLOOR(SimTable[[#This Row],[Total_Service_Time_sec]],10)</f>
        <v>140</v>
      </c>
    </row>
    <row r="2527" spans="1:8" ht="15" customHeight="1">
      <c r="A2527">
        <f t="shared" si="39"/>
        <v>2526</v>
      </c>
      <c r="B2527" s="13">
        <f ca="1">RAND()</f>
        <v>0.86893200401937531</v>
      </c>
      <c r="C2527" t="str">
        <f ca="1">IF(B2527&lt;=$L$3,$I$3,IF(B2527&lt;=$L$4,$I$4,IF(B2527&lt;=$L$5,$I$5,IF(B2527&lt;=$L$6,$I$6,$I$7))))</f>
        <v>Shake</v>
      </c>
      <c r="D2527" s="14">
        <f ca="1">LOGINV(RAND(),$M$12,$L$12)</f>
        <v>9.9673237506298449</v>
      </c>
      <c r="E2527" s="14">
        <f ca="1">LOGINV(RAND(),$M$13,$L$13)</f>
        <v>19.377490077640566</v>
      </c>
      <c r="F2527" s="14">
        <f ca="1">LOGINV(RAND(),$M$14,$L$14)</f>
        <v>14.763657092726529</v>
      </c>
      <c r="G2527" s="14">
        <f ca="1">D2527+E2527+F2527</f>
        <v>44.108470920996936</v>
      </c>
      <c r="H2527">
        <f ca="1">FLOOR(SimTable[[#This Row],[Total_Service_Time_sec]],10)</f>
        <v>40</v>
      </c>
    </row>
    <row r="2528" spans="1:8" ht="15" customHeight="1">
      <c r="A2528">
        <f t="shared" si="39"/>
        <v>2527</v>
      </c>
      <c r="B2528" s="13">
        <f ca="1">RAND()</f>
        <v>0.48200221920935404</v>
      </c>
      <c r="C2528" t="str">
        <f ca="1">IF(B2528&lt;=$L$3,$I$3,IF(B2528&lt;=$L$4,$I$4,IF(B2528&lt;=$L$5,$I$5,IF(B2528&lt;=$L$6,$I$6,$I$7))))</f>
        <v>Cone</v>
      </c>
      <c r="D2528" s="14">
        <f ca="1">LOGINV(RAND(),$M$12,$L$12)</f>
        <v>25.912737623474502</v>
      </c>
      <c r="E2528" s="14">
        <f ca="1">LOGINV(RAND(),$M$13,$L$13)</f>
        <v>18.864811474961055</v>
      </c>
      <c r="F2528" s="14">
        <f ca="1">LOGINV(RAND(),$M$14,$L$14)</f>
        <v>17.125559787030067</v>
      </c>
      <c r="G2528" s="14">
        <f ca="1">D2528+E2528+F2528</f>
        <v>61.903108885465628</v>
      </c>
      <c r="H2528">
        <f ca="1">FLOOR(SimTable[[#This Row],[Total_Service_Time_sec]],10)</f>
        <v>60</v>
      </c>
    </row>
    <row r="2529" spans="1:8" ht="15" customHeight="1">
      <c r="A2529">
        <f t="shared" si="39"/>
        <v>2528</v>
      </c>
      <c r="B2529" s="13">
        <f ca="1">RAND()</f>
        <v>0.70548295080172896</v>
      </c>
      <c r="C2529" t="str">
        <f ca="1">IF(B2529&lt;=$L$3,$I$3,IF(B2529&lt;=$L$4,$I$4,IF(B2529&lt;=$L$5,$I$5,IF(B2529&lt;=$L$6,$I$6,$I$7))))</f>
        <v>Cup</v>
      </c>
      <c r="D2529" s="14">
        <f ca="1">LOGINV(RAND(),$M$12,$L$12)</f>
        <v>24.752683819751631</v>
      </c>
      <c r="E2529" s="14">
        <f ca="1">LOGINV(RAND(),$M$13,$L$13)</f>
        <v>27.796962100869031</v>
      </c>
      <c r="F2529" s="14">
        <f ca="1">LOGINV(RAND(),$M$14,$L$14)</f>
        <v>18.817053732023457</v>
      </c>
      <c r="G2529" s="14">
        <f ca="1">D2529+E2529+F2529</f>
        <v>71.366699652644115</v>
      </c>
      <c r="H2529">
        <f ca="1">FLOOR(SimTable[[#This Row],[Total_Service_Time_sec]],10)</f>
        <v>70</v>
      </c>
    </row>
    <row r="2530" spans="1:8" ht="15" customHeight="1">
      <c r="A2530">
        <f t="shared" si="39"/>
        <v>2529</v>
      </c>
      <c r="B2530" s="13">
        <f ca="1">RAND()</f>
        <v>0.16559102590231323</v>
      </c>
      <c r="C2530" t="str">
        <f ca="1">IF(B2530&lt;=$L$3,$I$3,IF(B2530&lt;=$L$4,$I$4,IF(B2530&lt;=$L$5,$I$5,IF(B2530&lt;=$L$6,$I$6,$I$7))))</f>
        <v>Cone</v>
      </c>
      <c r="D2530" s="14">
        <f ca="1">LOGINV(RAND(),$M$12,$L$12)</f>
        <v>9.6862211133054466</v>
      </c>
      <c r="E2530" s="14">
        <f ca="1">LOGINV(RAND(),$M$13,$L$13)</f>
        <v>23.73302621793199</v>
      </c>
      <c r="F2530" s="14">
        <f ca="1">LOGINV(RAND(),$M$14,$L$14)</f>
        <v>11.814377814484979</v>
      </c>
      <c r="G2530" s="14">
        <f ca="1">D2530+E2530+F2530</f>
        <v>45.233625145722414</v>
      </c>
      <c r="H2530">
        <f ca="1">FLOOR(SimTable[[#This Row],[Total_Service_Time_sec]],10)</f>
        <v>40</v>
      </c>
    </row>
    <row r="2531" spans="1:8" ht="15" customHeight="1">
      <c r="A2531">
        <f t="shared" si="39"/>
        <v>2530</v>
      </c>
      <c r="B2531" s="13">
        <f ca="1">RAND()</f>
        <v>0.53379456000832437</v>
      </c>
      <c r="C2531" t="str">
        <f ca="1">IF(B2531&lt;=$L$3,$I$3,IF(B2531&lt;=$L$4,$I$4,IF(B2531&lt;=$L$5,$I$5,IF(B2531&lt;=$L$6,$I$6,$I$7))))</f>
        <v>Cup</v>
      </c>
      <c r="D2531" s="14">
        <f ca="1">LOGINV(RAND(),$M$12,$L$12)</f>
        <v>17.926417389883166</v>
      </c>
      <c r="E2531" s="14">
        <f ca="1">LOGINV(RAND(),$M$13,$L$13)</f>
        <v>39.443801978938431</v>
      </c>
      <c r="F2531" s="14">
        <f ca="1">LOGINV(RAND(),$M$14,$L$14)</f>
        <v>17.830591291610837</v>
      </c>
      <c r="G2531" s="14">
        <f ca="1">D2531+E2531+F2531</f>
        <v>75.200810660432438</v>
      </c>
      <c r="H2531">
        <f ca="1">FLOOR(SimTable[[#This Row],[Total_Service_Time_sec]],10)</f>
        <v>70</v>
      </c>
    </row>
    <row r="2532" spans="1:8" ht="15" customHeight="1">
      <c r="A2532">
        <f t="shared" si="39"/>
        <v>2531</v>
      </c>
      <c r="B2532" s="13">
        <f ca="1">RAND()</f>
        <v>0.48805596410111196</v>
      </c>
      <c r="C2532" t="str">
        <f ca="1">IF(B2532&lt;=$L$3,$I$3,IF(B2532&lt;=$L$4,$I$4,IF(B2532&lt;=$L$5,$I$5,IF(B2532&lt;=$L$6,$I$6,$I$7))))</f>
        <v>Cone</v>
      </c>
      <c r="D2532" s="14">
        <f ca="1">LOGINV(RAND(),$M$12,$L$12)</f>
        <v>40.947704437154954</v>
      </c>
      <c r="E2532" s="14">
        <f ca="1">LOGINV(RAND(),$M$13,$L$13)</f>
        <v>40.93254852537018</v>
      </c>
      <c r="F2532" s="14">
        <f ca="1">LOGINV(RAND(),$M$14,$L$14)</f>
        <v>21.289408272214875</v>
      </c>
      <c r="G2532" s="14">
        <f ca="1">D2532+E2532+F2532</f>
        <v>103.16966123474</v>
      </c>
      <c r="H2532">
        <f ca="1">FLOOR(SimTable[[#This Row],[Total_Service_Time_sec]],10)</f>
        <v>100</v>
      </c>
    </row>
    <row r="2533" spans="1:8" ht="15" customHeight="1">
      <c r="A2533">
        <f t="shared" si="39"/>
        <v>2532</v>
      </c>
      <c r="B2533" s="13">
        <f ca="1">RAND()</f>
        <v>0.80684697461349619</v>
      </c>
      <c r="C2533" t="str">
        <f ca="1">IF(B2533&lt;=$L$3,$I$3,IF(B2533&lt;=$L$4,$I$4,IF(B2533&lt;=$L$5,$I$5,IF(B2533&lt;=$L$6,$I$6,$I$7))))</f>
        <v>Cup</v>
      </c>
      <c r="D2533" s="14">
        <f ca="1">LOGINV(RAND(),$M$12,$L$12)</f>
        <v>48.387239840995363</v>
      </c>
      <c r="E2533" s="14">
        <f ca="1">LOGINV(RAND(),$M$13,$L$13)</f>
        <v>31.815720310981686</v>
      </c>
      <c r="F2533" s="14">
        <f ca="1">LOGINV(RAND(),$M$14,$L$14)</f>
        <v>20.934122885742603</v>
      </c>
      <c r="G2533" s="14">
        <f ca="1">D2533+E2533+F2533</f>
        <v>101.13708303771966</v>
      </c>
      <c r="H2533">
        <f ca="1">FLOOR(SimTable[[#This Row],[Total_Service_Time_sec]],10)</f>
        <v>100</v>
      </c>
    </row>
    <row r="2534" spans="1:8" ht="15" customHeight="1">
      <c r="A2534">
        <f t="shared" si="39"/>
        <v>2533</v>
      </c>
      <c r="B2534" s="13">
        <f ca="1">RAND()</f>
        <v>0.75705574922521668</v>
      </c>
      <c r="C2534" t="str">
        <f ca="1">IF(B2534&lt;=$L$3,$I$3,IF(B2534&lt;=$L$4,$I$4,IF(B2534&lt;=$L$5,$I$5,IF(B2534&lt;=$L$6,$I$6,$I$7))))</f>
        <v>Cup</v>
      </c>
      <c r="D2534" s="14">
        <f ca="1">LOGINV(RAND(),$M$12,$L$12)</f>
        <v>72.441822221633714</v>
      </c>
      <c r="E2534" s="14">
        <f ca="1">LOGINV(RAND(),$M$13,$L$13)</f>
        <v>112.27976345386293</v>
      </c>
      <c r="F2534" s="14">
        <f ca="1">LOGINV(RAND(),$M$14,$L$14)</f>
        <v>21.111022723069972</v>
      </c>
      <c r="G2534" s="14">
        <f ca="1">D2534+E2534+F2534</f>
        <v>205.83260839856661</v>
      </c>
      <c r="H2534">
        <f ca="1">FLOOR(SimTable[[#This Row],[Total_Service_Time_sec]],10)</f>
        <v>200</v>
      </c>
    </row>
    <row r="2535" spans="1:8" ht="15" customHeight="1">
      <c r="A2535">
        <f t="shared" si="39"/>
        <v>2534</v>
      </c>
      <c r="B2535" s="13">
        <f ca="1">RAND()</f>
        <v>0.70841416875540142</v>
      </c>
      <c r="C2535" t="str">
        <f ca="1">IF(B2535&lt;=$L$3,$I$3,IF(B2535&lt;=$L$4,$I$4,IF(B2535&lt;=$L$5,$I$5,IF(B2535&lt;=$L$6,$I$6,$I$7))))</f>
        <v>Cup</v>
      </c>
      <c r="D2535" s="14">
        <f ca="1">LOGINV(RAND(),$M$12,$L$12)</f>
        <v>14.383603361587301</v>
      </c>
      <c r="E2535" s="14">
        <f ca="1">LOGINV(RAND(),$M$13,$L$13)</f>
        <v>32.419726804169173</v>
      </c>
      <c r="F2535" s="14">
        <f ca="1">LOGINV(RAND(),$M$14,$L$14)</f>
        <v>16.555306833763364</v>
      </c>
      <c r="G2535" s="14">
        <f ca="1">D2535+E2535+F2535</f>
        <v>63.358636999519845</v>
      </c>
      <c r="H2535">
        <f ca="1">FLOOR(SimTable[[#This Row],[Total_Service_Time_sec]],10)</f>
        <v>60</v>
      </c>
    </row>
    <row r="2536" spans="1:8" ht="15" customHeight="1">
      <c r="A2536">
        <f t="shared" si="39"/>
        <v>2535</v>
      </c>
      <c r="B2536" s="13">
        <f ca="1">RAND()</f>
        <v>0.25992147832803802</v>
      </c>
      <c r="C2536" t="str">
        <f ca="1">IF(B2536&lt;=$L$3,$I$3,IF(B2536&lt;=$L$4,$I$4,IF(B2536&lt;=$L$5,$I$5,IF(B2536&lt;=$L$6,$I$6,$I$7))))</f>
        <v>Cone</v>
      </c>
      <c r="D2536" s="14">
        <f ca="1">LOGINV(RAND(),$M$12,$L$12)</f>
        <v>17.03659908601761</v>
      </c>
      <c r="E2536" s="14">
        <f ca="1">LOGINV(RAND(),$M$13,$L$13)</f>
        <v>10.645944632783293</v>
      </c>
      <c r="F2536" s="14">
        <f ca="1">LOGINV(RAND(),$M$14,$L$14)</f>
        <v>18.049745541471001</v>
      </c>
      <c r="G2536" s="14">
        <f ca="1">D2536+E2536+F2536</f>
        <v>45.732289260271898</v>
      </c>
      <c r="H2536">
        <f ca="1">FLOOR(SimTable[[#This Row],[Total_Service_Time_sec]],10)</f>
        <v>40</v>
      </c>
    </row>
    <row r="2537" spans="1:8" ht="15" customHeight="1">
      <c r="A2537">
        <f t="shared" si="39"/>
        <v>2536</v>
      </c>
      <c r="B2537" s="13">
        <f ca="1">RAND()</f>
        <v>5.5883179972897379E-2</v>
      </c>
      <c r="C2537" t="str">
        <f ca="1">IF(B2537&lt;=$L$3,$I$3,IF(B2537&lt;=$L$4,$I$4,IF(B2537&lt;=$L$5,$I$5,IF(B2537&lt;=$L$6,$I$6,$I$7))))</f>
        <v>Cone</v>
      </c>
      <c r="D2537" s="14">
        <f ca="1">LOGINV(RAND(),$M$12,$L$12)</f>
        <v>26.562673314895704</v>
      </c>
      <c r="E2537" s="14">
        <f ca="1">LOGINV(RAND(),$M$13,$L$13)</f>
        <v>7.6656612780113589</v>
      </c>
      <c r="F2537" s="14">
        <f ca="1">LOGINV(RAND(),$M$14,$L$14)</f>
        <v>22.380737687397684</v>
      </c>
      <c r="G2537" s="14">
        <f ca="1">D2537+E2537+F2537</f>
        <v>56.609072280304744</v>
      </c>
      <c r="H2537">
        <f ca="1">FLOOR(SimTable[[#This Row],[Total_Service_Time_sec]],10)</f>
        <v>50</v>
      </c>
    </row>
    <row r="2538" spans="1:8" ht="15" customHeight="1">
      <c r="A2538">
        <f t="shared" si="39"/>
        <v>2537</v>
      </c>
      <c r="B2538" s="13">
        <f ca="1">RAND()</f>
        <v>7.9673659670148389E-2</v>
      </c>
      <c r="C2538" t="str">
        <f ca="1">IF(B2538&lt;=$L$3,$I$3,IF(B2538&lt;=$L$4,$I$4,IF(B2538&lt;=$L$5,$I$5,IF(B2538&lt;=$L$6,$I$6,$I$7))))</f>
        <v>Cone</v>
      </c>
      <c r="D2538" s="14">
        <f ca="1">LOGINV(RAND(),$M$12,$L$12)</f>
        <v>29.937522333559521</v>
      </c>
      <c r="E2538" s="14">
        <f ca="1">LOGINV(RAND(),$M$13,$L$13)</f>
        <v>21.551197980882453</v>
      </c>
      <c r="F2538" s="14">
        <f ca="1">LOGINV(RAND(),$M$14,$L$14)</f>
        <v>18.673739818604737</v>
      </c>
      <c r="G2538" s="14">
        <f ca="1">D2538+E2538+F2538</f>
        <v>70.162460133046721</v>
      </c>
      <c r="H2538">
        <f ca="1">FLOOR(SimTable[[#This Row],[Total_Service_Time_sec]],10)</f>
        <v>70</v>
      </c>
    </row>
    <row r="2539" spans="1:8" ht="15" customHeight="1">
      <c r="A2539">
        <f t="shared" si="39"/>
        <v>2538</v>
      </c>
      <c r="B2539" s="13">
        <f ca="1">RAND()</f>
        <v>5.8019037513727278E-2</v>
      </c>
      <c r="C2539" t="str">
        <f ca="1">IF(B2539&lt;=$L$3,$I$3,IF(B2539&lt;=$L$4,$I$4,IF(B2539&lt;=$L$5,$I$5,IF(B2539&lt;=$L$6,$I$6,$I$7))))</f>
        <v>Cone</v>
      </c>
      <c r="D2539" s="14">
        <f ca="1">LOGINV(RAND(),$M$12,$L$12)</f>
        <v>30.148311927780433</v>
      </c>
      <c r="E2539" s="14">
        <f ca="1">LOGINV(RAND(),$M$13,$L$13)</f>
        <v>37.103911267814183</v>
      </c>
      <c r="F2539" s="14">
        <f ca="1">LOGINV(RAND(),$M$14,$L$14)</f>
        <v>26.671041696162767</v>
      </c>
      <c r="G2539" s="14">
        <f ca="1">D2539+E2539+F2539</f>
        <v>93.923264891757384</v>
      </c>
      <c r="H2539">
        <f ca="1">FLOOR(SimTable[[#This Row],[Total_Service_Time_sec]],10)</f>
        <v>90</v>
      </c>
    </row>
    <row r="2540" spans="1:8" ht="15" customHeight="1">
      <c r="A2540">
        <f t="shared" si="39"/>
        <v>2539</v>
      </c>
      <c r="B2540" s="13">
        <f ca="1">RAND()</f>
        <v>0.45927449520246544</v>
      </c>
      <c r="C2540" t="str">
        <f ca="1">IF(B2540&lt;=$L$3,$I$3,IF(B2540&lt;=$L$4,$I$4,IF(B2540&lt;=$L$5,$I$5,IF(B2540&lt;=$L$6,$I$6,$I$7))))</f>
        <v>Cone</v>
      </c>
      <c r="D2540" s="14">
        <f ca="1">LOGINV(RAND(),$M$12,$L$12)</f>
        <v>19.427875968733417</v>
      </c>
      <c r="E2540" s="14">
        <f ca="1">LOGINV(RAND(),$M$13,$L$13)</f>
        <v>19.519895444948848</v>
      </c>
      <c r="F2540" s="14">
        <f ca="1">LOGINV(RAND(),$M$14,$L$14)</f>
        <v>19.790620079803542</v>
      </c>
      <c r="G2540" s="14">
        <f ca="1">D2540+E2540+F2540</f>
        <v>58.738391493485807</v>
      </c>
      <c r="H2540">
        <f ca="1">FLOOR(SimTable[[#This Row],[Total_Service_Time_sec]],10)</f>
        <v>50</v>
      </c>
    </row>
    <row r="2541" spans="1:8" ht="15" customHeight="1">
      <c r="A2541">
        <f t="shared" si="39"/>
        <v>2540</v>
      </c>
      <c r="B2541" s="13">
        <f ca="1">RAND()</f>
        <v>0.59536914632531623</v>
      </c>
      <c r="C2541" t="str">
        <f ca="1">IF(B2541&lt;=$L$3,$I$3,IF(B2541&lt;=$L$4,$I$4,IF(B2541&lt;=$L$5,$I$5,IF(B2541&lt;=$L$6,$I$6,$I$7))))</f>
        <v>Cup</v>
      </c>
      <c r="D2541" s="14">
        <f ca="1">LOGINV(RAND(),$M$12,$L$12)</f>
        <v>6.5571926516305821</v>
      </c>
      <c r="E2541" s="14">
        <f ca="1">LOGINV(RAND(),$M$13,$L$13)</f>
        <v>19.39270137082282</v>
      </c>
      <c r="F2541" s="14">
        <f ca="1">LOGINV(RAND(),$M$14,$L$14)</f>
        <v>16.588713046683303</v>
      </c>
      <c r="G2541" s="14">
        <f ca="1">D2541+E2541+F2541</f>
        <v>42.538607069136702</v>
      </c>
      <c r="H2541">
        <f ca="1">FLOOR(SimTable[[#This Row],[Total_Service_Time_sec]],10)</f>
        <v>40</v>
      </c>
    </row>
    <row r="2542" spans="1:8" ht="15" customHeight="1">
      <c r="A2542">
        <f t="shared" si="39"/>
        <v>2541</v>
      </c>
      <c r="B2542" s="13">
        <f ca="1">RAND()</f>
        <v>0.67762304199757384</v>
      </c>
      <c r="C2542" t="str">
        <f ca="1">IF(B2542&lt;=$L$3,$I$3,IF(B2542&lt;=$L$4,$I$4,IF(B2542&lt;=$L$5,$I$5,IF(B2542&lt;=$L$6,$I$6,$I$7))))</f>
        <v>Cup</v>
      </c>
      <c r="D2542" s="14">
        <f ca="1">LOGINV(RAND(),$M$12,$L$12)</f>
        <v>32.228276076387658</v>
      </c>
      <c r="E2542" s="14">
        <f ca="1">LOGINV(RAND(),$M$13,$L$13)</f>
        <v>28.113877255186928</v>
      </c>
      <c r="F2542" s="14">
        <f ca="1">LOGINV(RAND(),$M$14,$L$14)</f>
        <v>18.674535725636741</v>
      </c>
      <c r="G2542" s="14">
        <f ca="1">D2542+E2542+F2542</f>
        <v>79.016689057211323</v>
      </c>
      <c r="H2542">
        <f ca="1">FLOOR(SimTable[[#This Row],[Total_Service_Time_sec]],10)</f>
        <v>70</v>
      </c>
    </row>
    <row r="2543" spans="1:8" ht="15" customHeight="1">
      <c r="A2543">
        <f t="shared" si="39"/>
        <v>2542</v>
      </c>
      <c r="B2543" s="13">
        <f ca="1">RAND()</f>
        <v>0.43611948964270186</v>
      </c>
      <c r="C2543" t="str">
        <f ca="1">IF(B2543&lt;=$L$3,$I$3,IF(B2543&lt;=$L$4,$I$4,IF(B2543&lt;=$L$5,$I$5,IF(B2543&lt;=$L$6,$I$6,$I$7))))</f>
        <v>Cone</v>
      </c>
      <c r="D2543" s="14">
        <f ca="1">LOGINV(RAND(),$M$12,$L$12)</f>
        <v>55.299784341557164</v>
      </c>
      <c r="E2543" s="14">
        <f ca="1">LOGINV(RAND(),$M$13,$L$13)</f>
        <v>17.273228936523097</v>
      </c>
      <c r="F2543" s="14">
        <f ca="1">LOGINV(RAND(),$M$14,$L$14)</f>
        <v>20.686050048976863</v>
      </c>
      <c r="G2543" s="14">
        <f ca="1">D2543+E2543+F2543</f>
        <v>93.25906332705712</v>
      </c>
      <c r="H2543">
        <f ca="1">FLOOR(SimTable[[#This Row],[Total_Service_Time_sec]],10)</f>
        <v>90</v>
      </c>
    </row>
    <row r="2544" spans="1:8" ht="15" customHeight="1">
      <c r="A2544">
        <f t="shared" si="39"/>
        <v>2543</v>
      </c>
      <c r="B2544" s="13">
        <f ca="1">RAND()</f>
        <v>0.24590852970352228</v>
      </c>
      <c r="C2544" t="str">
        <f ca="1">IF(B2544&lt;=$L$3,$I$3,IF(B2544&lt;=$L$4,$I$4,IF(B2544&lt;=$L$5,$I$5,IF(B2544&lt;=$L$6,$I$6,$I$7))))</f>
        <v>Cone</v>
      </c>
      <c r="D2544" s="14">
        <f ca="1">LOGINV(RAND(),$M$12,$L$12)</f>
        <v>30.168231207683768</v>
      </c>
      <c r="E2544" s="14">
        <f ca="1">LOGINV(RAND(),$M$13,$L$13)</f>
        <v>14.934103596133504</v>
      </c>
      <c r="F2544" s="14">
        <f ca="1">LOGINV(RAND(),$M$14,$L$14)</f>
        <v>15.028338228174498</v>
      </c>
      <c r="G2544" s="14">
        <f ca="1">D2544+E2544+F2544</f>
        <v>60.130673031991769</v>
      </c>
      <c r="H2544">
        <f ca="1">FLOOR(SimTable[[#This Row],[Total_Service_Time_sec]],10)</f>
        <v>60</v>
      </c>
    </row>
    <row r="2545" spans="1:8" ht="15" customHeight="1">
      <c r="A2545">
        <f t="shared" si="39"/>
        <v>2544</v>
      </c>
      <c r="B2545" s="13">
        <f ca="1">RAND()</f>
        <v>0.94613971778565475</v>
      </c>
      <c r="C2545" t="str">
        <f ca="1">IF(B2545&lt;=$L$3,$I$3,IF(B2545&lt;=$L$4,$I$4,IF(B2545&lt;=$L$5,$I$5,IF(B2545&lt;=$L$6,$I$6,$I$7))))</f>
        <v>Split</v>
      </c>
      <c r="D2545" s="14">
        <f ca="1">LOGINV(RAND(),$M$12,$L$12)</f>
        <v>67.972697933110211</v>
      </c>
      <c r="E2545" s="14">
        <f ca="1">LOGINV(RAND(),$M$13,$L$13)</f>
        <v>50.703944201740597</v>
      </c>
      <c r="F2545" s="14">
        <f ca="1">LOGINV(RAND(),$M$14,$L$14)</f>
        <v>18.379443201240921</v>
      </c>
      <c r="G2545" s="14">
        <f ca="1">D2545+E2545+F2545</f>
        <v>137.05608533609174</v>
      </c>
      <c r="H2545">
        <f ca="1">FLOOR(SimTable[[#This Row],[Total_Service_Time_sec]],10)</f>
        <v>130</v>
      </c>
    </row>
    <row r="2546" spans="1:8" ht="15" customHeight="1">
      <c r="A2546">
        <f t="shared" si="39"/>
        <v>2545</v>
      </c>
      <c r="B2546" s="13">
        <f ca="1">RAND()</f>
        <v>0.19721787337900398</v>
      </c>
      <c r="C2546" t="str">
        <f ca="1">IF(B2546&lt;=$L$3,$I$3,IF(B2546&lt;=$L$4,$I$4,IF(B2546&lt;=$L$5,$I$5,IF(B2546&lt;=$L$6,$I$6,$I$7))))</f>
        <v>Cone</v>
      </c>
      <c r="D2546" s="14">
        <f ca="1">LOGINV(RAND(),$M$12,$L$12)</f>
        <v>9.5217602720703205</v>
      </c>
      <c r="E2546" s="14">
        <f ca="1">LOGINV(RAND(),$M$13,$L$13)</f>
        <v>13.449295755583544</v>
      </c>
      <c r="F2546" s="14">
        <f ca="1">LOGINV(RAND(),$M$14,$L$14)</f>
        <v>19.482031726857485</v>
      </c>
      <c r="G2546" s="14">
        <f ca="1">D2546+E2546+F2546</f>
        <v>42.453087754511351</v>
      </c>
      <c r="H2546">
        <f ca="1">FLOOR(SimTable[[#This Row],[Total_Service_Time_sec]],10)</f>
        <v>40</v>
      </c>
    </row>
    <row r="2547" spans="1:8" ht="15" customHeight="1">
      <c r="A2547">
        <f t="shared" si="39"/>
        <v>2546</v>
      </c>
      <c r="B2547" s="13">
        <f ca="1">RAND()</f>
        <v>0.14879597039603787</v>
      </c>
      <c r="C2547" t="str">
        <f ca="1">IF(B2547&lt;=$L$3,$I$3,IF(B2547&lt;=$L$4,$I$4,IF(B2547&lt;=$L$5,$I$5,IF(B2547&lt;=$L$6,$I$6,$I$7))))</f>
        <v>Cone</v>
      </c>
      <c r="D2547" s="14">
        <f ca="1">LOGINV(RAND(),$M$12,$L$12)</f>
        <v>90.576958520555692</v>
      </c>
      <c r="E2547" s="14">
        <f ca="1">LOGINV(RAND(),$M$13,$L$13)</f>
        <v>62.914968989410788</v>
      </c>
      <c r="F2547" s="14">
        <f ca="1">LOGINV(RAND(),$M$14,$L$14)</f>
        <v>19.905395132955885</v>
      </c>
      <c r="G2547" s="14">
        <f ca="1">D2547+E2547+F2547</f>
        <v>173.39732264292235</v>
      </c>
      <c r="H2547">
        <f ca="1">FLOOR(SimTable[[#This Row],[Total_Service_Time_sec]],10)</f>
        <v>170</v>
      </c>
    </row>
    <row r="2548" spans="1:8" ht="15" customHeight="1">
      <c r="A2548">
        <f t="shared" si="39"/>
        <v>2547</v>
      </c>
      <c r="B2548" s="13">
        <f ca="1">RAND()</f>
        <v>0.76848099472977327</v>
      </c>
      <c r="C2548" t="str">
        <f ca="1">IF(B2548&lt;=$L$3,$I$3,IF(B2548&lt;=$L$4,$I$4,IF(B2548&lt;=$L$5,$I$5,IF(B2548&lt;=$L$6,$I$6,$I$7))))</f>
        <v>Cup</v>
      </c>
      <c r="D2548" s="14">
        <f ca="1">LOGINV(RAND(),$M$12,$L$12)</f>
        <v>27.701237204020163</v>
      </c>
      <c r="E2548" s="14">
        <f ca="1">LOGINV(RAND(),$M$13,$L$13)</f>
        <v>31.725765983460139</v>
      </c>
      <c r="F2548" s="14">
        <f ca="1">LOGINV(RAND(),$M$14,$L$14)</f>
        <v>25.051701799077779</v>
      </c>
      <c r="G2548" s="14">
        <f ca="1">D2548+E2548+F2548</f>
        <v>84.478704986558085</v>
      </c>
      <c r="H2548">
        <f ca="1">FLOOR(SimTable[[#This Row],[Total_Service_Time_sec]],10)</f>
        <v>80</v>
      </c>
    </row>
    <row r="2549" spans="1:8" ht="15" customHeight="1">
      <c r="A2549">
        <f t="shared" si="39"/>
        <v>2548</v>
      </c>
      <c r="B2549" s="13">
        <f ca="1">RAND()</f>
        <v>1.5962334175811943E-4</v>
      </c>
      <c r="C2549" t="str">
        <f ca="1">IF(B2549&lt;=$L$3,$I$3,IF(B2549&lt;=$L$4,$I$4,IF(B2549&lt;=$L$5,$I$5,IF(B2549&lt;=$L$6,$I$6,$I$7))))</f>
        <v>Cone</v>
      </c>
      <c r="D2549" s="14">
        <f ca="1">LOGINV(RAND(),$M$12,$L$12)</f>
        <v>23.330317785972611</v>
      </c>
      <c r="E2549" s="14">
        <f ca="1">LOGINV(RAND(),$M$13,$L$13)</f>
        <v>22.278476184702587</v>
      </c>
      <c r="F2549" s="14">
        <f ca="1">LOGINV(RAND(),$M$14,$L$14)</f>
        <v>18.458288224323795</v>
      </c>
      <c r="G2549" s="14">
        <f ca="1">D2549+E2549+F2549</f>
        <v>64.067082194998989</v>
      </c>
      <c r="H2549">
        <f ca="1">FLOOR(SimTable[[#This Row],[Total_Service_Time_sec]],10)</f>
        <v>60</v>
      </c>
    </row>
    <row r="2550" spans="1:8" ht="15" customHeight="1">
      <c r="A2550">
        <f t="shared" si="39"/>
        <v>2549</v>
      </c>
      <c r="B2550" s="13">
        <f ca="1">RAND()</f>
        <v>0.23580360804778067</v>
      </c>
      <c r="C2550" t="str">
        <f ca="1">IF(B2550&lt;=$L$3,$I$3,IF(B2550&lt;=$L$4,$I$4,IF(B2550&lt;=$L$5,$I$5,IF(B2550&lt;=$L$6,$I$6,$I$7))))</f>
        <v>Cone</v>
      </c>
      <c r="D2550" s="14">
        <f ca="1">LOGINV(RAND(),$M$12,$L$12)</f>
        <v>7.8803363528159922</v>
      </c>
      <c r="E2550" s="14">
        <f ca="1">LOGINV(RAND(),$M$13,$L$13)</f>
        <v>22.765077074247529</v>
      </c>
      <c r="F2550" s="14">
        <f ca="1">LOGINV(RAND(),$M$14,$L$14)</f>
        <v>19.102937875943791</v>
      </c>
      <c r="G2550" s="14">
        <f ca="1">D2550+E2550+F2550</f>
        <v>49.748351303007311</v>
      </c>
      <c r="H2550">
        <f ca="1">FLOOR(SimTable[[#This Row],[Total_Service_Time_sec]],10)</f>
        <v>40</v>
      </c>
    </row>
    <row r="2551" spans="1:8" ht="15" customHeight="1">
      <c r="A2551">
        <f t="shared" si="39"/>
        <v>2550</v>
      </c>
      <c r="B2551" s="13">
        <f ca="1">RAND()</f>
        <v>0.27832475337259222</v>
      </c>
      <c r="C2551" t="str">
        <f ca="1">IF(B2551&lt;=$L$3,$I$3,IF(B2551&lt;=$L$4,$I$4,IF(B2551&lt;=$L$5,$I$5,IF(B2551&lt;=$L$6,$I$6,$I$7))))</f>
        <v>Cone</v>
      </c>
      <c r="D2551" s="14">
        <f ca="1">LOGINV(RAND(),$M$12,$L$12)</f>
        <v>42.783335190250206</v>
      </c>
      <c r="E2551" s="14">
        <f ca="1">LOGINV(RAND(),$M$13,$L$13)</f>
        <v>40.70597668865279</v>
      </c>
      <c r="F2551" s="14">
        <f ca="1">LOGINV(RAND(),$M$14,$L$14)</f>
        <v>19.221927762260055</v>
      </c>
      <c r="G2551" s="14">
        <f ca="1">D2551+E2551+F2551</f>
        <v>102.71123964116305</v>
      </c>
      <c r="H2551">
        <f ca="1">FLOOR(SimTable[[#This Row],[Total_Service_Time_sec]],10)</f>
        <v>100</v>
      </c>
    </row>
    <row r="2552" spans="1:8" ht="15" customHeight="1">
      <c r="A2552">
        <f t="shared" si="39"/>
        <v>2551</v>
      </c>
      <c r="B2552" s="13">
        <f ca="1">RAND()</f>
        <v>0.72076943529605053</v>
      </c>
      <c r="C2552" t="str">
        <f ca="1">IF(B2552&lt;=$L$3,$I$3,IF(B2552&lt;=$L$4,$I$4,IF(B2552&lt;=$L$5,$I$5,IF(B2552&lt;=$L$6,$I$6,$I$7))))</f>
        <v>Cup</v>
      </c>
      <c r="D2552" s="14">
        <f ca="1">LOGINV(RAND(),$M$12,$L$12)</f>
        <v>70.722929790391461</v>
      </c>
      <c r="E2552" s="14">
        <f ca="1">LOGINV(RAND(),$M$13,$L$13)</f>
        <v>47.115678321845593</v>
      </c>
      <c r="F2552" s="14">
        <f ca="1">LOGINV(RAND(),$M$14,$L$14)</f>
        <v>18.939160507858141</v>
      </c>
      <c r="G2552" s="14">
        <f ca="1">D2552+E2552+F2552</f>
        <v>136.7777686200952</v>
      </c>
      <c r="H2552">
        <f ca="1">FLOOR(SimTable[[#This Row],[Total_Service_Time_sec]],10)</f>
        <v>130</v>
      </c>
    </row>
    <row r="2553" spans="1:8" ht="15" customHeight="1">
      <c r="A2553">
        <f t="shared" si="39"/>
        <v>2552</v>
      </c>
      <c r="B2553" s="13">
        <f ca="1">RAND()</f>
        <v>0.71121465959337093</v>
      </c>
      <c r="C2553" t="str">
        <f ca="1">IF(B2553&lt;=$L$3,$I$3,IF(B2553&lt;=$L$4,$I$4,IF(B2553&lt;=$L$5,$I$5,IF(B2553&lt;=$L$6,$I$6,$I$7))))</f>
        <v>Cup</v>
      </c>
      <c r="D2553" s="14">
        <f ca="1">LOGINV(RAND(),$M$12,$L$12)</f>
        <v>33.780144021288933</v>
      </c>
      <c r="E2553" s="14">
        <f ca="1">LOGINV(RAND(),$M$13,$L$13)</f>
        <v>18.319456462225244</v>
      </c>
      <c r="F2553" s="14">
        <f ca="1">LOGINV(RAND(),$M$14,$L$14)</f>
        <v>23.729657572718885</v>
      </c>
      <c r="G2553" s="14">
        <f ca="1">D2553+E2553+F2553</f>
        <v>75.829258056233073</v>
      </c>
      <c r="H2553">
        <f ca="1">FLOOR(SimTable[[#This Row],[Total_Service_Time_sec]],10)</f>
        <v>70</v>
      </c>
    </row>
    <row r="2554" spans="1:8" ht="15" customHeight="1">
      <c r="A2554">
        <f t="shared" si="39"/>
        <v>2553</v>
      </c>
      <c r="B2554" s="13">
        <f ca="1">RAND()</f>
        <v>2.0404097120005682E-2</v>
      </c>
      <c r="C2554" t="str">
        <f ca="1">IF(B2554&lt;=$L$3,$I$3,IF(B2554&lt;=$L$4,$I$4,IF(B2554&lt;=$L$5,$I$5,IF(B2554&lt;=$L$6,$I$6,$I$7))))</f>
        <v>Cone</v>
      </c>
      <c r="D2554" s="14">
        <f ca="1">LOGINV(RAND(),$M$12,$L$12)</f>
        <v>22.603941383503798</v>
      </c>
      <c r="E2554" s="14">
        <f ca="1">LOGINV(RAND(),$M$13,$L$13)</f>
        <v>13.286590549363964</v>
      </c>
      <c r="F2554" s="14">
        <f ca="1">LOGINV(RAND(),$M$14,$L$14)</f>
        <v>16.434257330015924</v>
      </c>
      <c r="G2554" s="14">
        <f ca="1">D2554+E2554+F2554</f>
        <v>52.324789262883684</v>
      </c>
      <c r="H2554">
        <f ca="1">FLOOR(SimTable[[#This Row],[Total_Service_Time_sec]],10)</f>
        <v>50</v>
      </c>
    </row>
    <row r="2555" spans="1:8" ht="15" customHeight="1">
      <c r="A2555">
        <f t="shared" si="39"/>
        <v>2554</v>
      </c>
      <c r="B2555" s="13">
        <f ca="1">RAND()</f>
        <v>0.42994943510223327</v>
      </c>
      <c r="C2555" t="str">
        <f ca="1">IF(B2555&lt;=$L$3,$I$3,IF(B2555&lt;=$L$4,$I$4,IF(B2555&lt;=$L$5,$I$5,IF(B2555&lt;=$L$6,$I$6,$I$7))))</f>
        <v>Cone</v>
      </c>
      <c r="D2555" s="14">
        <f ca="1">LOGINV(RAND(),$M$12,$L$12)</f>
        <v>16.64742922199656</v>
      </c>
      <c r="E2555" s="14">
        <f ca="1">LOGINV(RAND(),$M$13,$L$13)</f>
        <v>22.382125304633306</v>
      </c>
      <c r="F2555" s="14">
        <f ca="1">LOGINV(RAND(),$M$14,$L$14)</f>
        <v>16.429826028935839</v>
      </c>
      <c r="G2555" s="14">
        <f ca="1">D2555+E2555+F2555</f>
        <v>55.459380555565701</v>
      </c>
      <c r="H2555">
        <f ca="1">FLOOR(SimTable[[#This Row],[Total_Service_Time_sec]],10)</f>
        <v>50</v>
      </c>
    </row>
    <row r="2556" spans="1:8" ht="15" customHeight="1">
      <c r="A2556">
        <f t="shared" si="39"/>
        <v>2555</v>
      </c>
      <c r="B2556" s="13">
        <f ca="1">RAND()</f>
        <v>0.32470386508662552</v>
      </c>
      <c r="C2556" t="str">
        <f ca="1">IF(B2556&lt;=$L$3,$I$3,IF(B2556&lt;=$L$4,$I$4,IF(B2556&lt;=$L$5,$I$5,IF(B2556&lt;=$L$6,$I$6,$I$7))))</f>
        <v>Cone</v>
      </c>
      <c r="D2556" s="14">
        <f ca="1">LOGINV(RAND(),$M$12,$L$12)</f>
        <v>15.361987190211813</v>
      </c>
      <c r="E2556" s="14">
        <f ca="1">LOGINV(RAND(),$M$13,$L$13)</f>
        <v>118.57572667922275</v>
      </c>
      <c r="F2556" s="14">
        <f ca="1">LOGINV(RAND(),$M$14,$L$14)</f>
        <v>19.098411726196961</v>
      </c>
      <c r="G2556" s="14">
        <f ca="1">D2556+E2556+F2556</f>
        <v>153.03612559563152</v>
      </c>
      <c r="H2556">
        <f ca="1">FLOOR(SimTable[[#This Row],[Total_Service_Time_sec]],10)</f>
        <v>150</v>
      </c>
    </row>
    <row r="2557" spans="1:8" ht="15" customHeight="1">
      <c r="A2557">
        <f t="shared" si="39"/>
        <v>2556</v>
      </c>
      <c r="B2557" s="13">
        <f ca="1">RAND()</f>
        <v>0.15704953506288311</v>
      </c>
      <c r="C2557" t="str">
        <f ca="1">IF(B2557&lt;=$L$3,$I$3,IF(B2557&lt;=$L$4,$I$4,IF(B2557&lt;=$L$5,$I$5,IF(B2557&lt;=$L$6,$I$6,$I$7))))</f>
        <v>Cone</v>
      </c>
      <c r="D2557" s="14">
        <f ca="1">LOGINV(RAND(),$M$12,$L$12)</f>
        <v>19.038172990310127</v>
      </c>
      <c r="E2557" s="14">
        <f ca="1">LOGINV(RAND(),$M$13,$L$13)</f>
        <v>37.693059077951787</v>
      </c>
      <c r="F2557" s="14">
        <f ca="1">LOGINV(RAND(),$M$14,$L$14)</f>
        <v>17.244550147151188</v>
      </c>
      <c r="G2557" s="14">
        <f ca="1">D2557+E2557+F2557</f>
        <v>73.975782215413105</v>
      </c>
      <c r="H2557">
        <f ca="1">FLOOR(SimTable[[#This Row],[Total_Service_Time_sec]],10)</f>
        <v>70</v>
      </c>
    </row>
    <row r="2558" spans="1:8" ht="15" customHeight="1">
      <c r="A2558">
        <f t="shared" si="39"/>
        <v>2557</v>
      </c>
      <c r="B2558" s="13">
        <f ca="1">RAND()</f>
        <v>0.56664193895910309</v>
      </c>
      <c r="C2558" t="str">
        <f ca="1">IF(B2558&lt;=$L$3,$I$3,IF(B2558&lt;=$L$4,$I$4,IF(B2558&lt;=$L$5,$I$5,IF(B2558&lt;=$L$6,$I$6,$I$7))))</f>
        <v>Cup</v>
      </c>
      <c r="D2558" s="14">
        <f ca="1">LOGINV(RAND(),$M$12,$L$12)</f>
        <v>17.672116680321594</v>
      </c>
      <c r="E2558" s="14">
        <f ca="1">LOGINV(RAND(),$M$13,$L$13)</f>
        <v>13.340906017911392</v>
      </c>
      <c r="F2558" s="14">
        <f ca="1">LOGINV(RAND(),$M$14,$L$14)</f>
        <v>16.112215181258779</v>
      </c>
      <c r="G2558" s="14">
        <f ca="1">D2558+E2558+F2558</f>
        <v>47.125237879491763</v>
      </c>
      <c r="H2558">
        <f ca="1">FLOOR(SimTable[[#This Row],[Total_Service_Time_sec]],10)</f>
        <v>40</v>
      </c>
    </row>
    <row r="2559" spans="1:8" ht="15" customHeight="1">
      <c r="A2559">
        <f t="shared" si="39"/>
        <v>2558</v>
      </c>
      <c r="B2559" s="13">
        <f ca="1">RAND()</f>
        <v>0.18946131135171584</v>
      </c>
      <c r="C2559" t="str">
        <f ca="1">IF(B2559&lt;=$L$3,$I$3,IF(B2559&lt;=$L$4,$I$4,IF(B2559&lt;=$L$5,$I$5,IF(B2559&lt;=$L$6,$I$6,$I$7))))</f>
        <v>Cone</v>
      </c>
      <c r="D2559" s="14">
        <f ca="1">LOGINV(RAND(),$M$12,$L$12)</f>
        <v>13.87903377096147</v>
      </c>
      <c r="E2559" s="14">
        <f ca="1">LOGINV(RAND(),$M$13,$L$13)</f>
        <v>40.971728373328546</v>
      </c>
      <c r="F2559" s="14">
        <f ca="1">LOGINV(RAND(),$M$14,$L$14)</f>
        <v>24.47939579853546</v>
      </c>
      <c r="G2559" s="14">
        <f ca="1">D2559+E2559+F2559</f>
        <v>79.33015794282548</v>
      </c>
      <c r="H2559">
        <f ca="1">FLOOR(SimTable[[#This Row],[Total_Service_Time_sec]],10)</f>
        <v>70</v>
      </c>
    </row>
    <row r="2560" spans="1:8" ht="15" customHeight="1">
      <c r="A2560">
        <f t="shared" si="39"/>
        <v>2559</v>
      </c>
      <c r="B2560" s="13">
        <f ca="1">RAND()</f>
        <v>0.91214189962649106</v>
      </c>
      <c r="C2560" t="str">
        <f ca="1">IF(B2560&lt;=$L$3,$I$3,IF(B2560&lt;=$L$4,$I$4,IF(B2560&lt;=$L$5,$I$5,IF(B2560&lt;=$L$6,$I$6,$I$7))))</f>
        <v>Split</v>
      </c>
      <c r="D2560" s="14">
        <f ca="1">LOGINV(RAND(),$M$12,$L$12)</f>
        <v>25.683285416277553</v>
      </c>
      <c r="E2560" s="14">
        <f ca="1">LOGINV(RAND(),$M$13,$L$13)</f>
        <v>7.6105234350906459</v>
      </c>
      <c r="F2560" s="14">
        <f ca="1">LOGINV(RAND(),$M$14,$L$14)</f>
        <v>15.991812766597022</v>
      </c>
      <c r="G2560" s="14">
        <f ca="1">D2560+E2560+F2560</f>
        <v>49.285621617965219</v>
      </c>
      <c r="H2560">
        <f ca="1">FLOOR(SimTable[[#This Row],[Total_Service_Time_sec]],10)</f>
        <v>40</v>
      </c>
    </row>
    <row r="2561" spans="1:8" ht="15" customHeight="1">
      <c r="A2561">
        <f t="shared" si="39"/>
        <v>2560</v>
      </c>
      <c r="B2561" s="13">
        <f ca="1">RAND()</f>
        <v>0.6946395556663264</v>
      </c>
      <c r="C2561" t="str">
        <f ca="1">IF(B2561&lt;=$L$3,$I$3,IF(B2561&lt;=$L$4,$I$4,IF(B2561&lt;=$L$5,$I$5,IF(B2561&lt;=$L$6,$I$6,$I$7))))</f>
        <v>Cup</v>
      </c>
      <c r="D2561" s="14">
        <f ca="1">LOGINV(RAND(),$M$12,$L$12)</f>
        <v>12.1623855722743</v>
      </c>
      <c r="E2561" s="14">
        <f ca="1">LOGINV(RAND(),$M$13,$L$13)</f>
        <v>26.166607942799999</v>
      </c>
      <c r="F2561" s="14">
        <f ca="1">LOGINV(RAND(),$M$14,$L$14)</f>
        <v>17.883983061601814</v>
      </c>
      <c r="G2561" s="14">
        <f ca="1">D2561+E2561+F2561</f>
        <v>56.212976576676112</v>
      </c>
      <c r="H2561">
        <f ca="1">FLOOR(SimTable[[#This Row],[Total_Service_Time_sec]],10)</f>
        <v>50</v>
      </c>
    </row>
    <row r="2562" spans="1:8" ht="15" customHeight="1">
      <c r="A2562">
        <f t="shared" ref="A2562:A2625" si="40">ROW()-1</f>
        <v>2561</v>
      </c>
      <c r="B2562" s="13">
        <f ca="1">RAND()</f>
        <v>0.24887990230632517</v>
      </c>
      <c r="C2562" t="str">
        <f ca="1">IF(B2562&lt;=$L$3,$I$3,IF(B2562&lt;=$L$4,$I$4,IF(B2562&lt;=$L$5,$I$5,IF(B2562&lt;=$L$6,$I$6,$I$7))))</f>
        <v>Cone</v>
      </c>
      <c r="D2562" s="14">
        <f ca="1">LOGINV(RAND(),$M$12,$L$12)</f>
        <v>24.779382672675396</v>
      </c>
      <c r="E2562" s="14">
        <f ca="1">LOGINV(RAND(),$M$13,$L$13)</f>
        <v>21.254730469712776</v>
      </c>
      <c r="F2562" s="14">
        <f ca="1">LOGINV(RAND(),$M$14,$L$14)</f>
        <v>17.12142404820499</v>
      </c>
      <c r="G2562" s="14">
        <f ca="1">D2562+E2562+F2562</f>
        <v>63.155537190593165</v>
      </c>
      <c r="H2562">
        <f ca="1">FLOOR(SimTable[[#This Row],[Total_Service_Time_sec]],10)</f>
        <v>60</v>
      </c>
    </row>
    <row r="2563" spans="1:8" ht="15" customHeight="1">
      <c r="A2563">
        <f t="shared" si="40"/>
        <v>2562</v>
      </c>
      <c r="B2563" s="13">
        <f ca="1">RAND()</f>
        <v>0.11459736659230735</v>
      </c>
      <c r="C2563" t="str">
        <f ca="1">IF(B2563&lt;=$L$3,$I$3,IF(B2563&lt;=$L$4,$I$4,IF(B2563&lt;=$L$5,$I$5,IF(B2563&lt;=$L$6,$I$6,$I$7))))</f>
        <v>Cone</v>
      </c>
      <c r="D2563" s="14">
        <f ca="1">LOGINV(RAND(),$M$12,$L$12)</f>
        <v>17.741873788174299</v>
      </c>
      <c r="E2563" s="14">
        <f ca="1">LOGINV(RAND(),$M$13,$L$13)</f>
        <v>23.648071402123005</v>
      </c>
      <c r="F2563" s="14">
        <f ca="1">LOGINV(RAND(),$M$14,$L$14)</f>
        <v>15.149437226430797</v>
      </c>
      <c r="G2563" s="14">
        <f ca="1">D2563+E2563+F2563</f>
        <v>56.539382416728102</v>
      </c>
      <c r="H2563">
        <f ca="1">FLOOR(SimTable[[#This Row],[Total_Service_Time_sec]],10)</f>
        <v>50</v>
      </c>
    </row>
    <row r="2564" spans="1:8" ht="15" customHeight="1">
      <c r="A2564">
        <f t="shared" si="40"/>
        <v>2563</v>
      </c>
      <c r="B2564" s="13">
        <f ca="1">RAND()</f>
        <v>0.66453006621692978</v>
      </c>
      <c r="C2564" t="str">
        <f ca="1">IF(B2564&lt;=$L$3,$I$3,IF(B2564&lt;=$L$4,$I$4,IF(B2564&lt;=$L$5,$I$5,IF(B2564&lt;=$L$6,$I$6,$I$7))))</f>
        <v>Cup</v>
      </c>
      <c r="D2564" s="14">
        <f ca="1">LOGINV(RAND(),$M$12,$L$12)</f>
        <v>22.259757548012171</v>
      </c>
      <c r="E2564" s="14">
        <f ca="1">LOGINV(RAND(),$M$13,$L$13)</f>
        <v>12.201884145679285</v>
      </c>
      <c r="F2564" s="14">
        <f ca="1">LOGINV(RAND(),$M$14,$L$14)</f>
        <v>14.277126029749493</v>
      </c>
      <c r="G2564" s="14">
        <f ca="1">D2564+E2564+F2564</f>
        <v>48.738767723440944</v>
      </c>
      <c r="H2564">
        <f ca="1">FLOOR(SimTable[[#This Row],[Total_Service_Time_sec]],10)</f>
        <v>40</v>
      </c>
    </row>
    <row r="2565" spans="1:8" ht="15" customHeight="1">
      <c r="A2565">
        <f t="shared" si="40"/>
        <v>2564</v>
      </c>
      <c r="B2565" s="13">
        <f ca="1">RAND()</f>
        <v>0.36888966398178824</v>
      </c>
      <c r="C2565" t="str">
        <f ca="1">IF(B2565&lt;=$L$3,$I$3,IF(B2565&lt;=$L$4,$I$4,IF(B2565&lt;=$L$5,$I$5,IF(B2565&lt;=$L$6,$I$6,$I$7))))</f>
        <v>Cone</v>
      </c>
      <c r="D2565" s="14">
        <f ca="1">LOGINV(RAND(),$M$12,$L$12)</f>
        <v>24.005312386227711</v>
      </c>
      <c r="E2565" s="14">
        <f ca="1">LOGINV(RAND(),$M$13,$L$13)</f>
        <v>50.9380841841392</v>
      </c>
      <c r="F2565" s="14">
        <f ca="1">LOGINV(RAND(),$M$14,$L$14)</f>
        <v>21.218287169071797</v>
      </c>
      <c r="G2565" s="14">
        <f ca="1">D2565+E2565+F2565</f>
        <v>96.161683739438715</v>
      </c>
      <c r="H2565">
        <f ca="1">FLOOR(SimTable[[#This Row],[Total_Service_Time_sec]],10)</f>
        <v>90</v>
      </c>
    </row>
    <row r="2566" spans="1:8" ht="15" customHeight="1">
      <c r="A2566">
        <f t="shared" si="40"/>
        <v>2565</v>
      </c>
      <c r="B2566" s="13">
        <f ca="1">RAND()</f>
        <v>0.21123378891254752</v>
      </c>
      <c r="C2566" t="str">
        <f ca="1">IF(B2566&lt;=$L$3,$I$3,IF(B2566&lt;=$L$4,$I$4,IF(B2566&lt;=$L$5,$I$5,IF(B2566&lt;=$L$6,$I$6,$I$7))))</f>
        <v>Cone</v>
      </c>
      <c r="D2566" s="14">
        <f ca="1">LOGINV(RAND(),$M$12,$L$12)</f>
        <v>110.42737044275351</v>
      </c>
      <c r="E2566" s="14">
        <f ca="1">LOGINV(RAND(),$M$13,$L$13)</f>
        <v>26.884294990516253</v>
      </c>
      <c r="F2566" s="14">
        <f ca="1">LOGINV(RAND(),$M$14,$L$14)</f>
        <v>17.722674744580676</v>
      </c>
      <c r="G2566" s="14">
        <f ca="1">D2566+E2566+F2566</f>
        <v>155.03434017785042</v>
      </c>
      <c r="H2566">
        <f ca="1">FLOOR(SimTable[[#This Row],[Total_Service_Time_sec]],10)</f>
        <v>150</v>
      </c>
    </row>
    <row r="2567" spans="1:8" ht="15" customHeight="1">
      <c r="A2567">
        <f t="shared" si="40"/>
        <v>2566</v>
      </c>
      <c r="B2567" s="13">
        <f ca="1">RAND()</f>
        <v>0.10303799064632058</v>
      </c>
      <c r="C2567" t="str">
        <f ca="1">IF(B2567&lt;=$L$3,$I$3,IF(B2567&lt;=$L$4,$I$4,IF(B2567&lt;=$L$5,$I$5,IF(B2567&lt;=$L$6,$I$6,$I$7))))</f>
        <v>Cone</v>
      </c>
      <c r="D2567" s="14">
        <f ca="1">LOGINV(RAND(),$M$12,$L$12)</f>
        <v>12.128146328744936</v>
      </c>
      <c r="E2567" s="14">
        <f ca="1">LOGINV(RAND(),$M$13,$L$13)</f>
        <v>15.79872442335896</v>
      </c>
      <c r="F2567" s="14">
        <f ca="1">LOGINV(RAND(),$M$14,$L$14)</f>
        <v>14.758652376184786</v>
      </c>
      <c r="G2567" s="14">
        <f ca="1">D2567+E2567+F2567</f>
        <v>42.685523128288679</v>
      </c>
      <c r="H2567">
        <f ca="1">FLOOR(SimTable[[#This Row],[Total_Service_Time_sec]],10)</f>
        <v>40</v>
      </c>
    </row>
    <row r="2568" spans="1:8" ht="15" customHeight="1">
      <c r="A2568">
        <f t="shared" si="40"/>
        <v>2567</v>
      </c>
      <c r="B2568" s="13">
        <f ca="1">RAND()</f>
        <v>0.54600736787076132</v>
      </c>
      <c r="C2568" t="str">
        <f ca="1">IF(B2568&lt;=$L$3,$I$3,IF(B2568&lt;=$L$4,$I$4,IF(B2568&lt;=$L$5,$I$5,IF(B2568&lt;=$L$6,$I$6,$I$7))))</f>
        <v>Cup</v>
      </c>
      <c r="D2568" s="14">
        <f ca="1">LOGINV(RAND(),$M$12,$L$12)</f>
        <v>26.447537951573093</v>
      </c>
      <c r="E2568" s="14">
        <f ca="1">LOGINV(RAND(),$M$13,$L$13)</f>
        <v>41.952876331807609</v>
      </c>
      <c r="F2568" s="14">
        <f ca="1">LOGINV(RAND(),$M$14,$L$14)</f>
        <v>16.764606609651342</v>
      </c>
      <c r="G2568" s="14">
        <f ca="1">D2568+E2568+F2568</f>
        <v>85.165020893032036</v>
      </c>
      <c r="H2568">
        <f ca="1">FLOOR(SimTable[[#This Row],[Total_Service_Time_sec]],10)</f>
        <v>80</v>
      </c>
    </row>
    <row r="2569" spans="1:8" ht="15" customHeight="1">
      <c r="A2569">
        <f t="shared" si="40"/>
        <v>2568</v>
      </c>
      <c r="B2569" s="13">
        <f ca="1">RAND()</f>
        <v>0.16848765627997009</v>
      </c>
      <c r="C2569" t="str">
        <f ca="1">IF(B2569&lt;=$L$3,$I$3,IF(B2569&lt;=$L$4,$I$4,IF(B2569&lt;=$L$5,$I$5,IF(B2569&lt;=$L$6,$I$6,$I$7))))</f>
        <v>Cone</v>
      </c>
      <c r="D2569" s="14">
        <f ca="1">LOGINV(RAND(),$M$12,$L$12)</f>
        <v>135.69459104099232</v>
      </c>
      <c r="E2569" s="14">
        <f ca="1">LOGINV(RAND(),$M$13,$L$13)</f>
        <v>23.392354764457313</v>
      </c>
      <c r="F2569" s="14">
        <f ca="1">LOGINV(RAND(),$M$14,$L$14)</f>
        <v>20.059038896885376</v>
      </c>
      <c r="G2569" s="14">
        <f ca="1">D2569+E2569+F2569</f>
        <v>179.145984702335</v>
      </c>
      <c r="H2569">
        <f ca="1">FLOOR(SimTable[[#This Row],[Total_Service_Time_sec]],10)</f>
        <v>170</v>
      </c>
    </row>
    <row r="2570" spans="1:8" ht="15" customHeight="1">
      <c r="A2570">
        <f t="shared" si="40"/>
        <v>2569</v>
      </c>
      <c r="B2570" s="13">
        <f ca="1">RAND()</f>
        <v>0.84965672085170951</v>
      </c>
      <c r="C2570" t="str">
        <f ca="1">IF(B2570&lt;=$L$3,$I$3,IF(B2570&lt;=$L$4,$I$4,IF(B2570&lt;=$L$5,$I$5,IF(B2570&lt;=$L$6,$I$6,$I$7))))</f>
        <v>Cup</v>
      </c>
      <c r="D2570" s="14">
        <f ca="1">LOGINV(RAND(),$M$12,$L$12)</f>
        <v>27.241353969566177</v>
      </c>
      <c r="E2570" s="14">
        <f ca="1">LOGINV(RAND(),$M$13,$L$13)</f>
        <v>23.244041567004611</v>
      </c>
      <c r="F2570" s="14">
        <f ca="1">LOGINV(RAND(),$M$14,$L$14)</f>
        <v>18.241320119454787</v>
      </c>
      <c r="G2570" s="14">
        <f ca="1">D2570+E2570+F2570</f>
        <v>68.726715656025576</v>
      </c>
      <c r="H2570">
        <f ca="1">FLOOR(SimTable[[#This Row],[Total_Service_Time_sec]],10)</f>
        <v>60</v>
      </c>
    </row>
    <row r="2571" spans="1:8" ht="15" customHeight="1">
      <c r="A2571">
        <f t="shared" si="40"/>
        <v>2570</v>
      </c>
      <c r="B2571" s="13">
        <f ca="1">RAND()</f>
        <v>0.85145385778144822</v>
      </c>
      <c r="C2571" t="str">
        <f ca="1">IF(B2571&lt;=$L$3,$I$3,IF(B2571&lt;=$L$4,$I$4,IF(B2571&lt;=$L$5,$I$5,IF(B2571&lt;=$L$6,$I$6,$I$7))))</f>
        <v>Cup</v>
      </c>
      <c r="D2571" s="14">
        <f ca="1">LOGINV(RAND(),$M$12,$L$12)</f>
        <v>18.316623567720569</v>
      </c>
      <c r="E2571" s="14">
        <f ca="1">LOGINV(RAND(),$M$13,$L$13)</f>
        <v>15.15284278411144</v>
      </c>
      <c r="F2571" s="14">
        <f ca="1">LOGINV(RAND(),$M$14,$L$14)</f>
        <v>18.252751498147926</v>
      </c>
      <c r="G2571" s="14">
        <f ca="1">D2571+E2571+F2571</f>
        <v>51.722217849979941</v>
      </c>
      <c r="H2571">
        <f ca="1">FLOOR(SimTable[[#This Row],[Total_Service_Time_sec]],10)</f>
        <v>50</v>
      </c>
    </row>
    <row r="2572" spans="1:8" ht="15" customHeight="1">
      <c r="A2572">
        <f t="shared" si="40"/>
        <v>2571</v>
      </c>
      <c r="B2572" s="13">
        <f ca="1">RAND()</f>
        <v>0.25896200274330028</v>
      </c>
      <c r="C2572" t="str">
        <f ca="1">IF(B2572&lt;=$L$3,$I$3,IF(B2572&lt;=$L$4,$I$4,IF(B2572&lt;=$L$5,$I$5,IF(B2572&lt;=$L$6,$I$6,$I$7))))</f>
        <v>Cone</v>
      </c>
      <c r="D2572" s="14">
        <f ca="1">LOGINV(RAND(),$M$12,$L$12)</f>
        <v>41.539242693738672</v>
      </c>
      <c r="E2572" s="14">
        <f ca="1">LOGINV(RAND(),$M$13,$L$13)</f>
        <v>24.123101960131997</v>
      </c>
      <c r="F2572" s="14">
        <f ca="1">LOGINV(RAND(),$M$14,$L$14)</f>
        <v>29.320940240904431</v>
      </c>
      <c r="G2572" s="14">
        <f ca="1">D2572+E2572+F2572</f>
        <v>94.983284894775096</v>
      </c>
      <c r="H2572">
        <f ca="1">FLOOR(SimTable[[#This Row],[Total_Service_Time_sec]],10)</f>
        <v>90</v>
      </c>
    </row>
    <row r="2573" spans="1:8" ht="15" customHeight="1">
      <c r="A2573">
        <f t="shared" si="40"/>
        <v>2572</v>
      </c>
      <c r="B2573" s="13">
        <f ca="1">RAND()</f>
        <v>0.87756466310579784</v>
      </c>
      <c r="C2573" t="str">
        <f ca="1">IF(B2573&lt;=$L$3,$I$3,IF(B2573&lt;=$L$4,$I$4,IF(B2573&lt;=$L$5,$I$5,IF(B2573&lt;=$L$6,$I$6,$I$7))))</f>
        <v>Shake</v>
      </c>
      <c r="D2573" s="14">
        <f ca="1">LOGINV(RAND(),$M$12,$L$12)</f>
        <v>38.553255381628205</v>
      </c>
      <c r="E2573" s="14">
        <f ca="1">LOGINV(RAND(),$M$13,$L$13)</f>
        <v>60.362089147661187</v>
      </c>
      <c r="F2573" s="14">
        <f ca="1">LOGINV(RAND(),$M$14,$L$14)</f>
        <v>15.680294444507377</v>
      </c>
      <c r="G2573" s="14">
        <f ca="1">D2573+E2573+F2573</f>
        <v>114.59563897379678</v>
      </c>
      <c r="H2573">
        <f ca="1">FLOOR(SimTable[[#This Row],[Total_Service_Time_sec]],10)</f>
        <v>110</v>
      </c>
    </row>
    <row r="2574" spans="1:8" ht="15" customHeight="1">
      <c r="A2574">
        <f t="shared" si="40"/>
        <v>2573</v>
      </c>
      <c r="B2574" s="13">
        <f ca="1">RAND()</f>
        <v>0.57298520107806628</v>
      </c>
      <c r="C2574" t="str">
        <f ca="1">IF(B2574&lt;=$L$3,$I$3,IF(B2574&lt;=$L$4,$I$4,IF(B2574&lt;=$L$5,$I$5,IF(B2574&lt;=$L$6,$I$6,$I$7))))</f>
        <v>Cup</v>
      </c>
      <c r="D2574" s="14">
        <f ca="1">LOGINV(RAND(),$M$12,$L$12)</f>
        <v>94.958897890980694</v>
      </c>
      <c r="E2574" s="14">
        <f ca="1">LOGINV(RAND(),$M$13,$L$13)</f>
        <v>35.882203176156573</v>
      </c>
      <c r="F2574" s="14">
        <f ca="1">LOGINV(RAND(),$M$14,$L$14)</f>
        <v>17.479609327888284</v>
      </c>
      <c r="G2574" s="14">
        <f ca="1">D2574+E2574+F2574</f>
        <v>148.32071039502554</v>
      </c>
      <c r="H2574">
        <f ca="1">FLOOR(SimTable[[#This Row],[Total_Service_Time_sec]],10)</f>
        <v>140</v>
      </c>
    </row>
    <row r="2575" spans="1:8" ht="15" customHeight="1">
      <c r="A2575">
        <f t="shared" si="40"/>
        <v>2574</v>
      </c>
      <c r="B2575" s="13">
        <f ca="1">RAND()</f>
        <v>0.85591962955268952</v>
      </c>
      <c r="C2575" t="str">
        <f ca="1">IF(B2575&lt;=$L$3,$I$3,IF(B2575&lt;=$L$4,$I$4,IF(B2575&lt;=$L$5,$I$5,IF(B2575&lt;=$L$6,$I$6,$I$7))))</f>
        <v>Cup</v>
      </c>
      <c r="D2575" s="14">
        <f ca="1">LOGINV(RAND(),$M$12,$L$12)</f>
        <v>24.293988811733538</v>
      </c>
      <c r="E2575" s="14">
        <f ca="1">LOGINV(RAND(),$M$13,$L$13)</f>
        <v>46.67261987400164</v>
      </c>
      <c r="F2575" s="14">
        <f ca="1">LOGINV(RAND(),$M$14,$L$14)</f>
        <v>23.188555916454114</v>
      </c>
      <c r="G2575" s="14">
        <f ca="1">D2575+E2575+F2575</f>
        <v>94.155164602189302</v>
      </c>
      <c r="H2575">
        <f ca="1">FLOOR(SimTable[[#This Row],[Total_Service_Time_sec]],10)</f>
        <v>90</v>
      </c>
    </row>
    <row r="2576" spans="1:8" ht="15" customHeight="1">
      <c r="A2576">
        <f t="shared" si="40"/>
        <v>2575</v>
      </c>
      <c r="B2576" s="13">
        <f ca="1">RAND()</f>
        <v>1.5984127045624463E-2</v>
      </c>
      <c r="C2576" t="str">
        <f ca="1">IF(B2576&lt;=$L$3,$I$3,IF(B2576&lt;=$L$4,$I$4,IF(B2576&lt;=$L$5,$I$5,IF(B2576&lt;=$L$6,$I$6,$I$7))))</f>
        <v>Cone</v>
      </c>
      <c r="D2576" s="14">
        <f ca="1">LOGINV(RAND(),$M$12,$L$12)</f>
        <v>11.684155210883418</v>
      </c>
      <c r="E2576" s="14">
        <f ca="1">LOGINV(RAND(),$M$13,$L$13)</f>
        <v>29.204203016102042</v>
      </c>
      <c r="F2576" s="14">
        <f ca="1">LOGINV(RAND(),$M$14,$L$14)</f>
        <v>16.353344251507153</v>
      </c>
      <c r="G2576" s="14">
        <f ca="1">D2576+E2576+F2576</f>
        <v>57.241702478492613</v>
      </c>
      <c r="H2576">
        <f ca="1">FLOOR(SimTable[[#This Row],[Total_Service_Time_sec]],10)</f>
        <v>50</v>
      </c>
    </row>
    <row r="2577" spans="1:8" ht="15" customHeight="1">
      <c r="A2577">
        <f t="shared" si="40"/>
        <v>2576</v>
      </c>
      <c r="B2577" s="13">
        <f ca="1">RAND()</f>
        <v>0.80316782000264775</v>
      </c>
      <c r="C2577" t="str">
        <f ca="1">IF(B2577&lt;=$L$3,$I$3,IF(B2577&lt;=$L$4,$I$4,IF(B2577&lt;=$L$5,$I$5,IF(B2577&lt;=$L$6,$I$6,$I$7))))</f>
        <v>Cup</v>
      </c>
      <c r="D2577" s="14">
        <f ca="1">LOGINV(RAND(),$M$12,$L$12)</f>
        <v>43.877728615236876</v>
      </c>
      <c r="E2577" s="14">
        <f ca="1">LOGINV(RAND(),$M$13,$L$13)</f>
        <v>19.676970266737481</v>
      </c>
      <c r="F2577" s="14">
        <f ca="1">LOGINV(RAND(),$M$14,$L$14)</f>
        <v>21.524297494160859</v>
      </c>
      <c r="G2577" s="14">
        <f ca="1">D2577+E2577+F2577</f>
        <v>85.078996376135223</v>
      </c>
      <c r="H2577">
        <f ca="1">FLOOR(SimTable[[#This Row],[Total_Service_Time_sec]],10)</f>
        <v>80</v>
      </c>
    </row>
    <row r="2578" spans="1:8" ht="15" customHeight="1">
      <c r="A2578">
        <f t="shared" si="40"/>
        <v>2577</v>
      </c>
      <c r="B2578" s="13">
        <f ca="1">RAND()</f>
        <v>0.45813394088156445</v>
      </c>
      <c r="C2578" t="str">
        <f ca="1">IF(B2578&lt;=$L$3,$I$3,IF(B2578&lt;=$L$4,$I$4,IF(B2578&lt;=$L$5,$I$5,IF(B2578&lt;=$L$6,$I$6,$I$7))))</f>
        <v>Cone</v>
      </c>
      <c r="D2578" s="14">
        <f ca="1">LOGINV(RAND(),$M$12,$L$12)</f>
        <v>38.3661719565144</v>
      </c>
      <c r="E2578" s="14">
        <f ca="1">LOGINV(RAND(),$M$13,$L$13)</f>
        <v>22.678029771609033</v>
      </c>
      <c r="F2578" s="14">
        <f ca="1">LOGINV(RAND(),$M$14,$L$14)</f>
        <v>21.116151577702979</v>
      </c>
      <c r="G2578" s="14">
        <f ca="1">D2578+E2578+F2578</f>
        <v>82.160353305826419</v>
      </c>
      <c r="H2578">
        <f ca="1">FLOOR(SimTable[[#This Row],[Total_Service_Time_sec]],10)</f>
        <v>80</v>
      </c>
    </row>
    <row r="2579" spans="1:8" ht="15" customHeight="1">
      <c r="A2579">
        <f t="shared" si="40"/>
        <v>2578</v>
      </c>
      <c r="B2579" s="13">
        <f ca="1">RAND()</f>
        <v>0.57674440417180528</v>
      </c>
      <c r="C2579" t="str">
        <f ca="1">IF(B2579&lt;=$L$3,$I$3,IF(B2579&lt;=$L$4,$I$4,IF(B2579&lt;=$L$5,$I$5,IF(B2579&lt;=$L$6,$I$6,$I$7))))</f>
        <v>Cup</v>
      </c>
      <c r="D2579" s="14">
        <f ca="1">LOGINV(RAND(),$M$12,$L$12)</f>
        <v>31.009143816189638</v>
      </c>
      <c r="E2579" s="14">
        <f ca="1">LOGINV(RAND(),$M$13,$L$13)</f>
        <v>20.521117751535666</v>
      </c>
      <c r="F2579" s="14">
        <f ca="1">LOGINV(RAND(),$M$14,$L$14)</f>
        <v>18.106447454720389</v>
      </c>
      <c r="G2579" s="14">
        <f ca="1">D2579+E2579+F2579</f>
        <v>69.6367090224457</v>
      </c>
      <c r="H2579">
        <f ca="1">FLOOR(SimTable[[#This Row],[Total_Service_Time_sec]],10)</f>
        <v>60</v>
      </c>
    </row>
    <row r="2580" spans="1:8" ht="15" customHeight="1">
      <c r="A2580">
        <f t="shared" si="40"/>
        <v>2579</v>
      </c>
      <c r="B2580" s="13">
        <f ca="1">RAND()</f>
        <v>0.10880225819972578</v>
      </c>
      <c r="C2580" t="str">
        <f ca="1">IF(B2580&lt;=$L$3,$I$3,IF(B2580&lt;=$L$4,$I$4,IF(B2580&lt;=$L$5,$I$5,IF(B2580&lt;=$L$6,$I$6,$I$7))))</f>
        <v>Cone</v>
      </c>
      <c r="D2580" s="14">
        <f ca="1">LOGINV(RAND(),$M$12,$L$12)</f>
        <v>12.458486290199399</v>
      </c>
      <c r="E2580" s="14">
        <f ca="1">LOGINV(RAND(),$M$13,$L$13)</f>
        <v>49.903345277049795</v>
      </c>
      <c r="F2580" s="14">
        <f ca="1">LOGINV(RAND(),$M$14,$L$14)</f>
        <v>19.95253658907772</v>
      </c>
      <c r="G2580" s="14">
        <f ca="1">D2580+E2580+F2580</f>
        <v>82.314368156326921</v>
      </c>
      <c r="H2580">
        <f ca="1">FLOOR(SimTable[[#This Row],[Total_Service_Time_sec]],10)</f>
        <v>80</v>
      </c>
    </row>
    <row r="2581" spans="1:8" ht="15" customHeight="1">
      <c r="A2581">
        <f t="shared" si="40"/>
        <v>2580</v>
      </c>
      <c r="B2581" s="13">
        <f ca="1">RAND()</f>
        <v>0.33866781524191125</v>
      </c>
      <c r="C2581" t="str">
        <f ca="1">IF(B2581&lt;=$L$3,$I$3,IF(B2581&lt;=$L$4,$I$4,IF(B2581&lt;=$L$5,$I$5,IF(B2581&lt;=$L$6,$I$6,$I$7))))</f>
        <v>Cone</v>
      </c>
      <c r="D2581" s="14">
        <f ca="1">LOGINV(RAND(),$M$12,$L$12)</f>
        <v>31.107754231346455</v>
      </c>
      <c r="E2581" s="14">
        <f ca="1">LOGINV(RAND(),$M$13,$L$13)</f>
        <v>48.411401051305113</v>
      </c>
      <c r="F2581" s="14">
        <f ca="1">LOGINV(RAND(),$M$14,$L$14)</f>
        <v>25.839223201210633</v>
      </c>
      <c r="G2581" s="14">
        <f ca="1">D2581+E2581+F2581</f>
        <v>105.3583784838622</v>
      </c>
      <c r="H2581">
        <f ca="1">FLOOR(SimTable[[#This Row],[Total_Service_Time_sec]],10)</f>
        <v>100</v>
      </c>
    </row>
    <row r="2582" spans="1:8" ht="15" customHeight="1">
      <c r="A2582">
        <f t="shared" si="40"/>
        <v>2581</v>
      </c>
      <c r="B2582" s="13">
        <f ca="1">RAND()</f>
        <v>0.42997026981254094</v>
      </c>
      <c r="C2582" t="str">
        <f ca="1">IF(B2582&lt;=$L$3,$I$3,IF(B2582&lt;=$L$4,$I$4,IF(B2582&lt;=$L$5,$I$5,IF(B2582&lt;=$L$6,$I$6,$I$7))))</f>
        <v>Cone</v>
      </c>
      <c r="D2582" s="14">
        <f ca="1">LOGINV(RAND(),$M$12,$L$12)</f>
        <v>35.786546754390024</v>
      </c>
      <c r="E2582" s="14">
        <f ca="1">LOGINV(RAND(),$M$13,$L$13)</f>
        <v>24.281874822602852</v>
      </c>
      <c r="F2582" s="14">
        <f ca="1">LOGINV(RAND(),$M$14,$L$14)</f>
        <v>25.657709677892139</v>
      </c>
      <c r="G2582" s="14">
        <f ca="1">D2582+E2582+F2582</f>
        <v>85.726131254885019</v>
      </c>
      <c r="H2582">
        <f ca="1">FLOOR(SimTable[[#This Row],[Total_Service_Time_sec]],10)</f>
        <v>80</v>
      </c>
    </row>
    <row r="2583" spans="1:8" ht="15" customHeight="1">
      <c r="A2583">
        <f t="shared" si="40"/>
        <v>2582</v>
      </c>
      <c r="B2583" s="13">
        <f ca="1">RAND()</f>
        <v>0.1599409276569923</v>
      </c>
      <c r="C2583" t="str">
        <f ca="1">IF(B2583&lt;=$L$3,$I$3,IF(B2583&lt;=$L$4,$I$4,IF(B2583&lt;=$L$5,$I$5,IF(B2583&lt;=$L$6,$I$6,$I$7))))</f>
        <v>Cone</v>
      </c>
      <c r="D2583" s="14">
        <f ca="1">LOGINV(RAND(),$M$12,$L$12)</f>
        <v>18.784872183552416</v>
      </c>
      <c r="E2583" s="14">
        <f ca="1">LOGINV(RAND(),$M$13,$L$13)</f>
        <v>33.301558755980992</v>
      </c>
      <c r="F2583" s="14">
        <f ca="1">LOGINV(RAND(),$M$14,$L$14)</f>
        <v>15.848091952330075</v>
      </c>
      <c r="G2583" s="14">
        <f ca="1">D2583+E2583+F2583</f>
        <v>67.93452289186348</v>
      </c>
      <c r="H2583">
        <f ca="1">FLOOR(SimTable[[#This Row],[Total_Service_Time_sec]],10)</f>
        <v>60</v>
      </c>
    </row>
    <row r="2584" spans="1:8" ht="15" customHeight="1">
      <c r="A2584">
        <f t="shared" si="40"/>
        <v>2583</v>
      </c>
      <c r="B2584" s="13">
        <f ca="1">RAND()</f>
        <v>0.8512736193177699</v>
      </c>
      <c r="C2584" t="str">
        <f ca="1">IF(B2584&lt;=$L$3,$I$3,IF(B2584&lt;=$L$4,$I$4,IF(B2584&lt;=$L$5,$I$5,IF(B2584&lt;=$L$6,$I$6,$I$7))))</f>
        <v>Cup</v>
      </c>
      <c r="D2584" s="14">
        <f ca="1">LOGINV(RAND(),$M$12,$L$12)</f>
        <v>14.382719197483199</v>
      </c>
      <c r="E2584" s="14">
        <f ca="1">LOGINV(RAND(),$M$13,$L$13)</f>
        <v>16.630949845246924</v>
      </c>
      <c r="F2584" s="14">
        <f ca="1">LOGINV(RAND(),$M$14,$L$14)</f>
        <v>16.065827056107523</v>
      </c>
      <c r="G2584" s="14">
        <f ca="1">D2584+E2584+F2584</f>
        <v>47.079496098837645</v>
      </c>
      <c r="H2584">
        <f ca="1">FLOOR(SimTable[[#This Row],[Total_Service_Time_sec]],10)</f>
        <v>40</v>
      </c>
    </row>
    <row r="2585" spans="1:8" ht="15" customHeight="1">
      <c r="A2585">
        <f t="shared" si="40"/>
        <v>2584</v>
      </c>
      <c r="B2585" s="13">
        <f ca="1">RAND()</f>
        <v>0.48985263785943911</v>
      </c>
      <c r="C2585" t="str">
        <f ca="1">IF(B2585&lt;=$L$3,$I$3,IF(B2585&lt;=$L$4,$I$4,IF(B2585&lt;=$L$5,$I$5,IF(B2585&lt;=$L$6,$I$6,$I$7))))</f>
        <v>Cone</v>
      </c>
      <c r="D2585" s="14">
        <f ca="1">LOGINV(RAND(),$M$12,$L$12)</f>
        <v>8.4084691662502014</v>
      </c>
      <c r="E2585" s="14">
        <f ca="1">LOGINV(RAND(),$M$13,$L$13)</f>
        <v>14.810603558886566</v>
      </c>
      <c r="F2585" s="14">
        <f ca="1">LOGINV(RAND(),$M$14,$L$14)</f>
        <v>19.944420370300573</v>
      </c>
      <c r="G2585" s="14">
        <f ca="1">D2585+E2585+F2585</f>
        <v>43.163493095437346</v>
      </c>
      <c r="H2585">
        <f ca="1">FLOOR(SimTable[[#This Row],[Total_Service_Time_sec]],10)</f>
        <v>40</v>
      </c>
    </row>
    <row r="2586" spans="1:8" ht="15" customHeight="1">
      <c r="A2586">
        <f t="shared" si="40"/>
        <v>2585</v>
      </c>
      <c r="B2586" s="13">
        <f ca="1">RAND()</f>
        <v>0.218389731514671</v>
      </c>
      <c r="C2586" t="str">
        <f ca="1">IF(B2586&lt;=$L$3,$I$3,IF(B2586&lt;=$L$4,$I$4,IF(B2586&lt;=$L$5,$I$5,IF(B2586&lt;=$L$6,$I$6,$I$7))))</f>
        <v>Cone</v>
      </c>
      <c r="D2586" s="14">
        <f ca="1">LOGINV(RAND(),$M$12,$L$12)</f>
        <v>79.18046087805665</v>
      </c>
      <c r="E2586" s="14">
        <f ca="1">LOGINV(RAND(),$M$13,$L$13)</f>
        <v>71.60097723283387</v>
      </c>
      <c r="F2586" s="14">
        <f ca="1">LOGINV(RAND(),$M$14,$L$14)</f>
        <v>23.941756453852253</v>
      </c>
      <c r="G2586" s="14">
        <f ca="1">D2586+E2586+F2586</f>
        <v>174.72319456474278</v>
      </c>
      <c r="H2586">
        <f ca="1">FLOOR(SimTable[[#This Row],[Total_Service_Time_sec]],10)</f>
        <v>170</v>
      </c>
    </row>
    <row r="2587" spans="1:8" ht="15" customHeight="1">
      <c r="A2587">
        <f t="shared" si="40"/>
        <v>2586</v>
      </c>
      <c r="B2587" s="13">
        <f ca="1">RAND()</f>
        <v>6.5928876770872891E-2</v>
      </c>
      <c r="C2587" t="str">
        <f ca="1">IF(B2587&lt;=$L$3,$I$3,IF(B2587&lt;=$L$4,$I$4,IF(B2587&lt;=$L$5,$I$5,IF(B2587&lt;=$L$6,$I$6,$I$7))))</f>
        <v>Cone</v>
      </c>
      <c r="D2587" s="14">
        <f ca="1">LOGINV(RAND(),$M$12,$L$12)</f>
        <v>35.541732592028858</v>
      </c>
      <c r="E2587" s="14">
        <f ca="1">LOGINV(RAND(),$M$13,$L$13)</f>
        <v>18.259052375307274</v>
      </c>
      <c r="F2587" s="14">
        <f ca="1">LOGINV(RAND(),$M$14,$L$14)</f>
        <v>16.859613239494781</v>
      </c>
      <c r="G2587" s="14">
        <f ca="1">D2587+E2587+F2587</f>
        <v>70.660398206830905</v>
      </c>
      <c r="H2587">
        <f ca="1">FLOOR(SimTable[[#This Row],[Total_Service_Time_sec]],10)</f>
        <v>70</v>
      </c>
    </row>
    <row r="2588" spans="1:8" ht="15" customHeight="1">
      <c r="A2588">
        <f t="shared" si="40"/>
        <v>2587</v>
      </c>
      <c r="B2588" s="13">
        <f ca="1">RAND()</f>
        <v>0.73957036297461121</v>
      </c>
      <c r="C2588" t="str">
        <f ca="1">IF(B2588&lt;=$L$3,$I$3,IF(B2588&lt;=$L$4,$I$4,IF(B2588&lt;=$L$5,$I$5,IF(B2588&lt;=$L$6,$I$6,$I$7))))</f>
        <v>Cup</v>
      </c>
      <c r="D2588" s="14">
        <f ca="1">LOGINV(RAND(),$M$12,$L$12)</f>
        <v>80.258774386384061</v>
      </c>
      <c r="E2588" s="14">
        <f ca="1">LOGINV(RAND(),$M$13,$L$13)</f>
        <v>11.867602522060743</v>
      </c>
      <c r="F2588" s="14">
        <f ca="1">LOGINV(RAND(),$M$14,$L$14)</f>
        <v>23.102040451045955</v>
      </c>
      <c r="G2588" s="14">
        <f ca="1">D2588+E2588+F2588</f>
        <v>115.22841735949075</v>
      </c>
      <c r="H2588">
        <f ca="1">FLOOR(SimTable[[#This Row],[Total_Service_Time_sec]],10)</f>
        <v>110</v>
      </c>
    </row>
    <row r="2589" spans="1:8" ht="15" customHeight="1">
      <c r="A2589">
        <f t="shared" si="40"/>
        <v>2588</v>
      </c>
      <c r="B2589" s="13">
        <f ca="1">RAND()</f>
        <v>0.97828412165946166</v>
      </c>
      <c r="C2589" t="str">
        <f ca="1">IF(B2589&lt;=$L$3,$I$3,IF(B2589&lt;=$L$4,$I$4,IF(B2589&lt;=$L$5,$I$5,IF(B2589&lt;=$L$6,$I$6,$I$7))))</f>
        <v>Sundae</v>
      </c>
      <c r="D2589" s="14">
        <f ca="1">LOGINV(RAND(),$M$12,$L$12)</f>
        <v>84.150788337434918</v>
      </c>
      <c r="E2589" s="14">
        <f ca="1">LOGINV(RAND(),$M$13,$L$13)</f>
        <v>16.474836914301971</v>
      </c>
      <c r="F2589" s="14">
        <f ca="1">LOGINV(RAND(),$M$14,$L$14)</f>
        <v>12.95115853737358</v>
      </c>
      <c r="G2589" s="14">
        <f ca="1">D2589+E2589+F2589</f>
        <v>113.57678378911046</v>
      </c>
      <c r="H2589">
        <f ca="1">FLOOR(SimTable[[#This Row],[Total_Service_Time_sec]],10)</f>
        <v>110</v>
      </c>
    </row>
    <row r="2590" spans="1:8" ht="15" customHeight="1">
      <c r="A2590">
        <f t="shared" si="40"/>
        <v>2589</v>
      </c>
      <c r="B2590" s="13">
        <f ca="1">RAND()</f>
        <v>0.8024264952262572</v>
      </c>
      <c r="C2590" t="str">
        <f ca="1">IF(B2590&lt;=$L$3,$I$3,IF(B2590&lt;=$L$4,$I$4,IF(B2590&lt;=$L$5,$I$5,IF(B2590&lt;=$L$6,$I$6,$I$7))))</f>
        <v>Cup</v>
      </c>
      <c r="D2590" s="14">
        <f ca="1">LOGINV(RAND(),$M$12,$L$12)</f>
        <v>13.517336507231542</v>
      </c>
      <c r="E2590" s="14">
        <f ca="1">LOGINV(RAND(),$M$13,$L$13)</f>
        <v>24.807658213395925</v>
      </c>
      <c r="F2590" s="14">
        <f ca="1">LOGINV(RAND(),$M$14,$L$14)</f>
        <v>18.369240195256616</v>
      </c>
      <c r="G2590" s="14">
        <f ca="1">D2590+E2590+F2590</f>
        <v>56.694234915884081</v>
      </c>
      <c r="H2590">
        <f ca="1">FLOOR(SimTable[[#This Row],[Total_Service_Time_sec]],10)</f>
        <v>50</v>
      </c>
    </row>
    <row r="2591" spans="1:8" ht="15" customHeight="1">
      <c r="A2591">
        <f t="shared" si="40"/>
        <v>2590</v>
      </c>
      <c r="B2591" s="13">
        <f ca="1">RAND()</f>
        <v>0.88921838600702108</v>
      </c>
      <c r="C2591" t="str">
        <f ca="1">IF(B2591&lt;=$L$3,$I$3,IF(B2591&lt;=$L$4,$I$4,IF(B2591&lt;=$L$5,$I$5,IF(B2591&lt;=$L$6,$I$6,$I$7))))</f>
        <v>Shake</v>
      </c>
      <c r="D2591" s="14">
        <f ca="1">LOGINV(RAND(),$M$12,$L$12)</f>
        <v>8.9004227533315525</v>
      </c>
      <c r="E2591" s="14">
        <f ca="1">LOGINV(RAND(),$M$13,$L$13)</f>
        <v>44.803512044720172</v>
      </c>
      <c r="F2591" s="14">
        <f ca="1">LOGINV(RAND(),$M$14,$L$14)</f>
        <v>22.629179152725598</v>
      </c>
      <c r="G2591" s="14">
        <f ca="1">D2591+E2591+F2591</f>
        <v>76.333113950777317</v>
      </c>
      <c r="H2591">
        <f ca="1">FLOOR(SimTable[[#This Row],[Total_Service_Time_sec]],10)</f>
        <v>70</v>
      </c>
    </row>
    <row r="2592" spans="1:8" ht="15" customHeight="1">
      <c r="A2592">
        <f t="shared" si="40"/>
        <v>2591</v>
      </c>
      <c r="B2592" s="13">
        <f ca="1">RAND()</f>
        <v>0.38107986289783524</v>
      </c>
      <c r="C2592" t="str">
        <f ca="1">IF(B2592&lt;=$L$3,$I$3,IF(B2592&lt;=$L$4,$I$4,IF(B2592&lt;=$L$5,$I$5,IF(B2592&lt;=$L$6,$I$6,$I$7))))</f>
        <v>Cone</v>
      </c>
      <c r="D2592" s="14">
        <f ca="1">LOGINV(RAND(),$M$12,$L$12)</f>
        <v>51.838933329706833</v>
      </c>
      <c r="E2592" s="14">
        <f ca="1">LOGINV(RAND(),$M$13,$L$13)</f>
        <v>54.468216100805037</v>
      </c>
      <c r="F2592" s="14">
        <f ca="1">LOGINV(RAND(),$M$14,$L$14)</f>
        <v>15.741136028949178</v>
      </c>
      <c r="G2592" s="14">
        <f ca="1">D2592+E2592+F2592</f>
        <v>122.04828545946106</v>
      </c>
      <c r="H2592">
        <f ca="1">FLOOR(SimTable[[#This Row],[Total_Service_Time_sec]],10)</f>
        <v>120</v>
      </c>
    </row>
    <row r="2593" spans="1:8" ht="15" customHeight="1">
      <c r="A2593">
        <f t="shared" si="40"/>
        <v>2592</v>
      </c>
      <c r="B2593" s="13">
        <f ca="1">RAND()</f>
        <v>0.58304700399915932</v>
      </c>
      <c r="C2593" t="str">
        <f ca="1">IF(B2593&lt;=$L$3,$I$3,IF(B2593&lt;=$L$4,$I$4,IF(B2593&lt;=$L$5,$I$5,IF(B2593&lt;=$L$6,$I$6,$I$7))))</f>
        <v>Cup</v>
      </c>
      <c r="D2593" s="14">
        <f ca="1">LOGINV(RAND(),$M$12,$L$12)</f>
        <v>118.55727945322514</v>
      </c>
      <c r="E2593" s="14">
        <f ca="1">LOGINV(RAND(),$M$13,$L$13)</f>
        <v>32.94876036054653</v>
      </c>
      <c r="F2593" s="14">
        <f ca="1">LOGINV(RAND(),$M$14,$L$14)</f>
        <v>18.539876704835503</v>
      </c>
      <c r="G2593" s="14">
        <f ca="1">D2593+E2593+F2593</f>
        <v>170.04591651860719</v>
      </c>
      <c r="H2593">
        <f ca="1">FLOOR(SimTable[[#This Row],[Total_Service_Time_sec]],10)</f>
        <v>170</v>
      </c>
    </row>
    <row r="2594" spans="1:8" ht="15" customHeight="1">
      <c r="A2594">
        <f t="shared" si="40"/>
        <v>2593</v>
      </c>
      <c r="B2594" s="13">
        <f ca="1">RAND()</f>
        <v>0.18755691555664866</v>
      </c>
      <c r="C2594" t="str">
        <f ca="1">IF(B2594&lt;=$L$3,$I$3,IF(B2594&lt;=$L$4,$I$4,IF(B2594&lt;=$L$5,$I$5,IF(B2594&lt;=$L$6,$I$6,$I$7))))</f>
        <v>Cone</v>
      </c>
      <c r="D2594" s="14">
        <f ca="1">LOGINV(RAND(),$M$12,$L$12)</f>
        <v>18.411140769554269</v>
      </c>
      <c r="E2594" s="14">
        <f ca="1">LOGINV(RAND(),$M$13,$L$13)</f>
        <v>33.469389096613021</v>
      </c>
      <c r="F2594" s="14">
        <f ca="1">LOGINV(RAND(),$M$14,$L$14)</f>
        <v>25.652789764464014</v>
      </c>
      <c r="G2594" s="14">
        <f ca="1">D2594+E2594+F2594</f>
        <v>77.533319630631311</v>
      </c>
      <c r="H2594">
        <f ca="1">FLOOR(SimTable[[#This Row],[Total_Service_Time_sec]],10)</f>
        <v>70</v>
      </c>
    </row>
    <row r="2595" spans="1:8" ht="15" customHeight="1">
      <c r="A2595">
        <f t="shared" si="40"/>
        <v>2594</v>
      </c>
      <c r="B2595" s="13">
        <f ca="1">RAND()</f>
        <v>0.48603944446419978</v>
      </c>
      <c r="C2595" t="str">
        <f ca="1">IF(B2595&lt;=$L$3,$I$3,IF(B2595&lt;=$L$4,$I$4,IF(B2595&lt;=$L$5,$I$5,IF(B2595&lt;=$L$6,$I$6,$I$7))))</f>
        <v>Cone</v>
      </c>
      <c r="D2595" s="14">
        <f ca="1">LOGINV(RAND(),$M$12,$L$12)</f>
        <v>19.138020359248692</v>
      </c>
      <c r="E2595" s="14">
        <f ca="1">LOGINV(RAND(),$M$13,$L$13)</f>
        <v>17.697708988888131</v>
      </c>
      <c r="F2595" s="14">
        <f ca="1">LOGINV(RAND(),$M$14,$L$14)</f>
        <v>21.858696007743923</v>
      </c>
      <c r="G2595" s="14">
        <f ca="1">D2595+E2595+F2595</f>
        <v>58.694425355880746</v>
      </c>
      <c r="H2595">
        <f ca="1">FLOOR(SimTable[[#This Row],[Total_Service_Time_sec]],10)</f>
        <v>50</v>
      </c>
    </row>
    <row r="2596" spans="1:8" ht="15" customHeight="1">
      <c r="A2596">
        <f t="shared" si="40"/>
        <v>2595</v>
      </c>
      <c r="B2596" s="13">
        <f ca="1">RAND()</f>
        <v>0.32220454919264074</v>
      </c>
      <c r="C2596" t="str">
        <f ca="1">IF(B2596&lt;=$L$3,$I$3,IF(B2596&lt;=$L$4,$I$4,IF(B2596&lt;=$L$5,$I$5,IF(B2596&lt;=$L$6,$I$6,$I$7))))</f>
        <v>Cone</v>
      </c>
      <c r="D2596" s="14">
        <f ca="1">LOGINV(RAND(),$M$12,$L$12)</f>
        <v>26.925045764955961</v>
      </c>
      <c r="E2596" s="14">
        <f ca="1">LOGINV(RAND(),$M$13,$L$13)</f>
        <v>115.32170811961655</v>
      </c>
      <c r="F2596" s="14">
        <f ca="1">LOGINV(RAND(),$M$14,$L$14)</f>
        <v>19.765559922671013</v>
      </c>
      <c r="G2596" s="14">
        <f ca="1">D2596+E2596+F2596</f>
        <v>162.01231380724352</v>
      </c>
      <c r="H2596">
        <f ca="1">FLOOR(SimTable[[#This Row],[Total_Service_Time_sec]],10)</f>
        <v>160</v>
      </c>
    </row>
    <row r="2597" spans="1:8" ht="15" customHeight="1">
      <c r="A2597">
        <f t="shared" si="40"/>
        <v>2596</v>
      </c>
      <c r="B2597" s="13">
        <f ca="1">RAND()</f>
        <v>0.63731791831517415</v>
      </c>
      <c r="C2597" t="str">
        <f ca="1">IF(B2597&lt;=$L$3,$I$3,IF(B2597&lt;=$L$4,$I$4,IF(B2597&lt;=$L$5,$I$5,IF(B2597&lt;=$L$6,$I$6,$I$7))))</f>
        <v>Cup</v>
      </c>
      <c r="D2597" s="14">
        <f ca="1">LOGINV(RAND(),$M$12,$L$12)</f>
        <v>7.3358179255058031</v>
      </c>
      <c r="E2597" s="14">
        <f ca="1">LOGINV(RAND(),$M$13,$L$13)</f>
        <v>20.274465528177217</v>
      </c>
      <c r="F2597" s="14">
        <f ca="1">LOGINV(RAND(),$M$14,$L$14)</f>
        <v>21.199108268934879</v>
      </c>
      <c r="G2597" s="14">
        <f ca="1">D2597+E2597+F2597</f>
        <v>48.809391722617903</v>
      </c>
      <c r="H2597">
        <f ca="1">FLOOR(SimTable[[#This Row],[Total_Service_Time_sec]],10)</f>
        <v>40</v>
      </c>
    </row>
    <row r="2598" spans="1:8" ht="15" customHeight="1">
      <c r="A2598">
        <f t="shared" si="40"/>
        <v>2597</v>
      </c>
      <c r="B2598" s="13">
        <f ca="1">RAND()</f>
        <v>0.80614958731888653</v>
      </c>
      <c r="C2598" t="str">
        <f ca="1">IF(B2598&lt;=$L$3,$I$3,IF(B2598&lt;=$L$4,$I$4,IF(B2598&lt;=$L$5,$I$5,IF(B2598&lt;=$L$6,$I$6,$I$7))))</f>
        <v>Cup</v>
      </c>
      <c r="D2598" s="14">
        <f ca="1">LOGINV(RAND(),$M$12,$L$12)</f>
        <v>19.398874667003923</v>
      </c>
      <c r="E2598" s="14">
        <f ca="1">LOGINV(RAND(),$M$13,$L$13)</f>
        <v>17.72667916388858</v>
      </c>
      <c r="F2598" s="14">
        <f ca="1">LOGINV(RAND(),$M$14,$L$14)</f>
        <v>20.811116574280014</v>
      </c>
      <c r="G2598" s="14">
        <f ca="1">D2598+E2598+F2598</f>
        <v>57.936670405172514</v>
      </c>
      <c r="H2598">
        <f ca="1">FLOOR(SimTable[[#This Row],[Total_Service_Time_sec]],10)</f>
        <v>50</v>
      </c>
    </row>
    <row r="2599" spans="1:8" ht="15" customHeight="1">
      <c r="A2599">
        <f t="shared" si="40"/>
        <v>2598</v>
      </c>
      <c r="B2599" s="13">
        <f ca="1">RAND()</f>
        <v>0.91802693381402245</v>
      </c>
      <c r="C2599" t="str">
        <f ca="1">IF(B2599&lt;=$L$3,$I$3,IF(B2599&lt;=$L$4,$I$4,IF(B2599&lt;=$L$5,$I$5,IF(B2599&lt;=$L$6,$I$6,$I$7))))</f>
        <v>Split</v>
      </c>
      <c r="D2599" s="14">
        <f ca="1">LOGINV(RAND(),$M$12,$L$12)</f>
        <v>53.593921151801126</v>
      </c>
      <c r="E2599" s="14">
        <f ca="1">LOGINV(RAND(),$M$13,$L$13)</f>
        <v>17.110037000169303</v>
      </c>
      <c r="F2599" s="14">
        <f ca="1">LOGINV(RAND(),$M$14,$L$14)</f>
        <v>20.450938380359791</v>
      </c>
      <c r="G2599" s="14">
        <f ca="1">D2599+E2599+F2599</f>
        <v>91.154896532330213</v>
      </c>
      <c r="H2599">
        <f ca="1">FLOOR(SimTable[[#This Row],[Total_Service_Time_sec]],10)</f>
        <v>90</v>
      </c>
    </row>
    <row r="2600" spans="1:8" ht="15" customHeight="1">
      <c r="A2600">
        <f t="shared" si="40"/>
        <v>2599</v>
      </c>
      <c r="B2600" s="13">
        <f ca="1">RAND()</f>
        <v>2.1253732752445242E-2</v>
      </c>
      <c r="C2600" t="str">
        <f ca="1">IF(B2600&lt;=$L$3,$I$3,IF(B2600&lt;=$L$4,$I$4,IF(B2600&lt;=$L$5,$I$5,IF(B2600&lt;=$L$6,$I$6,$I$7))))</f>
        <v>Cone</v>
      </c>
      <c r="D2600" s="14">
        <f ca="1">LOGINV(RAND(),$M$12,$L$12)</f>
        <v>44.415563404903743</v>
      </c>
      <c r="E2600" s="14">
        <f ca="1">LOGINV(RAND(),$M$13,$L$13)</f>
        <v>15.72090645010395</v>
      </c>
      <c r="F2600" s="14">
        <f ca="1">LOGINV(RAND(),$M$14,$L$14)</f>
        <v>16.002201419815432</v>
      </c>
      <c r="G2600" s="14">
        <f ca="1">D2600+E2600+F2600</f>
        <v>76.138671274823125</v>
      </c>
      <c r="H2600">
        <f ca="1">FLOOR(SimTable[[#This Row],[Total_Service_Time_sec]],10)</f>
        <v>70</v>
      </c>
    </row>
    <row r="2601" spans="1:8" ht="15" customHeight="1">
      <c r="A2601">
        <f t="shared" si="40"/>
        <v>2600</v>
      </c>
      <c r="B2601" s="13">
        <f ca="1">RAND()</f>
        <v>0.67529547452004191</v>
      </c>
      <c r="C2601" t="str">
        <f ca="1">IF(B2601&lt;=$L$3,$I$3,IF(B2601&lt;=$L$4,$I$4,IF(B2601&lt;=$L$5,$I$5,IF(B2601&lt;=$L$6,$I$6,$I$7))))</f>
        <v>Cup</v>
      </c>
      <c r="D2601" s="14">
        <f ca="1">LOGINV(RAND(),$M$12,$L$12)</f>
        <v>23.736404729469673</v>
      </c>
      <c r="E2601" s="14">
        <f ca="1">LOGINV(RAND(),$M$13,$L$13)</f>
        <v>30.480347648174178</v>
      </c>
      <c r="F2601" s="14">
        <f ca="1">LOGINV(RAND(),$M$14,$L$14)</f>
        <v>23.152063378611988</v>
      </c>
      <c r="G2601" s="14">
        <f ca="1">D2601+E2601+F2601</f>
        <v>77.368815756255842</v>
      </c>
      <c r="H2601">
        <f ca="1">FLOOR(SimTable[[#This Row],[Total_Service_Time_sec]],10)</f>
        <v>70</v>
      </c>
    </row>
    <row r="2602" spans="1:8" ht="15" customHeight="1">
      <c r="A2602">
        <f t="shared" si="40"/>
        <v>2601</v>
      </c>
      <c r="B2602" s="13">
        <f ca="1">RAND()</f>
        <v>0.82438266411721195</v>
      </c>
      <c r="C2602" t="str">
        <f ca="1">IF(B2602&lt;=$L$3,$I$3,IF(B2602&lt;=$L$4,$I$4,IF(B2602&lt;=$L$5,$I$5,IF(B2602&lt;=$L$6,$I$6,$I$7))))</f>
        <v>Cup</v>
      </c>
      <c r="D2602" s="14">
        <f ca="1">LOGINV(RAND(),$M$12,$L$12)</f>
        <v>42.879815874299993</v>
      </c>
      <c r="E2602" s="14">
        <f ca="1">LOGINV(RAND(),$M$13,$L$13)</f>
        <v>62.375833992530644</v>
      </c>
      <c r="F2602" s="14">
        <f ca="1">LOGINV(RAND(),$M$14,$L$14)</f>
        <v>24.005723754368539</v>
      </c>
      <c r="G2602" s="14">
        <f ca="1">D2602+E2602+F2602</f>
        <v>129.26137362119917</v>
      </c>
      <c r="H2602">
        <f ca="1">FLOOR(SimTable[[#This Row],[Total_Service_Time_sec]],10)</f>
        <v>120</v>
      </c>
    </row>
    <row r="2603" spans="1:8" ht="15" customHeight="1">
      <c r="A2603">
        <f t="shared" si="40"/>
        <v>2602</v>
      </c>
      <c r="B2603" s="13">
        <f ca="1">RAND()</f>
        <v>0.87863163198965177</v>
      </c>
      <c r="C2603" t="str">
        <f ca="1">IF(B2603&lt;=$L$3,$I$3,IF(B2603&lt;=$L$4,$I$4,IF(B2603&lt;=$L$5,$I$5,IF(B2603&lt;=$L$6,$I$6,$I$7))))</f>
        <v>Shake</v>
      </c>
      <c r="D2603" s="14">
        <f ca="1">LOGINV(RAND(),$M$12,$L$12)</f>
        <v>51.647434545513931</v>
      </c>
      <c r="E2603" s="14">
        <f ca="1">LOGINV(RAND(),$M$13,$L$13)</f>
        <v>23.66720649443414</v>
      </c>
      <c r="F2603" s="14">
        <f ca="1">LOGINV(RAND(),$M$14,$L$14)</f>
        <v>23.205854316149789</v>
      </c>
      <c r="G2603" s="14">
        <f ca="1">D2603+E2603+F2603</f>
        <v>98.520495356097854</v>
      </c>
      <c r="H2603">
        <f ca="1">FLOOR(SimTable[[#This Row],[Total_Service_Time_sec]],10)</f>
        <v>90</v>
      </c>
    </row>
    <row r="2604" spans="1:8" ht="15" customHeight="1">
      <c r="A2604">
        <f t="shared" si="40"/>
        <v>2603</v>
      </c>
      <c r="B2604" s="13">
        <f ca="1">RAND()</f>
        <v>0.58416259795622061</v>
      </c>
      <c r="C2604" t="str">
        <f ca="1">IF(B2604&lt;=$L$3,$I$3,IF(B2604&lt;=$L$4,$I$4,IF(B2604&lt;=$L$5,$I$5,IF(B2604&lt;=$L$6,$I$6,$I$7))))</f>
        <v>Cup</v>
      </c>
      <c r="D2604" s="14">
        <f ca="1">LOGINV(RAND(),$M$12,$L$12)</f>
        <v>35.06272486422062</v>
      </c>
      <c r="E2604" s="14">
        <f ca="1">LOGINV(RAND(),$M$13,$L$13)</f>
        <v>21.948631962154288</v>
      </c>
      <c r="F2604" s="14">
        <f ca="1">LOGINV(RAND(),$M$14,$L$14)</f>
        <v>24.044460735126339</v>
      </c>
      <c r="G2604" s="14">
        <f ca="1">D2604+E2604+F2604</f>
        <v>81.055817561501243</v>
      </c>
      <c r="H2604">
        <f ca="1">FLOOR(SimTable[[#This Row],[Total_Service_Time_sec]],10)</f>
        <v>80</v>
      </c>
    </row>
    <row r="2605" spans="1:8" ht="15" customHeight="1">
      <c r="A2605">
        <f t="shared" si="40"/>
        <v>2604</v>
      </c>
      <c r="B2605" s="13">
        <f ca="1">RAND()</f>
        <v>0.28760330005377943</v>
      </c>
      <c r="C2605" t="str">
        <f ca="1">IF(B2605&lt;=$L$3,$I$3,IF(B2605&lt;=$L$4,$I$4,IF(B2605&lt;=$L$5,$I$5,IF(B2605&lt;=$L$6,$I$6,$I$7))))</f>
        <v>Cone</v>
      </c>
      <c r="D2605" s="14">
        <f ca="1">LOGINV(RAND(),$M$12,$L$12)</f>
        <v>20.379267732972753</v>
      </c>
      <c r="E2605" s="14">
        <f ca="1">LOGINV(RAND(),$M$13,$L$13)</f>
        <v>48.434111138655673</v>
      </c>
      <c r="F2605" s="14">
        <f ca="1">LOGINV(RAND(),$M$14,$L$14)</f>
        <v>22.486880255013094</v>
      </c>
      <c r="G2605" s="14">
        <f ca="1">D2605+E2605+F2605</f>
        <v>91.300259126641521</v>
      </c>
      <c r="H2605">
        <f ca="1">FLOOR(SimTable[[#This Row],[Total_Service_Time_sec]],10)</f>
        <v>90</v>
      </c>
    </row>
    <row r="2606" spans="1:8" ht="15" customHeight="1">
      <c r="A2606">
        <f t="shared" si="40"/>
        <v>2605</v>
      </c>
      <c r="B2606" s="13">
        <f ca="1">RAND()</f>
        <v>0.71439718072767644</v>
      </c>
      <c r="C2606" t="str">
        <f ca="1">IF(B2606&lt;=$L$3,$I$3,IF(B2606&lt;=$L$4,$I$4,IF(B2606&lt;=$L$5,$I$5,IF(B2606&lt;=$L$6,$I$6,$I$7))))</f>
        <v>Cup</v>
      </c>
      <c r="D2606" s="14">
        <f ca="1">LOGINV(RAND(),$M$12,$L$12)</f>
        <v>31.072404079212646</v>
      </c>
      <c r="E2606" s="14">
        <f ca="1">LOGINV(RAND(),$M$13,$L$13)</f>
        <v>35.443766061269564</v>
      </c>
      <c r="F2606" s="14">
        <f ca="1">LOGINV(RAND(),$M$14,$L$14)</f>
        <v>18.635259309747873</v>
      </c>
      <c r="G2606" s="14">
        <f ca="1">D2606+E2606+F2606</f>
        <v>85.151429450230097</v>
      </c>
      <c r="H2606">
        <f ca="1">FLOOR(SimTable[[#This Row],[Total_Service_Time_sec]],10)</f>
        <v>80</v>
      </c>
    </row>
    <row r="2607" spans="1:8" ht="15" customHeight="1">
      <c r="A2607">
        <f t="shared" si="40"/>
        <v>2606</v>
      </c>
      <c r="B2607" s="13">
        <f ca="1">RAND()</f>
        <v>0.61644667860896729</v>
      </c>
      <c r="C2607" t="str">
        <f ca="1">IF(B2607&lt;=$L$3,$I$3,IF(B2607&lt;=$L$4,$I$4,IF(B2607&lt;=$L$5,$I$5,IF(B2607&lt;=$L$6,$I$6,$I$7))))</f>
        <v>Cup</v>
      </c>
      <c r="D2607" s="14">
        <f ca="1">LOGINV(RAND(),$M$12,$L$12)</f>
        <v>41.233744066412605</v>
      </c>
      <c r="E2607" s="14">
        <f ca="1">LOGINV(RAND(),$M$13,$L$13)</f>
        <v>22.683407955736453</v>
      </c>
      <c r="F2607" s="14">
        <f ca="1">LOGINV(RAND(),$M$14,$L$14)</f>
        <v>20.214336785977373</v>
      </c>
      <c r="G2607" s="14">
        <f ca="1">D2607+E2607+F2607</f>
        <v>84.13148880812642</v>
      </c>
      <c r="H2607">
        <f ca="1">FLOOR(SimTable[[#This Row],[Total_Service_Time_sec]],10)</f>
        <v>80</v>
      </c>
    </row>
    <row r="2608" spans="1:8" ht="15" customHeight="1">
      <c r="A2608">
        <f t="shared" si="40"/>
        <v>2607</v>
      </c>
      <c r="B2608" s="13">
        <f ca="1">RAND()</f>
        <v>0.69114795085149472</v>
      </c>
      <c r="C2608" t="str">
        <f ca="1">IF(B2608&lt;=$L$3,$I$3,IF(B2608&lt;=$L$4,$I$4,IF(B2608&lt;=$L$5,$I$5,IF(B2608&lt;=$L$6,$I$6,$I$7))))</f>
        <v>Cup</v>
      </c>
      <c r="D2608" s="14">
        <f ca="1">LOGINV(RAND(),$M$12,$L$12)</f>
        <v>22.903898854927814</v>
      </c>
      <c r="E2608" s="14">
        <f ca="1">LOGINV(RAND(),$M$13,$L$13)</f>
        <v>18.369436450736789</v>
      </c>
      <c r="F2608" s="14">
        <f ca="1">LOGINV(RAND(),$M$14,$L$14)</f>
        <v>19.024934455526449</v>
      </c>
      <c r="G2608" s="14">
        <f ca="1">D2608+E2608+F2608</f>
        <v>60.298269761191051</v>
      </c>
      <c r="H2608">
        <f ca="1">FLOOR(SimTable[[#This Row],[Total_Service_Time_sec]],10)</f>
        <v>60</v>
      </c>
    </row>
    <row r="2609" spans="1:8" ht="15" customHeight="1">
      <c r="A2609">
        <f t="shared" si="40"/>
        <v>2608</v>
      </c>
      <c r="B2609" s="13">
        <f ca="1">RAND()</f>
        <v>0.17691552890997642</v>
      </c>
      <c r="C2609" t="str">
        <f ca="1">IF(B2609&lt;=$L$3,$I$3,IF(B2609&lt;=$L$4,$I$4,IF(B2609&lt;=$L$5,$I$5,IF(B2609&lt;=$L$6,$I$6,$I$7))))</f>
        <v>Cone</v>
      </c>
      <c r="D2609" s="14">
        <f ca="1">LOGINV(RAND(),$M$12,$L$12)</f>
        <v>21.937946712023916</v>
      </c>
      <c r="E2609" s="14">
        <f ca="1">LOGINV(RAND(),$M$13,$L$13)</f>
        <v>20.25973894112693</v>
      </c>
      <c r="F2609" s="14">
        <f ca="1">LOGINV(RAND(),$M$14,$L$14)</f>
        <v>20.13464626844155</v>
      </c>
      <c r="G2609" s="14">
        <f ca="1">D2609+E2609+F2609</f>
        <v>62.332331921592392</v>
      </c>
      <c r="H2609">
        <f ca="1">FLOOR(SimTable[[#This Row],[Total_Service_Time_sec]],10)</f>
        <v>60</v>
      </c>
    </row>
    <row r="2610" spans="1:8" ht="15" customHeight="1">
      <c r="A2610">
        <f t="shared" si="40"/>
        <v>2609</v>
      </c>
      <c r="B2610" s="13">
        <f ca="1">RAND()</f>
        <v>0.66775575190629732</v>
      </c>
      <c r="C2610" t="str">
        <f ca="1">IF(B2610&lt;=$L$3,$I$3,IF(B2610&lt;=$L$4,$I$4,IF(B2610&lt;=$L$5,$I$5,IF(B2610&lt;=$L$6,$I$6,$I$7))))</f>
        <v>Cup</v>
      </c>
      <c r="D2610" s="14">
        <f ca="1">LOGINV(RAND(),$M$12,$L$12)</f>
        <v>25.107018407477916</v>
      </c>
      <c r="E2610" s="14">
        <f ca="1">LOGINV(RAND(),$M$13,$L$13)</f>
        <v>13.007372041518272</v>
      </c>
      <c r="F2610" s="14">
        <f ca="1">LOGINV(RAND(),$M$14,$L$14)</f>
        <v>26.073968392424906</v>
      </c>
      <c r="G2610" s="14">
        <f ca="1">D2610+E2610+F2610</f>
        <v>64.188358841421092</v>
      </c>
      <c r="H2610">
        <f ca="1">FLOOR(SimTable[[#This Row],[Total_Service_Time_sec]],10)</f>
        <v>60</v>
      </c>
    </row>
    <row r="2611" spans="1:8" ht="15" customHeight="1">
      <c r="A2611">
        <f t="shared" si="40"/>
        <v>2610</v>
      </c>
      <c r="B2611" s="13">
        <f ca="1">RAND()</f>
        <v>0.97962333718276484</v>
      </c>
      <c r="C2611" t="str">
        <f ca="1">IF(B2611&lt;=$L$3,$I$3,IF(B2611&lt;=$L$4,$I$4,IF(B2611&lt;=$L$5,$I$5,IF(B2611&lt;=$L$6,$I$6,$I$7))))</f>
        <v>Sundae</v>
      </c>
      <c r="D2611" s="14">
        <f ca="1">LOGINV(RAND(),$M$12,$L$12)</f>
        <v>71.336059226701025</v>
      </c>
      <c r="E2611" s="14">
        <f ca="1">LOGINV(RAND(),$M$13,$L$13)</f>
        <v>18.850776917139271</v>
      </c>
      <c r="F2611" s="14">
        <f ca="1">LOGINV(RAND(),$M$14,$L$14)</f>
        <v>21.433245559959936</v>
      </c>
      <c r="G2611" s="14">
        <f ca="1">D2611+E2611+F2611</f>
        <v>111.62008170380022</v>
      </c>
      <c r="H2611">
        <f ca="1">FLOOR(SimTable[[#This Row],[Total_Service_Time_sec]],10)</f>
        <v>110</v>
      </c>
    </row>
    <row r="2612" spans="1:8" ht="15" customHeight="1">
      <c r="A2612">
        <f t="shared" si="40"/>
        <v>2611</v>
      </c>
      <c r="B2612" s="13">
        <f ca="1">RAND()</f>
        <v>0.38635387577726188</v>
      </c>
      <c r="C2612" t="str">
        <f ca="1">IF(B2612&lt;=$L$3,$I$3,IF(B2612&lt;=$L$4,$I$4,IF(B2612&lt;=$L$5,$I$5,IF(B2612&lt;=$L$6,$I$6,$I$7))))</f>
        <v>Cone</v>
      </c>
      <c r="D2612" s="14">
        <f ca="1">LOGINV(RAND(),$M$12,$L$12)</f>
        <v>17.358601380225991</v>
      </c>
      <c r="E2612" s="14">
        <f ca="1">LOGINV(RAND(),$M$13,$L$13)</f>
        <v>21.350196713059468</v>
      </c>
      <c r="F2612" s="14">
        <f ca="1">LOGINV(RAND(),$M$14,$L$14)</f>
        <v>25.188094089043958</v>
      </c>
      <c r="G2612" s="14">
        <f ca="1">D2612+E2612+F2612</f>
        <v>63.896892182329417</v>
      </c>
      <c r="H2612">
        <f ca="1">FLOOR(SimTable[[#This Row],[Total_Service_Time_sec]],10)</f>
        <v>60</v>
      </c>
    </row>
    <row r="2613" spans="1:8" ht="15" customHeight="1">
      <c r="A2613">
        <f t="shared" si="40"/>
        <v>2612</v>
      </c>
      <c r="B2613" s="13">
        <f ca="1">RAND()</f>
        <v>6.9884103915824225E-2</v>
      </c>
      <c r="C2613" t="str">
        <f ca="1">IF(B2613&lt;=$L$3,$I$3,IF(B2613&lt;=$L$4,$I$4,IF(B2613&lt;=$L$5,$I$5,IF(B2613&lt;=$L$6,$I$6,$I$7))))</f>
        <v>Cone</v>
      </c>
      <c r="D2613" s="14">
        <f ca="1">LOGINV(RAND(),$M$12,$L$12)</f>
        <v>10.955363181165064</v>
      </c>
      <c r="E2613" s="14">
        <f ca="1">LOGINV(RAND(),$M$13,$L$13)</f>
        <v>21.534361308007931</v>
      </c>
      <c r="F2613" s="14">
        <f ca="1">LOGINV(RAND(),$M$14,$L$14)</f>
        <v>19.455715401515118</v>
      </c>
      <c r="G2613" s="14">
        <f ca="1">D2613+E2613+F2613</f>
        <v>51.945439890688107</v>
      </c>
      <c r="H2613">
        <f ca="1">FLOOR(SimTable[[#This Row],[Total_Service_Time_sec]],10)</f>
        <v>50</v>
      </c>
    </row>
    <row r="2614" spans="1:8" ht="15" customHeight="1">
      <c r="A2614">
        <f t="shared" si="40"/>
        <v>2613</v>
      </c>
      <c r="B2614" s="13">
        <f ca="1">RAND()</f>
        <v>0.91938005327722461</v>
      </c>
      <c r="C2614" t="str">
        <f ca="1">IF(B2614&lt;=$L$3,$I$3,IF(B2614&lt;=$L$4,$I$4,IF(B2614&lt;=$L$5,$I$5,IF(B2614&lt;=$L$6,$I$6,$I$7))))</f>
        <v>Split</v>
      </c>
      <c r="D2614" s="14">
        <f ca="1">LOGINV(RAND(),$M$12,$L$12)</f>
        <v>34.66060941476988</v>
      </c>
      <c r="E2614" s="14">
        <f ca="1">LOGINV(RAND(),$M$13,$L$13)</f>
        <v>4.5383415619884273</v>
      </c>
      <c r="F2614" s="14">
        <f ca="1">LOGINV(RAND(),$M$14,$L$14)</f>
        <v>15.788888510660104</v>
      </c>
      <c r="G2614" s="14">
        <f ca="1">D2614+E2614+F2614</f>
        <v>54.987839487418412</v>
      </c>
      <c r="H2614">
        <f ca="1">FLOOR(SimTable[[#This Row],[Total_Service_Time_sec]],10)</f>
        <v>50</v>
      </c>
    </row>
    <row r="2615" spans="1:8" ht="15" customHeight="1">
      <c r="A2615">
        <f t="shared" si="40"/>
        <v>2614</v>
      </c>
      <c r="B2615" s="13">
        <f ca="1">RAND()</f>
        <v>0.55247678509566445</v>
      </c>
      <c r="C2615" t="str">
        <f ca="1">IF(B2615&lt;=$L$3,$I$3,IF(B2615&lt;=$L$4,$I$4,IF(B2615&lt;=$L$5,$I$5,IF(B2615&lt;=$L$6,$I$6,$I$7))))</f>
        <v>Cup</v>
      </c>
      <c r="D2615" s="14">
        <f ca="1">LOGINV(RAND(),$M$12,$L$12)</f>
        <v>23.421132029308097</v>
      </c>
      <c r="E2615" s="14">
        <f ca="1">LOGINV(RAND(),$M$13,$L$13)</f>
        <v>24.242841361903618</v>
      </c>
      <c r="F2615" s="14">
        <f ca="1">LOGINV(RAND(),$M$14,$L$14)</f>
        <v>20.316750947543579</v>
      </c>
      <c r="G2615" s="14">
        <f ca="1">D2615+E2615+F2615</f>
        <v>67.980724338755294</v>
      </c>
      <c r="H2615">
        <f ca="1">FLOOR(SimTable[[#This Row],[Total_Service_Time_sec]],10)</f>
        <v>60</v>
      </c>
    </row>
    <row r="2616" spans="1:8" ht="15" customHeight="1">
      <c r="A2616">
        <f t="shared" si="40"/>
        <v>2615</v>
      </c>
      <c r="B2616" s="13">
        <f ca="1">RAND()</f>
        <v>0.84273746701152397</v>
      </c>
      <c r="C2616" t="str">
        <f ca="1">IF(B2616&lt;=$L$3,$I$3,IF(B2616&lt;=$L$4,$I$4,IF(B2616&lt;=$L$5,$I$5,IF(B2616&lt;=$L$6,$I$6,$I$7))))</f>
        <v>Cup</v>
      </c>
      <c r="D2616" s="14">
        <f ca="1">LOGINV(RAND(),$M$12,$L$12)</f>
        <v>11.382396084876691</v>
      </c>
      <c r="E2616" s="14">
        <f ca="1">LOGINV(RAND(),$M$13,$L$13)</f>
        <v>48.255934964599646</v>
      </c>
      <c r="F2616" s="14">
        <f ca="1">LOGINV(RAND(),$M$14,$L$14)</f>
        <v>26.010042874880838</v>
      </c>
      <c r="G2616" s="14">
        <f ca="1">D2616+E2616+F2616</f>
        <v>85.648373924357173</v>
      </c>
      <c r="H2616">
        <f ca="1">FLOOR(SimTable[[#This Row],[Total_Service_Time_sec]],10)</f>
        <v>80</v>
      </c>
    </row>
    <row r="2617" spans="1:8" ht="15" customHeight="1">
      <c r="A2617">
        <f t="shared" si="40"/>
        <v>2616</v>
      </c>
      <c r="B2617" s="13">
        <f ca="1">RAND()</f>
        <v>0.67268148887611345</v>
      </c>
      <c r="C2617" t="str">
        <f ca="1">IF(B2617&lt;=$L$3,$I$3,IF(B2617&lt;=$L$4,$I$4,IF(B2617&lt;=$L$5,$I$5,IF(B2617&lt;=$L$6,$I$6,$I$7))))</f>
        <v>Cup</v>
      </c>
      <c r="D2617" s="14">
        <f ca="1">LOGINV(RAND(),$M$12,$L$12)</f>
        <v>23.308607843639162</v>
      </c>
      <c r="E2617" s="14">
        <f ca="1">LOGINV(RAND(),$M$13,$L$13)</f>
        <v>27.349264518945628</v>
      </c>
      <c r="F2617" s="14">
        <f ca="1">LOGINV(RAND(),$M$14,$L$14)</f>
        <v>17.467110659570981</v>
      </c>
      <c r="G2617" s="14">
        <f ca="1">D2617+E2617+F2617</f>
        <v>68.124983022155774</v>
      </c>
      <c r="H2617">
        <f ca="1">FLOOR(SimTable[[#This Row],[Total_Service_Time_sec]],10)</f>
        <v>60</v>
      </c>
    </row>
    <row r="2618" spans="1:8" ht="15" customHeight="1">
      <c r="A2618">
        <f t="shared" si="40"/>
        <v>2617</v>
      </c>
      <c r="B2618" s="13">
        <f ca="1">RAND()</f>
        <v>0.97308833400254358</v>
      </c>
      <c r="C2618" t="str">
        <f ca="1">IF(B2618&lt;=$L$3,$I$3,IF(B2618&lt;=$L$4,$I$4,IF(B2618&lt;=$L$5,$I$5,IF(B2618&lt;=$L$6,$I$6,$I$7))))</f>
        <v>Sundae</v>
      </c>
      <c r="D2618" s="14">
        <f ca="1">LOGINV(RAND(),$M$12,$L$12)</f>
        <v>72.416554688390278</v>
      </c>
      <c r="E2618" s="14">
        <f ca="1">LOGINV(RAND(),$M$13,$L$13)</f>
        <v>24.050948049202432</v>
      </c>
      <c r="F2618" s="14">
        <f ca="1">LOGINV(RAND(),$M$14,$L$14)</f>
        <v>20.1726736303203</v>
      </c>
      <c r="G2618" s="14">
        <f ca="1">D2618+E2618+F2618</f>
        <v>116.64017636791301</v>
      </c>
      <c r="H2618">
        <f ca="1">FLOOR(SimTable[[#This Row],[Total_Service_Time_sec]],10)</f>
        <v>110</v>
      </c>
    </row>
    <row r="2619" spans="1:8" ht="15" customHeight="1">
      <c r="A2619">
        <f t="shared" si="40"/>
        <v>2618</v>
      </c>
      <c r="B2619" s="13">
        <f ca="1">RAND()</f>
        <v>0.47656622672698523</v>
      </c>
      <c r="C2619" t="str">
        <f ca="1">IF(B2619&lt;=$L$3,$I$3,IF(B2619&lt;=$L$4,$I$4,IF(B2619&lt;=$L$5,$I$5,IF(B2619&lt;=$L$6,$I$6,$I$7))))</f>
        <v>Cone</v>
      </c>
      <c r="D2619" s="14">
        <f ca="1">LOGINV(RAND(),$M$12,$L$12)</f>
        <v>11.363725036891088</v>
      </c>
      <c r="E2619" s="14">
        <f ca="1">LOGINV(RAND(),$M$13,$L$13)</f>
        <v>21.874896810278365</v>
      </c>
      <c r="F2619" s="14">
        <f ca="1">LOGINV(RAND(),$M$14,$L$14)</f>
        <v>21.661283442984267</v>
      </c>
      <c r="G2619" s="14">
        <f ca="1">D2619+E2619+F2619</f>
        <v>54.899905290153725</v>
      </c>
      <c r="H2619">
        <f ca="1">FLOOR(SimTable[[#This Row],[Total_Service_Time_sec]],10)</f>
        <v>50</v>
      </c>
    </row>
    <row r="2620" spans="1:8" ht="15" customHeight="1">
      <c r="A2620">
        <f t="shared" si="40"/>
        <v>2619</v>
      </c>
      <c r="B2620" s="13">
        <f ca="1">RAND()</f>
        <v>4.038512370471814E-3</v>
      </c>
      <c r="C2620" t="str">
        <f ca="1">IF(B2620&lt;=$L$3,$I$3,IF(B2620&lt;=$L$4,$I$4,IF(B2620&lt;=$L$5,$I$5,IF(B2620&lt;=$L$6,$I$6,$I$7))))</f>
        <v>Cone</v>
      </c>
      <c r="D2620" s="14">
        <f ca="1">LOGINV(RAND(),$M$12,$L$12)</f>
        <v>64.343030206140853</v>
      </c>
      <c r="E2620" s="14">
        <f ca="1">LOGINV(RAND(),$M$13,$L$13)</f>
        <v>76.895099980092553</v>
      </c>
      <c r="F2620" s="14">
        <f ca="1">LOGINV(RAND(),$M$14,$L$14)</f>
        <v>16.422747173050848</v>
      </c>
      <c r="G2620" s="14">
        <f ca="1">D2620+E2620+F2620</f>
        <v>157.66087735928426</v>
      </c>
      <c r="H2620">
        <f ca="1">FLOOR(SimTable[[#This Row],[Total_Service_Time_sec]],10)</f>
        <v>150</v>
      </c>
    </row>
    <row r="2621" spans="1:8" ht="15" customHeight="1">
      <c r="A2621">
        <f t="shared" si="40"/>
        <v>2620</v>
      </c>
      <c r="B2621" s="13">
        <f ca="1">RAND()</f>
        <v>0.51656483642886308</v>
      </c>
      <c r="C2621" t="str">
        <f ca="1">IF(B2621&lt;=$L$3,$I$3,IF(B2621&lt;=$L$4,$I$4,IF(B2621&lt;=$L$5,$I$5,IF(B2621&lt;=$L$6,$I$6,$I$7))))</f>
        <v>Cup</v>
      </c>
      <c r="D2621" s="14">
        <f ca="1">LOGINV(RAND(),$M$12,$L$12)</f>
        <v>21.447697320115424</v>
      </c>
      <c r="E2621" s="14">
        <f ca="1">LOGINV(RAND(),$M$13,$L$13)</f>
        <v>54.707184943763707</v>
      </c>
      <c r="F2621" s="14">
        <f ca="1">LOGINV(RAND(),$M$14,$L$14)</f>
        <v>21.281258800666713</v>
      </c>
      <c r="G2621" s="14">
        <f ca="1">D2621+E2621+F2621</f>
        <v>97.436141064545836</v>
      </c>
      <c r="H2621">
        <f ca="1">FLOOR(SimTable[[#This Row],[Total_Service_Time_sec]],10)</f>
        <v>90</v>
      </c>
    </row>
    <row r="2622" spans="1:8" ht="15" customHeight="1">
      <c r="A2622">
        <f t="shared" si="40"/>
        <v>2621</v>
      </c>
      <c r="B2622" s="13">
        <f ca="1">RAND()</f>
        <v>0.32658962883767106</v>
      </c>
      <c r="C2622" t="str">
        <f ca="1">IF(B2622&lt;=$L$3,$I$3,IF(B2622&lt;=$L$4,$I$4,IF(B2622&lt;=$L$5,$I$5,IF(B2622&lt;=$L$6,$I$6,$I$7))))</f>
        <v>Cone</v>
      </c>
      <c r="D2622" s="14">
        <f ca="1">LOGINV(RAND(),$M$12,$L$12)</f>
        <v>18.181234638181461</v>
      </c>
      <c r="E2622" s="14">
        <f ca="1">LOGINV(RAND(),$M$13,$L$13)</f>
        <v>23.761263079199377</v>
      </c>
      <c r="F2622" s="14">
        <f ca="1">LOGINV(RAND(),$M$14,$L$14)</f>
        <v>24.967540759359906</v>
      </c>
      <c r="G2622" s="14">
        <f ca="1">D2622+E2622+F2622</f>
        <v>66.910038476740738</v>
      </c>
      <c r="H2622">
        <f ca="1">FLOOR(SimTable[[#This Row],[Total_Service_Time_sec]],10)</f>
        <v>60</v>
      </c>
    </row>
    <row r="2623" spans="1:8" ht="15" customHeight="1">
      <c r="A2623">
        <f t="shared" si="40"/>
        <v>2622</v>
      </c>
      <c r="B2623" s="13">
        <f ca="1">RAND()</f>
        <v>0.12041478947838569</v>
      </c>
      <c r="C2623" t="str">
        <f ca="1">IF(B2623&lt;=$L$3,$I$3,IF(B2623&lt;=$L$4,$I$4,IF(B2623&lt;=$L$5,$I$5,IF(B2623&lt;=$L$6,$I$6,$I$7))))</f>
        <v>Cone</v>
      </c>
      <c r="D2623" s="14">
        <f ca="1">LOGINV(RAND(),$M$12,$L$12)</f>
        <v>40.31970530488374</v>
      </c>
      <c r="E2623" s="14">
        <f ca="1">LOGINV(RAND(),$M$13,$L$13)</f>
        <v>22.323337083756691</v>
      </c>
      <c r="F2623" s="14">
        <f ca="1">LOGINV(RAND(),$M$14,$L$14)</f>
        <v>13.894161422710702</v>
      </c>
      <c r="G2623" s="14">
        <f ca="1">D2623+E2623+F2623</f>
        <v>76.537203811351134</v>
      </c>
      <c r="H2623">
        <f ca="1">FLOOR(SimTable[[#This Row],[Total_Service_Time_sec]],10)</f>
        <v>70</v>
      </c>
    </row>
    <row r="2624" spans="1:8" ht="15" customHeight="1">
      <c r="A2624">
        <f t="shared" si="40"/>
        <v>2623</v>
      </c>
      <c r="B2624" s="13">
        <f ca="1">RAND()</f>
        <v>0.559369092021332</v>
      </c>
      <c r="C2624" t="str">
        <f ca="1">IF(B2624&lt;=$L$3,$I$3,IF(B2624&lt;=$L$4,$I$4,IF(B2624&lt;=$L$5,$I$5,IF(B2624&lt;=$L$6,$I$6,$I$7))))</f>
        <v>Cup</v>
      </c>
      <c r="D2624" s="14">
        <f ca="1">LOGINV(RAND(),$M$12,$L$12)</f>
        <v>47.112929801668542</v>
      </c>
      <c r="E2624" s="14">
        <f ca="1">LOGINV(RAND(),$M$13,$L$13)</f>
        <v>67.022486272520126</v>
      </c>
      <c r="F2624" s="14">
        <f ca="1">LOGINV(RAND(),$M$14,$L$14)</f>
        <v>21.162967252936735</v>
      </c>
      <c r="G2624" s="14">
        <f ca="1">D2624+E2624+F2624</f>
        <v>135.29838332712541</v>
      </c>
      <c r="H2624">
        <f ca="1">FLOOR(SimTable[[#This Row],[Total_Service_Time_sec]],10)</f>
        <v>130</v>
      </c>
    </row>
    <row r="2625" spans="1:8" ht="15" customHeight="1">
      <c r="A2625">
        <f t="shared" si="40"/>
        <v>2624</v>
      </c>
      <c r="B2625" s="13">
        <f ca="1">RAND()</f>
        <v>0.20762205051161453</v>
      </c>
      <c r="C2625" t="str">
        <f ca="1">IF(B2625&lt;=$L$3,$I$3,IF(B2625&lt;=$L$4,$I$4,IF(B2625&lt;=$L$5,$I$5,IF(B2625&lt;=$L$6,$I$6,$I$7))))</f>
        <v>Cone</v>
      </c>
      <c r="D2625" s="14">
        <f ca="1">LOGINV(RAND(),$M$12,$L$12)</f>
        <v>86.32301525347826</v>
      </c>
      <c r="E2625" s="14">
        <f ca="1">LOGINV(RAND(),$M$13,$L$13)</f>
        <v>19.002552014277576</v>
      </c>
      <c r="F2625" s="14">
        <f ca="1">LOGINV(RAND(),$M$14,$L$14)</f>
        <v>23.038364603093036</v>
      </c>
      <c r="G2625" s="14">
        <f ca="1">D2625+E2625+F2625</f>
        <v>128.36393187084889</v>
      </c>
      <c r="H2625">
        <f ca="1">FLOOR(SimTable[[#This Row],[Total_Service_Time_sec]],10)</f>
        <v>120</v>
      </c>
    </row>
    <row r="2626" spans="1:8" ht="15" customHeight="1">
      <c r="A2626">
        <f t="shared" ref="A2626:A2689" si="41">ROW()-1</f>
        <v>2625</v>
      </c>
      <c r="B2626" s="13">
        <f ca="1">RAND()</f>
        <v>0.32274596909494024</v>
      </c>
      <c r="C2626" t="str">
        <f ca="1">IF(B2626&lt;=$L$3,$I$3,IF(B2626&lt;=$L$4,$I$4,IF(B2626&lt;=$L$5,$I$5,IF(B2626&lt;=$L$6,$I$6,$I$7))))</f>
        <v>Cone</v>
      </c>
      <c r="D2626" s="14">
        <f ca="1">LOGINV(RAND(),$M$12,$L$12)</f>
        <v>48.111469372915636</v>
      </c>
      <c r="E2626" s="14">
        <f ca="1">LOGINV(RAND(),$M$13,$L$13)</f>
        <v>10.438988054511604</v>
      </c>
      <c r="F2626" s="14">
        <f ca="1">LOGINV(RAND(),$M$14,$L$14)</f>
        <v>18.613634259306096</v>
      </c>
      <c r="G2626" s="14">
        <f ca="1">D2626+E2626+F2626</f>
        <v>77.164091686733343</v>
      </c>
      <c r="H2626">
        <f ca="1">FLOOR(SimTable[[#This Row],[Total_Service_Time_sec]],10)</f>
        <v>70</v>
      </c>
    </row>
    <row r="2627" spans="1:8" ht="15" customHeight="1">
      <c r="A2627">
        <f t="shared" si="41"/>
        <v>2626</v>
      </c>
      <c r="B2627" s="13">
        <f ca="1">RAND()</f>
        <v>0.47606339749798599</v>
      </c>
      <c r="C2627" t="str">
        <f ca="1">IF(B2627&lt;=$L$3,$I$3,IF(B2627&lt;=$L$4,$I$4,IF(B2627&lt;=$L$5,$I$5,IF(B2627&lt;=$L$6,$I$6,$I$7))))</f>
        <v>Cone</v>
      </c>
      <c r="D2627" s="14">
        <f ca="1">LOGINV(RAND(),$M$12,$L$12)</f>
        <v>13.285698232844426</v>
      </c>
      <c r="E2627" s="14">
        <f ca="1">LOGINV(RAND(),$M$13,$L$13)</f>
        <v>14.816042968708828</v>
      </c>
      <c r="F2627" s="14">
        <f ca="1">LOGINV(RAND(),$M$14,$L$14)</f>
        <v>22.414811793932554</v>
      </c>
      <c r="G2627" s="14">
        <f ca="1">D2627+E2627+F2627</f>
        <v>50.51655299548581</v>
      </c>
      <c r="H2627">
        <f ca="1">FLOOR(SimTable[[#This Row],[Total_Service_Time_sec]],10)</f>
        <v>50</v>
      </c>
    </row>
    <row r="2628" spans="1:8" ht="15" customHeight="1">
      <c r="A2628">
        <f t="shared" si="41"/>
        <v>2627</v>
      </c>
      <c r="B2628" s="13">
        <f ca="1">RAND()</f>
        <v>0.99162898664553545</v>
      </c>
      <c r="C2628" t="str">
        <f ca="1">IF(B2628&lt;=$L$3,$I$3,IF(B2628&lt;=$L$4,$I$4,IF(B2628&lt;=$L$5,$I$5,IF(B2628&lt;=$L$6,$I$6,$I$7))))</f>
        <v>Sundae</v>
      </c>
      <c r="D2628" s="14">
        <f ca="1">LOGINV(RAND(),$M$12,$L$12)</f>
        <v>17.686892862077581</v>
      </c>
      <c r="E2628" s="14">
        <f ca="1">LOGINV(RAND(),$M$13,$L$13)</f>
        <v>4.8038656004585647</v>
      </c>
      <c r="F2628" s="14">
        <f ca="1">LOGINV(RAND(),$M$14,$L$14)</f>
        <v>16.695255785142102</v>
      </c>
      <c r="G2628" s="14">
        <f ca="1">D2628+E2628+F2628</f>
        <v>39.186014247678244</v>
      </c>
      <c r="H2628">
        <f ca="1">FLOOR(SimTable[[#This Row],[Total_Service_Time_sec]],10)</f>
        <v>30</v>
      </c>
    </row>
    <row r="2629" spans="1:8" ht="15" customHeight="1">
      <c r="A2629">
        <f t="shared" si="41"/>
        <v>2628</v>
      </c>
      <c r="B2629" s="13">
        <f ca="1">RAND()</f>
        <v>0.20211937803092328</v>
      </c>
      <c r="C2629" t="str">
        <f ca="1">IF(B2629&lt;=$L$3,$I$3,IF(B2629&lt;=$L$4,$I$4,IF(B2629&lt;=$L$5,$I$5,IF(B2629&lt;=$L$6,$I$6,$I$7))))</f>
        <v>Cone</v>
      </c>
      <c r="D2629" s="14">
        <f ca="1">LOGINV(RAND(),$M$12,$L$12)</f>
        <v>15.195079360322985</v>
      </c>
      <c r="E2629" s="14">
        <f ca="1">LOGINV(RAND(),$M$13,$L$13)</f>
        <v>43.938659446343515</v>
      </c>
      <c r="F2629" s="14">
        <f ca="1">LOGINV(RAND(),$M$14,$L$14)</f>
        <v>19.872445650424552</v>
      </c>
      <c r="G2629" s="14">
        <f ca="1">D2629+E2629+F2629</f>
        <v>79.006184457091052</v>
      </c>
      <c r="H2629">
        <f ca="1">FLOOR(SimTable[[#This Row],[Total_Service_Time_sec]],10)</f>
        <v>70</v>
      </c>
    </row>
    <row r="2630" spans="1:8" ht="15" customHeight="1">
      <c r="A2630">
        <f t="shared" si="41"/>
        <v>2629</v>
      </c>
      <c r="B2630" s="13">
        <f ca="1">RAND()</f>
        <v>0.78244694493346756</v>
      </c>
      <c r="C2630" t="str">
        <f ca="1">IF(B2630&lt;=$L$3,$I$3,IF(B2630&lt;=$L$4,$I$4,IF(B2630&lt;=$L$5,$I$5,IF(B2630&lt;=$L$6,$I$6,$I$7))))</f>
        <v>Cup</v>
      </c>
      <c r="D2630" s="14">
        <f ca="1">LOGINV(RAND(),$M$12,$L$12)</f>
        <v>119.5066865293232</v>
      </c>
      <c r="E2630" s="14">
        <f ca="1">LOGINV(RAND(),$M$13,$L$13)</f>
        <v>40.791515219919837</v>
      </c>
      <c r="F2630" s="14">
        <f ca="1">LOGINV(RAND(),$M$14,$L$14)</f>
        <v>18.773978635624665</v>
      </c>
      <c r="G2630" s="14">
        <f ca="1">D2630+E2630+F2630</f>
        <v>179.07218038486772</v>
      </c>
      <c r="H2630">
        <f ca="1">FLOOR(SimTable[[#This Row],[Total_Service_Time_sec]],10)</f>
        <v>170</v>
      </c>
    </row>
    <row r="2631" spans="1:8" ht="15" customHeight="1">
      <c r="A2631">
        <f t="shared" si="41"/>
        <v>2630</v>
      </c>
      <c r="B2631" s="13">
        <f ca="1">RAND()</f>
        <v>0.6341653791435049</v>
      </c>
      <c r="C2631" t="str">
        <f ca="1">IF(B2631&lt;=$L$3,$I$3,IF(B2631&lt;=$L$4,$I$4,IF(B2631&lt;=$L$5,$I$5,IF(B2631&lt;=$L$6,$I$6,$I$7))))</f>
        <v>Cup</v>
      </c>
      <c r="D2631" s="14">
        <f ca="1">LOGINV(RAND(),$M$12,$L$12)</f>
        <v>7.5221905592130893</v>
      </c>
      <c r="E2631" s="14">
        <f ca="1">LOGINV(RAND(),$M$13,$L$13)</f>
        <v>32.989936309593446</v>
      </c>
      <c r="F2631" s="14">
        <f ca="1">LOGINV(RAND(),$M$14,$L$14)</f>
        <v>15.889352227128914</v>
      </c>
      <c r="G2631" s="14">
        <f ca="1">D2631+E2631+F2631</f>
        <v>56.401479095935443</v>
      </c>
      <c r="H2631">
        <f ca="1">FLOOR(SimTable[[#This Row],[Total_Service_Time_sec]],10)</f>
        <v>50</v>
      </c>
    </row>
    <row r="2632" spans="1:8" ht="15" customHeight="1">
      <c r="A2632">
        <f t="shared" si="41"/>
        <v>2631</v>
      </c>
      <c r="B2632" s="13">
        <f ca="1">RAND()</f>
        <v>0.71132965166529449</v>
      </c>
      <c r="C2632" t="str">
        <f ca="1">IF(B2632&lt;=$L$3,$I$3,IF(B2632&lt;=$L$4,$I$4,IF(B2632&lt;=$L$5,$I$5,IF(B2632&lt;=$L$6,$I$6,$I$7))))</f>
        <v>Cup</v>
      </c>
      <c r="D2632" s="14">
        <f ca="1">LOGINV(RAND(),$M$12,$L$12)</f>
        <v>23.800310713774874</v>
      </c>
      <c r="E2632" s="14">
        <f ca="1">LOGINV(RAND(),$M$13,$L$13)</f>
        <v>30.173652315888827</v>
      </c>
      <c r="F2632" s="14">
        <f ca="1">LOGINV(RAND(),$M$14,$L$14)</f>
        <v>29.668826259387437</v>
      </c>
      <c r="G2632" s="14">
        <f ca="1">D2632+E2632+F2632</f>
        <v>83.642789289051137</v>
      </c>
      <c r="H2632">
        <f ca="1">FLOOR(SimTable[[#This Row],[Total_Service_Time_sec]],10)</f>
        <v>80</v>
      </c>
    </row>
    <row r="2633" spans="1:8" ht="15" customHeight="1">
      <c r="A2633">
        <f t="shared" si="41"/>
        <v>2632</v>
      </c>
      <c r="B2633" s="13">
        <f ca="1">RAND()</f>
        <v>0.6210806442525576</v>
      </c>
      <c r="C2633" t="str">
        <f ca="1">IF(B2633&lt;=$L$3,$I$3,IF(B2633&lt;=$L$4,$I$4,IF(B2633&lt;=$L$5,$I$5,IF(B2633&lt;=$L$6,$I$6,$I$7))))</f>
        <v>Cup</v>
      </c>
      <c r="D2633" s="14">
        <f ca="1">LOGINV(RAND(),$M$12,$L$12)</f>
        <v>34.72542954824884</v>
      </c>
      <c r="E2633" s="14">
        <f ca="1">LOGINV(RAND(),$M$13,$L$13)</f>
        <v>73.419917525287005</v>
      </c>
      <c r="F2633" s="14">
        <f ca="1">LOGINV(RAND(),$M$14,$L$14)</f>
        <v>24.952060112262494</v>
      </c>
      <c r="G2633" s="14">
        <f ca="1">D2633+E2633+F2633</f>
        <v>133.09740718579835</v>
      </c>
      <c r="H2633">
        <f ca="1">FLOOR(SimTable[[#This Row],[Total_Service_Time_sec]],10)</f>
        <v>130</v>
      </c>
    </row>
    <row r="2634" spans="1:8" ht="15" customHeight="1">
      <c r="A2634">
        <f t="shared" si="41"/>
        <v>2633</v>
      </c>
      <c r="B2634" s="13">
        <f ca="1">RAND()</f>
        <v>0.66424793431139906</v>
      </c>
      <c r="C2634" t="str">
        <f ca="1">IF(B2634&lt;=$L$3,$I$3,IF(B2634&lt;=$L$4,$I$4,IF(B2634&lt;=$L$5,$I$5,IF(B2634&lt;=$L$6,$I$6,$I$7))))</f>
        <v>Cup</v>
      </c>
      <c r="D2634" s="14">
        <f ca="1">LOGINV(RAND(),$M$12,$L$12)</f>
        <v>19.204475941208663</v>
      </c>
      <c r="E2634" s="14">
        <f ca="1">LOGINV(RAND(),$M$13,$L$13)</f>
        <v>38.450109145988911</v>
      </c>
      <c r="F2634" s="14">
        <f ca="1">LOGINV(RAND(),$M$14,$L$14)</f>
        <v>19.473215144978564</v>
      </c>
      <c r="G2634" s="14">
        <f ca="1">D2634+E2634+F2634</f>
        <v>77.127800232176142</v>
      </c>
      <c r="H2634">
        <f ca="1">FLOOR(SimTable[[#This Row],[Total_Service_Time_sec]],10)</f>
        <v>70</v>
      </c>
    </row>
    <row r="2635" spans="1:8" ht="15" customHeight="1">
      <c r="A2635">
        <f t="shared" si="41"/>
        <v>2634</v>
      </c>
      <c r="B2635" s="13">
        <f ca="1">RAND()</f>
        <v>0.39625510086008575</v>
      </c>
      <c r="C2635" t="str">
        <f ca="1">IF(B2635&lt;=$L$3,$I$3,IF(B2635&lt;=$L$4,$I$4,IF(B2635&lt;=$L$5,$I$5,IF(B2635&lt;=$L$6,$I$6,$I$7))))</f>
        <v>Cone</v>
      </c>
      <c r="D2635" s="14">
        <f ca="1">LOGINV(RAND(),$M$12,$L$12)</f>
        <v>47.308453914421051</v>
      </c>
      <c r="E2635" s="14">
        <f ca="1">LOGINV(RAND(),$M$13,$L$13)</f>
        <v>6.5433928752345674</v>
      </c>
      <c r="F2635" s="14">
        <f ca="1">LOGINV(RAND(),$M$14,$L$14)</f>
        <v>17.269354589493034</v>
      </c>
      <c r="G2635" s="14">
        <f ca="1">D2635+E2635+F2635</f>
        <v>71.121201379148658</v>
      </c>
      <c r="H2635">
        <f ca="1">FLOOR(SimTable[[#This Row],[Total_Service_Time_sec]],10)</f>
        <v>70</v>
      </c>
    </row>
    <row r="2636" spans="1:8" ht="15" customHeight="1">
      <c r="A2636">
        <f t="shared" si="41"/>
        <v>2635</v>
      </c>
      <c r="B2636" s="13">
        <f ca="1">RAND()</f>
        <v>0.7259390994283037</v>
      </c>
      <c r="C2636" t="str">
        <f ca="1">IF(B2636&lt;=$L$3,$I$3,IF(B2636&lt;=$L$4,$I$4,IF(B2636&lt;=$L$5,$I$5,IF(B2636&lt;=$L$6,$I$6,$I$7))))</f>
        <v>Cup</v>
      </c>
      <c r="D2636" s="14">
        <f ca="1">LOGINV(RAND(),$M$12,$L$12)</f>
        <v>23.145150779879753</v>
      </c>
      <c r="E2636" s="14">
        <f ca="1">LOGINV(RAND(),$M$13,$L$13)</f>
        <v>21.355869588886563</v>
      </c>
      <c r="F2636" s="14">
        <f ca="1">LOGINV(RAND(),$M$14,$L$14)</f>
        <v>23.674080023577808</v>
      </c>
      <c r="G2636" s="14">
        <f ca="1">D2636+E2636+F2636</f>
        <v>68.17510039234412</v>
      </c>
      <c r="H2636">
        <f ca="1">FLOOR(SimTable[[#This Row],[Total_Service_Time_sec]],10)</f>
        <v>60</v>
      </c>
    </row>
    <row r="2637" spans="1:8" ht="15" customHeight="1">
      <c r="A2637">
        <f t="shared" si="41"/>
        <v>2636</v>
      </c>
      <c r="B2637" s="13">
        <f ca="1">RAND()</f>
        <v>0.72575661021707383</v>
      </c>
      <c r="C2637" t="str">
        <f ca="1">IF(B2637&lt;=$L$3,$I$3,IF(B2637&lt;=$L$4,$I$4,IF(B2637&lt;=$L$5,$I$5,IF(B2637&lt;=$L$6,$I$6,$I$7))))</f>
        <v>Cup</v>
      </c>
      <c r="D2637" s="14">
        <f ca="1">LOGINV(RAND(),$M$12,$L$12)</f>
        <v>15.593469173647987</v>
      </c>
      <c r="E2637" s="14">
        <f ca="1">LOGINV(RAND(),$M$13,$L$13)</f>
        <v>18.039652891234933</v>
      </c>
      <c r="F2637" s="14">
        <f ca="1">LOGINV(RAND(),$M$14,$L$14)</f>
        <v>17.543090802710491</v>
      </c>
      <c r="G2637" s="14">
        <f ca="1">D2637+E2637+F2637</f>
        <v>51.176212867593406</v>
      </c>
      <c r="H2637">
        <f ca="1">FLOOR(SimTable[[#This Row],[Total_Service_Time_sec]],10)</f>
        <v>50</v>
      </c>
    </row>
    <row r="2638" spans="1:8" ht="15" customHeight="1">
      <c r="A2638">
        <f t="shared" si="41"/>
        <v>2637</v>
      </c>
      <c r="B2638" s="13">
        <f ca="1">RAND()</f>
        <v>0.65380447646706552</v>
      </c>
      <c r="C2638" t="str">
        <f ca="1">IF(B2638&lt;=$L$3,$I$3,IF(B2638&lt;=$L$4,$I$4,IF(B2638&lt;=$L$5,$I$5,IF(B2638&lt;=$L$6,$I$6,$I$7))))</f>
        <v>Cup</v>
      </c>
      <c r="D2638" s="14">
        <f ca="1">LOGINV(RAND(),$M$12,$L$12)</f>
        <v>23.50432042738105</v>
      </c>
      <c r="E2638" s="14">
        <f ca="1">LOGINV(RAND(),$M$13,$L$13)</f>
        <v>10.172678873075466</v>
      </c>
      <c r="F2638" s="14">
        <f ca="1">LOGINV(RAND(),$M$14,$L$14)</f>
        <v>18.675378996740793</v>
      </c>
      <c r="G2638" s="14">
        <f ca="1">D2638+E2638+F2638</f>
        <v>52.352378297197305</v>
      </c>
      <c r="H2638">
        <f ca="1">FLOOR(SimTable[[#This Row],[Total_Service_Time_sec]],10)</f>
        <v>50</v>
      </c>
    </row>
    <row r="2639" spans="1:8" ht="15" customHeight="1">
      <c r="A2639">
        <f t="shared" si="41"/>
        <v>2638</v>
      </c>
      <c r="B2639" s="13">
        <f ca="1">RAND()</f>
        <v>0.25120856957171245</v>
      </c>
      <c r="C2639" t="str">
        <f ca="1">IF(B2639&lt;=$L$3,$I$3,IF(B2639&lt;=$L$4,$I$4,IF(B2639&lt;=$L$5,$I$5,IF(B2639&lt;=$L$6,$I$6,$I$7))))</f>
        <v>Cone</v>
      </c>
      <c r="D2639" s="14">
        <f ca="1">LOGINV(RAND(),$M$12,$L$12)</f>
        <v>17.715507423573431</v>
      </c>
      <c r="E2639" s="14">
        <f ca="1">LOGINV(RAND(),$M$13,$L$13)</f>
        <v>10.386206513343323</v>
      </c>
      <c r="F2639" s="14">
        <f ca="1">LOGINV(RAND(),$M$14,$L$14)</f>
        <v>21.182790183779076</v>
      </c>
      <c r="G2639" s="14">
        <f ca="1">D2639+E2639+F2639</f>
        <v>49.284504120695829</v>
      </c>
      <c r="H2639">
        <f ca="1">FLOOR(SimTable[[#This Row],[Total_Service_Time_sec]],10)</f>
        <v>40</v>
      </c>
    </row>
    <row r="2640" spans="1:8" ht="15" customHeight="1">
      <c r="A2640">
        <f t="shared" si="41"/>
        <v>2639</v>
      </c>
      <c r="B2640" s="13">
        <f ca="1">RAND()</f>
        <v>0.52989376433983071</v>
      </c>
      <c r="C2640" t="str">
        <f ca="1">IF(B2640&lt;=$L$3,$I$3,IF(B2640&lt;=$L$4,$I$4,IF(B2640&lt;=$L$5,$I$5,IF(B2640&lt;=$L$6,$I$6,$I$7))))</f>
        <v>Cup</v>
      </c>
      <c r="D2640" s="14">
        <f ca="1">LOGINV(RAND(),$M$12,$L$12)</f>
        <v>29.464283001839309</v>
      </c>
      <c r="E2640" s="14">
        <f ca="1">LOGINV(RAND(),$M$13,$L$13)</f>
        <v>30.000885283027674</v>
      </c>
      <c r="F2640" s="14">
        <f ca="1">LOGINV(RAND(),$M$14,$L$14)</f>
        <v>27.187886433227547</v>
      </c>
      <c r="G2640" s="14">
        <f ca="1">D2640+E2640+F2640</f>
        <v>86.653054718094523</v>
      </c>
      <c r="H2640">
        <f ca="1">FLOOR(SimTable[[#This Row],[Total_Service_Time_sec]],10)</f>
        <v>80</v>
      </c>
    </row>
    <row r="2641" spans="1:8" ht="15" customHeight="1">
      <c r="A2641">
        <f t="shared" si="41"/>
        <v>2640</v>
      </c>
      <c r="B2641" s="13">
        <f ca="1">RAND()</f>
        <v>9.1340407562038761E-2</v>
      </c>
      <c r="C2641" t="str">
        <f ca="1">IF(B2641&lt;=$L$3,$I$3,IF(B2641&lt;=$L$4,$I$4,IF(B2641&lt;=$L$5,$I$5,IF(B2641&lt;=$L$6,$I$6,$I$7))))</f>
        <v>Cone</v>
      </c>
      <c r="D2641" s="14">
        <f ca="1">LOGINV(RAND(),$M$12,$L$12)</f>
        <v>15.327395446696235</v>
      </c>
      <c r="E2641" s="14">
        <f ca="1">LOGINV(RAND(),$M$13,$L$13)</f>
        <v>69.943038382188135</v>
      </c>
      <c r="F2641" s="14">
        <f ca="1">LOGINV(RAND(),$M$14,$L$14)</f>
        <v>21.887356758550887</v>
      </c>
      <c r="G2641" s="14">
        <f ca="1">D2641+E2641+F2641</f>
        <v>107.15779058743524</v>
      </c>
      <c r="H2641">
        <f ca="1">FLOOR(SimTable[[#This Row],[Total_Service_Time_sec]],10)</f>
        <v>100</v>
      </c>
    </row>
    <row r="2642" spans="1:8" ht="15" customHeight="1">
      <c r="A2642">
        <f t="shared" si="41"/>
        <v>2641</v>
      </c>
      <c r="B2642" s="13">
        <f ca="1">RAND()</f>
        <v>3.1444721736057946E-2</v>
      </c>
      <c r="C2642" t="str">
        <f ca="1">IF(B2642&lt;=$L$3,$I$3,IF(B2642&lt;=$L$4,$I$4,IF(B2642&lt;=$L$5,$I$5,IF(B2642&lt;=$L$6,$I$6,$I$7))))</f>
        <v>Cone</v>
      </c>
      <c r="D2642" s="14">
        <f ca="1">LOGINV(RAND(),$M$12,$L$12)</f>
        <v>50.63874547231763</v>
      </c>
      <c r="E2642" s="14">
        <f ca="1">LOGINV(RAND(),$M$13,$L$13)</f>
        <v>65.406363454519621</v>
      </c>
      <c r="F2642" s="14">
        <f ca="1">LOGINV(RAND(),$M$14,$L$14)</f>
        <v>20.94816990159002</v>
      </c>
      <c r="G2642" s="14">
        <f ca="1">D2642+E2642+F2642</f>
        <v>136.99327882842726</v>
      </c>
      <c r="H2642">
        <f ca="1">FLOOR(SimTable[[#This Row],[Total_Service_Time_sec]],10)</f>
        <v>130</v>
      </c>
    </row>
    <row r="2643" spans="1:8" ht="15" customHeight="1">
      <c r="A2643">
        <f t="shared" si="41"/>
        <v>2642</v>
      </c>
      <c r="B2643" s="13">
        <f ca="1">RAND()</f>
        <v>0.34167608521345427</v>
      </c>
      <c r="C2643" t="str">
        <f ca="1">IF(B2643&lt;=$L$3,$I$3,IF(B2643&lt;=$L$4,$I$4,IF(B2643&lt;=$L$5,$I$5,IF(B2643&lt;=$L$6,$I$6,$I$7))))</f>
        <v>Cone</v>
      </c>
      <c r="D2643" s="14">
        <f ca="1">LOGINV(RAND(),$M$12,$L$12)</f>
        <v>15.603564248528674</v>
      </c>
      <c r="E2643" s="14">
        <f ca="1">LOGINV(RAND(),$M$13,$L$13)</f>
        <v>39.096390270379068</v>
      </c>
      <c r="F2643" s="14">
        <f ca="1">LOGINV(RAND(),$M$14,$L$14)</f>
        <v>19.364553699151205</v>
      </c>
      <c r="G2643" s="14">
        <f ca="1">D2643+E2643+F2643</f>
        <v>74.064508218058947</v>
      </c>
      <c r="H2643">
        <f ca="1">FLOOR(SimTable[[#This Row],[Total_Service_Time_sec]],10)</f>
        <v>70</v>
      </c>
    </row>
    <row r="2644" spans="1:8" ht="15" customHeight="1">
      <c r="A2644">
        <f t="shared" si="41"/>
        <v>2643</v>
      </c>
      <c r="B2644" s="13">
        <f ca="1">RAND()</f>
        <v>0.22727359882235221</v>
      </c>
      <c r="C2644" t="str">
        <f ca="1">IF(B2644&lt;=$L$3,$I$3,IF(B2644&lt;=$L$4,$I$4,IF(B2644&lt;=$L$5,$I$5,IF(B2644&lt;=$L$6,$I$6,$I$7))))</f>
        <v>Cone</v>
      </c>
      <c r="D2644" s="14">
        <f ca="1">LOGINV(RAND(),$M$12,$L$12)</f>
        <v>21.522973348004527</v>
      </c>
      <c r="E2644" s="14">
        <f ca="1">LOGINV(RAND(),$M$13,$L$13)</f>
        <v>32.060256485307484</v>
      </c>
      <c r="F2644" s="14">
        <f ca="1">LOGINV(RAND(),$M$14,$L$14)</f>
        <v>21.375994971107577</v>
      </c>
      <c r="G2644" s="14">
        <f ca="1">D2644+E2644+F2644</f>
        <v>74.959224804419591</v>
      </c>
      <c r="H2644">
        <f ca="1">FLOOR(SimTable[[#This Row],[Total_Service_Time_sec]],10)</f>
        <v>70</v>
      </c>
    </row>
    <row r="2645" spans="1:8" ht="15" customHeight="1">
      <c r="A2645">
        <f t="shared" si="41"/>
        <v>2644</v>
      </c>
      <c r="B2645" s="13">
        <f ca="1">RAND()</f>
        <v>0.3839765419724972</v>
      </c>
      <c r="C2645" t="str">
        <f ca="1">IF(B2645&lt;=$L$3,$I$3,IF(B2645&lt;=$L$4,$I$4,IF(B2645&lt;=$L$5,$I$5,IF(B2645&lt;=$L$6,$I$6,$I$7))))</f>
        <v>Cone</v>
      </c>
      <c r="D2645" s="14">
        <f ca="1">LOGINV(RAND(),$M$12,$L$12)</f>
        <v>46.940932835188313</v>
      </c>
      <c r="E2645" s="14">
        <f ca="1">LOGINV(RAND(),$M$13,$L$13)</f>
        <v>22.25277552458407</v>
      </c>
      <c r="F2645" s="14">
        <f ca="1">LOGINV(RAND(),$M$14,$L$14)</f>
        <v>17.747417899496124</v>
      </c>
      <c r="G2645" s="14">
        <f ca="1">D2645+E2645+F2645</f>
        <v>86.941126259268515</v>
      </c>
      <c r="H2645">
        <f ca="1">FLOOR(SimTable[[#This Row],[Total_Service_Time_sec]],10)</f>
        <v>80</v>
      </c>
    </row>
    <row r="2646" spans="1:8" ht="15" customHeight="1">
      <c r="A2646">
        <f t="shared" si="41"/>
        <v>2645</v>
      </c>
      <c r="B2646" s="13">
        <f ca="1">RAND()</f>
        <v>0.86115213774261046</v>
      </c>
      <c r="C2646" t="str">
        <f ca="1">IF(B2646&lt;=$L$3,$I$3,IF(B2646&lt;=$L$4,$I$4,IF(B2646&lt;=$L$5,$I$5,IF(B2646&lt;=$L$6,$I$6,$I$7))))</f>
        <v>Shake</v>
      </c>
      <c r="D2646" s="14">
        <f ca="1">LOGINV(RAND(),$M$12,$L$12)</f>
        <v>8.3261759835558742</v>
      </c>
      <c r="E2646" s="14">
        <f ca="1">LOGINV(RAND(),$M$13,$L$13)</f>
        <v>12.217651269860651</v>
      </c>
      <c r="F2646" s="14">
        <f ca="1">LOGINV(RAND(),$M$14,$L$14)</f>
        <v>20.394181164929822</v>
      </c>
      <c r="G2646" s="14">
        <f ca="1">D2646+E2646+F2646</f>
        <v>40.938008418346342</v>
      </c>
      <c r="H2646">
        <f ca="1">FLOOR(SimTable[[#This Row],[Total_Service_Time_sec]],10)</f>
        <v>40</v>
      </c>
    </row>
    <row r="2647" spans="1:8" ht="15" customHeight="1">
      <c r="A2647">
        <f t="shared" si="41"/>
        <v>2646</v>
      </c>
      <c r="B2647" s="13">
        <f ca="1">RAND()</f>
        <v>0.37588283701251468</v>
      </c>
      <c r="C2647" t="str">
        <f ca="1">IF(B2647&lt;=$L$3,$I$3,IF(B2647&lt;=$L$4,$I$4,IF(B2647&lt;=$L$5,$I$5,IF(B2647&lt;=$L$6,$I$6,$I$7))))</f>
        <v>Cone</v>
      </c>
      <c r="D2647" s="14">
        <f ca="1">LOGINV(RAND(),$M$12,$L$12)</f>
        <v>13.723146554195155</v>
      </c>
      <c r="E2647" s="14">
        <f ca="1">LOGINV(RAND(),$M$13,$L$13)</f>
        <v>29.843381862330848</v>
      </c>
      <c r="F2647" s="14">
        <f ca="1">LOGINV(RAND(),$M$14,$L$14)</f>
        <v>23.672118134854948</v>
      </c>
      <c r="G2647" s="14">
        <f ca="1">D2647+E2647+F2647</f>
        <v>67.238646551380953</v>
      </c>
      <c r="H2647">
        <f ca="1">FLOOR(SimTable[[#This Row],[Total_Service_Time_sec]],10)</f>
        <v>60</v>
      </c>
    </row>
    <row r="2648" spans="1:8" ht="15" customHeight="1">
      <c r="A2648">
        <f t="shared" si="41"/>
        <v>2647</v>
      </c>
      <c r="B2648" s="13">
        <f ca="1">RAND()</f>
        <v>0.36539092747979429</v>
      </c>
      <c r="C2648" t="str">
        <f ca="1">IF(B2648&lt;=$L$3,$I$3,IF(B2648&lt;=$L$4,$I$4,IF(B2648&lt;=$L$5,$I$5,IF(B2648&lt;=$L$6,$I$6,$I$7))))</f>
        <v>Cone</v>
      </c>
      <c r="D2648" s="14">
        <f ca="1">LOGINV(RAND(),$M$12,$L$12)</f>
        <v>64.520208499703074</v>
      </c>
      <c r="E2648" s="14">
        <f ca="1">LOGINV(RAND(),$M$13,$L$13)</f>
        <v>36.363943297057496</v>
      </c>
      <c r="F2648" s="14">
        <f ca="1">LOGINV(RAND(),$M$14,$L$14)</f>
        <v>21.256425181874988</v>
      </c>
      <c r="G2648" s="14">
        <f ca="1">D2648+E2648+F2648</f>
        <v>122.14057697863555</v>
      </c>
      <c r="H2648">
        <f ca="1">FLOOR(SimTable[[#This Row],[Total_Service_Time_sec]],10)</f>
        <v>120</v>
      </c>
    </row>
    <row r="2649" spans="1:8" ht="15" customHeight="1">
      <c r="A2649">
        <f t="shared" si="41"/>
        <v>2648</v>
      </c>
      <c r="B2649" s="13">
        <f ca="1">RAND()</f>
        <v>3.5206803106687445E-2</v>
      </c>
      <c r="C2649" t="str">
        <f ca="1">IF(B2649&lt;=$L$3,$I$3,IF(B2649&lt;=$L$4,$I$4,IF(B2649&lt;=$L$5,$I$5,IF(B2649&lt;=$L$6,$I$6,$I$7))))</f>
        <v>Cone</v>
      </c>
      <c r="D2649" s="14">
        <f ca="1">LOGINV(RAND(),$M$12,$L$12)</f>
        <v>22.777409253370536</v>
      </c>
      <c r="E2649" s="14">
        <f ca="1">LOGINV(RAND(),$M$13,$L$13)</f>
        <v>15.17574895784638</v>
      </c>
      <c r="F2649" s="14">
        <f ca="1">LOGINV(RAND(),$M$14,$L$14)</f>
        <v>21.709392949008517</v>
      </c>
      <c r="G2649" s="14">
        <f ca="1">D2649+E2649+F2649</f>
        <v>59.662551160225433</v>
      </c>
      <c r="H2649">
        <f ca="1">FLOOR(SimTable[[#This Row],[Total_Service_Time_sec]],10)</f>
        <v>50</v>
      </c>
    </row>
    <row r="2650" spans="1:8" ht="15" customHeight="1">
      <c r="A2650">
        <f t="shared" si="41"/>
        <v>2649</v>
      </c>
      <c r="B2650" s="13">
        <f ca="1">RAND()</f>
        <v>0.53001853330797655</v>
      </c>
      <c r="C2650" t="str">
        <f ca="1">IF(B2650&lt;=$L$3,$I$3,IF(B2650&lt;=$L$4,$I$4,IF(B2650&lt;=$L$5,$I$5,IF(B2650&lt;=$L$6,$I$6,$I$7))))</f>
        <v>Cup</v>
      </c>
      <c r="D2650" s="14">
        <f ca="1">LOGINV(RAND(),$M$12,$L$12)</f>
        <v>210.74743210690542</v>
      </c>
      <c r="E2650" s="14">
        <f ca="1">LOGINV(RAND(),$M$13,$L$13)</f>
        <v>41.671295164120025</v>
      </c>
      <c r="F2650" s="14">
        <f ca="1">LOGINV(RAND(),$M$14,$L$14)</f>
        <v>26.616819307096964</v>
      </c>
      <c r="G2650" s="14">
        <f ca="1">D2650+E2650+F2650</f>
        <v>279.03554657812242</v>
      </c>
      <c r="H2650">
        <f ca="1">FLOOR(SimTable[[#This Row],[Total_Service_Time_sec]],10)</f>
        <v>270</v>
      </c>
    </row>
    <row r="2651" spans="1:8" ht="15" customHeight="1">
      <c r="A2651">
        <f t="shared" si="41"/>
        <v>2650</v>
      </c>
      <c r="B2651" s="13">
        <f ca="1">RAND()</f>
        <v>0.82677754681367388</v>
      </c>
      <c r="C2651" t="str">
        <f ca="1">IF(B2651&lt;=$L$3,$I$3,IF(B2651&lt;=$L$4,$I$4,IF(B2651&lt;=$L$5,$I$5,IF(B2651&lt;=$L$6,$I$6,$I$7))))</f>
        <v>Cup</v>
      </c>
      <c r="D2651" s="14">
        <f ca="1">LOGINV(RAND(),$M$12,$L$12)</f>
        <v>64.813273999773784</v>
      </c>
      <c r="E2651" s="14">
        <f ca="1">LOGINV(RAND(),$M$13,$L$13)</f>
        <v>27.931498174149642</v>
      </c>
      <c r="F2651" s="14">
        <f ca="1">LOGINV(RAND(),$M$14,$L$14)</f>
        <v>21.604512738340478</v>
      </c>
      <c r="G2651" s="14">
        <f ca="1">D2651+E2651+F2651</f>
        <v>114.3492849122639</v>
      </c>
      <c r="H2651">
        <f ca="1">FLOOR(SimTable[[#This Row],[Total_Service_Time_sec]],10)</f>
        <v>110</v>
      </c>
    </row>
    <row r="2652" spans="1:8" ht="15" customHeight="1">
      <c r="A2652">
        <f t="shared" si="41"/>
        <v>2651</v>
      </c>
      <c r="B2652" s="13">
        <f ca="1">RAND()</f>
        <v>0.75499909193023895</v>
      </c>
      <c r="C2652" t="str">
        <f ca="1">IF(B2652&lt;=$L$3,$I$3,IF(B2652&lt;=$L$4,$I$4,IF(B2652&lt;=$L$5,$I$5,IF(B2652&lt;=$L$6,$I$6,$I$7))))</f>
        <v>Cup</v>
      </c>
      <c r="D2652" s="14">
        <f ca="1">LOGINV(RAND(),$M$12,$L$12)</f>
        <v>208.67074212777769</v>
      </c>
      <c r="E2652" s="14">
        <f ca="1">LOGINV(RAND(),$M$13,$L$13)</f>
        <v>16.277753224894433</v>
      </c>
      <c r="F2652" s="14">
        <f ca="1">LOGINV(RAND(),$M$14,$L$14)</f>
        <v>17.678852393823899</v>
      </c>
      <c r="G2652" s="14">
        <f ca="1">D2652+E2652+F2652</f>
        <v>242.62734774649601</v>
      </c>
      <c r="H2652">
        <f ca="1">FLOOR(SimTable[[#This Row],[Total_Service_Time_sec]],10)</f>
        <v>240</v>
      </c>
    </row>
    <row r="2653" spans="1:8" ht="15" customHeight="1">
      <c r="A2653">
        <f t="shared" si="41"/>
        <v>2652</v>
      </c>
      <c r="B2653" s="13">
        <f ca="1">RAND()</f>
        <v>0.30193531363003612</v>
      </c>
      <c r="C2653" t="str">
        <f ca="1">IF(B2653&lt;=$L$3,$I$3,IF(B2653&lt;=$L$4,$I$4,IF(B2653&lt;=$L$5,$I$5,IF(B2653&lt;=$L$6,$I$6,$I$7))))</f>
        <v>Cone</v>
      </c>
      <c r="D2653" s="14">
        <f ca="1">LOGINV(RAND(),$M$12,$L$12)</f>
        <v>8.6121650726316172</v>
      </c>
      <c r="E2653" s="14">
        <f ca="1">LOGINV(RAND(),$M$13,$L$13)</f>
        <v>14.830594985594711</v>
      </c>
      <c r="F2653" s="14">
        <f ca="1">LOGINV(RAND(),$M$14,$L$14)</f>
        <v>23.372189283065236</v>
      </c>
      <c r="G2653" s="14">
        <f ca="1">D2653+E2653+F2653</f>
        <v>46.814949341291566</v>
      </c>
      <c r="H2653">
        <f ca="1">FLOOR(SimTable[[#This Row],[Total_Service_Time_sec]],10)</f>
        <v>40</v>
      </c>
    </row>
    <row r="2654" spans="1:8" ht="15" customHeight="1">
      <c r="A2654">
        <f t="shared" si="41"/>
        <v>2653</v>
      </c>
      <c r="B2654" s="13">
        <f ca="1">RAND()</f>
        <v>0.94467772972592123</v>
      </c>
      <c r="C2654" t="str">
        <f ca="1">IF(B2654&lt;=$L$3,$I$3,IF(B2654&lt;=$L$4,$I$4,IF(B2654&lt;=$L$5,$I$5,IF(B2654&lt;=$L$6,$I$6,$I$7))))</f>
        <v>Split</v>
      </c>
      <c r="D2654" s="14">
        <f ca="1">LOGINV(RAND(),$M$12,$L$12)</f>
        <v>13.579763658771073</v>
      </c>
      <c r="E2654" s="14">
        <f ca="1">LOGINV(RAND(),$M$13,$L$13)</f>
        <v>29.90982228432053</v>
      </c>
      <c r="F2654" s="14">
        <f ca="1">LOGINV(RAND(),$M$14,$L$14)</f>
        <v>18.47574141982988</v>
      </c>
      <c r="G2654" s="14">
        <f ca="1">D2654+E2654+F2654</f>
        <v>61.965327362921485</v>
      </c>
      <c r="H2654">
        <f ca="1">FLOOR(SimTable[[#This Row],[Total_Service_Time_sec]],10)</f>
        <v>60</v>
      </c>
    </row>
    <row r="2655" spans="1:8" ht="15" customHeight="1">
      <c r="A2655">
        <f t="shared" si="41"/>
        <v>2654</v>
      </c>
      <c r="B2655" s="13">
        <f ca="1">RAND()</f>
        <v>0.53397274487172197</v>
      </c>
      <c r="C2655" t="str">
        <f ca="1">IF(B2655&lt;=$L$3,$I$3,IF(B2655&lt;=$L$4,$I$4,IF(B2655&lt;=$L$5,$I$5,IF(B2655&lt;=$L$6,$I$6,$I$7))))</f>
        <v>Cup</v>
      </c>
      <c r="D2655" s="14">
        <f ca="1">LOGINV(RAND(),$M$12,$L$12)</f>
        <v>14.624059077969111</v>
      </c>
      <c r="E2655" s="14">
        <f ca="1">LOGINV(RAND(),$M$13,$L$13)</f>
        <v>15.515717110089801</v>
      </c>
      <c r="F2655" s="14">
        <f ca="1">LOGINV(RAND(),$M$14,$L$14)</f>
        <v>17.322681770539681</v>
      </c>
      <c r="G2655" s="14">
        <f ca="1">D2655+E2655+F2655</f>
        <v>47.462457958598591</v>
      </c>
      <c r="H2655">
        <f ca="1">FLOOR(SimTable[[#This Row],[Total_Service_Time_sec]],10)</f>
        <v>40</v>
      </c>
    </row>
    <row r="2656" spans="1:8" ht="15" customHeight="1">
      <c r="A2656">
        <f t="shared" si="41"/>
        <v>2655</v>
      </c>
      <c r="B2656" s="13">
        <f ca="1">RAND()</f>
        <v>0.76958152266618829</v>
      </c>
      <c r="C2656" t="str">
        <f ca="1">IF(B2656&lt;=$L$3,$I$3,IF(B2656&lt;=$L$4,$I$4,IF(B2656&lt;=$L$5,$I$5,IF(B2656&lt;=$L$6,$I$6,$I$7))))</f>
        <v>Cup</v>
      </c>
      <c r="D2656" s="14">
        <f ca="1">LOGINV(RAND(),$M$12,$L$12)</f>
        <v>20.895026008390992</v>
      </c>
      <c r="E2656" s="14">
        <f ca="1">LOGINV(RAND(),$M$13,$L$13)</f>
        <v>30.246296713123943</v>
      </c>
      <c r="F2656" s="14">
        <f ca="1">LOGINV(RAND(),$M$14,$L$14)</f>
        <v>20.897263601264221</v>
      </c>
      <c r="G2656" s="14">
        <f ca="1">D2656+E2656+F2656</f>
        <v>72.038586322779167</v>
      </c>
      <c r="H2656">
        <f ca="1">FLOOR(SimTable[[#This Row],[Total_Service_Time_sec]],10)</f>
        <v>70</v>
      </c>
    </row>
    <row r="2657" spans="1:8" ht="15" customHeight="1">
      <c r="A2657">
        <f t="shared" si="41"/>
        <v>2656</v>
      </c>
      <c r="B2657" s="13">
        <f ca="1">RAND()</f>
        <v>4.1327589144712573E-2</v>
      </c>
      <c r="C2657" t="str">
        <f ca="1">IF(B2657&lt;=$L$3,$I$3,IF(B2657&lt;=$L$4,$I$4,IF(B2657&lt;=$L$5,$I$5,IF(B2657&lt;=$L$6,$I$6,$I$7))))</f>
        <v>Cone</v>
      </c>
      <c r="D2657" s="14">
        <f ca="1">LOGINV(RAND(),$M$12,$L$12)</f>
        <v>52.329109045280497</v>
      </c>
      <c r="E2657" s="14">
        <f ca="1">LOGINV(RAND(),$M$13,$L$13)</f>
        <v>40.315865799010616</v>
      </c>
      <c r="F2657" s="14">
        <f ca="1">LOGINV(RAND(),$M$14,$L$14)</f>
        <v>20.398617613950275</v>
      </c>
      <c r="G2657" s="14">
        <f ca="1">D2657+E2657+F2657</f>
        <v>113.04359245824139</v>
      </c>
      <c r="H2657">
        <f ca="1">FLOOR(SimTable[[#This Row],[Total_Service_Time_sec]],10)</f>
        <v>110</v>
      </c>
    </row>
    <row r="2658" spans="1:8" ht="15" customHeight="1">
      <c r="A2658">
        <f t="shared" si="41"/>
        <v>2657</v>
      </c>
      <c r="B2658" s="13">
        <f ca="1">RAND()</f>
        <v>6.3746170641005406E-2</v>
      </c>
      <c r="C2658" t="str">
        <f ca="1">IF(B2658&lt;=$L$3,$I$3,IF(B2658&lt;=$L$4,$I$4,IF(B2658&lt;=$L$5,$I$5,IF(B2658&lt;=$L$6,$I$6,$I$7))))</f>
        <v>Cone</v>
      </c>
      <c r="D2658" s="14">
        <f ca="1">LOGINV(RAND(),$M$12,$L$12)</f>
        <v>27.891800016798953</v>
      </c>
      <c r="E2658" s="14">
        <f ca="1">LOGINV(RAND(),$M$13,$L$13)</f>
        <v>19.727257534698118</v>
      </c>
      <c r="F2658" s="14">
        <f ca="1">LOGINV(RAND(),$M$14,$L$14)</f>
        <v>21.158841127314261</v>
      </c>
      <c r="G2658" s="14">
        <f ca="1">D2658+E2658+F2658</f>
        <v>68.77789867881134</v>
      </c>
      <c r="H2658">
        <f ca="1">FLOOR(SimTable[[#This Row],[Total_Service_Time_sec]],10)</f>
        <v>60</v>
      </c>
    </row>
    <row r="2659" spans="1:8" ht="15" customHeight="1">
      <c r="A2659">
        <f t="shared" si="41"/>
        <v>2658</v>
      </c>
      <c r="B2659" s="13">
        <f ca="1">RAND()</f>
        <v>0.82218644754093051</v>
      </c>
      <c r="C2659" t="str">
        <f ca="1">IF(B2659&lt;=$L$3,$I$3,IF(B2659&lt;=$L$4,$I$4,IF(B2659&lt;=$L$5,$I$5,IF(B2659&lt;=$L$6,$I$6,$I$7))))</f>
        <v>Cup</v>
      </c>
      <c r="D2659" s="14">
        <f ca="1">LOGINV(RAND(),$M$12,$L$12)</f>
        <v>9.8258668735788248</v>
      </c>
      <c r="E2659" s="14">
        <f ca="1">LOGINV(RAND(),$M$13,$L$13)</f>
        <v>18.265948779355544</v>
      </c>
      <c r="F2659" s="14">
        <f ca="1">LOGINV(RAND(),$M$14,$L$14)</f>
        <v>15.741385789544445</v>
      </c>
      <c r="G2659" s="14">
        <f ca="1">D2659+E2659+F2659</f>
        <v>43.83320144247881</v>
      </c>
      <c r="H2659">
        <f ca="1">FLOOR(SimTable[[#This Row],[Total_Service_Time_sec]],10)</f>
        <v>40</v>
      </c>
    </row>
    <row r="2660" spans="1:8" ht="15" customHeight="1">
      <c r="A2660">
        <f t="shared" si="41"/>
        <v>2659</v>
      </c>
      <c r="B2660" s="13">
        <f ca="1">RAND()</f>
        <v>0.20853802318674663</v>
      </c>
      <c r="C2660" t="str">
        <f ca="1">IF(B2660&lt;=$L$3,$I$3,IF(B2660&lt;=$L$4,$I$4,IF(B2660&lt;=$L$5,$I$5,IF(B2660&lt;=$L$6,$I$6,$I$7))))</f>
        <v>Cone</v>
      </c>
      <c r="D2660" s="14">
        <f ca="1">LOGINV(RAND(),$M$12,$L$12)</f>
        <v>36.494013550497094</v>
      </c>
      <c r="E2660" s="14">
        <f ca="1">LOGINV(RAND(),$M$13,$L$13)</f>
        <v>40.452080186641524</v>
      </c>
      <c r="F2660" s="14">
        <f ca="1">LOGINV(RAND(),$M$14,$L$14)</f>
        <v>19.069382558404708</v>
      </c>
      <c r="G2660" s="14">
        <f ca="1">D2660+E2660+F2660</f>
        <v>96.015476295543337</v>
      </c>
      <c r="H2660">
        <f ca="1">FLOOR(SimTable[[#This Row],[Total_Service_Time_sec]],10)</f>
        <v>90</v>
      </c>
    </row>
    <row r="2661" spans="1:8" ht="15" customHeight="1">
      <c r="A2661">
        <f t="shared" si="41"/>
        <v>2660</v>
      </c>
      <c r="B2661" s="13">
        <f ca="1">RAND()</f>
        <v>3.1903545776103215E-2</v>
      </c>
      <c r="C2661" t="str">
        <f ca="1">IF(B2661&lt;=$L$3,$I$3,IF(B2661&lt;=$L$4,$I$4,IF(B2661&lt;=$L$5,$I$5,IF(B2661&lt;=$L$6,$I$6,$I$7))))</f>
        <v>Cone</v>
      </c>
      <c r="D2661" s="14">
        <f ca="1">LOGINV(RAND(),$M$12,$L$12)</f>
        <v>22.713956429967741</v>
      </c>
      <c r="E2661" s="14">
        <f ca="1">LOGINV(RAND(),$M$13,$L$13)</f>
        <v>31.688429856011016</v>
      </c>
      <c r="F2661" s="14">
        <f ca="1">LOGINV(RAND(),$M$14,$L$14)</f>
        <v>16.987132417826</v>
      </c>
      <c r="G2661" s="14">
        <f ca="1">D2661+E2661+F2661</f>
        <v>71.389518703804754</v>
      </c>
      <c r="H2661">
        <f ca="1">FLOOR(SimTable[[#This Row],[Total_Service_Time_sec]],10)</f>
        <v>70</v>
      </c>
    </row>
    <row r="2662" spans="1:8" ht="15" customHeight="1">
      <c r="A2662">
        <f t="shared" si="41"/>
        <v>2661</v>
      </c>
      <c r="B2662" s="13">
        <f ca="1">RAND()</f>
        <v>0.37317945125701257</v>
      </c>
      <c r="C2662" t="str">
        <f ca="1">IF(B2662&lt;=$L$3,$I$3,IF(B2662&lt;=$L$4,$I$4,IF(B2662&lt;=$L$5,$I$5,IF(B2662&lt;=$L$6,$I$6,$I$7))))</f>
        <v>Cone</v>
      </c>
      <c r="D2662" s="14">
        <f ca="1">LOGINV(RAND(),$M$12,$L$12)</f>
        <v>94.121614159515914</v>
      </c>
      <c r="E2662" s="14">
        <f ca="1">LOGINV(RAND(),$M$13,$L$13)</f>
        <v>13.015031752330769</v>
      </c>
      <c r="F2662" s="14">
        <f ca="1">LOGINV(RAND(),$M$14,$L$14)</f>
        <v>19.749590765550568</v>
      </c>
      <c r="G2662" s="14">
        <f ca="1">D2662+E2662+F2662</f>
        <v>126.88623667739725</v>
      </c>
      <c r="H2662">
        <f ca="1">FLOOR(SimTable[[#This Row],[Total_Service_Time_sec]],10)</f>
        <v>120</v>
      </c>
    </row>
    <row r="2663" spans="1:8" ht="15" customHeight="1">
      <c r="A2663">
        <f t="shared" si="41"/>
        <v>2662</v>
      </c>
      <c r="B2663" s="13">
        <f ca="1">RAND()</f>
        <v>0.40413121444722488</v>
      </c>
      <c r="C2663" t="str">
        <f ca="1">IF(B2663&lt;=$L$3,$I$3,IF(B2663&lt;=$L$4,$I$4,IF(B2663&lt;=$L$5,$I$5,IF(B2663&lt;=$L$6,$I$6,$I$7))))</f>
        <v>Cone</v>
      </c>
      <c r="D2663" s="14">
        <f ca="1">LOGINV(RAND(),$M$12,$L$12)</f>
        <v>24.865783028390442</v>
      </c>
      <c r="E2663" s="14">
        <f ca="1">LOGINV(RAND(),$M$13,$L$13)</f>
        <v>28.058206943242642</v>
      </c>
      <c r="F2663" s="14">
        <f ca="1">LOGINV(RAND(),$M$14,$L$14)</f>
        <v>19.738255003966184</v>
      </c>
      <c r="G2663" s="14">
        <f ca="1">D2663+E2663+F2663</f>
        <v>72.662244975599265</v>
      </c>
      <c r="H2663">
        <f ca="1">FLOOR(SimTable[[#This Row],[Total_Service_Time_sec]],10)</f>
        <v>70</v>
      </c>
    </row>
    <row r="2664" spans="1:8" ht="15" customHeight="1">
      <c r="A2664">
        <f t="shared" si="41"/>
        <v>2663</v>
      </c>
      <c r="B2664" s="13">
        <f ca="1">RAND()</f>
        <v>0.36298611374486633</v>
      </c>
      <c r="C2664" t="str">
        <f ca="1">IF(B2664&lt;=$L$3,$I$3,IF(B2664&lt;=$L$4,$I$4,IF(B2664&lt;=$L$5,$I$5,IF(B2664&lt;=$L$6,$I$6,$I$7))))</f>
        <v>Cone</v>
      </c>
      <c r="D2664" s="14">
        <f ca="1">LOGINV(RAND(),$M$12,$L$12)</f>
        <v>10.928493310275858</v>
      </c>
      <c r="E2664" s="14">
        <f ca="1">LOGINV(RAND(),$M$13,$L$13)</f>
        <v>23.549176805547905</v>
      </c>
      <c r="F2664" s="14">
        <f ca="1">LOGINV(RAND(),$M$14,$L$14)</f>
        <v>22.228187890659409</v>
      </c>
      <c r="G2664" s="14">
        <f ca="1">D2664+E2664+F2664</f>
        <v>56.705858006483169</v>
      </c>
      <c r="H2664">
        <f ca="1">FLOOR(SimTable[[#This Row],[Total_Service_Time_sec]],10)</f>
        <v>50</v>
      </c>
    </row>
    <row r="2665" spans="1:8" ht="15" customHeight="1">
      <c r="A2665">
        <f t="shared" si="41"/>
        <v>2664</v>
      </c>
      <c r="B2665" s="13">
        <f ca="1">RAND()</f>
        <v>0.21226562542012783</v>
      </c>
      <c r="C2665" t="str">
        <f ca="1">IF(B2665&lt;=$L$3,$I$3,IF(B2665&lt;=$L$4,$I$4,IF(B2665&lt;=$L$5,$I$5,IF(B2665&lt;=$L$6,$I$6,$I$7))))</f>
        <v>Cone</v>
      </c>
      <c r="D2665" s="14">
        <f ca="1">LOGINV(RAND(),$M$12,$L$12)</f>
        <v>40.309916467993254</v>
      </c>
      <c r="E2665" s="14">
        <f ca="1">LOGINV(RAND(),$M$13,$L$13)</f>
        <v>12.306310313025751</v>
      </c>
      <c r="F2665" s="14">
        <f ca="1">LOGINV(RAND(),$M$14,$L$14)</f>
        <v>22.192011492989366</v>
      </c>
      <c r="G2665" s="14">
        <f ca="1">D2665+E2665+F2665</f>
        <v>74.808238274008374</v>
      </c>
      <c r="H2665">
        <f ca="1">FLOOR(SimTable[[#This Row],[Total_Service_Time_sec]],10)</f>
        <v>70</v>
      </c>
    </row>
    <row r="2666" spans="1:8" ht="15" customHeight="1">
      <c r="A2666">
        <f t="shared" si="41"/>
        <v>2665</v>
      </c>
      <c r="B2666" s="13">
        <f ca="1">RAND()</f>
        <v>0.91634764909115274</v>
      </c>
      <c r="C2666" t="str">
        <f ca="1">IF(B2666&lt;=$L$3,$I$3,IF(B2666&lt;=$L$4,$I$4,IF(B2666&lt;=$L$5,$I$5,IF(B2666&lt;=$L$6,$I$6,$I$7))))</f>
        <v>Split</v>
      </c>
      <c r="D2666" s="14">
        <f ca="1">LOGINV(RAND(),$M$12,$L$12)</f>
        <v>13.215227885885103</v>
      </c>
      <c r="E2666" s="14">
        <f ca="1">LOGINV(RAND(),$M$13,$L$13)</f>
        <v>14.232609847157207</v>
      </c>
      <c r="F2666" s="14">
        <f ca="1">LOGINV(RAND(),$M$14,$L$14)</f>
        <v>21.428605140158226</v>
      </c>
      <c r="G2666" s="14">
        <f ca="1">D2666+E2666+F2666</f>
        <v>48.876442873200531</v>
      </c>
      <c r="H2666">
        <f ca="1">FLOOR(SimTable[[#This Row],[Total_Service_Time_sec]],10)</f>
        <v>40</v>
      </c>
    </row>
    <row r="2667" spans="1:8" ht="15" customHeight="1">
      <c r="A2667">
        <f t="shared" si="41"/>
        <v>2666</v>
      </c>
      <c r="B2667" s="13">
        <f ca="1">RAND()</f>
        <v>0.47860409962539896</v>
      </c>
      <c r="C2667" t="str">
        <f ca="1">IF(B2667&lt;=$L$3,$I$3,IF(B2667&lt;=$L$4,$I$4,IF(B2667&lt;=$L$5,$I$5,IF(B2667&lt;=$L$6,$I$6,$I$7))))</f>
        <v>Cone</v>
      </c>
      <c r="D2667" s="14">
        <f ca="1">LOGINV(RAND(),$M$12,$L$12)</f>
        <v>30.798258854179814</v>
      </c>
      <c r="E2667" s="14">
        <f ca="1">LOGINV(RAND(),$M$13,$L$13)</f>
        <v>19.370563334074649</v>
      </c>
      <c r="F2667" s="14">
        <f ca="1">LOGINV(RAND(),$M$14,$L$14)</f>
        <v>18.265429401344413</v>
      </c>
      <c r="G2667" s="14">
        <f ca="1">D2667+E2667+F2667</f>
        <v>68.434251589598887</v>
      </c>
      <c r="H2667">
        <f ca="1">FLOOR(SimTable[[#This Row],[Total_Service_Time_sec]],10)</f>
        <v>60</v>
      </c>
    </row>
    <row r="2668" spans="1:8" ht="15" customHeight="1">
      <c r="A2668">
        <f t="shared" si="41"/>
        <v>2667</v>
      </c>
      <c r="B2668" s="13">
        <f ca="1">RAND()</f>
        <v>0.72342659161138156</v>
      </c>
      <c r="C2668" t="str">
        <f ca="1">IF(B2668&lt;=$L$3,$I$3,IF(B2668&lt;=$L$4,$I$4,IF(B2668&lt;=$L$5,$I$5,IF(B2668&lt;=$L$6,$I$6,$I$7))))</f>
        <v>Cup</v>
      </c>
      <c r="D2668" s="14">
        <f ca="1">LOGINV(RAND(),$M$12,$L$12)</f>
        <v>25.181125660824499</v>
      </c>
      <c r="E2668" s="14">
        <f ca="1">LOGINV(RAND(),$M$13,$L$13)</f>
        <v>14.391265382102178</v>
      </c>
      <c r="F2668" s="14">
        <f ca="1">LOGINV(RAND(),$M$14,$L$14)</f>
        <v>17.811330257930059</v>
      </c>
      <c r="G2668" s="14">
        <f ca="1">D2668+E2668+F2668</f>
        <v>57.383721300856735</v>
      </c>
      <c r="H2668">
        <f ca="1">FLOOR(SimTable[[#This Row],[Total_Service_Time_sec]],10)</f>
        <v>50</v>
      </c>
    </row>
    <row r="2669" spans="1:8" ht="15" customHeight="1">
      <c r="A2669">
        <f t="shared" si="41"/>
        <v>2668</v>
      </c>
      <c r="B2669" s="13">
        <f ca="1">RAND()</f>
        <v>0.97376774956446177</v>
      </c>
      <c r="C2669" t="str">
        <f ca="1">IF(B2669&lt;=$L$3,$I$3,IF(B2669&lt;=$L$4,$I$4,IF(B2669&lt;=$L$5,$I$5,IF(B2669&lt;=$L$6,$I$6,$I$7))))</f>
        <v>Sundae</v>
      </c>
      <c r="D2669" s="14">
        <f ca="1">LOGINV(RAND(),$M$12,$L$12)</f>
        <v>66.402301940197233</v>
      </c>
      <c r="E2669" s="14">
        <f ca="1">LOGINV(RAND(),$M$13,$L$13)</f>
        <v>40.395817847760704</v>
      </c>
      <c r="F2669" s="14">
        <f ca="1">LOGINV(RAND(),$M$14,$L$14)</f>
        <v>17.431105523513956</v>
      </c>
      <c r="G2669" s="14">
        <f ca="1">D2669+E2669+F2669</f>
        <v>124.22922531147191</v>
      </c>
      <c r="H2669">
        <f ca="1">FLOOR(SimTable[[#This Row],[Total_Service_Time_sec]],10)</f>
        <v>120</v>
      </c>
    </row>
    <row r="2670" spans="1:8" ht="15" customHeight="1">
      <c r="A2670">
        <f t="shared" si="41"/>
        <v>2669</v>
      </c>
      <c r="B2670" s="13">
        <f ca="1">RAND()</f>
        <v>0.97914543247197228</v>
      </c>
      <c r="C2670" t="str">
        <f ca="1">IF(B2670&lt;=$L$3,$I$3,IF(B2670&lt;=$L$4,$I$4,IF(B2670&lt;=$L$5,$I$5,IF(B2670&lt;=$L$6,$I$6,$I$7))))</f>
        <v>Sundae</v>
      </c>
      <c r="D2670" s="14">
        <f ca="1">LOGINV(RAND(),$M$12,$L$12)</f>
        <v>114.75037864054379</v>
      </c>
      <c r="E2670" s="14">
        <f ca="1">LOGINV(RAND(),$M$13,$L$13)</f>
        <v>26.922758853749496</v>
      </c>
      <c r="F2670" s="14">
        <f ca="1">LOGINV(RAND(),$M$14,$L$14)</f>
        <v>17.924427370354529</v>
      </c>
      <c r="G2670" s="14">
        <f ca="1">D2670+E2670+F2670</f>
        <v>159.59756486464781</v>
      </c>
      <c r="H2670">
        <f ca="1">FLOOR(SimTable[[#This Row],[Total_Service_Time_sec]],10)</f>
        <v>150</v>
      </c>
    </row>
    <row r="2671" spans="1:8" ht="15" customHeight="1">
      <c r="A2671">
        <f t="shared" si="41"/>
        <v>2670</v>
      </c>
      <c r="B2671" s="13">
        <f ca="1">RAND()</f>
        <v>0.85082015988985771</v>
      </c>
      <c r="C2671" t="str">
        <f ca="1">IF(B2671&lt;=$L$3,$I$3,IF(B2671&lt;=$L$4,$I$4,IF(B2671&lt;=$L$5,$I$5,IF(B2671&lt;=$L$6,$I$6,$I$7))))</f>
        <v>Cup</v>
      </c>
      <c r="D2671" s="14">
        <f ca="1">LOGINV(RAND(),$M$12,$L$12)</f>
        <v>2.9946142992417797</v>
      </c>
      <c r="E2671" s="14">
        <f ca="1">LOGINV(RAND(),$M$13,$L$13)</f>
        <v>17.995501184258053</v>
      </c>
      <c r="F2671" s="14">
        <f ca="1">LOGINV(RAND(),$M$14,$L$14)</f>
        <v>23.497811567681563</v>
      </c>
      <c r="G2671" s="14">
        <f ca="1">D2671+E2671+F2671</f>
        <v>44.487927051181394</v>
      </c>
      <c r="H2671">
        <f ca="1">FLOOR(SimTable[[#This Row],[Total_Service_Time_sec]],10)</f>
        <v>40</v>
      </c>
    </row>
    <row r="2672" spans="1:8" ht="15" customHeight="1">
      <c r="A2672">
        <f t="shared" si="41"/>
        <v>2671</v>
      </c>
      <c r="B2672" s="13">
        <f ca="1">RAND()</f>
        <v>0.59249312013317978</v>
      </c>
      <c r="C2672" t="str">
        <f ca="1">IF(B2672&lt;=$L$3,$I$3,IF(B2672&lt;=$L$4,$I$4,IF(B2672&lt;=$L$5,$I$5,IF(B2672&lt;=$L$6,$I$6,$I$7))))</f>
        <v>Cup</v>
      </c>
      <c r="D2672" s="14">
        <f ca="1">LOGINV(RAND(),$M$12,$L$12)</f>
        <v>16.377370476246121</v>
      </c>
      <c r="E2672" s="14">
        <f ca="1">LOGINV(RAND(),$M$13,$L$13)</f>
        <v>16.714697781543439</v>
      </c>
      <c r="F2672" s="14">
        <f ca="1">LOGINV(RAND(),$M$14,$L$14)</f>
        <v>20.266908107837164</v>
      </c>
      <c r="G2672" s="14">
        <f ca="1">D2672+E2672+F2672</f>
        <v>53.358976365626731</v>
      </c>
      <c r="H2672">
        <f ca="1">FLOOR(SimTable[[#This Row],[Total_Service_Time_sec]],10)</f>
        <v>50</v>
      </c>
    </row>
    <row r="2673" spans="1:8" ht="15" customHeight="1">
      <c r="A2673">
        <f t="shared" si="41"/>
        <v>2672</v>
      </c>
      <c r="B2673" s="13">
        <f ca="1">RAND()</f>
        <v>0.17997088011985618</v>
      </c>
      <c r="C2673" t="str">
        <f ca="1">IF(B2673&lt;=$L$3,$I$3,IF(B2673&lt;=$L$4,$I$4,IF(B2673&lt;=$L$5,$I$5,IF(B2673&lt;=$L$6,$I$6,$I$7))))</f>
        <v>Cone</v>
      </c>
      <c r="D2673" s="14">
        <f ca="1">LOGINV(RAND(),$M$12,$L$12)</f>
        <v>51.218633317523285</v>
      </c>
      <c r="E2673" s="14">
        <f ca="1">LOGINV(RAND(),$M$13,$L$13)</f>
        <v>23.515306582935853</v>
      </c>
      <c r="F2673" s="14">
        <f ca="1">LOGINV(RAND(),$M$14,$L$14)</f>
        <v>18.129745206459567</v>
      </c>
      <c r="G2673" s="14">
        <f ca="1">D2673+E2673+F2673</f>
        <v>92.863685106918695</v>
      </c>
      <c r="H2673">
        <f ca="1">FLOOR(SimTable[[#This Row],[Total_Service_Time_sec]],10)</f>
        <v>90</v>
      </c>
    </row>
    <row r="2674" spans="1:8" ht="15" customHeight="1">
      <c r="A2674">
        <f t="shared" si="41"/>
        <v>2673</v>
      </c>
      <c r="B2674" s="13">
        <f ca="1">RAND()</f>
        <v>0.53102774289459176</v>
      </c>
      <c r="C2674" t="str">
        <f ca="1">IF(B2674&lt;=$L$3,$I$3,IF(B2674&lt;=$L$4,$I$4,IF(B2674&lt;=$L$5,$I$5,IF(B2674&lt;=$L$6,$I$6,$I$7))))</f>
        <v>Cup</v>
      </c>
      <c r="D2674" s="14">
        <f ca="1">LOGINV(RAND(),$M$12,$L$12)</f>
        <v>68.069255987138234</v>
      </c>
      <c r="E2674" s="14">
        <f ca="1">LOGINV(RAND(),$M$13,$L$13)</f>
        <v>25.470409180131391</v>
      </c>
      <c r="F2674" s="14">
        <f ca="1">LOGINV(RAND(),$M$14,$L$14)</f>
        <v>19.837495153647321</v>
      </c>
      <c r="G2674" s="14">
        <f ca="1">D2674+E2674+F2674</f>
        <v>113.37716032091694</v>
      </c>
      <c r="H2674">
        <f ca="1">FLOOR(SimTable[[#This Row],[Total_Service_Time_sec]],10)</f>
        <v>110</v>
      </c>
    </row>
    <row r="2675" spans="1:8" ht="15" customHeight="1">
      <c r="A2675">
        <f t="shared" si="41"/>
        <v>2674</v>
      </c>
      <c r="B2675" s="13">
        <f ca="1">RAND()</f>
        <v>0.95656361886804775</v>
      </c>
      <c r="C2675" t="str">
        <f ca="1">IF(B2675&lt;=$L$3,$I$3,IF(B2675&lt;=$L$4,$I$4,IF(B2675&lt;=$L$5,$I$5,IF(B2675&lt;=$L$6,$I$6,$I$7))))</f>
        <v>Split</v>
      </c>
      <c r="D2675" s="14">
        <f ca="1">LOGINV(RAND(),$M$12,$L$12)</f>
        <v>120.14484818763923</v>
      </c>
      <c r="E2675" s="14">
        <f ca="1">LOGINV(RAND(),$M$13,$L$13)</f>
        <v>35.181001243335722</v>
      </c>
      <c r="F2675" s="14">
        <f ca="1">LOGINV(RAND(),$M$14,$L$14)</f>
        <v>21.043539832318324</v>
      </c>
      <c r="G2675" s="14">
        <f ca="1">D2675+E2675+F2675</f>
        <v>176.36938926329327</v>
      </c>
      <c r="H2675">
        <f ca="1">FLOOR(SimTable[[#This Row],[Total_Service_Time_sec]],10)</f>
        <v>170</v>
      </c>
    </row>
    <row r="2676" spans="1:8" ht="15" customHeight="1">
      <c r="A2676">
        <f t="shared" si="41"/>
        <v>2675</v>
      </c>
      <c r="B2676" s="13">
        <f ca="1">RAND()</f>
        <v>0.8744577659702969</v>
      </c>
      <c r="C2676" t="str">
        <f ca="1">IF(B2676&lt;=$L$3,$I$3,IF(B2676&lt;=$L$4,$I$4,IF(B2676&lt;=$L$5,$I$5,IF(B2676&lt;=$L$6,$I$6,$I$7))))</f>
        <v>Shake</v>
      </c>
      <c r="D2676" s="14">
        <f ca="1">LOGINV(RAND(),$M$12,$L$12)</f>
        <v>12.47804642340142</v>
      </c>
      <c r="E2676" s="14">
        <f ca="1">LOGINV(RAND(),$M$13,$L$13)</f>
        <v>27.766216866698464</v>
      </c>
      <c r="F2676" s="14">
        <f ca="1">LOGINV(RAND(),$M$14,$L$14)</f>
        <v>19.030023448774621</v>
      </c>
      <c r="G2676" s="14">
        <f ca="1">D2676+E2676+F2676</f>
        <v>59.274286738874501</v>
      </c>
      <c r="H2676">
        <f ca="1">FLOOR(SimTable[[#This Row],[Total_Service_Time_sec]],10)</f>
        <v>50</v>
      </c>
    </row>
    <row r="2677" spans="1:8" ht="15" customHeight="1">
      <c r="A2677">
        <f t="shared" si="41"/>
        <v>2676</v>
      </c>
      <c r="B2677" s="13">
        <f ca="1">RAND()</f>
        <v>0.19076694666395499</v>
      </c>
      <c r="C2677" t="str">
        <f ca="1">IF(B2677&lt;=$L$3,$I$3,IF(B2677&lt;=$L$4,$I$4,IF(B2677&lt;=$L$5,$I$5,IF(B2677&lt;=$L$6,$I$6,$I$7))))</f>
        <v>Cone</v>
      </c>
      <c r="D2677" s="14">
        <f ca="1">LOGINV(RAND(),$M$12,$L$12)</f>
        <v>37.732737163372327</v>
      </c>
      <c r="E2677" s="14">
        <f ca="1">LOGINV(RAND(),$M$13,$L$13)</f>
        <v>27.252851440811998</v>
      </c>
      <c r="F2677" s="14">
        <f ca="1">LOGINV(RAND(),$M$14,$L$14)</f>
        <v>16.792038730963032</v>
      </c>
      <c r="G2677" s="14">
        <f ca="1">D2677+E2677+F2677</f>
        <v>81.777627335147358</v>
      </c>
      <c r="H2677">
        <f ca="1">FLOOR(SimTable[[#This Row],[Total_Service_Time_sec]],10)</f>
        <v>80</v>
      </c>
    </row>
    <row r="2678" spans="1:8" ht="15" customHeight="1">
      <c r="A2678">
        <f t="shared" si="41"/>
        <v>2677</v>
      </c>
      <c r="B2678" s="13">
        <f ca="1">RAND()</f>
        <v>0.48815448451825172</v>
      </c>
      <c r="C2678" t="str">
        <f ca="1">IF(B2678&lt;=$L$3,$I$3,IF(B2678&lt;=$L$4,$I$4,IF(B2678&lt;=$L$5,$I$5,IF(B2678&lt;=$L$6,$I$6,$I$7))))</f>
        <v>Cone</v>
      </c>
      <c r="D2678" s="14">
        <f ca="1">LOGINV(RAND(),$M$12,$L$12)</f>
        <v>59.769849215723461</v>
      </c>
      <c r="E2678" s="14">
        <f ca="1">LOGINV(RAND(),$M$13,$L$13)</f>
        <v>47.283051032047091</v>
      </c>
      <c r="F2678" s="14">
        <f ca="1">LOGINV(RAND(),$M$14,$L$14)</f>
        <v>17.929744675280411</v>
      </c>
      <c r="G2678" s="14">
        <f ca="1">D2678+E2678+F2678</f>
        <v>124.98264492305097</v>
      </c>
      <c r="H2678">
        <f ca="1">FLOOR(SimTable[[#This Row],[Total_Service_Time_sec]],10)</f>
        <v>120</v>
      </c>
    </row>
    <row r="2679" spans="1:8" ht="15" customHeight="1">
      <c r="A2679">
        <f t="shared" si="41"/>
        <v>2678</v>
      </c>
      <c r="B2679" s="13">
        <f ca="1">RAND()</f>
        <v>0.66773865319779868</v>
      </c>
      <c r="C2679" t="str">
        <f ca="1">IF(B2679&lt;=$L$3,$I$3,IF(B2679&lt;=$L$4,$I$4,IF(B2679&lt;=$L$5,$I$5,IF(B2679&lt;=$L$6,$I$6,$I$7))))</f>
        <v>Cup</v>
      </c>
      <c r="D2679" s="14">
        <f ca="1">LOGINV(RAND(),$M$12,$L$12)</f>
        <v>19.381907278495522</v>
      </c>
      <c r="E2679" s="14">
        <f ca="1">LOGINV(RAND(),$M$13,$L$13)</f>
        <v>18.144575326430608</v>
      </c>
      <c r="F2679" s="14">
        <f ca="1">LOGINV(RAND(),$M$14,$L$14)</f>
        <v>17.826057022310902</v>
      </c>
      <c r="G2679" s="14">
        <f ca="1">D2679+E2679+F2679</f>
        <v>55.352539627237036</v>
      </c>
      <c r="H2679">
        <f ca="1">FLOOR(SimTable[[#This Row],[Total_Service_Time_sec]],10)</f>
        <v>50</v>
      </c>
    </row>
    <row r="2680" spans="1:8" ht="15" customHeight="1">
      <c r="A2680">
        <f t="shared" si="41"/>
        <v>2679</v>
      </c>
      <c r="B2680" s="13">
        <f ca="1">RAND()</f>
        <v>0.51496875038652867</v>
      </c>
      <c r="C2680" t="str">
        <f ca="1">IF(B2680&lt;=$L$3,$I$3,IF(B2680&lt;=$L$4,$I$4,IF(B2680&lt;=$L$5,$I$5,IF(B2680&lt;=$L$6,$I$6,$I$7))))</f>
        <v>Cup</v>
      </c>
      <c r="D2680" s="14">
        <f ca="1">LOGINV(RAND(),$M$12,$L$12)</f>
        <v>22.7821174653571</v>
      </c>
      <c r="E2680" s="14">
        <f ca="1">LOGINV(RAND(),$M$13,$L$13)</f>
        <v>39.231673074042362</v>
      </c>
      <c r="F2680" s="14">
        <f ca="1">LOGINV(RAND(),$M$14,$L$14)</f>
        <v>31.356134751224126</v>
      </c>
      <c r="G2680" s="14">
        <f ca="1">D2680+E2680+F2680</f>
        <v>93.369925290623598</v>
      </c>
      <c r="H2680">
        <f ca="1">FLOOR(SimTable[[#This Row],[Total_Service_Time_sec]],10)</f>
        <v>90</v>
      </c>
    </row>
    <row r="2681" spans="1:8" ht="15" customHeight="1">
      <c r="A2681">
        <f t="shared" si="41"/>
        <v>2680</v>
      </c>
      <c r="B2681" s="13">
        <f ca="1">RAND()</f>
        <v>0.2538145326838851</v>
      </c>
      <c r="C2681" t="str">
        <f ca="1">IF(B2681&lt;=$L$3,$I$3,IF(B2681&lt;=$L$4,$I$4,IF(B2681&lt;=$L$5,$I$5,IF(B2681&lt;=$L$6,$I$6,$I$7))))</f>
        <v>Cone</v>
      </c>
      <c r="D2681" s="14">
        <f ca="1">LOGINV(RAND(),$M$12,$L$12)</f>
        <v>17.081879334785306</v>
      </c>
      <c r="E2681" s="14">
        <f ca="1">LOGINV(RAND(),$M$13,$L$13)</f>
        <v>11.679152107459176</v>
      </c>
      <c r="F2681" s="14">
        <f ca="1">LOGINV(RAND(),$M$14,$L$14)</f>
        <v>20.561039783396232</v>
      </c>
      <c r="G2681" s="14">
        <f ca="1">D2681+E2681+F2681</f>
        <v>49.322071225640713</v>
      </c>
      <c r="H2681">
        <f ca="1">FLOOR(SimTable[[#This Row],[Total_Service_Time_sec]],10)</f>
        <v>40</v>
      </c>
    </row>
    <row r="2682" spans="1:8" ht="15" customHeight="1">
      <c r="A2682">
        <f t="shared" si="41"/>
        <v>2681</v>
      </c>
      <c r="B2682" s="13">
        <f ca="1">RAND()</f>
        <v>0.73416185425412728</v>
      </c>
      <c r="C2682" t="str">
        <f ca="1">IF(B2682&lt;=$L$3,$I$3,IF(B2682&lt;=$L$4,$I$4,IF(B2682&lt;=$L$5,$I$5,IF(B2682&lt;=$L$6,$I$6,$I$7))))</f>
        <v>Cup</v>
      </c>
      <c r="D2682" s="14">
        <f ca="1">LOGINV(RAND(),$M$12,$L$12)</f>
        <v>55.472216162816615</v>
      </c>
      <c r="E2682" s="14">
        <f ca="1">LOGINV(RAND(),$M$13,$L$13)</f>
        <v>25.849555247011004</v>
      </c>
      <c r="F2682" s="14">
        <f ca="1">LOGINV(RAND(),$M$14,$L$14)</f>
        <v>22.453535307241154</v>
      </c>
      <c r="G2682" s="14">
        <f ca="1">D2682+E2682+F2682</f>
        <v>103.77530671706877</v>
      </c>
      <c r="H2682">
        <f ca="1">FLOOR(SimTable[[#This Row],[Total_Service_Time_sec]],10)</f>
        <v>100</v>
      </c>
    </row>
    <row r="2683" spans="1:8" ht="15" customHeight="1">
      <c r="A2683">
        <f t="shared" si="41"/>
        <v>2682</v>
      </c>
      <c r="B2683" s="13">
        <f ca="1">RAND()</f>
        <v>0.77288824578641391</v>
      </c>
      <c r="C2683" t="str">
        <f ca="1">IF(B2683&lt;=$L$3,$I$3,IF(B2683&lt;=$L$4,$I$4,IF(B2683&lt;=$L$5,$I$5,IF(B2683&lt;=$L$6,$I$6,$I$7))))</f>
        <v>Cup</v>
      </c>
      <c r="D2683" s="14">
        <f ca="1">LOGINV(RAND(),$M$12,$L$12)</f>
        <v>61.948757944183718</v>
      </c>
      <c r="E2683" s="14">
        <f ca="1">LOGINV(RAND(),$M$13,$L$13)</f>
        <v>23.859348492706896</v>
      </c>
      <c r="F2683" s="14">
        <f ca="1">LOGINV(RAND(),$M$14,$L$14)</f>
        <v>20.406731898208008</v>
      </c>
      <c r="G2683" s="14">
        <f ca="1">D2683+E2683+F2683</f>
        <v>106.21483833509862</v>
      </c>
      <c r="H2683">
        <f ca="1">FLOOR(SimTable[[#This Row],[Total_Service_Time_sec]],10)</f>
        <v>100</v>
      </c>
    </row>
    <row r="2684" spans="1:8" ht="15" customHeight="1">
      <c r="A2684">
        <f t="shared" si="41"/>
        <v>2683</v>
      </c>
      <c r="B2684" s="13">
        <f ca="1">RAND()</f>
        <v>0.94469189904929907</v>
      </c>
      <c r="C2684" t="str">
        <f ca="1">IF(B2684&lt;=$L$3,$I$3,IF(B2684&lt;=$L$4,$I$4,IF(B2684&lt;=$L$5,$I$5,IF(B2684&lt;=$L$6,$I$6,$I$7))))</f>
        <v>Split</v>
      </c>
      <c r="D2684" s="14">
        <f ca="1">LOGINV(RAND(),$M$12,$L$12)</f>
        <v>20.036401471199422</v>
      </c>
      <c r="E2684" s="14">
        <f ca="1">LOGINV(RAND(),$M$13,$L$13)</f>
        <v>39.441659923071136</v>
      </c>
      <c r="F2684" s="14">
        <f ca="1">LOGINV(RAND(),$M$14,$L$14)</f>
        <v>24.659717451480734</v>
      </c>
      <c r="G2684" s="14">
        <f ca="1">D2684+E2684+F2684</f>
        <v>84.137778845751285</v>
      </c>
      <c r="H2684">
        <f ca="1">FLOOR(SimTable[[#This Row],[Total_Service_Time_sec]],10)</f>
        <v>80</v>
      </c>
    </row>
    <row r="2685" spans="1:8" ht="15" customHeight="1">
      <c r="A2685">
        <f t="shared" si="41"/>
        <v>2684</v>
      </c>
      <c r="B2685" s="13">
        <f ca="1">RAND()</f>
        <v>9.8035937579761256E-3</v>
      </c>
      <c r="C2685" t="str">
        <f ca="1">IF(B2685&lt;=$L$3,$I$3,IF(B2685&lt;=$L$4,$I$4,IF(B2685&lt;=$L$5,$I$5,IF(B2685&lt;=$L$6,$I$6,$I$7))))</f>
        <v>Cone</v>
      </c>
      <c r="D2685" s="14">
        <f ca="1">LOGINV(RAND(),$M$12,$L$12)</f>
        <v>44.793658092867851</v>
      </c>
      <c r="E2685" s="14">
        <f ca="1">LOGINV(RAND(),$M$13,$L$13)</f>
        <v>54.000895641337728</v>
      </c>
      <c r="F2685" s="14">
        <f ca="1">LOGINV(RAND(),$M$14,$L$14)</f>
        <v>21.285027726947821</v>
      </c>
      <c r="G2685" s="14">
        <f ca="1">D2685+E2685+F2685</f>
        <v>120.0795814611534</v>
      </c>
      <c r="H2685">
        <f ca="1">FLOOR(SimTable[[#This Row],[Total_Service_Time_sec]],10)</f>
        <v>120</v>
      </c>
    </row>
    <row r="2686" spans="1:8" ht="15" customHeight="1">
      <c r="A2686">
        <f t="shared" si="41"/>
        <v>2685</v>
      </c>
      <c r="B2686" s="13">
        <f ca="1">RAND()</f>
        <v>0.9496336907567211</v>
      </c>
      <c r="C2686" t="str">
        <f ca="1">IF(B2686&lt;=$L$3,$I$3,IF(B2686&lt;=$L$4,$I$4,IF(B2686&lt;=$L$5,$I$5,IF(B2686&lt;=$L$6,$I$6,$I$7))))</f>
        <v>Split</v>
      </c>
      <c r="D2686" s="14">
        <f ca="1">LOGINV(RAND(),$M$12,$L$12)</f>
        <v>14.96517268608191</v>
      </c>
      <c r="E2686" s="14">
        <f ca="1">LOGINV(RAND(),$M$13,$L$13)</f>
        <v>71.872080101395426</v>
      </c>
      <c r="F2686" s="14">
        <f ca="1">LOGINV(RAND(),$M$14,$L$14)</f>
        <v>18.825878285133246</v>
      </c>
      <c r="G2686" s="14">
        <f ca="1">D2686+E2686+F2686</f>
        <v>105.66313107261058</v>
      </c>
      <c r="H2686">
        <f ca="1">FLOOR(SimTable[[#This Row],[Total_Service_Time_sec]],10)</f>
        <v>100</v>
      </c>
    </row>
    <row r="2687" spans="1:8" ht="15" customHeight="1">
      <c r="A2687">
        <f t="shared" si="41"/>
        <v>2686</v>
      </c>
      <c r="B2687" s="13">
        <f ca="1">RAND()</f>
        <v>0.52938309133970807</v>
      </c>
      <c r="C2687" t="str">
        <f ca="1">IF(B2687&lt;=$L$3,$I$3,IF(B2687&lt;=$L$4,$I$4,IF(B2687&lt;=$L$5,$I$5,IF(B2687&lt;=$L$6,$I$6,$I$7))))</f>
        <v>Cup</v>
      </c>
      <c r="D2687" s="14">
        <f ca="1">LOGINV(RAND(),$M$12,$L$12)</f>
        <v>23.570461902296518</v>
      </c>
      <c r="E2687" s="14">
        <f ca="1">LOGINV(RAND(),$M$13,$L$13)</f>
        <v>40.325039202231892</v>
      </c>
      <c r="F2687" s="14">
        <f ca="1">LOGINV(RAND(),$M$14,$L$14)</f>
        <v>17.813067398927661</v>
      </c>
      <c r="G2687" s="14">
        <f ca="1">D2687+E2687+F2687</f>
        <v>81.708568503456064</v>
      </c>
      <c r="H2687">
        <f ca="1">FLOOR(SimTable[[#This Row],[Total_Service_Time_sec]],10)</f>
        <v>80</v>
      </c>
    </row>
    <row r="2688" spans="1:8" ht="15" customHeight="1">
      <c r="A2688">
        <f t="shared" si="41"/>
        <v>2687</v>
      </c>
      <c r="B2688" s="13">
        <f ca="1">RAND()</f>
        <v>0.83075096470619059</v>
      </c>
      <c r="C2688" t="str">
        <f ca="1">IF(B2688&lt;=$L$3,$I$3,IF(B2688&lt;=$L$4,$I$4,IF(B2688&lt;=$L$5,$I$5,IF(B2688&lt;=$L$6,$I$6,$I$7))))</f>
        <v>Cup</v>
      </c>
      <c r="D2688" s="14">
        <f ca="1">LOGINV(RAND(),$M$12,$L$12)</f>
        <v>38.901079621934166</v>
      </c>
      <c r="E2688" s="14">
        <f ca="1">LOGINV(RAND(),$M$13,$L$13)</f>
        <v>16.311575384829325</v>
      </c>
      <c r="F2688" s="14">
        <f ca="1">LOGINV(RAND(),$M$14,$L$14)</f>
        <v>24.148172738202952</v>
      </c>
      <c r="G2688" s="14">
        <f ca="1">D2688+E2688+F2688</f>
        <v>79.360827744966443</v>
      </c>
      <c r="H2688">
        <f ca="1">FLOOR(SimTable[[#This Row],[Total_Service_Time_sec]],10)</f>
        <v>70</v>
      </c>
    </row>
    <row r="2689" spans="1:8" ht="15" customHeight="1">
      <c r="A2689">
        <f t="shared" si="41"/>
        <v>2688</v>
      </c>
      <c r="B2689" s="13">
        <f ca="1">RAND()</f>
        <v>0.99800917631445207</v>
      </c>
      <c r="C2689" t="str">
        <f ca="1">IF(B2689&lt;=$L$3,$I$3,IF(B2689&lt;=$L$4,$I$4,IF(B2689&lt;=$L$5,$I$5,IF(B2689&lt;=$L$6,$I$6,$I$7))))</f>
        <v>Sundae</v>
      </c>
      <c r="D2689" s="14">
        <f ca="1">LOGINV(RAND(),$M$12,$L$12)</f>
        <v>27.312341972139755</v>
      </c>
      <c r="E2689" s="14">
        <f ca="1">LOGINV(RAND(),$M$13,$L$13)</f>
        <v>21.012861268484436</v>
      </c>
      <c r="F2689" s="14">
        <f ca="1">LOGINV(RAND(),$M$14,$L$14)</f>
        <v>17.699934846613729</v>
      </c>
      <c r="G2689" s="14">
        <f ca="1">D2689+E2689+F2689</f>
        <v>66.02513808723792</v>
      </c>
      <c r="H2689">
        <f ca="1">FLOOR(SimTable[[#This Row],[Total_Service_Time_sec]],10)</f>
        <v>60</v>
      </c>
    </row>
    <row r="2690" spans="1:8" ht="15" customHeight="1">
      <c r="A2690">
        <f t="shared" ref="A2690:A2753" si="42">ROW()-1</f>
        <v>2689</v>
      </c>
      <c r="B2690" s="13">
        <f ca="1">RAND()</f>
        <v>0.22757106979366792</v>
      </c>
      <c r="C2690" t="str">
        <f ca="1">IF(B2690&lt;=$L$3,$I$3,IF(B2690&lt;=$L$4,$I$4,IF(B2690&lt;=$L$5,$I$5,IF(B2690&lt;=$L$6,$I$6,$I$7))))</f>
        <v>Cone</v>
      </c>
      <c r="D2690" s="14">
        <f ca="1">LOGINV(RAND(),$M$12,$L$12)</f>
        <v>63.795108896783979</v>
      </c>
      <c r="E2690" s="14">
        <f ca="1">LOGINV(RAND(),$M$13,$L$13)</f>
        <v>12.697515139638947</v>
      </c>
      <c r="F2690" s="14">
        <f ca="1">LOGINV(RAND(),$M$14,$L$14)</f>
        <v>21.930119397153476</v>
      </c>
      <c r="G2690" s="14">
        <f ca="1">D2690+E2690+F2690</f>
        <v>98.4227434335764</v>
      </c>
      <c r="H2690">
        <f ca="1">FLOOR(SimTable[[#This Row],[Total_Service_Time_sec]],10)</f>
        <v>90</v>
      </c>
    </row>
    <row r="2691" spans="1:8" ht="15" customHeight="1">
      <c r="A2691">
        <f t="shared" si="42"/>
        <v>2690</v>
      </c>
      <c r="B2691" s="13">
        <f ca="1">RAND()</f>
        <v>2.4564699065962592E-2</v>
      </c>
      <c r="C2691" t="str">
        <f ca="1">IF(B2691&lt;=$L$3,$I$3,IF(B2691&lt;=$L$4,$I$4,IF(B2691&lt;=$L$5,$I$5,IF(B2691&lt;=$L$6,$I$6,$I$7))))</f>
        <v>Cone</v>
      </c>
      <c r="D2691" s="14">
        <f ca="1">LOGINV(RAND(),$M$12,$L$12)</f>
        <v>57.585111229869611</v>
      </c>
      <c r="E2691" s="14">
        <f ca="1">LOGINV(RAND(),$M$13,$L$13)</f>
        <v>25.33921850414249</v>
      </c>
      <c r="F2691" s="14">
        <f ca="1">LOGINV(RAND(),$M$14,$L$14)</f>
        <v>16.191415612577863</v>
      </c>
      <c r="G2691" s="14">
        <f ca="1">D2691+E2691+F2691</f>
        <v>99.115745346589961</v>
      </c>
      <c r="H2691">
        <f ca="1">FLOOR(SimTable[[#This Row],[Total_Service_Time_sec]],10)</f>
        <v>90</v>
      </c>
    </row>
    <row r="2692" spans="1:8" ht="15" customHeight="1">
      <c r="A2692">
        <f t="shared" si="42"/>
        <v>2691</v>
      </c>
      <c r="B2692" s="13">
        <f ca="1">RAND()</f>
        <v>0.10462447395752283</v>
      </c>
      <c r="C2692" t="str">
        <f ca="1">IF(B2692&lt;=$L$3,$I$3,IF(B2692&lt;=$L$4,$I$4,IF(B2692&lt;=$L$5,$I$5,IF(B2692&lt;=$L$6,$I$6,$I$7))))</f>
        <v>Cone</v>
      </c>
      <c r="D2692" s="14">
        <f ca="1">LOGINV(RAND(),$M$12,$L$12)</f>
        <v>39.055862318344069</v>
      </c>
      <c r="E2692" s="14">
        <f ca="1">LOGINV(RAND(),$M$13,$L$13)</f>
        <v>22.850549493467259</v>
      </c>
      <c r="F2692" s="14">
        <f ca="1">LOGINV(RAND(),$M$14,$L$14)</f>
        <v>20.221325658343179</v>
      </c>
      <c r="G2692" s="14">
        <f ca="1">D2692+E2692+F2692</f>
        <v>82.1277374701545</v>
      </c>
      <c r="H2692">
        <f ca="1">FLOOR(SimTable[[#This Row],[Total_Service_Time_sec]],10)</f>
        <v>80</v>
      </c>
    </row>
    <row r="2693" spans="1:8" ht="15" customHeight="1">
      <c r="A2693">
        <f t="shared" si="42"/>
        <v>2692</v>
      </c>
      <c r="B2693" s="13">
        <f ca="1">RAND()</f>
        <v>0.24524277700002539</v>
      </c>
      <c r="C2693" t="str">
        <f ca="1">IF(B2693&lt;=$L$3,$I$3,IF(B2693&lt;=$L$4,$I$4,IF(B2693&lt;=$L$5,$I$5,IF(B2693&lt;=$L$6,$I$6,$I$7))))</f>
        <v>Cone</v>
      </c>
      <c r="D2693" s="14">
        <f ca="1">LOGINV(RAND(),$M$12,$L$12)</f>
        <v>18.398234447872632</v>
      </c>
      <c r="E2693" s="14">
        <f ca="1">LOGINV(RAND(),$M$13,$L$13)</f>
        <v>26.747771256013355</v>
      </c>
      <c r="F2693" s="14">
        <f ca="1">LOGINV(RAND(),$M$14,$L$14)</f>
        <v>24.436258674759145</v>
      </c>
      <c r="G2693" s="14">
        <f ca="1">D2693+E2693+F2693</f>
        <v>69.582264378645135</v>
      </c>
      <c r="H2693">
        <f ca="1">FLOOR(SimTable[[#This Row],[Total_Service_Time_sec]],10)</f>
        <v>60</v>
      </c>
    </row>
    <row r="2694" spans="1:8" ht="15" customHeight="1">
      <c r="A2694">
        <f t="shared" si="42"/>
        <v>2693</v>
      </c>
      <c r="B2694" s="13">
        <f ca="1">RAND()</f>
        <v>0.75821023888605776</v>
      </c>
      <c r="C2694" t="str">
        <f ca="1">IF(B2694&lt;=$L$3,$I$3,IF(B2694&lt;=$L$4,$I$4,IF(B2694&lt;=$L$5,$I$5,IF(B2694&lt;=$L$6,$I$6,$I$7))))</f>
        <v>Cup</v>
      </c>
      <c r="D2694" s="14">
        <f ca="1">LOGINV(RAND(),$M$12,$L$12)</f>
        <v>13.007083637515782</v>
      </c>
      <c r="E2694" s="14">
        <f ca="1">LOGINV(RAND(),$M$13,$L$13)</f>
        <v>43.803294515415679</v>
      </c>
      <c r="F2694" s="14">
        <f ca="1">LOGINV(RAND(),$M$14,$L$14)</f>
        <v>24.417963343943892</v>
      </c>
      <c r="G2694" s="14">
        <f ca="1">D2694+E2694+F2694</f>
        <v>81.228341496875359</v>
      </c>
      <c r="H2694">
        <f ca="1">FLOOR(SimTable[[#This Row],[Total_Service_Time_sec]],10)</f>
        <v>80</v>
      </c>
    </row>
    <row r="2695" spans="1:8" ht="15" customHeight="1">
      <c r="A2695">
        <f t="shared" si="42"/>
        <v>2694</v>
      </c>
      <c r="B2695" s="13">
        <f ca="1">RAND()</f>
        <v>0.71858156995923295</v>
      </c>
      <c r="C2695" t="str">
        <f ca="1">IF(B2695&lt;=$L$3,$I$3,IF(B2695&lt;=$L$4,$I$4,IF(B2695&lt;=$L$5,$I$5,IF(B2695&lt;=$L$6,$I$6,$I$7))))</f>
        <v>Cup</v>
      </c>
      <c r="D2695" s="14">
        <f ca="1">LOGINV(RAND(),$M$12,$L$12)</f>
        <v>18.718647600828945</v>
      </c>
      <c r="E2695" s="14">
        <f ca="1">LOGINV(RAND(),$M$13,$L$13)</f>
        <v>12.367320632477325</v>
      </c>
      <c r="F2695" s="14">
        <f ca="1">LOGINV(RAND(),$M$14,$L$14)</f>
        <v>17.636180090796749</v>
      </c>
      <c r="G2695" s="14">
        <f ca="1">D2695+E2695+F2695</f>
        <v>48.722148324103017</v>
      </c>
      <c r="H2695">
        <f ca="1">FLOOR(SimTable[[#This Row],[Total_Service_Time_sec]],10)</f>
        <v>40</v>
      </c>
    </row>
    <row r="2696" spans="1:8" ht="15" customHeight="1">
      <c r="A2696">
        <f t="shared" si="42"/>
        <v>2695</v>
      </c>
      <c r="B2696" s="13">
        <f ca="1">RAND()</f>
        <v>0.77738369591677847</v>
      </c>
      <c r="C2696" t="str">
        <f ca="1">IF(B2696&lt;=$L$3,$I$3,IF(B2696&lt;=$L$4,$I$4,IF(B2696&lt;=$L$5,$I$5,IF(B2696&lt;=$L$6,$I$6,$I$7))))</f>
        <v>Cup</v>
      </c>
      <c r="D2696" s="14">
        <f ca="1">LOGINV(RAND(),$M$12,$L$12)</f>
        <v>26.122061627604189</v>
      </c>
      <c r="E2696" s="14">
        <f ca="1">LOGINV(RAND(),$M$13,$L$13)</f>
        <v>17.148337799818837</v>
      </c>
      <c r="F2696" s="14">
        <f ca="1">LOGINV(RAND(),$M$14,$L$14)</f>
        <v>23.984101688349664</v>
      </c>
      <c r="G2696" s="14">
        <f ca="1">D2696+E2696+F2696</f>
        <v>67.254501115772698</v>
      </c>
      <c r="H2696">
        <f ca="1">FLOOR(SimTable[[#This Row],[Total_Service_Time_sec]],10)</f>
        <v>60</v>
      </c>
    </row>
    <row r="2697" spans="1:8" ht="15" customHeight="1">
      <c r="A2697">
        <f t="shared" si="42"/>
        <v>2696</v>
      </c>
      <c r="B2697" s="13">
        <f ca="1">RAND()</f>
        <v>0.84945270590952116</v>
      </c>
      <c r="C2697" t="str">
        <f ca="1">IF(B2697&lt;=$L$3,$I$3,IF(B2697&lt;=$L$4,$I$4,IF(B2697&lt;=$L$5,$I$5,IF(B2697&lt;=$L$6,$I$6,$I$7))))</f>
        <v>Cup</v>
      </c>
      <c r="D2697" s="14">
        <f ca="1">LOGINV(RAND(),$M$12,$L$12)</f>
        <v>19.527525588159612</v>
      </c>
      <c r="E2697" s="14">
        <f ca="1">LOGINV(RAND(),$M$13,$L$13)</f>
        <v>35.46748959448275</v>
      </c>
      <c r="F2697" s="14">
        <f ca="1">LOGINV(RAND(),$M$14,$L$14)</f>
        <v>16.925125314307618</v>
      </c>
      <c r="G2697" s="14">
        <f ca="1">D2697+E2697+F2697</f>
        <v>71.920140496949983</v>
      </c>
      <c r="H2697">
        <f ca="1">FLOOR(SimTable[[#This Row],[Total_Service_Time_sec]],10)</f>
        <v>70</v>
      </c>
    </row>
    <row r="2698" spans="1:8" ht="15" customHeight="1">
      <c r="A2698">
        <f t="shared" si="42"/>
        <v>2697</v>
      </c>
      <c r="B2698" s="13">
        <f ca="1">RAND()</f>
        <v>0.849579834306459</v>
      </c>
      <c r="C2698" t="str">
        <f ca="1">IF(B2698&lt;=$L$3,$I$3,IF(B2698&lt;=$L$4,$I$4,IF(B2698&lt;=$L$5,$I$5,IF(B2698&lt;=$L$6,$I$6,$I$7))))</f>
        <v>Cup</v>
      </c>
      <c r="D2698" s="14">
        <f ca="1">LOGINV(RAND(),$M$12,$L$12)</f>
        <v>34.972515621415006</v>
      </c>
      <c r="E2698" s="14">
        <f ca="1">LOGINV(RAND(),$M$13,$L$13)</f>
        <v>16.246414432242265</v>
      </c>
      <c r="F2698" s="14">
        <f ca="1">LOGINV(RAND(),$M$14,$L$14)</f>
        <v>20.343542084257589</v>
      </c>
      <c r="G2698" s="14">
        <f ca="1">D2698+E2698+F2698</f>
        <v>71.562472137914867</v>
      </c>
      <c r="H2698">
        <f ca="1">FLOOR(SimTable[[#This Row],[Total_Service_Time_sec]],10)</f>
        <v>70</v>
      </c>
    </row>
    <row r="2699" spans="1:8" ht="15" customHeight="1">
      <c r="A2699">
        <f t="shared" si="42"/>
        <v>2698</v>
      </c>
      <c r="B2699" s="13">
        <f ca="1">RAND()</f>
        <v>0.86815819383727921</v>
      </c>
      <c r="C2699" t="str">
        <f ca="1">IF(B2699&lt;=$L$3,$I$3,IF(B2699&lt;=$L$4,$I$4,IF(B2699&lt;=$L$5,$I$5,IF(B2699&lt;=$L$6,$I$6,$I$7))))</f>
        <v>Shake</v>
      </c>
      <c r="D2699" s="14">
        <f ca="1">LOGINV(RAND(),$M$12,$L$12)</f>
        <v>17.689685331920934</v>
      </c>
      <c r="E2699" s="14">
        <f ca="1">LOGINV(RAND(),$M$13,$L$13)</f>
        <v>24.054057013827983</v>
      </c>
      <c r="F2699" s="14">
        <f ca="1">LOGINV(RAND(),$M$14,$L$14)</f>
        <v>16.252001637415169</v>
      </c>
      <c r="G2699" s="14">
        <f ca="1">D2699+E2699+F2699</f>
        <v>57.995743983164083</v>
      </c>
      <c r="H2699">
        <f ca="1">FLOOR(SimTable[[#This Row],[Total_Service_Time_sec]],10)</f>
        <v>50</v>
      </c>
    </row>
    <row r="2700" spans="1:8" ht="15" customHeight="1">
      <c r="A2700">
        <f t="shared" si="42"/>
        <v>2699</v>
      </c>
      <c r="B2700" s="13">
        <f ca="1">RAND()</f>
        <v>5.7737390535120947E-2</v>
      </c>
      <c r="C2700" t="str">
        <f ca="1">IF(B2700&lt;=$L$3,$I$3,IF(B2700&lt;=$L$4,$I$4,IF(B2700&lt;=$L$5,$I$5,IF(B2700&lt;=$L$6,$I$6,$I$7))))</f>
        <v>Cone</v>
      </c>
      <c r="D2700" s="14">
        <f ca="1">LOGINV(RAND(),$M$12,$L$12)</f>
        <v>50.751648880392672</v>
      </c>
      <c r="E2700" s="14">
        <f ca="1">LOGINV(RAND(),$M$13,$L$13)</f>
        <v>81.731727433105462</v>
      </c>
      <c r="F2700" s="14">
        <f ca="1">LOGINV(RAND(),$M$14,$L$14)</f>
        <v>27.537325534486563</v>
      </c>
      <c r="G2700" s="14">
        <f ca="1">D2700+E2700+F2700</f>
        <v>160.0207018479847</v>
      </c>
      <c r="H2700">
        <f ca="1">FLOOR(SimTable[[#This Row],[Total_Service_Time_sec]],10)</f>
        <v>160</v>
      </c>
    </row>
    <row r="2701" spans="1:8" ht="15" customHeight="1">
      <c r="A2701">
        <f t="shared" si="42"/>
        <v>2700</v>
      </c>
      <c r="B2701" s="13">
        <f ca="1">RAND()</f>
        <v>6.883944879394055E-2</v>
      </c>
      <c r="C2701" t="str">
        <f ca="1">IF(B2701&lt;=$L$3,$I$3,IF(B2701&lt;=$L$4,$I$4,IF(B2701&lt;=$L$5,$I$5,IF(B2701&lt;=$L$6,$I$6,$I$7))))</f>
        <v>Cone</v>
      </c>
      <c r="D2701" s="14">
        <f ca="1">LOGINV(RAND(),$M$12,$L$12)</f>
        <v>56.359436724758133</v>
      </c>
      <c r="E2701" s="14">
        <f ca="1">LOGINV(RAND(),$M$13,$L$13)</f>
        <v>43.471964703522225</v>
      </c>
      <c r="F2701" s="14">
        <f ca="1">LOGINV(RAND(),$M$14,$L$14)</f>
        <v>24.449206966278414</v>
      </c>
      <c r="G2701" s="14">
        <f ca="1">D2701+E2701+F2701</f>
        <v>124.28060839455877</v>
      </c>
      <c r="H2701">
        <f ca="1">FLOOR(SimTable[[#This Row],[Total_Service_Time_sec]],10)</f>
        <v>120</v>
      </c>
    </row>
    <row r="2702" spans="1:8" ht="15" customHeight="1">
      <c r="A2702">
        <f t="shared" si="42"/>
        <v>2701</v>
      </c>
      <c r="B2702" s="13">
        <f ca="1">RAND()</f>
        <v>4.0553489123351882E-2</v>
      </c>
      <c r="C2702" t="str">
        <f ca="1">IF(B2702&lt;=$L$3,$I$3,IF(B2702&lt;=$L$4,$I$4,IF(B2702&lt;=$L$5,$I$5,IF(B2702&lt;=$L$6,$I$6,$I$7))))</f>
        <v>Cone</v>
      </c>
      <c r="D2702" s="14">
        <f ca="1">LOGINV(RAND(),$M$12,$L$12)</f>
        <v>20.969660376523581</v>
      </c>
      <c r="E2702" s="14">
        <f ca="1">LOGINV(RAND(),$M$13,$L$13)</f>
        <v>8.2036402870244736</v>
      </c>
      <c r="F2702" s="14">
        <f ca="1">LOGINV(RAND(),$M$14,$L$14)</f>
        <v>27.866206682572258</v>
      </c>
      <c r="G2702" s="14">
        <f ca="1">D2702+E2702+F2702</f>
        <v>57.039507346120317</v>
      </c>
      <c r="H2702">
        <f ca="1">FLOOR(SimTable[[#This Row],[Total_Service_Time_sec]],10)</f>
        <v>50</v>
      </c>
    </row>
    <row r="2703" spans="1:8" ht="15" customHeight="1">
      <c r="A2703">
        <f t="shared" si="42"/>
        <v>2702</v>
      </c>
      <c r="B2703" s="13">
        <f ca="1">RAND()</f>
        <v>0.1753924392303825</v>
      </c>
      <c r="C2703" t="str">
        <f ca="1">IF(B2703&lt;=$L$3,$I$3,IF(B2703&lt;=$L$4,$I$4,IF(B2703&lt;=$L$5,$I$5,IF(B2703&lt;=$L$6,$I$6,$I$7))))</f>
        <v>Cone</v>
      </c>
      <c r="D2703" s="14">
        <f ca="1">LOGINV(RAND(),$M$12,$L$12)</f>
        <v>30.425844287830643</v>
      </c>
      <c r="E2703" s="14">
        <f ca="1">LOGINV(RAND(),$M$13,$L$13)</f>
        <v>96.063709414349873</v>
      </c>
      <c r="F2703" s="14">
        <f ca="1">LOGINV(RAND(),$M$14,$L$14)</f>
        <v>16.067844344892571</v>
      </c>
      <c r="G2703" s="14">
        <f ca="1">D2703+E2703+F2703</f>
        <v>142.55739804707309</v>
      </c>
      <c r="H2703">
        <f ca="1">FLOOR(SimTable[[#This Row],[Total_Service_Time_sec]],10)</f>
        <v>140</v>
      </c>
    </row>
    <row r="2704" spans="1:8" ht="15" customHeight="1">
      <c r="A2704">
        <f t="shared" si="42"/>
        <v>2703</v>
      </c>
      <c r="B2704" s="13">
        <f ca="1">RAND()</f>
        <v>0.65449049417981264</v>
      </c>
      <c r="C2704" t="str">
        <f ca="1">IF(B2704&lt;=$L$3,$I$3,IF(B2704&lt;=$L$4,$I$4,IF(B2704&lt;=$L$5,$I$5,IF(B2704&lt;=$L$6,$I$6,$I$7))))</f>
        <v>Cup</v>
      </c>
      <c r="D2704" s="14">
        <f ca="1">LOGINV(RAND(),$M$12,$L$12)</f>
        <v>38.680901117455271</v>
      </c>
      <c r="E2704" s="14">
        <f ca="1">LOGINV(RAND(),$M$13,$L$13)</f>
        <v>16.357199927298389</v>
      </c>
      <c r="F2704" s="14">
        <f ca="1">LOGINV(RAND(),$M$14,$L$14)</f>
        <v>22.239006919506505</v>
      </c>
      <c r="G2704" s="14">
        <f ca="1">D2704+E2704+F2704</f>
        <v>77.277107964260168</v>
      </c>
      <c r="H2704">
        <f ca="1">FLOOR(SimTable[[#This Row],[Total_Service_Time_sec]],10)</f>
        <v>70</v>
      </c>
    </row>
    <row r="2705" spans="1:8" ht="15" customHeight="1">
      <c r="A2705">
        <f t="shared" si="42"/>
        <v>2704</v>
      </c>
      <c r="B2705" s="13">
        <f ca="1">RAND()</f>
        <v>0.61461106624595485</v>
      </c>
      <c r="C2705" t="str">
        <f ca="1">IF(B2705&lt;=$L$3,$I$3,IF(B2705&lt;=$L$4,$I$4,IF(B2705&lt;=$L$5,$I$5,IF(B2705&lt;=$L$6,$I$6,$I$7))))</f>
        <v>Cup</v>
      </c>
      <c r="D2705" s="14">
        <f ca="1">LOGINV(RAND(),$M$12,$L$12)</f>
        <v>97.059308487724365</v>
      </c>
      <c r="E2705" s="14">
        <f ca="1">LOGINV(RAND(),$M$13,$L$13)</f>
        <v>23.139216856669442</v>
      </c>
      <c r="F2705" s="14">
        <f ca="1">LOGINV(RAND(),$M$14,$L$14)</f>
        <v>19.412974870793704</v>
      </c>
      <c r="G2705" s="14">
        <f ca="1">D2705+E2705+F2705</f>
        <v>139.6115002151875</v>
      </c>
      <c r="H2705">
        <f ca="1">FLOOR(SimTable[[#This Row],[Total_Service_Time_sec]],10)</f>
        <v>130</v>
      </c>
    </row>
    <row r="2706" spans="1:8" ht="15" customHeight="1">
      <c r="A2706">
        <f t="shared" si="42"/>
        <v>2705</v>
      </c>
      <c r="B2706" s="13">
        <f ca="1">RAND()</f>
        <v>0.44555852609219382</v>
      </c>
      <c r="C2706" t="str">
        <f ca="1">IF(B2706&lt;=$L$3,$I$3,IF(B2706&lt;=$L$4,$I$4,IF(B2706&lt;=$L$5,$I$5,IF(B2706&lt;=$L$6,$I$6,$I$7))))</f>
        <v>Cone</v>
      </c>
      <c r="D2706" s="14">
        <f ca="1">LOGINV(RAND(),$M$12,$L$12)</f>
        <v>26.240570956387433</v>
      </c>
      <c r="E2706" s="14">
        <f ca="1">LOGINV(RAND(),$M$13,$L$13)</f>
        <v>20.208661508233867</v>
      </c>
      <c r="F2706" s="14">
        <f ca="1">LOGINV(RAND(),$M$14,$L$14)</f>
        <v>20.107983328227675</v>
      </c>
      <c r="G2706" s="14">
        <f ca="1">D2706+E2706+F2706</f>
        <v>66.557215792848979</v>
      </c>
      <c r="H2706">
        <f ca="1">FLOOR(SimTable[[#This Row],[Total_Service_Time_sec]],10)</f>
        <v>60</v>
      </c>
    </row>
    <row r="2707" spans="1:8" ht="15" customHeight="1">
      <c r="A2707">
        <f t="shared" si="42"/>
        <v>2706</v>
      </c>
      <c r="B2707" s="13">
        <f ca="1">RAND()</f>
        <v>0.51055307211765544</v>
      </c>
      <c r="C2707" t="str">
        <f ca="1">IF(B2707&lt;=$L$3,$I$3,IF(B2707&lt;=$L$4,$I$4,IF(B2707&lt;=$L$5,$I$5,IF(B2707&lt;=$L$6,$I$6,$I$7))))</f>
        <v>Cup</v>
      </c>
      <c r="D2707" s="14">
        <f ca="1">LOGINV(RAND(),$M$12,$L$12)</f>
        <v>55.498602584272525</v>
      </c>
      <c r="E2707" s="14">
        <f ca="1">LOGINV(RAND(),$M$13,$L$13)</f>
        <v>37.454080513700568</v>
      </c>
      <c r="F2707" s="14">
        <f ca="1">LOGINV(RAND(),$M$14,$L$14)</f>
        <v>26.07368910287731</v>
      </c>
      <c r="G2707" s="14">
        <f ca="1">D2707+E2707+F2707</f>
        <v>119.0263722008504</v>
      </c>
      <c r="H2707">
        <f ca="1">FLOOR(SimTable[[#This Row],[Total_Service_Time_sec]],10)</f>
        <v>110</v>
      </c>
    </row>
    <row r="2708" spans="1:8" ht="15" customHeight="1">
      <c r="A2708">
        <f t="shared" si="42"/>
        <v>2707</v>
      </c>
      <c r="B2708" s="13">
        <f ca="1">RAND()</f>
        <v>0.81018847277421779</v>
      </c>
      <c r="C2708" t="str">
        <f ca="1">IF(B2708&lt;=$L$3,$I$3,IF(B2708&lt;=$L$4,$I$4,IF(B2708&lt;=$L$5,$I$5,IF(B2708&lt;=$L$6,$I$6,$I$7))))</f>
        <v>Cup</v>
      </c>
      <c r="D2708" s="14">
        <f ca="1">LOGINV(RAND(),$M$12,$L$12)</f>
        <v>37.034192337020464</v>
      </c>
      <c r="E2708" s="14">
        <f ca="1">LOGINV(RAND(),$M$13,$L$13)</f>
        <v>28.999897262650371</v>
      </c>
      <c r="F2708" s="14">
        <f ca="1">LOGINV(RAND(),$M$14,$L$14)</f>
        <v>24.139567975077259</v>
      </c>
      <c r="G2708" s="14">
        <f ca="1">D2708+E2708+F2708</f>
        <v>90.173657574748091</v>
      </c>
      <c r="H2708">
        <f ca="1">FLOOR(SimTable[[#This Row],[Total_Service_Time_sec]],10)</f>
        <v>90</v>
      </c>
    </row>
    <row r="2709" spans="1:8" ht="15" customHeight="1">
      <c r="A2709">
        <f t="shared" si="42"/>
        <v>2708</v>
      </c>
      <c r="B2709" s="13">
        <f ca="1">RAND()</f>
        <v>0.85756625779484363</v>
      </c>
      <c r="C2709" t="str">
        <f ca="1">IF(B2709&lt;=$L$3,$I$3,IF(B2709&lt;=$L$4,$I$4,IF(B2709&lt;=$L$5,$I$5,IF(B2709&lt;=$L$6,$I$6,$I$7))))</f>
        <v>Cup</v>
      </c>
      <c r="D2709" s="14">
        <f ca="1">LOGINV(RAND(),$M$12,$L$12)</f>
        <v>128.9469882681602</v>
      </c>
      <c r="E2709" s="14">
        <f ca="1">LOGINV(RAND(),$M$13,$L$13)</f>
        <v>76.76511259305633</v>
      </c>
      <c r="F2709" s="14">
        <f ca="1">LOGINV(RAND(),$M$14,$L$14)</f>
        <v>28.905389036545795</v>
      </c>
      <c r="G2709" s="14">
        <f ca="1">D2709+E2709+F2709</f>
        <v>234.61748989776231</v>
      </c>
      <c r="H2709">
        <f ca="1">FLOOR(SimTable[[#This Row],[Total_Service_Time_sec]],10)</f>
        <v>230</v>
      </c>
    </row>
    <row r="2710" spans="1:8" ht="15" customHeight="1">
      <c r="A2710">
        <f t="shared" si="42"/>
        <v>2709</v>
      </c>
      <c r="B2710" s="13">
        <f ca="1">RAND()</f>
        <v>0.20335437423539593</v>
      </c>
      <c r="C2710" t="str">
        <f ca="1">IF(B2710&lt;=$L$3,$I$3,IF(B2710&lt;=$L$4,$I$4,IF(B2710&lt;=$L$5,$I$5,IF(B2710&lt;=$L$6,$I$6,$I$7))))</f>
        <v>Cone</v>
      </c>
      <c r="D2710" s="14">
        <f ca="1">LOGINV(RAND(),$M$12,$L$12)</f>
        <v>10.401103560299957</v>
      </c>
      <c r="E2710" s="14">
        <f ca="1">LOGINV(RAND(),$M$13,$L$13)</f>
        <v>53.15393818658336</v>
      </c>
      <c r="F2710" s="14">
        <f ca="1">LOGINV(RAND(),$M$14,$L$14)</f>
        <v>23.350685022356071</v>
      </c>
      <c r="G2710" s="14">
        <f ca="1">D2710+E2710+F2710</f>
        <v>86.905726769239394</v>
      </c>
      <c r="H2710">
        <f ca="1">FLOOR(SimTable[[#This Row],[Total_Service_Time_sec]],10)</f>
        <v>80</v>
      </c>
    </row>
    <row r="2711" spans="1:8" ht="15" customHeight="1">
      <c r="A2711">
        <f t="shared" si="42"/>
        <v>2710</v>
      </c>
      <c r="B2711" s="13">
        <f ca="1">RAND()</f>
        <v>0.48394100758342096</v>
      </c>
      <c r="C2711" t="str">
        <f ca="1">IF(B2711&lt;=$L$3,$I$3,IF(B2711&lt;=$L$4,$I$4,IF(B2711&lt;=$L$5,$I$5,IF(B2711&lt;=$L$6,$I$6,$I$7))))</f>
        <v>Cone</v>
      </c>
      <c r="D2711" s="14">
        <f ca="1">LOGINV(RAND(),$M$12,$L$12)</f>
        <v>11.353492645007444</v>
      </c>
      <c r="E2711" s="14">
        <f ca="1">LOGINV(RAND(),$M$13,$L$13)</f>
        <v>32.959081967873303</v>
      </c>
      <c r="F2711" s="14">
        <f ca="1">LOGINV(RAND(),$M$14,$L$14)</f>
        <v>20.842157244158035</v>
      </c>
      <c r="G2711" s="14">
        <f ca="1">D2711+E2711+F2711</f>
        <v>65.154731857038783</v>
      </c>
      <c r="H2711">
        <f ca="1">FLOOR(SimTable[[#This Row],[Total_Service_Time_sec]],10)</f>
        <v>60</v>
      </c>
    </row>
    <row r="2712" spans="1:8" ht="15" customHeight="1">
      <c r="A2712">
        <f t="shared" si="42"/>
        <v>2711</v>
      </c>
      <c r="B2712" s="13">
        <f ca="1">RAND()</f>
        <v>0.656899293376774</v>
      </c>
      <c r="C2712" t="str">
        <f ca="1">IF(B2712&lt;=$L$3,$I$3,IF(B2712&lt;=$L$4,$I$4,IF(B2712&lt;=$L$5,$I$5,IF(B2712&lt;=$L$6,$I$6,$I$7))))</f>
        <v>Cup</v>
      </c>
      <c r="D2712" s="14">
        <f ca="1">LOGINV(RAND(),$M$12,$L$12)</f>
        <v>15.718857313944589</v>
      </c>
      <c r="E2712" s="14">
        <f ca="1">LOGINV(RAND(),$M$13,$L$13)</f>
        <v>36.130712184592838</v>
      </c>
      <c r="F2712" s="14">
        <f ca="1">LOGINV(RAND(),$M$14,$L$14)</f>
        <v>19.160645319211302</v>
      </c>
      <c r="G2712" s="14">
        <f ca="1">D2712+E2712+F2712</f>
        <v>71.010214817748732</v>
      </c>
      <c r="H2712">
        <f ca="1">FLOOR(SimTable[[#This Row],[Total_Service_Time_sec]],10)</f>
        <v>70</v>
      </c>
    </row>
    <row r="2713" spans="1:8" ht="15" customHeight="1">
      <c r="A2713">
        <f t="shared" si="42"/>
        <v>2712</v>
      </c>
      <c r="B2713" s="13">
        <f ca="1">RAND()</f>
        <v>0.85874352428608458</v>
      </c>
      <c r="C2713" t="str">
        <f ca="1">IF(B2713&lt;=$L$3,$I$3,IF(B2713&lt;=$L$4,$I$4,IF(B2713&lt;=$L$5,$I$5,IF(B2713&lt;=$L$6,$I$6,$I$7))))</f>
        <v>Cup</v>
      </c>
      <c r="D2713" s="14">
        <f ca="1">LOGINV(RAND(),$M$12,$L$12)</f>
        <v>25.662415850967228</v>
      </c>
      <c r="E2713" s="14">
        <f ca="1">LOGINV(RAND(),$M$13,$L$13)</f>
        <v>18.117617436948432</v>
      </c>
      <c r="F2713" s="14">
        <f ca="1">LOGINV(RAND(),$M$14,$L$14)</f>
        <v>14.920187674079861</v>
      </c>
      <c r="G2713" s="14">
        <f ca="1">D2713+E2713+F2713</f>
        <v>58.70022096199552</v>
      </c>
      <c r="H2713">
        <f ca="1">FLOOR(SimTable[[#This Row],[Total_Service_Time_sec]],10)</f>
        <v>50</v>
      </c>
    </row>
    <row r="2714" spans="1:8" ht="15" customHeight="1">
      <c r="A2714">
        <f t="shared" si="42"/>
        <v>2713</v>
      </c>
      <c r="B2714" s="13">
        <f ca="1">RAND()</f>
        <v>0.79824988783320006</v>
      </c>
      <c r="C2714" t="str">
        <f ca="1">IF(B2714&lt;=$L$3,$I$3,IF(B2714&lt;=$L$4,$I$4,IF(B2714&lt;=$L$5,$I$5,IF(B2714&lt;=$L$6,$I$6,$I$7))))</f>
        <v>Cup</v>
      </c>
      <c r="D2714" s="14">
        <f ca="1">LOGINV(RAND(),$M$12,$L$12)</f>
        <v>65.497527269009808</v>
      </c>
      <c r="E2714" s="14">
        <f ca="1">LOGINV(RAND(),$M$13,$L$13)</f>
        <v>45.428762566259721</v>
      </c>
      <c r="F2714" s="14">
        <f ca="1">LOGINV(RAND(),$M$14,$L$14)</f>
        <v>21.539663751869607</v>
      </c>
      <c r="G2714" s="14">
        <f ca="1">D2714+E2714+F2714</f>
        <v>132.46595358713913</v>
      </c>
      <c r="H2714">
        <f ca="1">FLOOR(SimTable[[#This Row],[Total_Service_Time_sec]],10)</f>
        <v>130</v>
      </c>
    </row>
    <row r="2715" spans="1:8" ht="15" customHeight="1">
      <c r="A2715">
        <f t="shared" si="42"/>
        <v>2714</v>
      </c>
      <c r="B2715" s="13">
        <f ca="1">RAND()</f>
        <v>0.56835568007593129</v>
      </c>
      <c r="C2715" t="str">
        <f ca="1">IF(B2715&lt;=$L$3,$I$3,IF(B2715&lt;=$L$4,$I$4,IF(B2715&lt;=$L$5,$I$5,IF(B2715&lt;=$L$6,$I$6,$I$7))))</f>
        <v>Cup</v>
      </c>
      <c r="D2715" s="14">
        <f ca="1">LOGINV(RAND(),$M$12,$L$12)</f>
        <v>11.561643143920891</v>
      </c>
      <c r="E2715" s="14">
        <f ca="1">LOGINV(RAND(),$M$13,$L$13)</f>
        <v>32.616691824094211</v>
      </c>
      <c r="F2715" s="14">
        <f ca="1">LOGINV(RAND(),$M$14,$L$14)</f>
        <v>15.508642137294904</v>
      </c>
      <c r="G2715" s="14">
        <f ca="1">D2715+E2715+F2715</f>
        <v>59.686977105310007</v>
      </c>
      <c r="H2715">
        <f ca="1">FLOOR(SimTable[[#This Row],[Total_Service_Time_sec]],10)</f>
        <v>50</v>
      </c>
    </row>
    <row r="2716" spans="1:8" ht="15" customHeight="1">
      <c r="A2716">
        <f t="shared" si="42"/>
        <v>2715</v>
      </c>
      <c r="B2716" s="13">
        <f ca="1">RAND()</f>
        <v>0.91175836428220924</v>
      </c>
      <c r="C2716" t="str">
        <f ca="1">IF(B2716&lt;=$L$3,$I$3,IF(B2716&lt;=$L$4,$I$4,IF(B2716&lt;=$L$5,$I$5,IF(B2716&lt;=$L$6,$I$6,$I$7))))</f>
        <v>Split</v>
      </c>
      <c r="D2716" s="14">
        <f ca="1">LOGINV(RAND(),$M$12,$L$12)</f>
        <v>24.096343830803708</v>
      </c>
      <c r="E2716" s="14">
        <f ca="1">LOGINV(RAND(),$M$13,$L$13)</f>
        <v>24.959551949875269</v>
      </c>
      <c r="F2716" s="14">
        <f ca="1">LOGINV(RAND(),$M$14,$L$14)</f>
        <v>16.511977126595781</v>
      </c>
      <c r="G2716" s="14">
        <f ca="1">D2716+E2716+F2716</f>
        <v>65.567872907274761</v>
      </c>
      <c r="H2716">
        <f ca="1">FLOOR(SimTable[[#This Row],[Total_Service_Time_sec]],10)</f>
        <v>60</v>
      </c>
    </row>
    <row r="2717" spans="1:8" ht="15" customHeight="1">
      <c r="A2717">
        <f t="shared" si="42"/>
        <v>2716</v>
      </c>
      <c r="B2717" s="13">
        <f ca="1">RAND()</f>
        <v>0.12887484163252028</v>
      </c>
      <c r="C2717" t="str">
        <f ca="1">IF(B2717&lt;=$L$3,$I$3,IF(B2717&lt;=$L$4,$I$4,IF(B2717&lt;=$L$5,$I$5,IF(B2717&lt;=$L$6,$I$6,$I$7))))</f>
        <v>Cone</v>
      </c>
      <c r="D2717" s="14">
        <f ca="1">LOGINV(RAND(),$M$12,$L$12)</f>
        <v>26.882914002135504</v>
      </c>
      <c r="E2717" s="14">
        <f ca="1">LOGINV(RAND(),$M$13,$L$13)</f>
        <v>17.065583855564309</v>
      </c>
      <c r="F2717" s="14">
        <f ca="1">LOGINV(RAND(),$M$14,$L$14)</f>
        <v>22.306820072600932</v>
      </c>
      <c r="G2717" s="14">
        <f ca="1">D2717+E2717+F2717</f>
        <v>66.255317930300748</v>
      </c>
      <c r="H2717">
        <f ca="1">FLOOR(SimTable[[#This Row],[Total_Service_Time_sec]],10)</f>
        <v>60</v>
      </c>
    </row>
    <row r="2718" spans="1:8" ht="15" customHeight="1">
      <c r="A2718">
        <f t="shared" si="42"/>
        <v>2717</v>
      </c>
      <c r="B2718" s="13">
        <f ca="1">RAND()</f>
        <v>0.9151231294449621</v>
      </c>
      <c r="C2718" t="str">
        <f ca="1">IF(B2718&lt;=$L$3,$I$3,IF(B2718&lt;=$L$4,$I$4,IF(B2718&lt;=$L$5,$I$5,IF(B2718&lt;=$L$6,$I$6,$I$7))))</f>
        <v>Split</v>
      </c>
      <c r="D2718" s="14">
        <f ca="1">LOGINV(RAND(),$M$12,$L$12)</f>
        <v>39.879588642304491</v>
      </c>
      <c r="E2718" s="14">
        <f ca="1">LOGINV(RAND(),$M$13,$L$13)</f>
        <v>45.540227776965722</v>
      </c>
      <c r="F2718" s="14">
        <f ca="1">LOGINV(RAND(),$M$14,$L$14)</f>
        <v>19.320946699605599</v>
      </c>
      <c r="G2718" s="14">
        <f ca="1">D2718+E2718+F2718</f>
        <v>104.7407631188758</v>
      </c>
      <c r="H2718">
        <f ca="1">FLOOR(SimTable[[#This Row],[Total_Service_Time_sec]],10)</f>
        <v>100</v>
      </c>
    </row>
    <row r="2719" spans="1:8" ht="15" customHeight="1">
      <c r="A2719">
        <f t="shared" si="42"/>
        <v>2718</v>
      </c>
      <c r="B2719" s="13">
        <f ca="1">RAND()</f>
        <v>0.88160067945606213</v>
      </c>
      <c r="C2719" t="str">
        <f ca="1">IF(B2719&lt;=$L$3,$I$3,IF(B2719&lt;=$L$4,$I$4,IF(B2719&lt;=$L$5,$I$5,IF(B2719&lt;=$L$6,$I$6,$I$7))))</f>
        <v>Shake</v>
      </c>
      <c r="D2719" s="14">
        <f ca="1">LOGINV(RAND(),$M$12,$L$12)</f>
        <v>43.299803907368656</v>
      </c>
      <c r="E2719" s="14">
        <f ca="1">LOGINV(RAND(),$M$13,$L$13)</f>
        <v>19.618955822705924</v>
      </c>
      <c r="F2719" s="14">
        <f ca="1">LOGINV(RAND(),$M$14,$L$14)</f>
        <v>20.544602490079281</v>
      </c>
      <c r="G2719" s="14">
        <f ca="1">D2719+E2719+F2719</f>
        <v>83.463362220153869</v>
      </c>
      <c r="H2719">
        <f ca="1">FLOOR(SimTable[[#This Row],[Total_Service_Time_sec]],10)</f>
        <v>80</v>
      </c>
    </row>
    <row r="2720" spans="1:8" ht="15" customHeight="1">
      <c r="A2720">
        <f t="shared" si="42"/>
        <v>2719</v>
      </c>
      <c r="B2720" s="13">
        <f ca="1">RAND()</f>
        <v>0.18996716138665193</v>
      </c>
      <c r="C2720" t="str">
        <f ca="1">IF(B2720&lt;=$L$3,$I$3,IF(B2720&lt;=$L$4,$I$4,IF(B2720&lt;=$L$5,$I$5,IF(B2720&lt;=$L$6,$I$6,$I$7))))</f>
        <v>Cone</v>
      </c>
      <c r="D2720" s="14">
        <f ca="1">LOGINV(RAND(),$M$12,$L$12)</f>
        <v>12.285704581502248</v>
      </c>
      <c r="E2720" s="14">
        <f ca="1">LOGINV(RAND(),$M$13,$L$13)</f>
        <v>29.123232542299867</v>
      </c>
      <c r="F2720" s="14">
        <f ca="1">LOGINV(RAND(),$M$14,$L$14)</f>
        <v>19.261293906615482</v>
      </c>
      <c r="G2720" s="14">
        <f ca="1">D2720+E2720+F2720</f>
        <v>60.670231030417597</v>
      </c>
      <c r="H2720">
        <f ca="1">FLOOR(SimTable[[#This Row],[Total_Service_Time_sec]],10)</f>
        <v>60</v>
      </c>
    </row>
    <row r="2721" spans="1:8" ht="15" customHeight="1">
      <c r="A2721">
        <f t="shared" si="42"/>
        <v>2720</v>
      </c>
      <c r="B2721" s="13">
        <f ca="1">RAND()</f>
        <v>0.27012013113729128</v>
      </c>
      <c r="C2721" t="str">
        <f ca="1">IF(B2721&lt;=$L$3,$I$3,IF(B2721&lt;=$L$4,$I$4,IF(B2721&lt;=$L$5,$I$5,IF(B2721&lt;=$L$6,$I$6,$I$7))))</f>
        <v>Cone</v>
      </c>
      <c r="D2721" s="14">
        <f ca="1">LOGINV(RAND(),$M$12,$L$12)</f>
        <v>16.829155629729634</v>
      </c>
      <c r="E2721" s="14">
        <f ca="1">LOGINV(RAND(),$M$13,$L$13)</f>
        <v>19.029115178251764</v>
      </c>
      <c r="F2721" s="14">
        <f ca="1">LOGINV(RAND(),$M$14,$L$14)</f>
        <v>19.954212669251117</v>
      </c>
      <c r="G2721" s="14">
        <f ca="1">D2721+E2721+F2721</f>
        <v>55.812483477232519</v>
      </c>
      <c r="H2721">
        <f ca="1">FLOOR(SimTable[[#This Row],[Total_Service_Time_sec]],10)</f>
        <v>50</v>
      </c>
    </row>
    <row r="2722" spans="1:8" ht="15" customHeight="1">
      <c r="A2722">
        <f t="shared" si="42"/>
        <v>2721</v>
      </c>
      <c r="B2722" s="13">
        <f ca="1">RAND()</f>
        <v>0.30858570481145819</v>
      </c>
      <c r="C2722" t="str">
        <f ca="1">IF(B2722&lt;=$L$3,$I$3,IF(B2722&lt;=$L$4,$I$4,IF(B2722&lt;=$L$5,$I$5,IF(B2722&lt;=$L$6,$I$6,$I$7))))</f>
        <v>Cone</v>
      </c>
      <c r="D2722" s="14">
        <f ca="1">LOGINV(RAND(),$M$12,$L$12)</f>
        <v>40.251642178578443</v>
      </c>
      <c r="E2722" s="14">
        <f ca="1">LOGINV(RAND(),$M$13,$L$13)</f>
        <v>40.437649691058319</v>
      </c>
      <c r="F2722" s="14">
        <f ca="1">LOGINV(RAND(),$M$14,$L$14)</f>
        <v>20.29917037182906</v>
      </c>
      <c r="G2722" s="14">
        <f ca="1">D2722+E2722+F2722</f>
        <v>100.98846224146583</v>
      </c>
      <c r="H2722">
        <f ca="1">FLOOR(SimTable[[#This Row],[Total_Service_Time_sec]],10)</f>
        <v>100</v>
      </c>
    </row>
    <row r="2723" spans="1:8" ht="15" customHeight="1">
      <c r="A2723">
        <f t="shared" si="42"/>
        <v>2722</v>
      </c>
      <c r="B2723" s="13">
        <f ca="1">RAND()</f>
        <v>0.69875036438690441</v>
      </c>
      <c r="C2723" t="str">
        <f ca="1">IF(B2723&lt;=$L$3,$I$3,IF(B2723&lt;=$L$4,$I$4,IF(B2723&lt;=$L$5,$I$5,IF(B2723&lt;=$L$6,$I$6,$I$7))))</f>
        <v>Cup</v>
      </c>
      <c r="D2723" s="14">
        <f ca="1">LOGINV(RAND(),$M$12,$L$12)</f>
        <v>12.366725414173585</v>
      </c>
      <c r="E2723" s="14">
        <f ca="1">LOGINV(RAND(),$M$13,$L$13)</f>
        <v>21.427992451372393</v>
      </c>
      <c r="F2723" s="14">
        <f ca="1">LOGINV(RAND(),$M$14,$L$14)</f>
        <v>17.666269832776784</v>
      </c>
      <c r="G2723" s="14">
        <f ca="1">D2723+E2723+F2723</f>
        <v>51.460987698322761</v>
      </c>
      <c r="H2723">
        <f ca="1">FLOOR(SimTable[[#This Row],[Total_Service_Time_sec]],10)</f>
        <v>50</v>
      </c>
    </row>
    <row r="2724" spans="1:8" ht="15" customHeight="1">
      <c r="A2724">
        <f t="shared" si="42"/>
        <v>2723</v>
      </c>
      <c r="B2724" s="13">
        <f ca="1">RAND()</f>
        <v>0.49000207330554835</v>
      </c>
      <c r="C2724" t="str">
        <f ca="1">IF(B2724&lt;=$L$3,$I$3,IF(B2724&lt;=$L$4,$I$4,IF(B2724&lt;=$L$5,$I$5,IF(B2724&lt;=$L$6,$I$6,$I$7))))</f>
        <v>Cone</v>
      </c>
      <c r="D2724" s="14">
        <f ca="1">LOGINV(RAND(),$M$12,$L$12)</f>
        <v>45.403216299513431</v>
      </c>
      <c r="E2724" s="14">
        <f ca="1">LOGINV(RAND(),$M$13,$L$13)</f>
        <v>14.166081463155528</v>
      </c>
      <c r="F2724" s="14">
        <f ca="1">LOGINV(RAND(),$M$14,$L$14)</f>
        <v>20.427714575800731</v>
      </c>
      <c r="G2724" s="14">
        <f ca="1">D2724+E2724+F2724</f>
        <v>79.997012338469688</v>
      </c>
      <c r="H2724">
        <f ca="1">FLOOR(SimTable[[#This Row],[Total_Service_Time_sec]],10)</f>
        <v>70</v>
      </c>
    </row>
    <row r="2725" spans="1:8" ht="15" customHeight="1">
      <c r="A2725">
        <f t="shared" si="42"/>
        <v>2724</v>
      </c>
      <c r="B2725" s="13">
        <f ca="1">RAND()</f>
        <v>0.64596004893331571</v>
      </c>
      <c r="C2725" t="str">
        <f ca="1">IF(B2725&lt;=$L$3,$I$3,IF(B2725&lt;=$L$4,$I$4,IF(B2725&lt;=$L$5,$I$5,IF(B2725&lt;=$L$6,$I$6,$I$7))))</f>
        <v>Cup</v>
      </c>
      <c r="D2725" s="14">
        <f ca="1">LOGINV(RAND(),$M$12,$L$12)</f>
        <v>30.346753009221871</v>
      </c>
      <c r="E2725" s="14">
        <f ca="1">LOGINV(RAND(),$M$13,$L$13)</f>
        <v>53.123003537635412</v>
      </c>
      <c r="F2725" s="14">
        <f ca="1">LOGINV(RAND(),$M$14,$L$14)</f>
        <v>22.416548392826044</v>
      </c>
      <c r="G2725" s="14">
        <f ca="1">D2725+E2725+F2725</f>
        <v>105.88630493968333</v>
      </c>
      <c r="H2725">
        <f ca="1">FLOOR(SimTable[[#This Row],[Total_Service_Time_sec]],10)</f>
        <v>100</v>
      </c>
    </row>
    <row r="2726" spans="1:8" ht="15" customHeight="1">
      <c r="A2726">
        <f t="shared" si="42"/>
        <v>2725</v>
      </c>
      <c r="B2726" s="13">
        <f ca="1">RAND()</f>
        <v>0.37618905902338795</v>
      </c>
      <c r="C2726" t="str">
        <f ca="1">IF(B2726&lt;=$L$3,$I$3,IF(B2726&lt;=$L$4,$I$4,IF(B2726&lt;=$L$5,$I$5,IF(B2726&lt;=$L$6,$I$6,$I$7))))</f>
        <v>Cone</v>
      </c>
      <c r="D2726" s="14">
        <f ca="1">LOGINV(RAND(),$M$12,$L$12)</f>
        <v>88.448421463519992</v>
      </c>
      <c r="E2726" s="14">
        <f ca="1">LOGINV(RAND(),$M$13,$L$13)</f>
        <v>34.85260187645671</v>
      </c>
      <c r="F2726" s="14">
        <f ca="1">LOGINV(RAND(),$M$14,$L$14)</f>
        <v>21.588742567794014</v>
      </c>
      <c r="G2726" s="14">
        <f ca="1">D2726+E2726+F2726</f>
        <v>144.88976590777071</v>
      </c>
      <c r="H2726">
        <f ca="1">FLOOR(SimTable[[#This Row],[Total_Service_Time_sec]],10)</f>
        <v>140</v>
      </c>
    </row>
    <row r="2727" spans="1:8" ht="15" customHeight="1">
      <c r="A2727">
        <f t="shared" si="42"/>
        <v>2726</v>
      </c>
      <c r="B2727" s="13">
        <f ca="1">RAND()</f>
        <v>0.70125960410855337</v>
      </c>
      <c r="C2727" t="str">
        <f ca="1">IF(B2727&lt;=$L$3,$I$3,IF(B2727&lt;=$L$4,$I$4,IF(B2727&lt;=$L$5,$I$5,IF(B2727&lt;=$L$6,$I$6,$I$7))))</f>
        <v>Cup</v>
      </c>
      <c r="D2727" s="14">
        <f ca="1">LOGINV(RAND(),$M$12,$L$12)</f>
        <v>25.190087238026749</v>
      </c>
      <c r="E2727" s="14">
        <f ca="1">LOGINV(RAND(),$M$13,$L$13)</f>
        <v>40.74701236803854</v>
      </c>
      <c r="F2727" s="14">
        <f ca="1">LOGINV(RAND(),$M$14,$L$14)</f>
        <v>18.040299573154712</v>
      </c>
      <c r="G2727" s="14">
        <f ca="1">D2727+E2727+F2727</f>
        <v>83.977399179220001</v>
      </c>
      <c r="H2727">
        <f ca="1">FLOOR(SimTable[[#This Row],[Total_Service_Time_sec]],10)</f>
        <v>80</v>
      </c>
    </row>
    <row r="2728" spans="1:8" ht="15" customHeight="1">
      <c r="A2728">
        <f t="shared" si="42"/>
        <v>2727</v>
      </c>
      <c r="B2728" s="13">
        <f ca="1">RAND()</f>
        <v>0.86265500441844822</v>
      </c>
      <c r="C2728" t="str">
        <f ca="1">IF(B2728&lt;=$L$3,$I$3,IF(B2728&lt;=$L$4,$I$4,IF(B2728&lt;=$L$5,$I$5,IF(B2728&lt;=$L$6,$I$6,$I$7))))</f>
        <v>Shake</v>
      </c>
      <c r="D2728" s="14">
        <f ca="1">LOGINV(RAND(),$M$12,$L$12)</f>
        <v>66.060656481361562</v>
      </c>
      <c r="E2728" s="14">
        <f ca="1">LOGINV(RAND(),$M$13,$L$13)</f>
        <v>18.51123326430054</v>
      </c>
      <c r="F2728" s="14">
        <f ca="1">LOGINV(RAND(),$M$14,$L$14)</f>
        <v>23.172888305739693</v>
      </c>
      <c r="G2728" s="14">
        <f ca="1">D2728+E2728+F2728</f>
        <v>107.74477805140179</v>
      </c>
      <c r="H2728">
        <f ca="1">FLOOR(SimTable[[#This Row],[Total_Service_Time_sec]],10)</f>
        <v>100</v>
      </c>
    </row>
    <row r="2729" spans="1:8" ht="15" customHeight="1">
      <c r="A2729">
        <f t="shared" si="42"/>
        <v>2728</v>
      </c>
      <c r="B2729" s="13">
        <f ca="1">RAND()</f>
        <v>0.42481332829859231</v>
      </c>
      <c r="C2729" t="str">
        <f ca="1">IF(B2729&lt;=$L$3,$I$3,IF(B2729&lt;=$L$4,$I$4,IF(B2729&lt;=$L$5,$I$5,IF(B2729&lt;=$L$6,$I$6,$I$7))))</f>
        <v>Cone</v>
      </c>
      <c r="D2729" s="14">
        <f ca="1">LOGINV(RAND(),$M$12,$L$12)</f>
        <v>25.979666593136464</v>
      </c>
      <c r="E2729" s="14">
        <f ca="1">LOGINV(RAND(),$M$13,$L$13)</f>
        <v>37.880253479967351</v>
      </c>
      <c r="F2729" s="14">
        <f ca="1">LOGINV(RAND(),$M$14,$L$14)</f>
        <v>17.192540009125068</v>
      </c>
      <c r="G2729" s="14">
        <f ca="1">D2729+E2729+F2729</f>
        <v>81.05246008222889</v>
      </c>
      <c r="H2729">
        <f ca="1">FLOOR(SimTable[[#This Row],[Total_Service_Time_sec]],10)</f>
        <v>80</v>
      </c>
    </row>
    <row r="2730" spans="1:8" ht="15" customHeight="1">
      <c r="A2730">
        <f t="shared" si="42"/>
        <v>2729</v>
      </c>
      <c r="B2730" s="13">
        <f ca="1">RAND()</f>
        <v>2.4133761063286463E-2</v>
      </c>
      <c r="C2730" t="str">
        <f ca="1">IF(B2730&lt;=$L$3,$I$3,IF(B2730&lt;=$L$4,$I$4,IF(B2730&lt;=$L$5,$I$5,IF(B2730&lt;=$L$6,$I$6,$I$7))))</f>
        <v>Cone</v>
      </c>
      <c r="D2730" s="14">
        <f ca="1">LOGINV(RAND(),$M$12,$L$12)</f>
        <v>43.424093001341539</v>
      </c>
      <c r="E2730" s="14">
        <f ca="1">LOGINV(RAND(),$M$13,$L$13)</f>
        <v>39.408881813317628</v>
      </c>
      <c r="F2730" s="14">
        <f ca="1">LOGINV(RAND(),$M$14,$L$14)</f>
        <v>22.100685326751822</v>
      </c>
      <c r="G2730" s="14">
        <f ca="1">D2730+E2730+F2730</f>
        <v>104.933660141411</v>
      </c>
      <c r="H2730">
        <f ca="1">FLOOR(SimTable[[#This Row],[Total_Service_Time_sec]],10)</f>
        <v>100</v>
      </c>
    </row>
    <row r="2731" spans="1:8" ht="15" customHeight="1">
      <c r="A2731">
        <f t="shared" si="42"/>
        <v>2730</v>
      </c>
      <c r="B2731" s="13">
        <f ca="1">RAND()</f>
        <v>0.48181336212303649</v>
      </c>
      <c r="C2731" t="str">
        <f ca="1">IF(B2731&lt;=$L$3,$I$3,IF(B2731&lt;=$L$4,$I$4,IF(B2731&lt;=$L$5,$I$5,IF(B2731&lt;=$L$6,$I$6,$I$7))))</f>
        <v>Cone</v>
      </c>
      <c r="D2731" s="14">
        <f ca="1">LOGINV(RAND(),$M$12,$L$12)</f>
        <v>67.676625159707626</v>
      </c>
      <c r="E2731" s="14">
        <f ca="1">LOGINV(RAND(),$M$13,$L$13)</f>
        <v>25.364526677099757</v>
      </c>
      <c r="F2731" s="14">
        <f ca="1">LOGINV(RAND(),$M$14,$L$14)</f>
        <v>20.457026233391211</v>
      </c>
      <c r="G2731" s="14">
        <f ca="1">D2731+E2731+F2731</f>
        <v>113.49817807019861</v>
      </c>
      <c r="H2731">
        <f ca="1">FLOOR(SimTable[[#This Row],[Total_Service_Time_sec]],10)</f>
        <v>110</v>
      </c>
    </row>
    <row r="2732" spans="1:8" ht="15" customHeight="1">
      <c r="A2732">
        <f t="shared" si="42"/>
        <v>2731</v>
      </c>
      <c r="B2732" s="13">
        <f ca="1">RAND()</f>
        <v>0.80603052090377769</v>
      </c>
      <c r="C2732" t="str">
        <f ca="1">IF(B2732&lt;=$L$3,$I$3,IF(B2732&lt;=$L$4,$I$4,IF(B2732&lt;=$L$5,$I$5,IF(B2732&lt;=$L$6,$I$6,$I$7))))</f>
        <v>Cup</v>
      </c>
      <c r="D2732" s="14">
        <f ca="1">LOGINV(RAND(),$M$12,$L$12)</f>
        <v>37.425793578984603</v>
      </c>
      <c r="E2732" s="14">
        <f ca="1">LOGINV(RAND(),$M$13,$L$13)</f>
        <v>18.509567430099924</v>
      </c>
      <c r="F2732" s="14">
        <f ca="1">LOGINV(RAND(),$M$14,$L$14)</f>
        <v>22.413527920505512</v>
      </c>
      <c r="G2732" s="14">
        <f ca="1">D2732+E2732+F2732</f>
        <v>78.348888929590046</v>
      </c>
      <c r="H2732">
        <f ca="1">FLOOR(SimTable[[#This Row],[Total_Service_Time_sec]],10)</f>
        <v>70</v>
      </c>
    </row>
    <row r="2733" spans="1:8" ht="15" customHeight="1">
      <c r="A2733">
        <f t="shared" si="42"/>
        <v>2732</v>
      </c>
      <c r="B2733" s="13">
        <f ca="1">RAND()</f>
        <v>0.22967950971233264</v>
      </c>
      <c r="C2733" t="str">
        <f ca="1">IF(B2733&lt;=$L$3,$I$3,IF(B2733&lt;=$L$4,$I$4,IF(B2733&lt;=$L$5,$I$5,IF(B2733&lt;=$L$6,$I$6,$I$7))))</f>
        <v>Cone</v>
      </c>
      <c r="D2733" s="14">
        <f ca="1">LOGINV(RAND(),$M$12,$L$12)</f>
        <v>24.318843389526734</v>
      </c>
      <c r="E2733" s="14">
        <f ca="1">LOGINV(RAND(),$M$13,$L$13)</f>
        <v>25.010159911261809</v>
      </c>
      <c r="F2733" s="14">
        <f ca="1">LOGINV(RAND(),$M$14,$L$14)</f>
        <v>21.923562717663572</v>
      </c>
      <c r="G2733" s="14">
        <f ca="1">D2733+E2733+F2733</f>
        <v>71.252566018452114</v>
      </c>
      <c r="H2733">
        <f ca="1">FLOOR(SimTable[[#This Row],[Total_Service_Time_sec]],10)</f>
        <v>70</v>
      </c>
    </row>
    <row r="2734" spans="1:8" ht="15" customHeight="1">
      <c r="A2734">
        <f t="shared" si="42"/>
        <v>2733</v>
      </c>
      <c r="B2734" s="13">
        <f ca="1">RAND()</f>
        <v>0.11574917988966082</v>
      </c>
      <c r="C2734" t="str">
        <f ca="1">IF(B2734&lt;=$L$3,$I$3,IF(B2734&lt;=$L$4,$I$4,IF(B2734&lt;=$L$5,$I$5,IF(B2734&lt;=$L$6,$I$6,$I$7))))</f>
        <v>Cone</v>
      </c>
      <c r="D2734" s="14">
        <f ca="1">LOGINV(RAND(),$M$12,$L$12)</f>
        <v>29.167118173563157</v>
      </c>
      <c r="E2734" s="14">
        <f ca="1">LOGINV(RAND(),$M$13,$L$13)</f>
        <v>10.336082422250506</v>
      </c>
      <c r="F2734" s="14">
        <f ca="1">LOGINV(RAND(),$M$14,$L$14)</f>
        <v>27.006934834102498</v>
      </c>
      <c r="G2734" s="14">
        <f ca="1">D2734+E2734+F2734</f>
        <v>66.510135429916161</v>
      </c>
      <c r="H2734">
        <f ca="1">FLOOR(SimTable[[#This Row],[Total_Service_Time_sec]],10)</f>
        <v>60</v>
      </c>
    </row>
    <row r="2735" spans="1:8" ht="15" customHeight="1">
      <c r="A2735">
        <f t="shared" si="42"/>
        <v>2734</v>
      </c>
      <c r="B2735" s="13">
        <f ca="1">RAND()</f>
        <v>0.7826789008968067</v>
      </c>
      <c r="C2735" t="str">
        <f ca="1">IF(B2735&lt;=$L$3,$I$3,IF(B2735&lt;=$L$4,$I$4,IF(B2735&lt;=$L$5,$I$5,IF(B2735&lt;=$L$6,$I$6,$I$7))))</f>
        <v>Cup</v>
      </c>
      <c r="D2735" s="14">
        <f ca="1">LOGINV(RAND(),$M$12,$L$12)</f>
        <v>122.57579970822212</v>
      </c>
      <c r="E2735" s="14">
        <f ca="1">LOGINV(RAND(),$M$13,$L$13)</f>
        <v>23.635068342467875</v>
      </c>
      <c r="F2735" s="14">
        <f ca="1">LOGINV(RAND(),$M$14,$L$14)</f>
        <v>26.189015572927421</v>
      </c>
      <c r="G2735" s="14">
        <f ca="1">D2735+E2735+F2735</f>
        <v>172.39988362361743</v>
      </c>
      <c r="H2735">
        <f ca="1">FLOOR(SimTable[[#This Row],[Total_Service_Time_sec]],10)</f>
        <v>170</v>
      </c>
    </row>
    <row r="2736" spans="1:8" ht="15" customHeight="1">
      <c r="A2736">
        <f t="shared" si="42"/>
        <v>2735</v>
      </c>
      <c r="B2736" s="13">
        <f ca="1">RAND()</f>
        <v>0.7081657792813395</v>
      </c>
      <c r="C2736" t="str">
        <f ca="1">IF(B2736&lt;=$L$3,$I$3,IF(B2736&lt;=$L$4,$I$4,IF(B2736&lt;=$L$5,$I$5,IF(B2736&lt;=$L$6,$I$6,$I$7))))</f>
        <v>Cup</v>
      </c>
      <c r="D2736" s="14">
        <f ca="1">LOGINV(RAND(),$M$12,$L$12)</f>
        <v>9.1374923904660008</v>
      </c>
      <c r="E2736" s="14">
        <f ca="1">LOGINV(RAND(),$M$13,$L$13)</f>
        <v>16.770317066437489</v>
      </c>
      <c r="F2736" s="14">
        <f ca="1">LOGINV(RAND(),$M$14,$L$14)</f>
        <v>22.190801944592934</v>
      </c>
      <c r="G2736" s="14">
        <f ca="1">D2736+E2736+F2736</f>
        <v>48.098611401496427</v>
      </c>
      <c r="H2736">
        <f ca="1">FLOOR(SimTable[[#This Row],[Total_Service_Time_sec]],10)</f>
        <v>40</v>
      </c>
    </row>
    <row r="2737" spans="1:8" ht="15" customHeight="1">
      <c r="A2737">
        <f t="shared" si="42"/>
        <v>2736</v>
      </c>
      <c r="B2737" s="13">
        <f ca="1">RAND()</f>
        <v>0.11564772938157841</v>
      </c>
      <c r="C2737" t="str">
        <f ca="1">IF(B2737&lt;=$L$3,$I$3,IF(B2737&lt;=$L$4,$I$4,IF(B2737&lt;=$L$5,$I$5,IF(B2737&lt;=$L$6,$I$6,$I$7))))</f>
        <v>Cone</v>
      </c>
      <c r="D2737" s="14">
        <f ca="1">LOGINV(RAND(),$M$12,$L$12)</f>
        <v>35.368330037339454</v>
      </c>
      <c r="E2737" s="14">
        <f ca="1">LOGINV(RAND(),$M$13,$L$13)</f>
        <v>21.862007964435477</v>
      </c>
      <c r="F2737" s="14">
        <f ca="1">LOGINV(RAND(),$M$14,$L$14)</f>
        <v>22.249051454462947</v>
      </c>
      <c r="G2737" s="14">
        <f ca="1">D2737+E2737+F2737</f>
        <v>79.479389456237882</v>
      </c>
      <c r="H2737">
        <f ca="1">FLOOR(SimTable[[#This Row],[Total_Service_Time_sec]],10)</f>
        <v>70</v>
      </c>
    </row>
    <row r="2738" spans="1:8" ht="15" customHeight="1">
      <c r="A2738">
        <f t="shared" si="42"/>
        <v>2737</v>
      </c>
      <c r="B2738" s="13">
        <f ca="1">RAND()</f>
        <v>0.65531300076885013</v>
      </c>
      <c r="C2738" t="str">
        <f ca="1">IF(B2738&lt;=$L$3,$I$3,IF(B2738&lt;=$L$4,$I$4,IF(B2738&lt;=$L$5,$I$5,IF(B2738&lt;=$L$6,$I$6,$I$7))))</f>
        <v>Cup</v>
      </c>
      <c r="D2738" s="14">
        <f ca="1">LOGINV(RAND(),$M$12,$L$12)</f>
        <v>25.097962504104498</v>
      </c>
      <c r="E2738" s="14">
        <f ca="1">LOGINV(RAND(),$M$13,$L$13)</f>
        <v>43.727479710233951</v>
      </c>
      <c r="F2738" s="14">
        <f ca="1">LOGINV(RAND(),$M$14,$L$14)</f>
        <v>18.859640000668087</v>
      </c>
      <c r="G2738" s="14">
        <f ca="1">D2738+E2738+F2738</f>
        <v>87.685082215006531</v>
      </c>
      <c r="H2738">
        <f ca="1">FLOOR(SimTable[[#This Row],[Total_Service_Time_sec]],10)</f>
        <v>80</v>
      </c>
    </row>
    <row r="2739" spans="1:8" ht="15" customHeight="1">
      <c r="A2739">
        <f t="shared" si="42"/>
        <v>2738</v>
      </c>
      <c r="B2739" s="13">
        <f ca="1">RAND()</f>
        <v>0.7505434385028934</v>
      </c>
      <c r="C2739" t="str">
        <f ca="1">IF(B2739&lt;=$L$3,$I$3,IF(B2739&lt;=$L$4,$I$4,IF(B2739&lt;=$L$5,$I$5,IF(B2739&lt;=$L$6,$I$6,$I$7))))</f>
        <v>Cup</v>
      </c>
      <c r="D2739" s="14">
        <f ca="1">LOGINV(RAND(),$M$12,$L$12)</f>
        <v>25.332377841875836</v>
      </c>
      <c r="E2739" s="14">
        <f ca="1">LOGINV(RAND(),$M$13,$L$13)</f>
        <v>18.35425144882608</v>
      </c>
      <c r="F2739" s="14">
        <f ca="1">LOGINV(RAND(),$M$14,$L$14)</f>
        <v>17.501369056154267</v>
      </c>
      <c r="G2739" s="14">
        <f ca="1">D2739+E2739+F2739</f>
        <v>61.187998346856183</v>
      </c>
      <c r="H2739">
        <f ca="1">FLOOR(SimTable[[#This Row],[Total_Service_Time_sec]],10)</f>
        <v>60</v>
      </c>
    </row>
    <row r="2740" spans="1:8" ht="15" customHeight="1">
      <c r="A2740">
        <f t="shared" si="42"/>
        <v>2739</v>
      </c>
      <c r="B2740" s="13">
        <f ca="1">RAND()</f>
        <v>8.5056078685802339E-2</v>
      </c>
      <c r="C2740" t="str">
        <f ca="1">IF(B2740&lt;=$L$3,$I$3,IF(B2740&lt;=$L$4,$I$4,IF(B2740&lt;=$L$5,$I$5,IF(B2740&lt;=$L$6,$I$6,$I$7))))</f>
        <v>Cone</v>
      </c>
      <c r="D2740" s="14">
        <f ca="1">LOGINV(RAND(),$M$12,$L$12)</f>
        <v>14.459738735872236</v>
      </c>
      <c r="E2740" s="14">
        <f ca="1">LOGINV(RAND(),$M$13,$L$13)</f>
        <v>56.87457781178373</v>
      </c>
      <c r="F2740" s="14">
        <f ca="1">LOGINV(RAND(),$M$14,$L$14)</f>
        <v>25.421237233402582</v>
      </c>
      <c r="G2740" s="14">
        <f ca="1">D2740+E2740+F2740</f>
        <v>96.755553781058538</v>
      </c>
      <c r="H2740">
        <f ca="1">FLOOR(SimTable[[#This Row],[Total_Service_Time_sec]],10)</f>
        <v>90</v>
      </c>
    </row>
    <row r="2741" spans="1:8" ht="15" customHeight="1">
      <c r="A2741">
        <f t="shared" si="42"/>
        <v>2740</v>
      </c>
      <c r="B2741" s="13">
        <f ca="1">RAND()</f>
        <v>0.51577801117195454</v>
      </c>
      <c r="C2741" t="str">
        <f ca="1">IF(B2741&lt;=$L$3,$I$3,IF(B2741&lt;=$L$4,$I$4,IF(B2741&lt;=$L$5,$I$5,IF(B2741&lt;=$L$6,$I$6,$I$7))))</f>
        <v>Cup</v>
      </c>
      <c r="D2741" s="14">
        <f ca="1">LOGINV(RAND(),$M$12,$L$12)</f>
        <v>24.197005414965755</v>
      </c>
      <c r="E2741" s="14">
        <f ca="1">LOGINV(RAND(),$M$13,$L$13)</f>
        <v>17.990666571208074</v>
      </c>
      <c r="F2741" s="14">
        <f ca="1">LOGINV(RAND(),$M$14,$L$14)</f>
        <v>13.931096065199934</v>
      </c>
      <c r="G2741" s="14">
        <f ca="1">D2741+E2741+F2741</f>
        <v>56.118768051373763</v>
      </c>
      <c r="H2741">
        <f ca="1">FLOOR(SimTable[[#This Row],[Total_Service_Time_sec]],10)</f>
        <v>50</v>
      </c>
    </row>
    <row r="2742" spans="1:8" ht="15" customHeight="1">
      <c r="A2742">
        <f t="shared" si="42"/>
        <v>2741</v>
      </c>
      <c r="B2742" s="13">
        <f ca="1">RAND()</f>
        <v>0.81401716590757478</v>
      </c>
      <c r="C2742" t="str">
        <f ca="1">IF(B2742&lt;=$L$3,$I$3,IF(B2742&lt;=$L$4,$I$4,IF(B2742&lt;=$L$5,$I$5,IF(B2742&lt;=$L$6,$I$6,$I$7))))</f>
        <v>Cup</v>
      </c>
      <c r="D2742" s="14">
        <f ca="1">LOGINV(RAND(),$M$12,$L$12)</f>
        <v>86.633366299823692</v>
      </c>
      <c r="E2742" s="14">
        <f ca="1">LOGINV(RAND(),$M$13,$L$13)</f>
        <v>47.858718565854979</v>
      </c>
      <c r="F2742" s="14">
        <f ca="1">LOGINV(RAND(),$M$14,$L$14)</f>
        <v>15.148869289370124</v>
      </c>
      <c r="G2742" s="14">
        <f ca="1">D2742+E2742+F2742</f>
        <v>149.64095415504877</v>
      </c>
      <c r="H2742">
        <f ca="1">FLOOR(SimTable[[#This Row],[Total_Service_Time_sec]],10)</f>
        <v>140</v>
      </c>
    </row>
    <row r="2743" spans="1:8" ht="15" customHeight="1">
      <c r="A2743">
        <f t="shared" si="42"/>
        <v>2742</v>
      </c>
      <c r="B2743" s="13">
        <f ca="1">RAND()</f>
        <v>0.16279425443038409</v>
      </c>
      <c r="C2743" t="str">
        <f ca="1">IF(B2743&lt;=$L$3,$I$3,IF(B2743&lt;=$L$4,$I$4,IF(B2743&lt;=$L$5,$I$5,IF(B2743&lt;=$L$6,$I$6,$I$7))))</f>
        <v>Cone</v>
      </c>
      <c r="D2743" s="14">
        <f ca="1">LOGINV(RAND(),$M$12,$L$12)</f>
        <v>122.61271801921963</v>
      </c>
      <c r="E2743" s="14">
        <f ca="1">LOGINV(RAND(),$M$13,$L$13)</f>
        <v>21.281597323152948</v>
      </c>
      <c r="F2743" s="14">
        <f ca="1">LOGINV(RAND(),$M$14,$L$14)</f>
        <v>18.81074036623664</v>
      </c>
      <c r="G2743" s="14">
        <f ca="1">D2743+E2743+F2743</f>
        <v>162.70505570860922</v>
      </c>
      <c r="H2743">
        <f ca="1">FLOOR(SimTable[[#This Row],[Total_Service_Time_sec]],10)</f>
        <v>160</v>
      </c>
    </row>
    <row r="2744" spans="1:8" ht="15" customHeight="1">
      <c r="A2744">
        <f t="shared" si="42"/>
        <v>2743</v>
      </c>
      <c r="B2744" s="13">
        <f ca="1">RAND()</f>
        <v>0.86906902828427868</v>
      </c>
      <c r="C2744" t="str">
        <f ca="1">IF(B2744&lt;=$L$3,$I$3,IF(B2744&lt;=$L$4,$I$4,IF(B2744&lt;=$L$5,$I$5,IF(B2744&lt;=$L$6,$I$6,$I$7))))</f>
        <v>Shake</v>
      </c>
      <c r="D2744" s="14">
        <f ca="1">LOGINV(RAND(),$M$12,$L$12)</f>
        <v>9.4441328039834485</v>
      </c>
      <c r="E2744" s="14">
        <f ca="1">LOGINV(RAND(),$M$13,$L$13)</f>
        <v>22.875287869269091</v>
      </c>
      <c r="F2744" s="14">
        <f ca="1">LOGINV(RAND(),$M$14,$L$14)</f>
        <v>22.733634957910962</v>
      </c>
      <c r="G2744" s="14">
        <f ca="1">D2744+E2744+F2744</f>
        <v>55.053055631163502</v>
      </c>
      <c r="H2744">
        <f ca="1">FLOOR(SimTable[[#This Row],[Total_Service_Time_sec]],10)</f>
        <v>50</v>
      </c>
    </row>
    <row r="2745" spans="1:8" ht="15" customHeight="1">
      <c r="A2745">
        <f t="shared" si="42"/>
        <v>2744</v>
      </c>
      <c r="B2745" s="13">
        <f ca="1">RAND()</f>
        <v>0.45844290363008544</v>
      </c>
      <c r="C2745" t="str">
        <f ca="1">IF(B2745&lt;=$L$3,$I$3,IF(B2745&lt;=$L$4,$I$4,IF(B2745&lt;=$L$5,$I$5,IF(B2745&lt;=$L$6,$I$6,$I$7))))</f>
        <v>Cone</v>
      </c>
      <c r="D2745" s="14">
        <f ca="1">LOGINV(RAND(),$M$12,$L$12)</f>
        <v>26.276571782802801</v>
      </c>
      <c r="E2745" s="14">
        <f ca="1">LOGINV(RAND(),$M$13,$L$13)</f>
        <v>12.394385292654331</v>
      </c>
      <c r="F2745" s="14">
        <f ca="1">LOGINV(RAND(),$M$14,$L$14)</f>
        <v>15.404526031914219</v>
      </c>
      <c r="G2745" s="14">
        <f ca="1">D2745+E2745+F2745</f>
        <v>54.075483107371355</v>
      </c>
      <c r="H2745">
        <f ca="1">FLOOR(SimTable[[#This Row],[Total_Service_Time_sec]],10)</f>
        <v>50</v>
      </c>
    </row>
    <row r="2746" spans="1:8" ht="15" customHeight="1">
      <c r="A2746">
        <f t="shared" si="42"/>
        <v>2745</v>
      </c>
      <c r="B2746" s="13">
        <f ca="1">RAND()</f>
        <v>0.79752242321862854</v>
      </c>
      <c r="C2746" t="str">
        <f ca="1">IF(B2746&lt;=$L$3,$I$3,IF(B2746&lt;=$L$4,$I$4,IF(B2746&lt;=$L$5,$I$5,IF(B2746&lt;=$L$6,$I$6,$I$7))))</f>
        <v>Cup</v>
      </c>
      <c r="D2746" s="14">
        <f ca="1">LOGINV(RAND(),$M$12,$L$12)</f>
        <v>18.10856231157597</v>
      </c>
      <c r="E2746" s="14">
        <f ca="1">LOGINV(RAND(),$M$13,$L$13)</f>
        <v>37.775377765033944</v>
      </c>
      <c r="F2746" s="14">
        <f ca="1">LOGINV(RAND(),$M$14,$L$14)</f>
        <v>18.950742983072299</v>
      </c>
      <c r="G2746" s="14">
        <f ca="1">D2746+E2746+F2746</f>
        <v>74.83468305968222</v>
      </c>
      <c r="H2746">
        <f ca="1">FLOOR(SimTable[[#This Row],[Total_Service_Time_sec]],10)</f>
        <v>70</v>
      </c>
    </row>
    <row r="2747" spans="1:8" ht="15" customHeight="1">
      <c r="A2747">
        <f t="shared" si="42"/>
        <v>2746</v>
      </c>
      <c r="B2747" s="13">
        <f ca="1">RAND()</f>
        <v>8.7817983897228169E-2</v>
      </c>
      <c r="C2747" t="str">
        <f ca="1">IF(B2747&lt;=$L$3,$I$3,IF(B2747&lt;=$L$4,$I$4,IF(B2747&lt;=$L$5,$I$5,IF(B2747&lt;=$L$6,$I$6,$I$7))))</f>
        <v>Cone</v>
      </c>
      <c r="D2747" s="14">
        <f ca="1">LOGINV(RAND(),$M$12,$L$12)</f>
        <v>22.456840681544129</v>
      </c>
      <c r="E2747" s="14">
        <f ca="1">LOGINV(RAND(),$M$13,$L$13)</f>
        <v>27.207232443026523</v>
      </c>
      <c r="F2747" s="14">
        <f ca="1">LOGINV(RAND(),$M$14,$L$14)</f>
        <v>16.026337099454189</v>
      </c>
      <c r="G2747" s="14">
        <f ca="1">D2747+E2747+F2747</f>
        <v>65.690410224024845</v>
      </c>
      <c r="H2747">
        <f ca="1">FLOOR(SimTable[[#This Row],[Total_Service_Time_sec]],10)</f>
        <v>60</v>
      </c>
    </row>
    <row r="2748" spans="1:8" ht="15" customHeight="1">
      <c r="A2748">
        <f t="shared" si="42"/>
        <v>2747</v>
      </c>
      <c r="B2748" s="13">
        <f ca="1">RAND()</f>
        <v>0.11452922808581911</v>
      </c>
      <c r="C2748" t="str">
        <f ca="1">IF(B2748&lt;=$L$3,$I$3,IF(B2748&lt;=$L$4,$I$4,IF(B2748&lt;=$L$5,$I$5,IF(B2748&lt;=$L$6,$I$6,$I$7))))</f>
        <v>Cone</v>
      </c>
      <c r="D2748" s="14">
        <f ca="1">LOGINV(RAND(),$M$12,$L$12)</f>
        <v>21.589596037128171</v>
      </c>
      <c r="E2748" s="14">
        <f ca="1">LOGINV(RAND(),$M$13,$L$13)</f>
        <v>16.074850893319027</v>
      </c>
      <c r="F2748" s="14">
        <f ca="1">LOGINV(RAND(),$M$14,$L$14)</f>
        <v>19.865446125949788</v>
      </c>
      <c r="G2748" s="14">
        <f ca="1">D2748+E2748+F2748</f>
        <v>57.529893056396986</v>
      </c>
      <c r="H2748">
        <f ca="1">FLOOR(SimTable[[#This Row],[Total_Service_Time_sec]],10)</f>
        <v>50</v>
      </c>
    </row>
    <row r="2749" spans="1:8" ht="15" customHeight="1">
      <c r="A2749">
        <f t="shared" si="42"/>
        <v>2748</v>
      </c>
      <c r="B2749" s="13">
        <f ca="1">RAND()</f>
        <v>0.45400424955247554</v>
      </c>
      <c r="C2749" t="str">
        <f ca="1">IF(B2749&lt;=$L$3,$I$3,IF(B2749&lt;=$L$4,$I$4,IF(B2749&lt;=$L$5,$I$5,IF(B2749&lt;=$L$6,$I$6,$I$7))))</f>
        <v>Cone</v>
      </c>
      <c r="D2749" s="14">
        <f ca="1">LOGINV(RAND(),$M$12,$L$12)</f>
        <v>56.100130444089942</v>
      </c>
      <c r="E2749" s="14">
        <f ca="1">LOGINV(RAND(),$M$13,$L$13)</f>
        <v>29.219978784867518</v>
      </c>
      <c r="F2749" s="14">
        <f ca="1">LOGINV(RAND(),$M$14,$L$14)</f>
        <v>14.546685786015493</v>
      </c>
      <c r="G2749" s="14">
        <f ca="1">D2749+E2749+F2749</f>
        <v>99.866795014972951</v>
      </c>
      <c r="H2749">
        <f ca="1">FLOOR(SimTable[[#This Row],[Total_Service_Time_sec]],10)</f>
        <v>90</v>
      </c>
    </row>
    <row r="2750" spans="1:8" ht="15" customHeight="1">
      <c r="A2750">
        <f t="shared" si="42"/>
        <v>2749</v>
      </c>
      <c r="B2750" s="13">
        <f ca="1">RAND()</f>
        <v>0.28897241724364009</v>
      </c>
      <c r="C2750" t="str">
        <f ca="1">IF(B2750&lt;=$L$3,$I$3,IF(B2750&lt;=$L$4,$I$4,IF(B2750&lt;=$L$5,$I$5,IF(B2750&lt;=$L$6,$I$6,$I$7))))</f>
        <v>Cone</v>
      </c>
      <c r="D2750" s="14">
        <f ca="1">LOGINV(RAND(),$M$12,$L$12)</f>
        <v>32.907958808369827</v>
      </c>
      <c r="E2750" s="14">
        <f ca="1">LOGINV(RAND(),$M$13,$L$13)</f>
        <v>24.533547055901774</v>
      </c>
      <c r="F2750" s="14">
        <f ca="1">LOGINV(RAND(),$M$14,$L$14)</f>
        <v>18.411245893992771</v>
      </c>
      <c r="G2750" s="14">
        <f ca="1">D2750+E2750+F2750</f>
        <v>75.852751758264375</v>
      </c>
      <c r="H2750">
        <f ca="1">FLOOR(SimTable[[#This Row],[Total_Service_Time_sec]],10)</f>
        <v>70</v>
      </c>
    </row>
    <row r="2751" spans="1:8" ht="15" customHeight="1">
      <c r="A2751">
        <f t="shared" si="42"/>
        <v>2750</v>
      </c>
      <c r="B2751" s="13">
        <f ca="1">RAND()</f>
        <v>0.56424090105424285</v>
      </c>
      <c r="C2751" t="str">
        <f ca="1">IF(B2751&lt;=$L$3,$I$3,IF(B2751&lt;=$L$4,$I$4,IF(B2751&lt;=$L$5,$I$5,IF(B2751&lt;=$L$6,$I$6,$I$7))))</f>
        <v>Cup</v>
      </c>
      <c r="D2751" s="14">
        <f ca="1">LOGINV(RAND(),$M$12,$L$12)</f>
        <v>48.07152451354812</v>
      </c>
      <c r="E2751" s="14">
        <f ca="1">LOGINV(RAND(),$M$13,$L$13)</f>
        <v>11.256035707183313</v>
      </c>
      <c r="F2751" s="14">
        <f ca="1">LOGINV(RAND(),$M$14,$L$14)</f>
        <v>18.987137857114615</v>
      </c>
      <c r="G2751" s="14">
        <f ca="1">D2751+E2751+F2751</f>
        <v>78.314698077846046</v>
      </c>
      <c r="H2751">
        <f ca="1">FLOOR(SimTable[[#This Row],[Total_Service_Time_sec]],10)</f>
        <v>70</v>
      </c>
    </row>
    <row r="2752" spans="1:8" ht="15" customHeight="1">
      <c r="A2752">
        <f t="shared" si="42"/>
        <v>2751</v>
      </c>
      <c r="B2752" s="13">
        <f ca="1">RAND()</f>
        <v>0.11133923274503876</v>
      </c>
      <c r="C2752" t="str">
        <f ca="1">IF(B2752&lt;=$L$3,$I$3,IF(B2752&lt;=$L$4,$I$4,IF(B2752&lt;=$L$5,$I$5,IF(B2752&lt;=$L$6,$I$6,$I$7))))</f>
        <v>Cone</v>
      </c>
      <c r="D2752" s="14">
        <f ca="1">LOGINV(RAND(),$M$12,$L$12)</f>
        <v>44.534157304008396</v>
      </c>
      <c r="E2752" s="14">
        <f ca="1">LOGINV(RAND(),$M$13,$L$13)</f>
        <v>26.110577381438929</v>
      </c>
      <c r="F2752" s="14">
        <f ca="1">LOGINV(RAND(),$M$14,$L$14)</f>
        <v>16.387220374121526</v>
      </c>
      <c r="G2752" s="14">
        <f ca="1">D2752+E2752+F2752</f>
        <v>87.031955059568858</v>
      </c>
      <c r="H2752">
        <f ca="1">FLOOR(SimTable[[#This Row],[Total_Service_Time_sec]],10)</f>
        <v>80</v>
      </c>
    </row>
    <row r="2753" spans="1:8" ht="15" customHeight="1">
      <c r="A2753">
        <f t="shared" si="42"/>
        <v>2752</v>
      </c>
      <c r="B2753" s="13">
        <f ca="1">RAND()</f>
        <v>0.14042380502925911</v>
      </c>
      <c r="C2753" t="str">
        <f ca="1">IF(B2753&lt;=$L$3,$I$3,IF(B2753&lt;=$L$4,$I$4,IF(B2753&lt;=$L$5,$I$5,IF(B2753&lt;=$L$6,$I$6,$I$7))))</f>
        <v>Cone</v>
      </c>
      <c r="D2753" s="14">
        <f ca="1">LOGINV(RAND(),$M$12,$L$12)</f>
        <v>49.593479354290523</v>
      </c>
      <c r="E2753" s="14">
        <f ca="1">LOGINV(RAND(),$M$13,$L$13)</f>
        <v>34.133542265472684</v>
      </c>
      <c r="F2753" s="14">
        <f ca="1">LOGINV(RAND(),$M$14,$L$14)</f>
        <v>18.558842670810112</v>
      </c>
      <c r="G2753" s="14">
        <f ca="1">D2753+E2753+F2753</f>
        <v>102.28586429057331</v>
      </c>
      <c r="H2753">
        <f ca="1">FLOOR(SimTable[[#This Row],[Total_Service_Time_sec]],10)</f>
        <v>100</v>
      </c>
    </row>
    <row r="2754" spans="1:8" ht="15" customHeight="1">
      <c r="A2754">
        <f t="shared" ref="A2754:A2817" si="43">ROW()-1</f>
        <v>2753</v>
      </c>
      <c r="B2754" s="13">
        <f ca="1">RAND()</f>
        <v>0.12957634179542843</v>
      </c>
      <c r="C2754" t="str">
        <f ca="1">IF(B2754&lt;=$L$3,$I$3,IF(B2754&lt;=$L$4,$I$4,IF(B2754&lt;=$L$5,$I$5,IF(B2754&lt;=$L$6,$I$6,$I$7))))</f>
        <v>Cone</v>
      </c>
      <c r="D2754" s="14">
        <f ca="1">LOGINV(RAND(),$M$12,$L$12)</f>
        <v>64.63927329666798</v>
      </c>
      <c r="E2754" s="14">
        <f ca="1">LOGINV(RAND(),$M$13,$L$13)</f>
        <v>23.226326583296064</v>
      </c>
      <c r="F2754" s="14">
        <f ca="1">LOGINV(RAND(),$M$14,$L$14)</f>
        <v>19.859251492921278</v>
      </c>
      <c r="G2754" s="14">
        <f ca="1">D2754+E2754+F2754</f>
        <v>107.72485137288531</v>
      </c>
      <c r="H2754">
        <f ca="1">FLOOR(SimTable[[#This Row],[Total_Service_Time_sec]],10)</f>
        <v>100</v>
      </c>
    </row>
    <row r="2755" spans="1:8" ht="15" customHeight="1">
      <c r="A2755">
        <f t="shared" si="43"/>
        <v>2754</v>
      </c>
      <c r="B2755" s="13">
        <f ca="1">RAND()</f>
        <v>0.60960300296796044</v>
      </c>
      <c r="C2755" t="str">
        <f ca="1">IF(B2755&lt;=$L$3,$I$3,IF(B2755&lt;=$L$4,$I$4,IF(B2755&lt;=$L$5,$I$5,IF(B2755&lt;=$L$6,$I$6,$I$7))))</f>
        <v>Cup</v>
      </c>
      <c r="D2755" s="14">
        <f ca="1">LOGINV(RAND(),$M$12,$L$12)</f>
        <v>14.102597047210255</v>
      </c>
      <c r="E2755" s="14">
        <f ca="1">LOGINV(RAND(),$M$13,$L$13)</f>
        <v>53.099733269573008</v>
      </c>
      <c r="F2755" s="14">
        <f ca="1">LOGINV(RAND(),$M$14,$L$14)</f>
        <v>24.987774980471663</v>
      </c>
      <c r="G2755" s="14">
        <f ca="1">D2755+E2755+F2755</f>
        <v>92.190105297254917</v>
      </c>
      <c r="H2755">
        <f ca="1">FLOOR(SimTable[[#This Row],[Total_Service_Time_sec]],10)</f>
        <v>90</v>
      </c>
    </row>
    <row r="2756" spans="1:8" ht="15" customHeight="1">
      <c r="A2756">
        <f t="shared" si="43"/>
        <v>2755</v>
      </c>
      <c r="B2756" s="13">
        <f ca="1">RAND()</f>
        <v>0.44925467021664556</v>
      </c>
      <c r="C2756" t="str">
        <f ca="1">IF(B2756&lt;=$L$3,$I$3,IF(B2756&lt;=$L$4,$I$4,IF(B2756&lt;=$L$5,$I$5,IF(B2756&lt;=$L$6,$I$6,$I$7))))</f>
        <v>Cone</v>
      </c>
      <c r="D2756" s="14">
        <f ca="1">LOGINV(RAND(),$M$12,$L$12)</f>
        <v>3.3249295534917604</v>
      </c>
      <c r="E2756" s="14">
        <f ca="1">LOGINV(RAND(),$M$13,$L$13)</f>
        <v>15.006118727493398</v>
      </c>
      <c r="F2756" s="14">
        <f ca="1">LOGINV(RAND(),$M$14,$L$14)</f>
        <v>20.682675240031084</v>
      </c>
      <c r="G2756" s="14">
        <f ca="1">D2756+E2756+F2756</f>
        <v>39.013723521016246</v>
      </c>
      <c r="H2756">
        <f ca="1">FLOOR(SimTable[[#This Row],[Total_Service_Time_sec]],10)</f>
        <v>30</v>
      </c>
    </row>
    <row r="2757" spans="1:8" ht="15" customHeight="1">
      <c r="A2757">
        <f t="shared" si="43"/>
        <v>2756</v>
      </c>
      <c r="B2757" s="13">
        <f ca="1">RAND()</f>
        <v>0.42005148037900975</v>
      </c>
      <c r="C2757" t="str">
        <f ca="1">IF(B2757&lt;=$L$3,$I$3,IF(B2757&lt;=$L$4,$I$4,IF(B2757&lt;=$L$5,$I$5,IF(B2757&lt;=$L$6,$I$6,$I$7))))</f>
        <v>Cone</v>
      </c>
      <c r="D2757" s="14">
        <f ca="1">LOGINV(RAND(),$M$12,$L$12)</f>
        <v>13.246683918794776</v>
      </c>
      <c r="E2757" s="14">
        <f ca="1">LOGINV(RAND(),$M$13,$L$13)</f>
        <v>31.2397598397501</v>
      </c>
      <c r="F2757" s="14">
        <f ca="1">LOGINV(RAND(),$M$14,$L$14)</f>
        <v>23.094139882181796</v>
      </c>
      <c r="G2757" s="14">
        <f ca="1">D2757+E2757+F2757</f>
        <v>67.580583640726672</v>
      </c>
      <c r="H2757">
        <f ca="1">FLOOR(SimTable[[#This Row],[Total_Service_Time_sec]],10)</f>
        <v>60</v>
      </c>
    </row>
    <row r="2758" spans="1:8" ht="15" customHeight="1">
      <c r="A2758">
        <f t="shared" si="43"/>
        <v>2757</v>
      </c>
      <c r="B2758" s="13">
        <f ca="1">RAND()</f>
        <v>0.44496915910320789</v>
      </c>
      <c r="C2758" t="str">
        <f ca="1">IF(B2758&lt;=$L$3,$I$3,IF(B2758&lt;=$L$4,$I$4,IF(B2758&lt;=$L$5,$I$5,IF(B2758&lt;=$L$6,$I$6,$I$7))))</f>
        <v>Cone</v>
      </c>
      <c r="D2758" s="14">
        <f ca="1">LOGINV(RAND(),$M$12,$L$12)</f>
        <v>58.950874075514704</v>
      </c>
      <c r="E2758" s="14">
        <f ca="1">LOGINV(RAND(),$M$13,$L$13)</f>
        <v>11.732300965216146</v>
      </c>
      <c r="F2758" s="14">
        <f ca="1">LOGINV(RAND(),$M$14,$L$14)</f>
        <v>20.010759473572744</v>
      </c>
      <c r="G2758" s="14">
        <f ca="1">D2758+E2758+F2758</f>
        <v>90.693934514303592</v>
      </c>
      <c r="H2758">
        <f ca="1">FLOOR(SimTable[[#This Row],[Total_Service_Time_sec]],10)</f>
        <v>90</v>
      </c>
    </row>
    <row r="2759" spans="1:8" ht="15" customHeight="1">
      <c r="A2759">
        <f t="shared" si="43"/>
        <v>2758</v>
      </c>
      <c r="B2759" s="13">
        <f ca="1">RAND()</f>
        <v>0.91686256207828143</v>
      </c>
      <c r="C2759" t="str">
        <f ca="1">IF(B2759&lt;=$L$3,$I$3,IF(B2759&lt;=$L$4,$I$4,IF(B2759&lt;=$L$5,$I$5,IF(B2759&lt;=$L$6,$I$6,$I$7))))</f>
        <v>Split</v>
      </c>
      <c r="D2759" s="14">
        <f ca="1">LOGINV(RAND(),$M$12,$L$12)</f>
        <v>29.804016554639507</v>
      </c>
      <c r="E2759" s="14">
        <f ca="1">LOGINV(RAND(),$M$13,$L$13)</f>
        <v>71.324988759066485</v>
      </c>
      <c r="F2759" s="14">
        <f ca="1">LOGINV(RAND(),$M$14,$L$14)</f>
        <v>16.603715727615818</v>
      </c>
      <c r="G2759" s="14">
        <f ca="1">D2759+E2759+F2759</f>
        <v>117.73272104132181</v>
      </c>
      <c r="H2759">
        <f ca="1">FLOOR(SimTable[[#This Row],[Total_Service_Time_sec]],10)</f>
        <v>110</v>
      </c>
    </row>
    <row r="2760" spans="1:8" ht="15" customHeight="1">
      <c r="A2760">
        <f t="shared" si="43"/>
        <v>2759</v>
      </c>
      <c r="B2760" s="13">
        <f ca="1">RAND()</f>
        <v>0.61671844340497262</v>
      </c>
      <c r="C2760" t="str">
        <f ca="1">IF(B2760&lt;=$L$3,$I$3,IF(B2760&lt;=$L$4,$I$4,IF(B2760&lt;=$L$5,$I$5,IF(B2760&lt;=$L$6,$I$6,$I$7))))</f>
        <v>Cup</v>
      </c>
      <c r="D2760" s="14">
        <f ca="1">LOGINV(RAND(),$M$12,$L$12)</f>
        <v>7.0961603674398015</v>
      </c>
      <c r="E2760" s="14">
        <f ca="1">LOGINV(RAND(),$M$13,$L$13)</f>
        <v>8.5529685481702042</v>
      </c>
      <c r="F2760" s="14">
        <f ca="1">LOGINV(RAND(),$M$14,$L$14)</f>
        <v>17.668889012487291</v>
      </c>
      <c r="G2760" s="14">
        <f ca="1">D2760+E2760+F2760</f>
        <v>33.318017928097298</v>
      </c>
      <c r="H2760">
        <f ca="1">FLOOR(SimTable[[#This Row],[Total_Service_Time_sec]],10)</f>
        <v>30</v>
      </c>
    </row>
    <row r="2761" spans="1:8" ht="15" customHeight="1">
      <c r="A2761">
        <f t="shared" si="43"/>
        <v>2760</v>
      </c>
      <c r="B2761" s="13">
        <f ca="1">RAND()</f>
        <v>0.27535409115526721</v>
      </c>
      <c r="C2761" t="str">
        <f ca="1">IF(B2761&lt;=$L$3,$I$3,IF(B2761&lt;=$L$4,$I$4,IF(B2761&lt;=$L$5,$I$5,IF(B2761&lt;=$L$6,$I$6,$I$7))))</f>
        <v>Cone</v>
      </c>
      <c r="D2761" s="14">
        <f ca="1">LOGINV(RAND(),$M$12,$L$12)</f>
        <v>2.1871059980968264</v>
      </c>
      <c r="E2761" s="14">
        <f ca="1">LOGINV(RAND(),$M$13,$L$13)</f>
        <v>16.222081629160275</v>
      </c>
      <c r="F2761" s="14">
        <f ca="1">LOGINV(RAND(),$M$14,$L$14)</f>
        <v>25.166600722578181</v>
      </c>
      <c r="G2761" s="14">
        <f ca="1">D2761+E2761+F2761</f>
        <v>43.575788349835278</v>
      </c>
      <c r="H2761">
        <f ca="1">FLOOR(SimTable[[#This Row],[Total_Service_Time_sec]],10)</f>
        <v>40</v>
      </c>
    </row>
    <row r="2762" spans="1:8" ht="15" customHeight="1">
      <c r="A2762">
        <f t="shared" si="43"/>
        <v>2761</v>
      </c>
      <c r="B2762" s="13">
        <f ca="1">RAND()</f>
        <v>0.33447594096775402</v>
      </c>
      <c r="C2762" t="str">
        <f ca="1">IF(B2762&lt;=$L$3,$I$3,IF(B2762&lt;=$L$4,$I$4,IF(B2762&lt;=$L$5,$I$5,IF(B2762&lt;=$L$6,$I$6,$I$7))))</f>
        <v>Cone</v>
      </c>
      <c r="D2762" s="14">
        <f ca="1">LOGINV(RAND(),$M$12,$L$12)</f>
        <v>59.847981300246701</v>
      </c>
      <c r="E2762" s="14">
        <f ca="1">LOGINV(RAND(),$M$13,$L$13)</f>
        <v>52.456837113916585</v>
      </c>
      <c r="F2762" s="14">
        <f ca="1">LOGINV(RAND(),$M$14,$L$14)</f>
        <v>25.580414508730062</v>
      </c>
      <c r="G2762" s="14">
        <f ca="1">D2762+E2762+F2762</f>
        <v>137.88523292289335</v>
      </c>
      <c r="H2762">
        <f ca="1">FLOOR(SimTable[[#This Row],[Total_Service_Time_sec]],10)</f>
        <v>130</v>
      </c>
    </row>
    <row r="2763" spans="1:8" ht="15" customHeight="1">
      <c r="A2763">
        <f t="shared" si="43"/>
        <v>2762</v>
      </c>
      <c r="B2763" s="13">
        <f ca="1">RAND()</f>
        <v>0.95329305689668198</v>
      </c>
      <c r="C2763" t="str">
        <f ca="1">IF(B2763&lt;=$L$3,$I$3,IF(B2763&lt;=$L$4,$I$4,IF(B2763&lt;=$L$5,$I$5,IF(B2763&lt;=$L$6,$I$6,$I$7))))</f>
        <v>Split</v>
      </c>
      <c r="D2763" s="14">
        <f ca="1">LOGINV(RAND(),$M$12,$L$12)</f>
        <v>30.040262294465933</v>
      </c>
      <c r="E2763" s="14">
        <f ca="1">LOGINV(RAND(),$M$13,$L$13)</f>
        <v>48.262502780633987</v>
      </c>
      <c r="F2763" s="14">
        <f ca="1">LOGINV(RAND(),$M$14,$L$14)</f>
        <v>17.584631023369109</v>
      </c>
      <c r="G2763" s="14">
        <f ca="1">D2763+E2763+F2763</f>
        <v>95.88739609846904</v>
      </c>
      <c r="H2763">
        <f ca="1">FLOOR(SimTable[[#This Row],[Total_Service_Time_sec]],10)</f>
        <v>90</v>
      </c>
    </row>
    <row r="2764" spans="1:8" ht="15" customHeight="1">
      <c r="A2764">
        <f t="shared" si="43"/>
        <v>2763</v>
      </c>
      <c r="B2764" s="13">
        <f ca="1">RAND()</f>
        <v>0.52147355101667991</v>
      </c>
      <c r="C2764" t="str">
        <f ca="1">IF(B2764&lt;=$L$3,$I$3,IF(B2764&lt;=$L$4,$I$4,IF(B2764&lt;=$L$5,$I$5,IF(B2764&lt;=$L$6,$I$6,$I$7))))</f>
        <v>Cup</v>
      </c>
      <c r="D2764" s="14">
        <f ca="1">LOGINV(RAND(),$M$12,$L$12)</f>
        <v>22.080329066962669</v>
      </c>
      <c r="E2764" s="14">
        <f ca="1">LOGINV(RAND(),$M$13,$L$13)</f>
        <v>23.377083558838983</v>
      </c>
      <c r="F2764" s="14">
        <f ca="1">LOGINV(RAND(),$M$14,$L$14)</f>
        <v>19.714048813707603</v>
      </c>
      <c r="G2764" s="14">
        <f ca="1">D2764+E2764+F2764</f>
        <v>65.171461439509258</v>
      </c>
      <c r="H2764">
        <f ca="1">FLOOR(SimTable[[#This Row],[Total_Service_Time_sec]],10)</f>
        <v>60</v>
      </c>
    </row>
    <row r="2765" spans="1:8" ht="15" customHeight="1">
      <c r="A2765">
        <f t="shared" si="43"/>
        <v>2764</v>
      </c>
      <c r="B2765" s="13">
        <f ca="1">RAND()</f>
        <v>0.41340833204574934</v>
      </c>
      <c r="C2765" t="str">
        <f ca="1">IF(B2765&lt;=$L$3,$I$3,IF(B2765&lt;=$L$4,$I$4,IF(B2765&lt;=$L$5,$I$5,IF(B2765&lt;=$L$6,$I$6,$I$7))))</f>
        <v>Cone</v>
      </c>
      <c r="D2765" s="14">
        <f ca="1">LOGINV(RAND(),$M$12,$L$12)</f>
        <v>11.630395748433878</v>
      </c>
      <c r="E2765" s="14">
        <f ca="1">LOGINV(RAND(),$M$13,$L$13)</f>
        <v>67.693148577016146</v>
      </c>
      <c r="F2765" s="14">
        <f ca="1">LOGINV(RAND(),$M$14,$L$14)</f>
        <v>15.325091534192957</v>
      </c>
      <c r="G2765" s="14">
        <f ca="1">D2765+E2765+F2765</f>
        <v>94.64863585964298</v>
      </c>
      <c r="H2765">
        <f ca="1">FLOOR(SimTable[[#This Row],[Total_Service_Time_sec]],10)</f>
        <v>90</v>
      </c>
    </row>
    <row r="2766" spans="1:8" ht="15" customHeight="1">
      <c r="A2766">
        <f t="shared" si="43"/>
        <v>2765</v>
      </c>
      <c r="B2766" s="13">
        <f ca="1">RAND()</f>
        <v>0.4652812661163277</v>
      </c>
      <c r="C2766" t="str">
        <f ca="1">IF(B2766&lt;=$L$3,$I$3,IF(B2766&lt;=$L$4,$I$4,IF(B2766&lt;=$L$5,$I$5,IF(B2766&lt;=$L$6,$I$6,$I$7))))</f>
        <v>Cone</v>
      </c>
      <c r="D2766" s="14">
        <f ca="1">LOGINV(RAND(),$M$12,$L$12)</f>
        <v>7.1144152318801819</v>
      </c>
      <c r="E2766" s="14">
        <f ca="1">LOGINV(RAND(),$M$13,$L$13)</f>
        <v>20.79894687983332</v>
      </c>
      <c r="F2766" s="14">
        <f ca="1">LOGINV(RAND(),$M$14,$L$14)</f>
        <v>20.755224400849819</v>
      </c>
      <c r="G2766" s="14">
        <f ca="1">D2766+E2766+F2766</f>
        <v>48.668586512563323</v>
      </c>
      <c r="H2766">
        <f ca="1">FLOOR(SimTable[[#This Row],[Total_Service_Time_sec]],10)</f>
        <v>40</v>
      </c>
    </row>
    <row r="2767" spans="1:8" ht="15" customHeight="1">
      <c r="A2767">
        <f t="shared" si="43"/>
        <v>2766</v>
      </c>
      <c r="B2767" s="13">
        <f ca="1">RAND()</f>
        <v>0.26060843294317182</v>
      </c>
      <c r="C2767" t="str">
        <f ca="1">IF(B2767&lt;=$L$3,$I$3,IF(B2767&lt;=$L$4,$I$4,IF(B2767&lt;=$L$5,$I$5,IF(B2767&lt;=$L$6,$I$6,$I$7))))</f>
        <v>Cone</v>
      </c>
      <c r="D2767" s="14">
        <f ca="1">LOGINV(RAND(),$M$12,$L$12)</f>
        <v>49.316446314461388</v>
      </c>
      <c r="E2767" s="14">
        <f ca="1">LOGINV(RAND(),$M$13,$L$13)</f>
        <v>59.11661753569404</v>
      </c>
      <c r="F2767" s="14">
        <f ca="1">LOGINV(RAND(),$M$14,$L$14)</f>
        <v>19.533816160453785</v>
      </c>
      <c r="G2767" s="14">
        <f ca="1">D2767+E2767+F2767</f>
        <v>127.96688001060922</v>
      </c>
      <c r="H2767">
        <f ca="1">FLOOR(SimTable[[#This Row],[Total_Service_Time_sec]],10)</f>
        <v>120</v>
      </c>
    </row>
    <row r="2768" spans="1:8" ht="15" customHeight="1">
      <c r="A2768">
        <f t="shared" si="43"/>
        <v>2767</v>
      </c>
      <c r="B2768" s="13">
        <f ca="1">RAND()</f>
        <v>0.58227211522250788</v>
      </c>
      <c r="C2768" t="str">
        <f ca="1">IF(B2768&lt;=$L$3,$I$3,IF(B2768&lt;=$L$4,$I$4,IF(B2768&lt;=$L$5,$I$5,IF(B2768&lt;=$L$6,$I$6,$I$7))))</f>
        <v>Cup</v>
      </c>
      <c r="D2768" s="14">
        <f ca="1">LOGINV(RAND(),$M$12,$L$12)</f>
        <v>10.570861567799243</v>
      </c>
      <c r="E2768" s="14">
        <f ca="1">LOGINV(RAND(),$M$13,$L$13)</f>
        <v>13.528597490728425</v>
      </c>
      <c r="F2768" s="14">
        <f ca="1">LOGINV(RAND(),$M$14,$L$14)</f>
        <v>21.376354452041507</v>
      </c>
      <c r="G2768" s="14">
        <f ca="1">D2768+E2768+F2768</f>
        <v>45.475813510569175</v>
      </c>
      <c r="H2768">
        <f ca="1">FLOOR(SimTable[[#This Row],[Total_Service_Time_sec]],10)</f>
        <v>40</v>
      </c>
    </row>
    <row r="2769" spans="1:8" ht="15" customHeight="1">
      <c r="A2769">
        <f t="shared" si="43"/>
        <v>2768</v>
      </c>
      <c r="B2769" s="13">
        <f ca="1">RAND()</f>
        <v>0.13956557596920149</v>
      </c>
      <c r="C2769" t="str">
        <f ca="1">IF(B2769&lt;=$L$3,$I$3,IF(B2769&lt;=$L$4,$I$4,IF(B2769&lt;=$L$5,$I$5,IF(B2769&lt;=$L$6,$I$6,$I$7))))</f>
        <v>Cone</v>
      </c>
      <c r="D2769" s="14">
        <f ca="1">LOGINV(RAND(),$M$12,$L$12)</f>
        <v>17.194605351456122</v>
      </c>
      <c r="E2769" s="14">
        <f ca="1">LOGINV(RAND(),$M$13,$L$13)</f>
        <v>36.534106169545865</v>
      </c>
      <c r="F2769" s="14">
        <f ca="1">LOGINV(RAND(),$M$14,$L$14)</f>
        <v>20.903566375115485</v>
      </c>
      <c r="G2769" s="14">
        <f ca="1">D2769+E2769+F2769</f>
        <v>74.632277896117472</v>
      </c>
      <c r="H2769">
        <f ca="1">FLOOR(SimTable[[#This Row],[Total_Service_Time_sec]],10)</f>
        <v>70</v>
      </c>
    </row>
    <row r="2770" spans="1:8" ht="15" customHeight="1">
      <c r="A2770">
        <f t="shared" si="43"/>
        <v>2769</v>
      </c>
      <c r="B2770" s="13">
        <f ca="1">RAND()</f>
        <v>9.610141063006794E-2</v>
      </c>
      <c r="C2770" t="str">
        <f ca="1">IF(B2770&lt;=$L$3,$I$3,IF(B2770&lt;=$L$4,$I$4,IF(B2770&lt;=$L$5,$I$5,IF(B2770&lt;=$L$6,$I$6,$I$7))))</f>
        <v>Cone</v>
      </c>
      <c r="D2770" s="14">
        <f ca="1">LOGINV(RAND(),$M$12,$L$12)</f>
        <v>7.5521742221594925</v>
      </c>
      <c r="E2770" s="14">
        <f ca="1">LOGINV(RAND(),$M$13,$L$13)</f>
        <v>25.493125381232979</v>
      </c>
      <c r="F2770" s="14">
        <f ca="1">LOGINV(RAND(),$M$14,$L$14)</f>
        <v>14.992440567654159</v>
      </c>
      <c r="G2770" s="14">
        <f ca="1">D2770+E2770+F2770</f>
        <v>48.037740171046629</v>
      </c>
      <c r="H2770">
        <f ca="1">FLOOR(SimTable[[#This Row],[Total_Service_Time_sec]],10)</f>
        <v>40</v>
      </c>
    </row>
    <row r="2771" spans="1:8" ht="15" customHeight="1">
      <c r="A2771">
        <f t="shared" si="43"/>
        <v>2770</v>
      </c>
      <c r="B2771" s="13">
        <f ca="1">RAND()</f>
        <v>0.85576965624468682</v>
      </c>
      <c r="C2771" t="str">
        <f ca="1">IF(B2771&lt;=$L$3,$I$3,IF(B2771&lt;=$L$4,$I$4,IF(B2771&lt;=$L$5,$I$5,IF(B2771&lt;=$L$6,$I$6,$I$7))))</f>
        <v>Cup</v>
      </c>
      <c r="D2771" s="14">
        <f ca="1">LOGINV(RAND(),$M$12,$L$12)</f>
        <v>31.178081961695636</v>
      </c>
      <c r="E2771" s="14">
        <f ca="1">LOGINV(RAND(),$M$13,$L$13)</f>
        <v>38.497867065537044</v>
      </c>
      <c r="F2771" s="14">
        <f ca="1">LOGINV(RAND(),$M$14,$L$14)</f>
        <v>22.054991035238427</v>
      </c>
      <c r="G2771" s="14">
        <f ca="1">D2771+E2771+F2771</f>
        <v>91.730940062471106</v>
      </c>
      <c r="H2771">
        <f ca="1">FLOOR(SimTable[[#This Row],[Total_Service_Time_sec]],10)</f>
        <v>90</v>
      </c>
    </row>
    <row r="2772" spans="1:8" ht="15" customHeight="1">
      <c r="A2772">
        <f t="shared" si="43"/>
        <v>2771</v>
      </c>
      <c r="B2772" s="13">
        <f ca="1">RAND()</f>
        <v>0.60710937551882682</v>
      </c>
      <c r="C2772" t="str">
        <f ca="1">IF(B2772&lt;=$L$3,$I$3,IF(B2772&lt;=$L$4,$I$4,IF(B2772&lt;=$L$5,$I$5,IF(B2772&lt;=$L$6,$I$6,$I$7))))</f>
        <v>Cup</v>
      </c>
      <c r="D2772" s="14">
        <f ca="1">LOGINV(RAND(),$M$12,$L$12)</f>
        <v>17.709831989647135</v>
      </c>
      <c r="E2772" s="14">
        <f ca="1">LOGINV(RAND(),$M$13,$L$13)</f>
        <v>76.037811167490176</v>
      </c>
      <c r="F2772" s="14">
        <f ca="1">LOGINV(RAND(),$M$14,$L$14)</f>
        <v>21.602275808072214</v>
      </c>
      <c r="G2772" s="14">
        <f ca="1">D2772+E2772+F2772</f>
        <v>115.34991896520953</v>
      </c>
      <c r="H2772">
        <f ca="1">FLOOR(SimTable[[#This Row],[Total_Service_Time_sec]],10)</f>
        <v>110</v>
      </c>
    </row>
    <row r="2773" spans="1:8" ht="15" customHeight="1">
      <c r="A2773">
        <f t="shared" si="43"/>
        <v>2772</v>
      </c>
      <c r="B2773" s="13">
        <f ca="1">RAND()</f>
        <v>0.97092335441411992</v>
      </c>
      <c r="C2773" t="str">
        <f ca="1">IF(B2773&lt;=$L$3,$I$3,IF(B2773&lt;=$L$4,$I$4,IF(B2773&lt;=$L$5,$I$5,IF(B2773&lt;=$L$6,$I$6,$I$7))))</f>
        <v>Sundae</v>
      </c>
      <c r="D2773" s="14">
        <f ca="1">LOGINV(RAND(),$M$12,$L$12)</f>
        <v>16.352182863739014</v>
      </c>
      <c r="E2773" s="14">
        <f ca="1">LOGINV(RAND(),$M$13,$L$13)</f>
        <v>27.912688144368609</v>
      </c>
      <c r="F2773" s="14">
        <f ca="1">LOGINV(RAND(),$M$14,$L$14)</f>
        <v>17.23217447779842</v>
      </c>
      <c r="G2773" s="14">
        <f ca="1">D2773+E2773+F2773</f>
        <v>61.497045485906042</v>
      </c>
      <c r="H2773">
        <f ca="1">FLOOR(SimTable[[#This Row],[Total_Service_Time_sec]],10)</f>
        <v>60</v>
      </c>
    </row>
    <row r="2774" spans="1:8" ht="15" customHeight="1">
      <c r="A2774">
        <f t="shared" si="43"/>
        <v>2773</v>
      </c>
      <c r="B2774" s="13">
        <f ca="1">RAND()</f>
        <v>0.39163253063219783</v>
      </c>
      <c r="C2774" t="str">
        <f ca="1">IF(B2774&lt;=$L$3,$I$3,IF(B2774&lt;=$L$4,$I$4,IF(B2774&lt;=$L$5,$I$5,IF(B2774&lt;=$L$6,$I$6,$I$7))))</f>
        <v>Cone</v>
      </c>
      <c r="D2774" s="14">
        <f ca="1">LOGINV(RAND(),$M$12,$L$12)</f>
        <v>32.424323970470354</v>
      </c>
      <c r="E2774" s="14">
        <f ca="1">LOGINV(RAND(),$M$13,$L$13)</f>
        <v>18.460663165677516</v>
      </c>
      <c r="F2774" s="14">
        <f ca="1">LOGINV(RAND(),$M$14,$L$14)</f>
        <v>27.659095192285498</v>
      </c>
      <c r="G2774" s="14">
        <f ca="1">D2774+E2774+F2774</f>
        <v>78.544082328433376</v>
      </c>
      <c r="H2774">
        <f ca="1">FLOOR(SimTable[[#This Row],[Total_Service_Time_sec]],10)</f>
        <v>70</v>
      </c>
    </row>
    <row r="2775" spans="1:8" ht="15" customHeight="1">
      <c r="A2775">
        <f t="shared" si="43"/>
        <v>2774</v>
      </c>
      <c r="B2775" s="13">
        <f ca="1">RAND()</f>
        <v>0.90809617232085282</v>
      </c>
      <c r="C2775" t="str">
        <f ca="1">IF(B2775&lt;=$L$3,$I$3,IF(B2775&lt;=$L$4,$I$4,IF(B2775&lt;=$L$5,$I$5,IF(B2775&lt;=$L$6,$I$6,$I$7))))</f>
        <v>Split</v>
      </c>
      <c r="D2775" s="14">
        <f ca="1">LOGINV(RAND(),$M$12,$L$12)</f>
        <v>35.897664419924183</v>
      </c>
      <c r="E2775" s="14">
        <f ca="1">LOGINV(RAND(),$M$13,$L$13)</f>
        <v>23.376147888395902</v>
      </c>
      <c r="F2775" s="14">
        <f ca="1">LOGINV(RAND(),$M$14,$L$14)</f>
        <v>20.868778857691346</v>
      </c>
      <c r="G2775" s="14">
        <f ca="1">D2775+E2775+F2775</f>
        <v>80.142591166011442</v>
      </c>
      <c r="H2775">
        <f ca="1">FLOOR(SimTable[[#This Row],[Total_Service_Time_sec]],10)</f>
        <v>80</v>
      </c>
    </row>
    <row r="2776" spans="1:8" ht="15" customHeight="1">
      <c r="A2776">
        <f t="shared" si="43"/>
        <v>2775</v>
      </c>
      <c r="B2776" s="13">
        <f ca="1">RAND()</f>
        <v>0.7177849597071535</v>
      </c>
      <c r="C2776" t="str">
        <f ca="1">IF(B2776&lt;=$L$3,$I$3,IF(B2776&lt;=$L$4,$I$4,IF(B2776&lt;=$L$5,$I$5,IF(B2776&lt;=$L$6,$I$6,$I$7))))</f>
        <v>Cup</v>
      </c>
      <c r="D2776" s="14">
        <f ca="1">LOGINV(RAND(),$M$12,$L$12)</f>
        <v>27.961874487982797</v>
      </c>
      <c r="E2776" s="14">
        <f ca="1">LOGINV(RAND(),$M$13,$L$13)</f>
        <v>16.741464095324229</v>
      </c>
      <c r="F2776" s="14">
        <f ca="1">LOGINV(RAND(),$M$14,$L$14)</f>
        <v>20.720172600325849</v>
      </c>
      <c r="G2776" s="14">
        <f ca="1">D2776+E2776+F2776</f>
        <v>65.423511183632883</v>
      </c>
      <c r="H2776">
        <f ca="1">FLOOR(SimTable[[#This Row],[Total_Service_Time_sec]],10)</f>
        <v>60</v>
      </c>
    </row>
    <row r="2777" spans="1:8" ht="15" customHeight="1">
      <c r="A2777">
        <f t="shared" si="43"/>
        <v>2776</v>
      </c>
      <c r="B2777" s="13">
        <f ca="1">RAND()</f>
        <v>0.14161401004519725</v>
      </c>
      <c r="C2777" t="str">
        <f ca="1">IF(B2777&lt;=$L$3,$I$3,IF(B2777&lt;=$L$4,$I$4,IF(B2777&lt;=$L$5,$I$5,IF(B2777&lt;=$L$6,$I$6,$I$7))))</f>
        <v>Cone</v>
      </c>
      <c r="D2777" s="14">
        <f ca="1">LOGINV(RAND(),$M$12,$L$12)</f>
        <v>54.461720435106216</v>
      </c>
      <c r="E2777" s="14">
        <f ca="1">LOGINV(RAND(),$M$13,$L$13)</f>
        <v>15.888274656379416</v>
      </c>
      <c r="F2777" s="14">
        <f ca="1">LOGINV(RAND(),$M$14,$L$14)</f>
        <v>21.238358436810135</v>
      </c>
      <c r="G2777" s="14">
        <f ca="1">D2777+E2777+F2777</f>
        <v>91.588353528295755</v>
      </c>
      <c r="H2777">
        <f ca="1">FLOOR(SimTable[[#This Row],[Total_Service_Time_sec]],10)</f>
        <v>90</v>
      </c>
    </row>
    <row r="2778" spans="1:8" ht="15" customHeight="1">
      <c r="A2778">
        <f t="shared" si="43"/>
        <v>2777</v>
      </c>
      <c r="B2778" s="13">
        <f ca="1">RAND()</f>
        <v>0.73610966136402189</v>
      </c>
      <c r="C2778" t="str">
        <f ca="1">IF(B2778&lt;=$L$3,$I$3,IF(B2778&lt;=$L$4,$I$4,IF(B2778&lt;=$L$5,$I$5,IF(B2778&lt;=$L$6,$I$6,$I$7))))</f>
        <v>Cup</v>
      </c>
      <c r="D2778" s="14">
        <f ca="1">LOGINV(RAND(),$M$12,$L$12)</f>
        <v>25.225665573121432</v>
      </c>
      <c r="E2778" s="14">
        <f ca="1">LOGINV(RAND(),$M$13,$L$13)</f>
        <v>14.444564605541688</v>
      </c>
      <c r="F2778" s="14">
        <f ca="1">LOGINV(RAND(),$M$14,$L$14)</f>
        <v>19.089363619064674</v>
      </c>
      <c r="G2778" s="14">
        <f ca="1">D2778+E2778+F2778</f>
        <v>58.759593797727788</v>
      </c>
      <c r="H2778">
        <f ca="1">FLOOR(SimTable[[#This Row],[Total_Service_Time_sec]],10)</f>
        <v>50</v>
      </c>
    </row>
    <row r="2779" spans="1:8" ht="15" customHeight="1">
      <c r="A2779">
        <f t="shared" si="43"/>
        <v>2778</v>
      </c>
      <c r="B2779" s="13">
        <f ca="1">RAND()</f>
        <v>0.78492461580329587</v>
      </c>
      <c r="C2779" t="str">
        <f ca="1">IF(B2779&lt;=$L$3,$I$3,IF(B2779&lt;=$L$4,$I$4,IF(B2779&lt;=$L$5,$I$5,IF(B2779&lt;=$L$6,$I$6,$I$7))))</f>
        <v>Cup</v>
      </c>
      <c r="D2779" s="14">
        <f ca="1">LOGINV(RAND(),$M$12,$L$12)</f>
        <v>41.633803359996747</v>
      </c>
      <c r="E2779" s="14">
        <f ca="1">LOGINV(RAND(),$M$13,$L$13)</f>
        <v>27.395014097117219</v>
      </c>
      <c r="F2779" s="14">
        <f ca="1">LOGINV(RAND(),$M$14,$L$14)</f>
        <v>18.018954329448885</v>
      </c>
      <c r="G2779" s="14">
        <f ca="1">D2779+E2779+F2779</f>
        <v>87.047771786562862</v>
      </c>
      <c r="H2779">
        <f ca="1">FLOOR(SimTable[[#This Row],[Total_Service_Time_sec]],10)</f>
        <v>80</v>
      </c>
    </row>
    <row r="2780" spans="1:8" ht="15" customHeight="1">
      <c r="A2780">
        <f t="shared" si="43"/>
        <v>2779</v>
      </c>
      <c r="B2780" s="13">
        <f ca="1">RAND()</f>
        <v>0.54050028232288494</v>
      </c>
      <c r="C2780" t="str">
        <f ca="1">IF(B2780&lt;=$L$3,$I$3,IF(B2780&lt;=$L$4,$I$4,IF(B2780&lt;=$L$5,$I$5,IF(B2780&lt;=$L$6,$I$6,$I$7))))</f>
        <v>Cup</v>
      </c>
      <c r="D2780" s="14">
        <f ca="1">LOGINV(RAND(),$M$12,$L$12)</f>
        <v>19.570943402935196</v>
      </c>
      <c r="E2780" s="14">
        <f ca="1">LOGINV(RAND(),$M$13,$L$13)</f>
        <v>23.702314844254204</v>
      </c>
      <c r="F2780" s="14">
        <f ca="1">LOGINV(RAND(),$M$14,$L$14)</f>
        <v>19.110253510726569</v>
      </c>
      <c r="G2780" s="14">
        <f ca="1">D2780+E2780+F2780</f>
        <v>62.383511757915969</v>
      </c>
      <c r="H2780">
        <f ca="1">FLOOR(SimTable[[#This Row],[Total_Service_Time_sec]],10)</f>
        <v>60</v>
      </c>
    </row>
    <row r="2781" spans="1:8" ht="15" customHeight="1">
      <c r="A2781">
        <f t="shared" si="43"/>
        <v>2780</v>
      </c>
      <c r="B2781" s="13">
        <f ca="1">RAND()</f>
        <v>1.1366535895485086E-3</v>
      </c>
      <c r="C2781" t="str">
        <f ca="1">IF(B2781&lt;=$L$3,$I$3,IF(B2781&lt;=$L$4,$I$4,IF(B2781&lt;=$L$5,$I$5,IF(B2781&lt;=$L$6,$I$6,$I$7))))</f>
        <v>Cone</v>
      </c>
      <c r="D2781" s="14">
        <f ca="1">LOGINV(RAND(),$M$12,$L$12)</f>
        <v>73.526870416379381</v>
      </c>
      <c r="E2781" s="14">
        <f ca="1">LOGINV(RAND(),$M$13,$L$13)</f>
        <v>20.554473454529273</v>
      </c>
      <c r="F2781" s="14">
        <f ca="1">LOGINV(RAND(),$M$14,$L$14)</f>
        <v>17.826995907637485</v>
      </c>
      <c r="G2781" s="14">
        <f ca="1">D2781+E2781+F2781</f>
        <v>111.90833977854614</v>
      </c>
      <c r="H2781">
        <f ca="1">FLOOR(SimTable[[#This Row],[Total_Service_Time_sec]],10)</f>
        <v>110</v>
      </c>
    </row>
    <row r="2782" spans="1:8" ht="15" customHeight="1">
      <c r="A2782">
        <f t="shared" si="43"/>
        <v>2781</v>
      </c>
      <c r="B2782" s="13">
        <f ca="1">RAND()</f>
        <v>0.77044419097735506</v>
      </c>
      <c r="C2782" t="str">
        <f ca="1">IF(B2782&lt;=$L$3,$I$3,IF(B2782&lt;=$L$4,$I$4,IF(B2782&lt;=$L$5,$I$5,IF(B2782&lt;=$L$6,$I$6,$I$7))))</f>
        <v>Cup</v>
      </c>
      <c r="D2782" s="14">
        <f ca="1">LOGINV(RAND(),$M$12,$L$12)</f>
        <v>20.765114665628591</v>
      </c>
      <c r="E2782" s="14">
        <f ca="1">LOGINV(RAND(),$M$13,$L$13)</f>
        <v>32.418215084065466</v>
      </c>
      <c r="F2782" s="14">
        <f ca="1">LOGINV(RAND(),$M$14,$L$14)</f>
        <v>16.889961018238033</v>
      </c>
      <c r="G2782" s="14">
        <f ca="1">D2782+E2782+F2782</f>
        <v>70.073290767932093</v>
      </c>
      <c r="H2782">
        <f ca="1">FLOOR(SimTable[[#This Row],[Total_Service_Time_sec]],10)</f>
        <v>70</v>
      </c>
    </row>
    <row r="2783" spans="1:8" ht="15" customHeight="1">
      <c r="A2783">
        <f t="shared" si="43"/>
        <v>2782</v>
      </c>
      <c r="B2783" s="13">
        <f ca="1">RAND()</f>
        <v>0.64563267005533953</v>
      </c>
      <c r="C2783" t="str">
        <f ca="1">IF(B2783&lt;=$L$3,$I$3,IF(B2783&lt;=$L$4,$I$4,IF(B2783&lt;=$L$5,$I$5,IF(B2783&lt;=$L$6,$I$6,$I$7))))</f>
        <v>Cup</v>
      </c>
      <c r="D2783" s="14">
        <f ca="1">LOGINV(RAND(),$M$12,$L$12)</f>
        <v>35.942992086479279</v>
      </c>
      <c r="E2783" s="14">
        <f ca="1">LOGINV(RAND(),$M$13,$L$13)</f>
        <v>20.812909343798289</v>
      </c>
      <c r="F2783" s="14">
        <f ca="1">LOGINV(RAND(),$M$14,$L$14)</f>
        <v>21.363722050522789</v>
      </c>
      <c r="G2783" s="14">
        <f ca="1">D2783+E2783+F2783</f>
        <v>78.119623480800357</v>
      </c>
      <c r="H2783">
        <f ca="1">FLOOR(SimTable[[#This Row],[Total_Service_Time_sec]],10)</f>
        <v>70</v>
      </c>
    </row>
    <row r="2784" spans="1:8" ht="15" customHeight="1">
      <c r="A2784">
        <f t="shared" si="43"/>
        <v>2783</v>
      </c>
      <c r="B2784" s="13">
        <f ca="1">RAND()</f>
        <v>0.53592450572790107</v>
      </c>
      <c r="C2784" t="str">
        <f ca="1">IF(B2784&lt;=$L$3,$I$3,IF(B2784&lt;=$L$4,$I$4,IF(B2784&lt;=$L$5,$I$5,IF(B2784&lt;=$L$6,$I$6,$I$7))))</f>
        <v>Cup</v>
      </c>
      <c r="D2784" s="14">
        <f ca="1">LOGINV(RAND(),$M$12,$L$12)</f>
        <v>21.218512476988646</v>
      </c>
      <c r="E2784" s="14">
        <f ca="1">LOGINV(RAND(),$M$13,$L$13)</f>
        <v>17.077328111035182</v>
      </c>
      <c r="F2784" s="14">
        <f ca="1">LOGINV(RAND(),$M$14,$L$14)</f>
        <v>16.379413241763761</v>
      </c>
      <c r="G2784" s="14">
        <f ca="1">D2784+E2784+F2784</f>
        <v>54.675253829787593</v>
      </c>
      <c r="H2784">
        <f ca="1">FLOOR(SimTable[[#This Row],[Total_Service_Time_sec]],10)</f>
        <v>50</v>
      </c>
    </row>
    <row r="2785" spans="1:8" ht="15" customHeight="1">
      <c r="A2785">
        <f t="shared" si="43"/>
        <v>2784</v>
      </c>
      <c r="B2785" s="13">
        <f ca="1">RAND()</f>
        <v>0.90902983742136867</v>
      </c>
      <c r="C2785" t="str">
        <f ca="1">IF(B2785&lt;=$L$3,$I$3,IF(B2785&lt;=$L$4,$I$4,IF(B2785&lt;=$L$5,$I$5,IF(B2785&lt;=$L$6,$I$6,$I$7))))</f>
        <v>Split</v>
      </c>
      <c r="D2785" s="14">
        <f ca="1">LOGINV(RAND(),$M$12,$L$12)</f>
        <v>43.659214769980316</v>
      </c>
      <c r="E2785" s="14">
        <f ca="1">LOGINV(RAND(),$M$13,$L$13)</f>
        <v>22.300945706065892</v>
      </c>
      <c r="F2785" s="14">
        <f ca="1">LOGINV(RAND(),$M$14,$L$14)</f>
        <v>16.735510662374764</v>
      </c>
      <c r="G2785" s="14">
        <f ca="1">D2785+E2785+F2785</f>
        <v>82.695671138420977</v>
      </c>
      <c r="H2785">
        <f ca="1">FLOOR(SimTable[[#This Row],[Total_Service_Time_sec]],10)</f>
        <v>80</v>
      </c>
    </row>
    <row r="2786" spans="1:8" ht="15" customHeight="1">
      <c r="A2786">
        <f t="shared" si="43"/>
        <v>2785</v>
      </c>
      <c r="B2786" s="13">
        <f ca="1">RAND()</f>
        <v>0.68034854057133254</v>
      </c>
      <c r="C2786" t="str">
        <f ca="1">IF(B2786&lt;=$L$3,$I$3,IF(B2786&lt;=$L$4,$I$4,IF(B2786&lt;=$L$5,$I$5,IF(B2786&lt;=$L$6,$I$6,$I$7))))</f>
        <v>Cup</v>
      </c>
      <c r="D2786" s="14">
        <f ca="1">LOGINV(RAND(),$M$12,$L$12)</f>
        <v>19.412732574735649</v>
      </c>
      <c r="E2786" s="14">
        <f ca="1">LOGINV(RAND(),$M$13,$L$13)</f>
        <v>13.121336451675914</v>
      </c>
      <c r="F2786" s="14">
        <f ca="1">LOGINV(RAND(),$M$14,$L$14)</f>
        <v>22.166181172660181</v>
      </c>
      <c r="G2786" s="14">
        <f ca="1">D2786+E2786+F2786</f>
        <v>54.700250199071746</v>
      </c>
      <c r="H2786">
        <f ca="1">FLOOR(SimTable[[#This Row],[Total_Service_Time_sec]],10)</f>
        <v>50</v>
      </c>
    </row>
    <row r="2787" spans="1:8" ht="15" customHeight="1">
      <c r="A2787">
        <f t="shared" si="43"/>
        <v>2786</v>
      </c>
      <c r="B2787" s="13">
        <f ca="1">RAND()</f>
        <v>0.36837381104717914</v>
      </c>
      <c r="C2787" t="str">
        <f ca="1">IF(B2787&lt;=$L$3,$I$3,IF(B2787&lt;=$L$4,$I$4,IF(B2787&lt;=$L$5,$I$5,IF(B2787&lt;=$L$6,$I$6,$I$7))))</f>
        <v>Cone</v>
      </c>
      <c r="D2787" s="14">
        <f ca="1">LOGINV(RAND(),$M$12,$L$12)</f>
        <v>14.673717205967236</v>
      </c>
      <c r="E2787" s="14">
        <f ca="1">LOGINV(RAND(),$M$13,$L$13)</f>
        <v>48.073362720108825</v>
      </c>
      <c r="F2787" s="14">
        <f ca="1">LOGINV(RAND(),$M$14,$L$14)</f>
        <v>29.519044776562229</v>
      </c>
      <c r="G2787" s="14">
        <f ca="1">D2787+E2787+F2787</f>
        <v>92.266124702638294</v>
      </c>
      <c r="H2787">
        <f ca="1">FLOOR(SimTable[[#This Row],[Total_Service_Time_sec]],10)</f>
        <v>90</v>
      </c>
    </row>
    <row r="2788" spans="1:8" ht="15" customHeight="1">
      <c r="A2788">
        <f t="shared" si="43"/>
        <v>2787</v>
      </c>
      <c r="B2788" s="13">
        <f ca="1">RAND()</f>
        <v>0.39942282732034429</v>
      </c>
      <c r="C2788" t="str">
        <f ca="1">IF(B2788&lt;=$L$3,$I$3,IF(B2788&lt;=$L$4,$I$4,IF(B2788&lt;=$L$5,$I$5,IF(B2788&lt;=$L$6,$I$6,$I$7))))</f>
        <v>Cone</v>
      </c>
      <c r="D2788" s="14">
        <f ca="1">LOGINV(RAND(),$M$12,$L$12)</f>
        <v>51.504025278268315</v>
      </c>
      <c r="E2788" s="14">
        <f ca="1">LOGINV(RAND(),$M$13,$L$13)</f>
        <v>66.113385296624131</v>
      </c>
      <c r="F2788" s="14">
        <f ca="1">LOGINV(RAND(),$M$14,$L$14)</f>
        <v>18.517690928672682</v>
      </c>
      <c r="G2788" s="14">
        <f ca="1">D2788+E2788+F2788</f>
        <v>136.13510150356512</v>
      </c>
      <c r="H2788">
        <f ca="1">FLOOR(SimTable[[#This Row],[Total_Service_Time_sec]],10)</f>
        <v>130</v>
      </c>
    </row>
    <row r="2789" spans="1:8" ht="15" customHeight="1">
      <c r="A2789">
        <f t="shared" si="43"/>
        <v>2788</v>
      </c>
      <c r="B2789" s="13">
        <f ca="1">RAND()</f>
        <v>1.7080251910100985E-3</v>
      </c>
      <c r="C2789" t="str">
        <f ca="1">IF(B2789&lt;=$L$3,$I$3,IF(B2789&lt;=$L$4,$I$4,IF(B2789&lt;=$L$5,$I$5,IF(B2789&lt;=$L$6,$I$6,$I$7))))</f>
        <v>Cone</v>
      </c>
      <c r="D2789" s="14">
        <f ca="1">LOGINV(RAND(),$M$12,$L$12)</f>
        <v>48.130843633129054</v>
      </c>
      <c r="E2789" s="14">
        <f ca="1">LOGINV(RAND(),$M$13,$L$13)</f>
        <v>16.542338314575062</v>
      </c>
      <c r="F2789" s="14">
        <f ca="1">LOGINV(RAND(),$M$14,$L$14)</f>
        <v>22.126620355386819</v>
      </c>
      <c r="G2789" s="14">
        <f ca="1">D2789+E2789+F2789</f>
        <v>86.799802303090928</v>
      </c>
      <c r="H2789">
        <f ca="1">FLOOR(SimTable[[#This Row],[Total_Service_Time_sec]],10)</f>
        <v>80</v>
      </c>
    </row>
    <row r="2790" spans="1:8" ht="15" customHeight="1">
      <c r="A2790">
        <f t="shared" si="43"/>
        <v>2789</v>
      </c>
      <c r="B2790" s="13">
        <f ca="1">RAND()</f>
        <v>0.25355850296056504</v>
      </c>
      <c r="C2790" t="str">
        <f ca="1">IF(B2790&lt;=$L$3,$I$3,IF(B2790&lt;=$L$4,$I$4,IF(B2790&lt;=$L$5,$I$5,IF(B2790&lt;=$L$6,$I$6,$I$7))))</f>
        <v>Cone</v>
      </c>
      <c r="D2790" s="14">
        <f ca="1">LOGINV(RAND(),$M$12,$L$12)</f>
        <v>76.368896018183747</v>
      </c>
      <c r="E2790" s="14">
        <f ca="1">LOGINV(RAND(),$M$13,$L$13)</f>
        <v>65.877188212363777</v>
      </c>
      <c r="F2790" s="14">
        <f ca="1">LOGINV(RAND(),$M$14,$L$14)</f>
        <v>16.121520396083675</v>
      </c>
      <c r="G2790" s="14">
        <f ca="1">D2790+E2790+F2790</f>
        <v>158.36760462663119</v>
      </c>
      <c r="H2790">
        <f ca="1">FLOOR(SimTable[[#This Row],[Total_Service_Time_sec]],10)</f>
        <v>150</v>
      </c>
    </row>
    <row r="2791" spans="1:8" ht="15" customHeight="1">
      <c r="A2791">
        <f t="shared" si="43"/>
        <v>2790</v>
      </c>
      <c r="B2791" s="13">
        <f ca="1">RAND()</f>
        <v>0.95400755753532596</v>
      </c>
      <c r="C2791" t="str">
        <f ca="1">IF(B2791&lt;=$L$3,$I$3,IF(B2791&lt;=$L$4,$I$4,IF(B2791&lt;=$L$5,$I$5,IF(B2791&lt;=$L$6,$I$6,$I$7))))</f>
        <v>Split</v>
      </c>
      <c r="D2791" s="14">
        <f ca="1">LOGINV(RAND(),$M$12,$L$12)</f>
        <v>14.53156808063873</v>
      </c>
      <c r="E2791" s="14">
        <f ca="1">LOGINV(RAND(),$M$13,$L$13)</f>
        <v>16.524668608298665</v>
      </c>
      <c r="F2791" s="14">
        <f ca="1">LOGINV(RAND(),$M$14,$L$14)</f>
        <v>23.536270171301741</v>
      </c>
      <c r="G2791" s="14">
        <f ca="1">D2791+E2791+F2791</f>
        <v>54.592506860239141</v>
      </c>
      <c r="H2791">
        <f ca="1">FLOOR(SimTable[[#This Row],[Total_Service_Time_sec]],10)</f>
        <v>50</v>
      </c>
    </row>
    <row r="2792" spans="1:8" ht="15" customHeight="1">
      <c r="A2792">
        <f t="shared" si="43"/>
        <v>2791</v>
      </c>
      <c r="B2792" s="13">
        <f ca="1">RAND()</f>
        <v>0.86908101376146152</v>
      </c>
      <c r="C2792" t="str">
        <f ca="1">IF(B2792&lt;=$L$3,$I$3,IF(B2792&lt;=$L$4,$I$4,IF(B2792&lt;=$L$5,$I$5,IF(B2792&lt;=$L$6,$I$6,$I$7))))</f>
        <v>Shake</v>
      </c>
      <c r="D2792" s="14">
        <f ca="1">LOGINV(RAND(),$M$12,$L$12)</f>
        <v>37.99593384142964</v>
      </c>
      <c r="E2792" s="14">
        <f ca="1">LOGINV(RAND(),$M$13,$L$13)</f>
        <v>34.904872740761093</v>
      </c>
      <c r="F2792" s="14">
        <f ca="1">LOGINV(RAND(),$M$14,$L$14)</f>
        <v>18.717279759270372</v>
      </c>
      <c r="G2792" s="14">
        <f ca="1">D2792+E2792+F2792</f>
        <v>91.618086341461108</v>
      </c>
      <c r="H2792">
        <f ca="1">FLOOR(SimTable[[#This Row],[Total_Service_Time_sec]],10)</f>
        <v>90</v>
      </c>
    </row>
    <row r="2793" spans="1:8" ht="15" customHeight="1">
      <c r="A2793">
        <f t="shared" si="43"/>
        <v>2792</v>
      </c>
      <c r="B2793" s="13">
        <f ca="1">RAND()</f>
        <v>0.518642388611123</v>
      </c>
      <c r="C2793" t="str">
        <f ca="1">IF(B2793&lt;=$L$3,$I$3,IF(B2793&lt;=$L$4,$I$4,IF(B2793&lt;=$L$5,$I$5,IF(B2793&lt;=$L$6,$I$6,$I$7))))</f>
        <v>Cup</v>
      </c>
      <c r="D2793" s="14">
        <f ca="1">LOGINV(RAND(),$M$12,$L$12)</f>
        <v>11.42990951367379</v>
      </c>
      <c r="E2793" s="14">
        <f ca="1">LOGINV(RAND(),$M$13,$L$13)</f>
        <v>19.462768182124481</v>
      </c>
      <c r="F2793" s="14">
        <f ca="1">LOGINV(RAND(),$M$14,$L$14)</f>
        <v>19.484177256471366</v>
      </c>
      <c r="G2793" s="14">
        <f ca="1">D2793+E2793+F2793</f>
        <v>50.376854952269639</v>
      </c>
      <c r="H2793">
        <f ca="1">FLOOR(SimTable[[#This Row],[Total_Service_Time_sec]],10)</f>
        <v>50</v>
      </c>
    </row>
    <row r="2794" spans="1:8" ht="15" customHeight="1">
      <c r="A2794">
        <f t="shared" si="43"/>
        <v>2793</v>
      </c>
      <c r="B2794" s="13">
        <f ca="1">RAND()</f>
        <v>0.27040030552484262</v>
      </c>
      <c r="C2794" t="str">
        <f ca="1">IF(B2794&lt;=$L$3,$I$3,IF(B2794&lt;=$L$4,$I$4,IF(B2794&lt;=$L$5,$I$5,IF(B2794&lt;=$L$6,$I$6,$I$7))))</f>
        <v>Cone</v>
      </c>
      <c r="D2794" s="14">
        <f ca="1">LOGINV(RAND(),$M$12,$L$12)</f>
        <v>53.198878430296716</v>
      </c>
      <c r="E2794" s="14">
        <f ca="1">LOGINV(RAND(),$M$13,$L$13)</f>
        <v>54.884048738281365</v>
      </c>
      <c r="F2794" s="14">
        <f ca="1">LOGINV(RAND(),$M$14,$L$14)</f>
        <v>21.373595850277418</v>
      </c>
      <c r="G2794" s="14">
        <f ca="1">D2794+E2794+F2794</f>
        <v>129.45652301885551</v>
      </c>
      <c r="H2794">
        <f ca="1">FLOOR(SimTable[[#This Row],[Total_Service_Time_sec]],10)</f>
        <v>120</v>
      </c>
    </row>
    <row r="2795" spans="1:8" ht="15" customHeight="1">
      <c r="A2795">
        <f t="shared" si="43"/>
        <v>2794</v>
      </c>
      <c r="B2795" s="13">
        <f ca="1">RAND()</f>
        <v>9.7245341365730043E-2</v>
      </c>
      <c r="C2795" t="str">
        <f ca="1">IF(B2795&lt;=$L$3,$I$3,IF(B2795&lt;=$L$4,$I$4,IF(B2795&lt;=$L$5,$I$5,IF(B2795&lt;=$L$6,$I$6,$I$7))))</f>
        <v>Cone</v>
      </c>
      <c r="D2795" s="14">
        <f ca="1">LOGINV(RAND(),$M$12,$L$12)</f>
        <v>25.979131839405934</v>
      </c>
      <c r="E2795" s="14">
        <f ca="1">LOGINV(RAND(),$M$13,$L$13)</f>
        <v>37.62860017813388</v>
      </c>
      <c r="F2795" s="14">
        <f ca="1">LOGINV(RAND(),$M$14,$L$14)</f>
        <v>18.394160970381719</v>
      </c>
      <c r="G2795" s="14">
        <f ca="1">D2795+E2795+F2795</f>
        <v>82.001892987921536</v>
      </c>
      <c r="H2795">
        <f ca="1">FLOOR(SimTable[[#This Row],[Total_Service_Time_sec]],10)</f>
        <v>80</v>
      </c>
    </row>
    <row r="2796" spans="1:8" ht="15" customHeight="1">
      <c r="A2796">
        <f t="shared" si="43"/>
        <v>2795</v>
      </c>
      <c r="B2796" s="13">
        <f ca="1">RAND()</f>
        <v>0.47185588224437591</v>
      </c>
      <c r="C2796" t="str">
        <f ca="1">IF(B2796&lt;=$L$3,$I$3,IF(B2796&lt;=$L$4,$I$4,IF(B2796&lt;=$L$5,$I$5,IF(B2796&lt;=$L$6,$I$6,$I$7))))</f>
        <v>Cone</v>
      </c>
      <c r="D2796" s="14">
        <f ca="1">LOGINV(RAND(),$M$12,$L$12)</f>
        <v>30.732014797509908</v>
      </c>
      <c r="E2796" s="14">
        <f ca="1">LOGINV(RAND(),$M$13,$L$13)</f>
        <v>18.970216004536884</v>
      </c>
      <c r="F2796" s="14">
        <f ca="1">LOGINV(RAND(),$M$14,$L$14)</f>
        <v>16.485124871798018</v>
      </c>
      <c r="G2796" s="14">
        <f ca="1">D2796+E2796+F2796</f>
        <v>66.187355673844806</v>
      </c>
      <c r="H2796">
        <f ca="1">FLOOR(SimTable[[#This Row],[Total_Service_Time_sec]],10)</f>
        <v>60</v>
      </c>
    </row>
    <row r="2797" spans="1:8" ht="15" customHeight="1">
      <c r="A2797">
        <f t="shared" si="43"/>
        <v>2796</v>
      </c>
      <c r="B2797" s="13">
        <f ca="1">RAND()</f>
        <v>0.80605235655199015</v>
      </c>
      <c r="C2797" t="str">
        <f ca="1">IF(B2797&lt;=$L$3,$I$3,IF(B2797&lt;=$L$4,$I$4,IF(B2797&lt;=$L$5,$I$5,IF(B2797&lt;=$L$6,$I$6,$I$7))))</f>
        <v>Cup</v>
      </c>
      <c r="D2797" s="14">
        <f ca="1">LOGINV(RAND(),$M$12,$L$12)</f>
        <v>33.510257499586892</v>
      </c>
      <c r="E2797" s="14">
        <f ca="1">LOGINV(RAND(),$M$13,$L$13)</f>
        <v>32.892327791328057</v>
      </c>
      <c r="F2797" s="14">
        <f ca="1">LOGINV(RAND(),$M$14,$L$14)</f>
        <v>20.969439683600388</v>
      </c>
      <c r="G2797" s="14">
        <f ca="1">D2797+E2797+F2797</f>
        <v>87.372024974515327</v>
      </c>
      <c r="H2797">
        <f ca="1">FLOOR(SimTable[[#This Row],[Total_Service_Time_sec]],10)</f>
        <v>80</v>
      </c>
    </row>
    <row r="2798" spans="1:8" ht="15" customHeight="1">
      <c r="A2798">
        <f t="shared" si="43"/>
        <v>2797</v>
      </c>
      <c r="B2798" s="13">
        <f ca="1">RAND()</f>
        <v>0.61423879041447937</v>
      </c>
      <c r="C2798" t="str">
        <f ca="1">IF(B2798&lt;=$L$3,$I$3,IF(B2798&lt;=$L$4,$I$4,IF(B2798&lt;=$L$5,$I$5,IF(B2798&lt;=$L$6,$I$6,$I$7))))</f>
        <v>Cup</v>
      </c>
      <c r="D2798" s="14">
        <f ca="1">LOGINV(RAND(),$M$12,$L$12)</f>
        <v>15.084884585999689</v>
      </c>
      <c r="E2798" s="14">
        <f ca="1">LOGINV(RAND(),$M$13,$L$13)</f>
        <v>32.661832905390447</v>
      </c>
      <c r="F2798" s="14">
        <f ca="1">LOGINV(RAND(),$M$14,$L$14)</f>
        <v>21.735088978179189</v>
      </c>
      <c r="G2798" s="14">
        <f ca="1">D2798+E2798+F2798</f>
        <v>69.481806469569321</v>
      </c>
      <c r="H2798">
        <f ca="1">FLOOR(SimTable[[#This Row],[Total_Service_Time_sec]],10)</f>
        <v>60</v>
      </c>
    </row>
    <row r="2799" spans="1:8" ht="15" customHeight="1">
      <c r="A2799">
        <f t="shared" si="43"/>
        <v>2798</v>
      </c>
      <c r="B2799" s="13">
        <f ca="1">RAND()</f>
        <v>0.50655333247663592</v>
      </c>
      <c r="C2799" t="str">
        <f ca="1">IF(B2799&lt;=$L$3,$I$3,IF(B2799&lt;=$L$4,$I$4,IF(B2799&lt;=$L$5,$I$5,IF(B2799&lt;=$L$6,$I$6,$I$7))))</f>
        <v>Cup</v>
      </c>
      <c r="D2799" s="14">
        <f ca="1">LOGINV(RAND(),$M$12,$L$12)</f>
        <v>32.550574177123899</v>
      </c>
      <c r="E2799" s="14">
        <f ca="1">LOGINV(RAND(),$M$13,$L$13)</f>
        <v>31.814440314345678</v>
      </c>
      <c r="F2799" s="14">
        <f ca="1">LOGINV(RAND(),$M$14,$L$14)</f>
        <v>16.753809709486703</v>
      </c>
      <c r="G2799" s="14">
        <f ca="1">D2799+E2799+F2799</f>
        <v>81.118824200956283</v>
      </c>
      <c r="H2799">
        <f ca="1">FLOOR(SimTable[[#This Row],[Total_Service_Time_sec]],10)</f>
        <v>80</v>
      </c>
    </row>
    <row r="2800" spans="1:8" ht="15" customHeight="1">
      <c r="A2800">
        <f t="shared" si="43"/>
        <v>2799</v>
      </c>
      <c r="B2800" s="13">
        <f ca="1">RAND()</f>
        <v>0.18588738303180774</v>
      </c>
      <c r="C2800" t="str">
        <f ca="1">IF(B2800&lt;=$L$3,$I$3,IF(B2800&lt;=$L$4,$I$4,IF(B2800&lt;=$L$5,$I$5,IF(B2800&lt;=$L$6,$I$6,$I$7))))</f>
        <v>Cone</v>
      </c>
      <c r="D2800" s="14">
        <f ca="1">LOGINV(RAND(),$M$12,$L$12)</f>
        <v>94.864121333184343</v>
      </c>
      <c r="E2800" s="14">
        <f ca="1">LOGINV(RAND(),$M$13,$L$13)</f>
        <v>12.342477419079017</v>
      </c>
      <c r="F2800" s="14">
        <f ca="1">LOGINV(RAND(),$M$14,$L$14)</f>
        <v>22.625817648573573</v>
      </c>
      <c r="G2800" s="14">
        <f ca="1">D2800+E2800+F2800</f>
        <v>129.83241640083693</v>
      </c>
      <c r="H2800">
        <f ca="1">FLOOR(SimTable[[#This Row],[Total_Service_Time_sec]],10)</f>
        <v>120</v>
      </c>
    </row>
    <row r="2801" spans="1:8" ht="15" customHeight="1">
      <c r="A2801">
        <f t="shared" si="43"/>
        <v>2800</v>
      </c>
      <c r="B2801" s="13">
        <f ca="1">RAND()</f>
        <v>0.96415849073051352</v>
      </c>
      <c r="C2801" t="str">
        <f ca="1">IF(B2801&lt;=$L$3,$I$3,IF(B2801&lt;=$L$4,$I$4,IF(B2801&lt;=$L$5,$I$5,IF(B2801&lt;=$L$6,$I$6,$I$7))))</f>
        <v>Sundae</v>
      </c>
      <c r="D2801" s="14">
        <f ca="1">LOGINV(RAND(),$M$12,$L$12)</f>
        <v>16.566463915551513</v>
      </c>
      <c r="E2801" s="14">
        <f ca="1">LOGINV(RAND(),$M$13,$L$13)</f>
        <v>15.212977580246305</v>
      </c>
      <c r="F2801" s="14">
        <f ca="1">LOGINV(RAND(),$M$14,$L$14)</f>
        <v>22.505223056278425</v>
      </c>
      <c r="G2801" s="14">
        <f ca="1">D2801+E2801+F2801</f>
        <v>54.284664552076244</v>
      </c>
      <c r="H2801">
        <f ca="1">FLOOR(SimTable[[#This Row],[Total_Service_Time_sec]],10)</f>
        <v>50</v>
      </c>
    </row>
    <row r="2802" spans="1:8" ht="15" customHeight="1">
      <c r="A2802">
        <f t="shared" si="43"/>
        <v>2801</v>
      </c>
      <c r="B2802" s="13">
        <f ca="1">RAND()</f>
        <v>0.98852635556450741</v>
      </c>
      <c r="C2802" t="str">
        <f ca="1">IF(B2802&lt;=$L$3,$I$3,IF(B2802&lt;=$L$4,$I$4,IF(B2802&lt;=$L$5,$I$5,IF(B2802&lt;=$L$6,$I$6,$I$7))))</f>
        <v>Sundae</v>
      </c>
      <c r="D2802" s="14">
        <f ca="1">LOGINV(RAND(),$M$12,$L$12)</f>
        <v>50.454039985985411</v>
      </c>
      <c r="E2802" s="14">
        <f ca="1">LOGINV(RAND(),$M$13,$L$13)</f>
        <v>27.681638412465922</v>
      </c>
      <c r="F2802" s="14">
        <f ca="1">LOGINV(RAND(),$M$14,$L$14)</f>
        <v>18.15555968496275</v>
      </c>
      <c r="G2802" s="14">
        <f ca="1">D2802+E2802+F2802</f>
        <v>96.291238083414086</v>
      </c>
      <c r="H2802">
        <f ca="1">FLOOR(SimTable[[#This Row],[Total_Service_Time_sec]],10)</f>
        <v>90</v>
      </c>
    </row>
    <row r="2803" spans="1:8" ht="15" customHeight="1">
      <c r="A2803">
        <f t="shared" si="43"/>
        <v>2802</v>
      </c>
      <c r="B2803" s="13">
        <f ca="1">RAND()</f>
        <v>0.93723268832954265</v>
      </c>
      <c r="C2803" t="str">
        <f ca="1">IF(B2803&lt;=$L$3,$I$3,IF(B2803&lt;=$L$4,$I$4,IF(B2803&lt;=$L$5,$I$5,IF(B2803&lt;=$L$6,$I$6,$I$7))))</f>
        <v>Split</v>
      </c>
      <c r="D2803" s="14">
        <f ca="1">LOGINV(RAND(),$M$12,$L$12)</f>
        <v>40.35041914657517</v>
      </c>
      <c r="E2803" s="14">
        <f ca="1">LOGINV(RAND(),$M$13,$L$13)</f>
        <v>24.011567624759891</v>
      </c>
      <c r="F2803" s="14">
        <f ca="1">LOGINV(RAND(),$M$14,$L$14)</f>
        <v>18.565955942817805</v>
      </c>
      <c r="G2803" s="14">
        <f ca="1">D2803+E2803+F2803</f>
        <v>82.927942714152877</v>
      </c>
      <c r="H2803">
        <f ca="1">FLOOR(SimTable[[#This Row],[Total_Service_Time_sec]],10)</f>
        <v>80</v>
      </c>
    </row>
    <row r="2804" spans="1:8" ht="15" customHeight="1">
      <c r="A2804">
        <f t="shared" si="43"/>
        <v>2803</v>
      </c>
      <c r="B2804" s="13">
        <f ca="1">RAND()</f>
        <v>0.59636774517914093</v>
      </c>
      <c r="C2804" t="str">
        <f ca="1">IF(B2804&lt;=$L$3,$I$3,IF(B2804&lt;=$L$4,$I$4,IF(B2804&lt;=$L$5,$I$5,IF(B2804&lt;=$L$6,$I$6,$I$7))))</f>
        <v>Cup</v>
      </c>
      <c r="D2804" s="14">
        <f ca="1">LOGINV(RAND(),$M$12,$L$12)</f>
        <v>48.416958141531723</v>
      </c>
      <c r="E2804" s="14">
        <f ca="1">LOGINV(RAND(),$M$13,$L$13)</f>
        <v>10.221350320217432</v>
      </c>
      <c r="F2804" s="14">
        <f ca="1">LOGINV(RAND(),$M$14,$L$14)</f>
        <v>17.321470115582876</v>
      </c>
      <c r="G2804" s="14">
        <f ca="1">D2804+E2804+F2804</f>
        <v>75.959778577332031</v>
      </c>
      <c r="H2804">
        <f ca="1">FLOOR(SimTable[[#This Row],[Total_Service_Time_sec]],10)</f>
        <v>70</v>
      </c>
    </row>
    <row r="2805" spans="1:8" ht="15" customHeight="1">
      <c r="A2805">
        <f t="shared" si="43"/>
        <v>2804</v>
      </c>
      <c r="B2805" s="13">
        <f ca="1">RAND()</f>
        <v>0.75347815337413426</v>
      </c>
      <c r="C2805" t="str">
        <f ca="1">IF(B2805&lt;=$L$3,$I$3,IF(B2805&lt;=$L$4,$I$4,IF(B2805&lt;=$L$5,$I$5,IF(B2805&lt;=$L$6,$I$6,$I$7))))</f>
        <v>Cup</v>
      </c>
      <c r="D2805" s="14">
        <f ca="1">LOGINV(RAND(),$M$12,$L$12)</f>
        <v>16.093067337549073</v>
      </c>
      <c r="E2805" s="14">
        <f ca="1">LOGINV(RAND(),$M$13,$L$13)</f>
        <v>13.052757796055843</v>
      </c>
      <c r="F2805" s="14">
        <f ca="1">LOGINV(RAND(),$M$14,$L$14)</f>
        <v>21.14916986634983</v>
      </c>
      <c r="G2805" s="14">
        <f ca="1">D2805+E2805+F2805</f>
        <v>50.294994999954746</v>
      </c>
      <c r="H2805">
        <f ca="1">FLOOR(SimTable[[#This Row],[Total_Service_Time_sec]],10)</f>
        <v>50</v>
      </c>
    </row>
    <row r="2806" spans="1:8" ht="15" customHeight="1">
      <c r="A2806">
        <f t="shared" si="43"/>
        <v>2805</v>
      </c>
      <c r="B2806" s="13">
        <f ca="1">RAND()</f>
        <v>0.38122008496830817</v>
      </c>
      <c r="C2806" t="str">
        <f ca="1">IF(B2806&lt;=$L$3,$I$3,IF(B2806&lt;=$L$4,$I$4,IF(B2806&lt;=$L$5,$I$5,IF(B2806&lt;=$L$6,$I$6,$I$7))))</f>
        <v>Cone</v>
      </c>
      <c r="D2806" s="14">
        <f ca="1">LOGINV(RAND(),$M$12,$L$12)</f>
        <v>30.788857523746525</v>
      </c>
      <c r="E2806" s="14">
        <f ca="1">LOGINV(RAND(),$M$13,$L$13)</f>
        <v>35.003126922339334</v>
      </c>
      <c r="F2806" s="14">
        <f ca="1">LOGINV(RAND(),$M$14,$L$14)</f>
        <v>25.920637172044188</v>
      </c>
      <c r="G2806" s="14">
        <f ca="1">D2806+E2806+F2806</f>
        <v>91.712621618130044</v>
      </c>
      <c r="H2806">
        <f ca="1">FLOOR(SimTable[[#This Row],[Total_Service_Time_sec]],10)</f>
        <v>90</v>
      </c>
    </row>
    <row r="2807" spans="1:8" ht="15" customHeight="1">
      <c r="A2807">
        <f t="shared" si="43"/>
        <v>2806</v>
      </c>
      <c r="B2807" s="13">
        <f ca="1">RAND()</f>
        <v>0.82938243766093001</v>
      </c>
      <c r="C2807" t="str">
        <f ca="1">IF(B2807&lt;=$L$3,$I$3,IF(B2807&lt;=$L$4,$I$4,IF(B2807&lt;=$L$5,$I$5,IF(B2807&lt;=$L$6,$I$6,$I$7))))</f>
        <v>Cup</v>
      </c>
      <c r="D2807" s="14">
        <f ca="1">LOGINV(RAND(),$M$12,$L$12)</f>
        <v>5.2798441694329741</v>
      </c>
      <c r="E2807" s="14">
        <f ca="1">LOGINV(RAND(),$M$13,$L$13)</f>
        <v>29.079007836344278</v>
      </c>
      <c r="F2807" s="14">
        <f ca="1">LOGINV(RAND(),$M$14,$L$14)</f>
        <v>14.878766582824891</v>
      </c>
      <c r="G2807" s="14">
        <f ca="1">D2807+E2807+F2807</f>
        <v>49.237618588602146</v>
      </c>
      <c r="H2807">
        <f ca="1">FLOOR(SimTable[[#This Row],[Total_Service_Time_sec]],10)</f>
        <v>40</v>
      </c>
    </row>
    <row r="2808" spans="1:8" ht="15" customHeight="1">
      <c r="A2808">
        <f t="shared" si="43"/>
        <v>2807</v>
      </c>
      <c r="B2808" s="13">
        <f ca="1">RAND()</f>
        <v>0.22608004542661175</v>
      </c>
      <c r="C2808" t="str">
        <f ca="1">IF(B2808&lt;=$L$3,$I$3,IF(B2808&lt;=$L$4,$I$4,IF(B2808&lt;=$L$5,$I$5,IF(B2808&lt;=$L$6,$I$6,$I$7))))</f>
        <v>Cone</v>
      </c>
      <c r="D2808" s="14">
        <f ca="1">LOGINV(RAND(),$M$12,$L$12)</f>
        <v>6.0171638755990831</v>
      </c>
      <c r="E2808" s="14">
        <f ca="1">LOGINV(RAND(),$M$13,$L$13)</f>
        <v>42.830600823985492</v>
      </c>
      <c r="F2808" s="14">
        <f ca="1">LOGINV(RAND(),$M$14,$L$14)</f>
        <v>19.219787171484555</v>
      </c>
      <c r="G2808" s="14">
        <f ca="1">D2808+E2808+F2808</f>
        <v>68.067551871069128</v>
      </c>
      <c r="H2808">
        <f ca="1">FLOOR(SimTable[[#This Row],[Total_Service_Time_sec]],10)</f>
        <v>60</v>
      </c>
    </row>
    <row r="2809" spans="1:8" ht="15" customHeight="1">
      <c r="A2809">
        <f t="shared" si="43"/>
        <v>2808</v>
      </c>
      <c r="B2809" s="13">
        <f ca="1">RAND()</f>
        <v>0.66906162811916348</v>
      </c>
      <c r="C2809" t="str">
        <f ca="1">IF(B2809&lt;=$L$3,$I$3,IF(B2809&lt;=$L$4,$I$4,IF(B2809&lt;=$L$5,$I$5,IF(B2809&lt;=$L$6,$I$6,$I$7))))</f>
        <v>Cup</v>
      </c>
      <c r="D2809" s="14">
        <f ca="1">LOGINV(RAND(),$M$12,$L$12)</f>
        <v>36.558354528416359</v>
      </c>
      <c r="E2809" s="14">
        <f ca="1">LOGINV(RAND(),$M$13,$L$13)</f>
        <v>36.05401667881852</v>
      </c>
      <c r="F2809" s="14">
        <f ca="1">LOGINV(RAND(),$M$14,$L$14)</f>
        <v>20.427521284635667</v>
      </c>
      <c r="G2809" s="14">
        <f ca="1">D2809+E2809+F2809</f>
        <v>93.039892491870546</v>
      </c>
      <c r="H2809">
        <f ca="1">FLOOR(SimTable[[#This Row],[Total_Service_Time_sec]],10)</f>
        <v>90</v>
      </c>
    </row>
    <row r="2810" spans="1:8" ht="15" customHeight="1">
      <c r="A2810">
        <f t="shared" si="43"/>
        <v>2809</v>
      </c>
      <c r="B2810" s="13">
        <f ca="1">RAND()</f>
        <v>0.40829675884083871</v>
      </c>
      <c r="C2810" t="str">
        <f ca="1">IF(B2810&lt;=$L$3,$I$3,IF(B2810&lt;=$L$4,$I$4,IF(B2810&lt;=$L$5,$I$5,IF(B2810&lt;=$L$6,$I$6,$I$7))))</f>
        <v>Cone</v>
      </c>
      <c r="D2810" s="14">
        <f ca="1">LOGINV(RAND(),$M$12,$L$12)</f>
        <v>31.115031934549126</v>
      </c>
      <c r="E2810" s="14">
        <f ca="1">LOGINV(RAND(),$M$13,$L$13)</f>
        <v>24.080161475485063</v>
      </c>
      <c r="F2810" s="14">
        <f ca="1">LOGINV(RAND(),$M$14,$L$14)</f>
        <v>19.04352486512958</v>
      </c>
      <c r="G2810" s="14">
        <f ca="1">D2810+E2810+F2810</f>
        <v>74.238718275163777</v>
      </c>
      <c r="H2810">
        <f ca="1">FLOOR(SimTable[[#This Row],[Total_Service_Time_sec]],10)</f>
        <v>70</v>
      </c>
    </row>
    <row r="2811" spans="1:8" ht="15" customHeight="1">
      <c r="A2811">
        <f t="shared" si="43"/>
        <v>2810</v>
      </c>
      <c r="B2811" s="13">
        <f ca="1">RAND()</f>
        <v>0.56363589015708793</v>
      </c>
      <c r="C2811" t="str">
        <f ca="1">IF(B2811&lt;=$L$3,$I$3,IF(B2811&lt;=$L$4,$I$4,IF(B2811&lt;=$L$5,$I$5,IF(B2811&lt;=$L$6,$I$6,$I$7))))</f>
        <v>Cup</v>
      </c>
      <c r="D2811" s="14">
        <f ca="1">LOGINV(RAND(),$M$12,$L$12)</f>
        <v>17.309520303387256</v>
      </c>
      <c r="E2811" s="14">
        <f ca="1">LOGINV(RAND(),$M$13,$L$13)</f>
        <v>22.183924916339027</v>
      </c>
      <c r="F2811" s="14">
        <f ca="1">LOGINV(RAND(),$M$14,$L$14)</f>
        <v>22.310754394405585</v>
      </c>
      <c r="G2811" s="14">
        <f ca="1">D2811+E2811+F2811</f>
        <v>61.804199614131868</v>
      </c>
      <c r="H2811">
        <f ca="1">FLOOR(SimTable[[#This Row],[Total_Service_Time_sec]],10)</f>
        <v>60</v>
      </c>
    </row>
    <row r="2812" spans="1:8" ht="15" customHeight="1">
      <c r="A2812">
        <f t="shared" si="43"/>
        <v>2811</v>
      </c>
      <c r="B2812" s="13">
        <f ca="1">RAND()</f>
        <v>7.1210706885548869E-2</v>
      </c>
      <c r="C2812" t="str">
        <f ca="1">IF(B2812&lt;=$L$3,$I$3,IF(B2812&lt;=$L$4,$I$4,IF(B2812&lt;=$L$5,$I$5,IF(B2812&lt;=$L$6,$I$6,$I$7))))</f>
        <v>Cone</v>
      </c>
      <c r="D2812" s="14">
        <f ca="1">LOGINV(RAND(),$M$12,$L$12)</f>
        <v>81.579032482436844</v>
      </c>
      <c r="E2812" s="14">
        <f ca="1">LOGINV(RAND(),$M$13,$L$13)</f>
        <v>23.323865294036544</v>
      </c>
      <c r="F2812" s="14">
        <f ca="1">LOGINV(RAND(),$M$14,$L$14)</f>
        <v>20.090864512141874</v>
      </c>
      <c r="G2812" s="14">
        <f ca="1">D2812+E2812+F2812</f>
        <v>124.99376228861527</v>
      </c>
      <c r="H2812">
        <f ca="1">FLOOR(SimTable[[#This Row],[Total_Service_Time_sec]],10)</f>
        <v>120</v>
      </c>
    </row>
    <row r="2813" spans="1:8" ht="15" customHeight="1">
      <c r="A2813">
        <f t="shared" si="43"/>
        <v>2812</v>
      </c>
      <c r="B2813" s="13">
        <f ca="1">RAND()</f>
        <v>0.19701241337996744</v>
      </c>
      <c r="C2813" t="str">
        <f ca="1">IF(B2813&lt;=$L$3,$I$3,IF(B2813&lt;=$L$4,$I$4,IF(B2813&lt;=$L$5,$I$5,IF(B2813&lt;=$L$6,$I$6,$I$7))))</f>
        <v>Cone</v>
      </c>
      <c r="D2813" s="14">
        <f ca="1">LOGINV(RAND(),$M$12,$L$12)</f>
        <v>23.710906367919204</v>
      </c>
      <c r="E2813" s="14">
        <f ca="1">LOGINV(RAND(),$M$13,$L$13)</f>
        <v>18.096629702996157</v>
      </c>
      <c r="F2813" s="14">
        <f ca="1">LOGINV(RAND(),$M$14,$L$14)</f>
        <v>18.606300733581531</v>
      </c>
      <c r="G2813" s="14">
        <f ca="1">D2813+E2813+F2813</f>
        <v>60.413836804496896</v>
      </c>
      <c r="H2813">
        <f ca="1">FLOOR(SimTable[[#This Row],[Total_Service_Time_sec]],10)</f>
        <v>60</v>
      </c>
    </row>
    <row r="2814" spans="1:8" ht="15" customHeight="1">
      <c r="A2814">
        <f t="shared" si="43"/>
        <v>2813</v>
      </c>
      <c r="B2814" s="13">
        <f ca="1">RAND()</f>
        <v>0.65445111702691272</v>
      </c>
      <c r="C2814" t="str">
        <f ca="1">IF(B2814&lt;=$L$3,$I$3,IF(B2814&lt;=$L$4,$I$4,IF(B2814&lt;=$L$5,$I$5,IF(B2814&lt;=$L$6,$I$6,$I$7))))</f>
        <v>Cup</v>
      </c>
      <c r="D2814" s="14">
        <f ca="1">LOGINV(RAND(),$M$12,$L$12)</f>
        <v>52.006551350144171</v>
      </c>
      <c r="E2814" s="14">
        <f ca="1">LOGINV(RAND(),$M$13,$L$13)</f>
        <v>65.619690204253033</v>
      </c>
      <c r="F2814" s="14">
        <f ca="1">LOGINV(RAND(),$M$14,$L$14)</f>
        <v>24.318986824461366</v>
      </c>
      <c r="G2814" s="14">
        <f ca="1">D2814+E2814+F2814</f>
        <v>141.94522837885859</v>
      </c>
      <c r="H2814">
        <f ca="1">FLOOR(SimTable[[#This Row],[Total_Service_Time_sec]],10)</f>
        <v>140</v>
      </c>
    </row>
    <row r="2815" spans="1:8" ht="15" customHeight="1">
      <c r="A2815">
        <f t="shared" si="43"/>
        <v>2814</v>
      </c>
      <c r="B2815" s="13">
        <f ca="1">RAND()</f>
        <v>0.36457318896883517</v>
      </c>
      <c r="C2815" t="str">
        <f ca="1">IF(B2815&lt;=$L$3,$I$3,IF(B2815&lt;=$L$4,$I$4,IF(B2815&lt;=$L$5,$I$5,IF(B2815&lt;=$L$6,$I$6,$I$7))))</f>
        <v>Cone</v>
      </c>
      <c r="D2815" s="14">
        <f ca="1">LOGINV(RAND(),$M$12,$L$12)</f>
        <v>42.968046148341635</v>
      </c>
      <c r="E2815" s="14">
        <f ca="1">LOGINV(RAND(),$M$13,$L$13)</f>
        <v>28.776372573617952</v>
      </c>
      <c r="F2815" s="14">
        <f ca="1">LOGINV(RAND(),$M$14,$L$14)</f>
        <v>20.757387042317866</v>
      </c>
      <c r="G2815" s="14">
        <f ca="1">D2815+E2815+F2815</f>
        <v>92.501805764277464</v>
      </c>
      <c r="H2815">
        <f ca="1">FLOOR(SimTable[[#This Row],[Total_Service_Time_sec]],10)</f>
        <v>90</v>
      </c>
    </row>
    <row r="2816" spans="1:8" ht="15" customHeight="1">
      <c r="A2816">
        <f t="shared" si="43"/>
        <v>2815</v>
      </c>
      <c r="B2816" s="13">
        <f ca="1">RAND()</f>
        <v>0.81646931312864768</v>
      </c>
      <c r="C2816" t="str">
        <f ca="1">IF(B2816&lt;=$L$3,$I$3,IF(B2816&lt;=$L$4,$I$4,IF(B2816&lt;=$L$5,$I$5,IF(B2816&lt;=$L$6,$I$6,$I$7))))</f>
        <v>Cup</v>
      </c>
      <c r="D2816" s="14">
        <f ca="1">LOGINV(RAND(),$M$12,$L$12)</f>
        <v>4.0909454026262635</v>
      </c>
      <c r="E2816" s="14">
        <f ca="1">LOGINV(RAND(),$M$13,$L$13)</f>
        <v>32.633859547518526</v>
      </c>
      <c r="F2816" s="14">
        <f ca="1">LOGINV(RAND(),$M$14,$L$14)</f>
        <v>17.13049817768723</v>
      </c>
      <c r="G2816" s="14">
        <f ca="1">D2816+E2816+F2816</f>
        <v>53.855303127832016</v>
      </c>
      <c r="H2816">
        <f ca="1">FLOOR(SimTable[[#This Row],[Total_Service_Time_sec]],10)</f>
        <v>50</v>
      </c>
    </row>
    <row r="2817" spans="1:8" ht="15" customHeight="1">
      <c r="A2817">
        <f t="shared" si="43"/>
        <v>2816</v>
      </c>
      <c r="B2817" s="13">
        <f ca="1">RAND()</f>
        <v>0.89529865442903434</v>
      </c>
      <c r="C2817" t="str">
        <f ca="1">IF(B2817&lt;=$L$3,$I$3,IF(B2817&lt;=$L$4,$I$4,IF(B2817&lt;=$L$5,$I$5,IF(B2817&lt;=$L$6,$I$6,$I$7))))</f>
        <v>Shake</v>
      </c>
      <c r="D2817" s="14">
        <f ca="1">LOGINV(RAND(),$M$12,$L$12)</f>
        <v>32.62250705299234</v>
      </c>
      <c r="E2817" s="14">
        <f ca="1">LOGINV(RAND(),$M$13,$L$13)</f>
        <v>8.6362763748121445</v>
      </c>
      <c r="F2817" s="14">
        <f ca="1">LOGINV(RAND(),$M$14,$L$14)</f>
        <v>19.656101578273184</v>
      </c>
      <c r="G2817" s="14">
        <f ca="1">D2817+E2817+F2817</f>
        <v>60.914885006077668</v>
      </c>
      <c r="H2817">
        <f ca="1">FLOOR(SimTable[[#This Row],[Total_Service_Time_sec]],10)</f>
        <v>60</v>
      </c>
    </row>
    <row r="2818" spans="1:8" ht="15" customHeight="1">
      <c r="A2818">
        <f t="shared" ref="A2818:A2881" si="44">ROW()-1</f>
        <v>2817</v>
      </c>
      <c r="B2818" s="13">
        <f ca="1">RAND()</f>
        <v>0.6298299496865889</v>
      </c>
      <c r="C2818" t="str">
        <f ca="1">IF(B2818&lt;=$L$3,$I$3,IF(B2818&lt;=$L$4,$I$4,IF(B2818&lt;=$L$5,$I$5,IF(B2818&lt;=$L$6,$I$6,$I$7))))</f>
        <v>Cup</v>
      </c>
      <c r="D2818" s="14">
        <f ca="1">LOGINV(RAND(),$M$12,$L$12)</f>
        <v>41.54291234643717</v>
      </c>
      <c r="E2818" s="14">
        <f ca="1">LOGINV(RAND(),$M$13,$L$13)</f>
        <v>22.795422522773347</v>
      </c>
      <c r="F2818" s="14">
        <f ca="1">LOGINV(RAND(),$M$14,$L$14)</f>
        <v>21.499296966194429</v>
      </c>
      <c r="G2818" s="14">
        <f ca="1">D2818+E2818+F2818</f>
        <v>85.837631835404949</v>
      </c>
      <c r="H2818">
        <f ca="1">FLOOR(SimTable[[#This Row],[Total_Service_Time_sec]],10)</f>
        <v>80</v>
      </c>
    </row>
    <row r="2819" spans="1:8" ht="15" customHeight="1">
      <c r="A2819">
        <f t="shared" si="44"/>
        <v>2818</v>
      </c>
      <c r="B2819" s="13">
        <f ca="1">RAND()</f>
        <v>0.91725423639844905</v>
      </c>
      <c r="C2819" t="str">
        <f ca="1">IF(B2819&lt;=$L$3,$I$3,IF(B2819&lt;=$L$4,$I$4,IF(B2819&lt;=$L$5,$I$5,IF(B2819&lt;=$L$6,$I$6,$I$7))))</f>
        <v>Split</v>
      </c>
      <c r="D2819" s="14">
        <f ca="1">LOGINV(RAND(),$M$12,$L$12)</f>
        <v>22.682527300912092</v>
      </c>
      <c r="E2819" s="14">
        <f ca="1">LOGINV(RAND(),$M$13,$L$13)</f>
        <v>26.2122757295766</v>
      </c>
      <c r="F2819" s="14">
        <f ca="1">LOGINV(RAND(),$M$14,$L$14)</f>
        <v>21.274484706663394</v>
      </c>
      <c r="G2819" s="14">
        <f ca="1">D2819+E2819+F2819</f>
        <v>70.169287737152075</v>
      </c>
      <c r="H2819">
        <f ca="1">FLOOR(SimTable[[#This Row],[Total_Service_Time_sec]],10)</f>
        <v>70</v>
      </c>
    </row>
    <row r="2820" spans="1:8" ht="15" customHeight="1">
      <c r="A2820">
        <f t="shared" si="44"/>
        <v>2819</v>
      </c>
      <c r="B2820" s="13">
        <f ca="1">RAND()</f>
        <v>0.94023733270847631</v>
      </c>
      <c r="C2820" t="str">
        <f ca="1">IF(B2820&lt;=$L$3,$I$3,IF(B2820&lt;=$L$4,$I$4,IF(B2820&lt;=$L$5,$I$5,IF(B2820&lt;=$L$6,$I$6,$I$7))))</f>
        <v>Split</v>
      </c>
      <c r="D2820" s="14">
        <f ca="1">LOGINV(RAND(),$M$12,$L$12)</f>
        <v>54.913342213830994</v>
      </c>
      <c r="E2820" s="14">
        <f ca="1">LOGINV(RAND(),$M$13,$L$13)</f>
        <v>38.779606880386787</v>
      </c>
      <c r="F2820" s="14">
        <f ca="1">LOGINV(RAND(),$M$14,$L$14)</f>
        <v>29.250991275535295</v>
      </c>
      <c r="G2820" s="14">
        <f ca="1">D2820+E2820+F2820</f>
        <v>122.94394036975308</v>
      </c>
      <c r="H2820">
        <f ca="1">FLOOR(SimTable[[#This Row],[Total_Service_Time_sec]],10)</f>
        <v>120</v>
      </c>
    </row>
    <row r="2821" spans="1:8" ht="15" customHeight="1">
      <c r="A2821">
        <f t="shared" si="44"/>
        <v>2820</v>
      </c>
      <c r="B2821" s="13">
        <f ca="1">RAND()</f>
        <v>0.28936682564846805</v>
      </c>
      <c r="C2821" t="str">
        <f ca="1">IF(B2821&lt;=$L$3,$I$3,IF(B2821&lt;=$L$4,$I$4,IF(B2821&lt;=$L$5,$I$5,IF(B2821&lt;=$L$6,$I$6,$I$7))))</f>
        <v>Cone</v>
      </c>
      <c r="D2821" s="14">
        <f ca="1">LOGINV(RAND(),$M$12,$L$12)</f>
        <v>23.878754811444178</v>
      </c>
      <c r="E2821" s="14">
        <f ca="1">LOGINV(RAND(),$M$13,$L$13)</f>
        <v>21.118235023326339</v>
      </c>
      <c r="F2821" s="14">
        <f ca="1">LOGINV(RAND(),$M$14,$L$14)</f>
        <v>16.71212307952667</v>
      </c>
      <c r="G2821" s="14">
        <f ca="1">D2821+E2821+F2821</f>
        <v>61.709112914297187</v>
      </c>
      <c r="H2821">
        <f ca="1">FLOOR(SimTable[[#This Row],[Total_Service_Time_sec]],10)</f>
        <v>60</v>
      </c>
    </row>
    <row r="2822" spans="1:8" ht="15" customHeight="1">
      <c r="A2822">
        <f t="shared" si="44"/>
        <v>2821</v>
      </c>
      <c r="B2822" s="13">
        <f ca="1">RAND()</f>
        <v>0.45561049685853672</v>
      </c>
      <c r="C2822" t="str">
        <f ca="1">IF(B2822&lt;=$L$3,$I$3,IF(B2822&lt;=$L$4,$I$4,IF(B2822&lt;=$L$5,$I$5,IF(B2822&lt;=$L$6,$I$6,$I$7))))</f>
        <v>Cone</v>
      </c>
      <c r="D2822" s="14">
        <f ca="1">LOGINV(RAND(),$M$12,$L$12)</f>
        <v>18.950629075282244</v>
      </c>
      <c r="E2822" s="14">
        <f ca="1">LOGINV(RAND(),$M$13,$L$13)</f>
        <v>33.827250936443257</v>
      </c>
      <c r="F2822" s="14">
        <f ca="1">LOGINV(RAND(),$M$14,$L$14)</f>
        <v>19.713650151581945</v>
      </c>
      <c r="G2822" s="14">
        <f ca="1">D2822+E2822+F2822</f>
        <v>72.491530163307445</v>
      </c>
      <c r="H2822">
        <f ca="1">FLOOR(SimTable[[#This Row],[Total_Service_Time_sec]],10)</f>
        <v>70</v>
      </c>
    </row>
    <row r="2823" spans="1:8" ht="15" customHeight="1">
      <c r="A2823">
        <f t="shared" si="44"/>
        <v>2822</v>
      </c>
      <c r="B2823" s="13">
        <f ca="1">RAND()</f>
        <v>0.37854650485967434</v>
      </c>
      <c r="C2823" t="str">
        <f ca="1">IF(B2823&lt;=$L$3,$I$3,IF(B2823&lt;=$L$4,$I$4,IF(B2823&lt;=$L$5,$I$5,IF(B2823&lt;=$L$6,$I$6,$I$7))))</f>
        <v>Cone</v>
      </c>
      <c r="D2823" s="14">
        <f ca="1">LOGINV(RAND(),$M$12,$L$12)</f>
        <v>24.52201926132118</v>
      </c>
      <c r="E2823" s="14">
        <f ca="1">LOGINV(RAND(),$M$13,$L$13)</f>
        <v>31.977408519246701</v>
      </c>
      <c r="F2823" s="14">
        <f ca="1">LOGINV(RAND(),$M$14,$L$14)</f>
        <v>21.486276113225983</v>
      </c>
      <c r="G2823" s="14">
        <f ca="1">D2823+E2823+F2823</f>
        <v>77.985703893793868</v>
      </c>
      <c r="H2823">
        <f ca="1">FLOOR(SimTable[[#This Row],[Total_Service_Time_sec]],10)</f>
        <v>70</v>
      </c>
    </row>
    <row r="2824" spans="1:8" ht="15" customHeight="1">
      <c r="A2824">
        <f t="shared" si="44"/>
        <v>2823</v>
      </c>
      <c r="B2824" s="13">
        <f ca="1">RAND()</f>
        <v>0.42146030493766806</v>
      </c>
      <c r="C2824" t="str">
        <f ca="1">IF(B2824&lt;=$L$3,$I$3,IF(B2824&lt;=$L$4,$I$4,IF(B2824&lt;=$L$5,$I$5,IF(B2824&lt;=$L$6,$I$6,$I$7))))</f>
        <v>Cone</v>
      </c>
      <c r="D2824" s="14">
        <f ca="1">LOGINV(RAND(),$M$12,$L$12)</f>
        <v>29.226125148483394</v>
      </c>
      <c r="E2824" s="14">
        <f ca="1">LOGINV(RAND(),$M$13,$L$13)</f>
        <v>26.877185504147263</v>
      </c>
      <c r="F2824" s="14">
        <f ca="1">LOGINV(RAND(),$M$14,$L$14)</f>
        <v>20.661156933212926</v>
      </c>
      <c r="G2824" s="14">
        <f ca="1">D2824+E2824+F2824</f>
        <v>76.764467585843576</v>
      </c>
      <c r="H2824">
        <f ca="1">FLOOR(SimTable[[#This Row],[Total_Service_Time_sec]],10)</f>
        <v>70</v>
      </c>
    </row>
    <row r="2825" spans="1:8" ht="15" customHeight="1">
      <c r="A2825">
        <f t="shared" si="44"/>
        <v>2824</v>
      </c>
      <c r="B2825" s="13">
        <f ca="1">RAND()</f>
        <v>0.66576911391880478</v>
      </c>
      <c r="C2825" t="str">
        <f ca="1">IF(B2825&lt;=$L$3,$I$3,IF(B2825&lt;=$L$4,$I$4,IF(B2825&lt;=$L$5,$I$5,IF(B2825&lt;=$L$6,$I$6,$I$7))))</f>
        <v>Cup</v>
      </c>
      <c r="D2825" s="14">
        <f ca="1">LOGINV(RAND(),$M$12,$L$12)</f>
        <v>40.983417347067409</v>
      </c>
      <c r="E2825" s="14">
        <f ca="1">LOGINV(RAND(),$M$13,$L$13)</f>
        <v>10.445875354775831</v>
      </c>
      <c r="F2825" s="14">
        <f ca="1">LOGINV(RAND(),$M$14,$L$14)</f>
        <v>18.717445958707327</v>
      </c>
      <c r="G2825" s="14">
        <f ca="1">D2825+E2825+F2825</f>
        <v>70.146738660550568</v>
      </c>
      <c r="H2825">
        <f ca="1">FLOOR(SimTable[[#This Row],[Total_Service_Time_sec]],10)</f>
        <v>70</v>
      </c>
    </row>
    <row r="2826" spans="1:8" ht="15" customHeight="1">
      <c r="A2826">
        <f t="shared" si="44"/>
        <v>2825</v>
      </c>
      <c r="B2826" s="13">
        <f ca="1">RAND()</f>
        <v>0.32001745960632033</v>
      </c>
      <c r="C2826" t="str">
        <f ca="1">IF(B2826&lt;=$L$3,$I$3,IF(B2826&lt;=$L$4,$I$4,IF(B2826&lt;=$L$5,$I$5,IF(B2826&lt;=$L$6,$I$6,$I$7))))</f>
        <v>Cone</v>
      </c>
      <c r="D2826" s="14">
        <f ca="1">LOGINV(RAND(),$M$12,$L$12)</f>
        <v>34.83561183767867</v>
      </c>
      <c r="E2826" s="14">
        <f ca="1">LOGINV(RAND(),$M$13,$L$13)</f>
        <v>29.777046040157529</v>
      </c>
      <c r="F2826" s="14">
        <f ca="1">LOGINV(RAND(),$M$14,$L$14)</f>
        <v>27.881183973300999</v>
      </c>
      <c r="G2826" s="14">
        <f ca="1">D2826+E2826+F2826</f>
        <v>92.493841851137205</v>
      </c>
      <c r="H2826">
        <f ca="1">FLOOR(SimTable[[#This Row],[Total_Service_Time_sec]],10)</f>
        <v>90</v>
      </c>
    </row>
    <row r="2827" spans="1:8" ht="15" customHeight="1">
      <c r="A2827">
        <f t="shared" si="44"/>
        <v>2826</v>
      </c>
      <c r="B2827" s="13">
        <f ca="1">RAND()</f>
        <v>0.31216393800244946</v>
      </c>
      <c r="C2827" t="str">
        <f ca="1">IF(B2827&lt;=$L$3,$I$3,IF(B2827&lt;=$L$4,$I$4,IF(B2827&lt;=$L$5,$I$5,IF(B2827&lt;=$L$6,$I$6,$I$7))))</f>
        <v>Cone</v>
      </c>
      <c r="D2827" s="14">
        <f ca="1">LOGINV(RAND(),$M$12,$L$12)</f>
        <v>16.823329468860763</v>
      </c>
      <c r="E2827" s="14">
        <f ca="1">LOGINV(RAND(),$M$13,$L$13)</f>
        <v>20.640234974694604</v>
      </c>
      <c r="F2827" s="14">
        <f ca="1">LOGINV(RAND(),$M$14,$L$14)</f>
        <v>16.951147141149626</v>
      </c>
      <c r="G2827" s="14">
        <f ca="1">D2827+E2827+F2827</f>
        <v>54.414711584704996</v>
      </c>
      <c r="H2827">
        <f ca="1">FLOOR(SimTable[[#This Row],[Total_Service_Time_sec]],10)</f>
        <v>50</v>
      </c>
    </row>
    <row r="2828" spans="1:8" ht="15" customHeight="1">
      <c r="A2828">
        <f t="shared" si="44"/>
        <v>2827</v>
      </c>
      <c r="B2828" s="13">
        <f ca="1">RAND()</f>
        <v>0.31436420747523564</v>
      </c>
      <c r="C2828" t="str">
        <f ca="1">IF(B2828&lt;=$L$3,$I$3,IF(B2828&lt;=$L$4,$I$4,IF(B2828&lt;=$L$5,$I$5,IF(B2828&lt;=$L$6,$I$6,$I$7))))</f>
        <v>Cone</v>
      </c>
      <c r="D2828" s="14">
        <f ca="1">LOGINV(RAND(),$M$12,$L$12)</f>
        <v>44.183546134081737</v>
      </c>
      <c r="E2828" s="14">
        <f ca="1">LOGINV(RAND(),$M$13,$L$13)</f>
        <v>39.643385118755006</v>
      </c>
      <c r="F2828" s="14">
        <f ca="1">LOGINV(RAND(),$M$14,$L$14)</f>
        <v>19.75579575930967</v>
      </c>
      <c r="G2828" s="14">
        <f ca="1">D2828+E2828+F2828</f>
        <v>103.58272701214642</v>
      </c>
      <c r="H2828">
        <f ca="1">FLOOR(SimTable[[#This Row],[Total_Service_Time_sec]],10)</f>
        <v>100</v>
      </c>
    </row>
    <row r="2829" spans="1:8" ht="15" customHeight="1">
      <c r="A2829">
        <f t="shared" si="44"/>
        <v>2828</v>
      </c>
      <c r="B2829" s="13">
        <f ca="1">RAND()</f>
        <v>0.16739122733177991</v>
      </c>
      <c r="C2829" t="str">
        <f ca="1">IF(B2829&lt;=$L$3,$I$3,IF(B2829&lt;=$L$4,$I$4,IF(B2829&lt;=$L$5,$I$5,IF(B2829&lt;=$L$6,$I$6,$I$7))))</f>
        <v>Cone</v>
      </c>
      <c r="D2829" s="14">
        <f ca="1">LOGINV(RAND(),$M$12,$L$12)</f>
        <v>12.117479915703077</v>
      </c>
      <c r="E2829" s="14">
        <f ca="1">LOGINV(RAND(),$M$13,$L$13)</f>
        <v>112.2317548372715</v>
      </c>
      <c r="F2829" s="14">
        <f ca="1">LOGINV(RAND(),$M$14,$L$14)</f>
        <v>25.474610011256608</v>
      </c>
      <c r="G2829" s="14">
        <f ca="1">D2829+E2829+F2829</f>
        <v>149.82384476423118</v>
      </c>
      <c r="H2829">
        <f ca="1">FLOOR(SimTable[[#This Row],[Total_Service_Time_sec]],10)</f>
        <v>140</v>
      </c>
    </row>
    <row r="2830" spans="1:8" ht="15" customHeight="1">
      <c r="A2830">
        <f t="shared" si="44"/>
        <v>2829</v>
      </c>
      <c r="B2830" s="13">
        <f ca="1">RAND()</f>
        <v>0.17430211814801833</v>
      </c>
      <c r="C2830" t="str">
        <f ca="1">IF(B2830&lt;=$L$3,$I$3,IF(B2830&lt;=$L$4,$I$4,IF(B2830&lt;=$L$5,$I$5,IF(B2830&lt;=$L$6,$I$6,$I$7))))</f>
        <v>Cone</v>
      </c>
      <c r="D2830" s="14">
        <f ca="1">LOGINV(RAND(),$M$12,$L$12)</f>
        <v>30.842198530683351</v>
      </c>
      <c r="E2830" s="14">
        <f ca="1">LOGINV(RAND(),$M$13,$L$13)</f>
        <v>55.799887154890307</v>
      </c>
      <c r="F2830" s="14">
        <f ca="1">LOGINV(RAND(),$M$14,$L$14)</f>
        <v>21.348197805234051</v>
      </c>
      <c r="G2830" s="14">
        <f ca="1">D2830+E2830+F2830</f>
        <v>107.99028349080771</v>
      </c>
      <c r="H2830">
        <f ca="1">FLOOR(SimTable[[#This Row],[Total_Service_Time_sec]],10)</f>
        <v>100</v>
      </c>
    </row>
    <row r="2831" spans="1:8" ht="15" customHeight="1">
      <c r="A2831">
        <f t="shared" si="44"/>
        <v>2830</v>
      </c>
      <c r="B2831" s="13">
        <f ca="1">RAND()</f>
        <v>0.77802353000295443</v>
      </c>
      <c r="C2831" t="str">
        <f ca="1">IF(B2831&lt;=$L$3,$I$3,IF(B2831&lt;=$L$4,$I$4,IF(B2831&lt;=$L$5,$I$5,IF(B2831&lt;=$L$6,$I$6,$I$7))))</f>
        <v>Cup</v>
      </c>
      <c r="D2831" s="14">
        <f ca="1">LOGINV(RAND(),$M$12,$L$12)</f>
        <v>102.57552721792922</v>
      </c>
      <c r="E2831" s="14">
        <f ca="1">LOGINV(RAND(),$M$13,$L$13)</f>
        <v>25.726231723779513</v>
      </c>
      <c r="F2831" s="14">
        <f ca="1">LOGINV(RAND(),$M$14,$L$14)</f>
        <v>14.311731441993366</v>
      </c>
      <c r="G2831" s="14">
        <f ca="1">D2831+E2831+F2831</f>
        <v>142.6134903837021</v>
      </c>
      <c r="H2831">
        <f ca="1">FLOOR(SimTable[[#This Row],[Total_Service_Time_sec]],10)</f>
        <v>140</v>
      </c>
    </row>
    <row r="2832" spans="1:8" ht="15" customHeight="1">
      <c r="A2832">
        <f t="shared" si="44"/>
        <v>2831</v>
      </c>
      <c r="B2832" s="13">
        <f ca="1">RAND()</f>
        <v>0.73763741884666767</v>
      </c>
      <c r="C2832" t="str">
        <f ca="1">IF(B2832&lt;=$L$3,$I$3,IF(B2832&lt;=$L$4,$I$4,IF(B2832&lt;=$L$5,$I$5,IF(B2832&lt;=$L$6,$I$6,$I$7))))</f>
        <v>Cup</v>
      </c>
      <c r="D2832" s="14">
        <f ca="1">LOGINV(RAND(),$M$12,$L$12)</f>
        <v>29.44016757314451</v>
      </c>
      <c r="E2832" s="14">
        <f ca="1">LOGINV(RAND(),$M$13,$L$13)</f>
        <v>23.001426296816582</v>
      </c>
      <c r="F2832" s="14">
        <f ca="1">LOGINV(RAND(),$M$14,$L$14)</f>
        <v>16.495359935857739</v>
      </c>
      <c r="G2832" s="14">
        <f ca="1">D2832+E2832+F2832</f>
        <v>68.936953805818831</v>
      </c>
      <c r="H2832">
        <f ca="1">FLOOR(SimTable[[#This Row],[Total_Service_Time_sec]],10)</f>
        <v>60</v>
      </c>
    </row>
    <row r="2833" spans="1:8" ht="15" customHeight="1">
      <c r="A2833">
        <f t="shared" si="44"/>
        <v>2832</v>
      </c>
      <c r="B2833" s="13">
        <f ca="1">RAND()</f>
        <v>0.39175929328194781</v>
      </c>
      <c r="C2833" t="str">
        <f ca="1">IF(B2833&lt;=$L$3,$I$3,IF(B2833&lt;=$L$4,$I$4,IF(B2833&lt;=$L$5,$I$5,IF(B2833&lt;=$L$6,$I$6,$I$7))))</f>
        <v>Cone</v>
      </c>
      <c r="D2833" s="14">
        <f ca="1">LOGINV(RAND(),$M$12,$L$12)</f>
        <v>24.736883418201465</v>
      </c>
      <c r="E2833" s="14">
        <f ca="1">LOGINV(RAND(),$M$13,$L$13)</f>
        <v>50.095544045620443</v>
      </c>
      <c r="F2833" s="14">
        <f ca="1">LOGINV(RAND(),$M$14,$L$14)</f>
        <v>16.405752925179669</v>
      </c>
      <c r="G2833" s="14">
        <f ca="1">D2833+E2833+F2833</f>
        <v>91.238180389001585</v>
      </c>
      <c r="H2833">
        <f ca="1">FLOOR(SimTable[[#This Row],[Total_Service_Time_sec]],10)</f>
        <v>90</v>
      </c>
    </row>
    <row r="2834" spans="1:8" ht="15" customHeight="1">
      <c r="A2834">
        <f t="shared" si="44"/>
        <v>2833</v>
      </c>
      <c r="B2834" s="13">
        <f ca="1">RAND()</f>
        <v>0.62368793886707607</v>
      </c>
      <c r="C2834" t="str">
        <f ca="1">IF(B2834&lt;=$L$3,$I$3,IF(B2834&lt;=$L$4,$I$4,IF(B2834&lt;=$L$5,$I$5,IF(B2834&lt;=$L$6,$I$6,$I$7))))</f>
        <v>Cup</v>
      </c>
      <c r="D2834" s="14">
        <f ca="1">LOGINV(RAND(),$M$12,$L$12)</f>
        <v>21.049532487475691</v>
      </c>
      <c r="E2834" s="14">
        <f ca="1">LOGINV(RAND(),$M$13,$L$13)</f>
        <v>51.920155834128849</v>
      </c>
      <c r="F2834" s="14">
        <f ca="1">LOGINV(RAND(),$M$14,$L$14)</f>
        <v>23.406222228332808</v>
      </c>
      <c r="G2834" s="14">
        <f ca="1">D2834+E2834+F2834</f>
        <v>96.375910549937345</v>
      </c>
      <c r="H2834">
        <f ca="1">FLOOR(SimTable[[#This Row],[Total_Service_Time_sec]],10)</f>
        <v>90</v>
      </c>
    </row>
    <row r="2835" spans="1:8" ht="15" customHeight="1">
      <c r="A2835">
        <f t="shared" si="44"/>
        <v>2834</v>
      </c>
      <c r="B2835" s="13">
        <f ca="1">RAND()</f>
        <v>0.57237019966199243</v>
      </c>
      <c r="C2835" t="str">
        <f ca="1">IF(B2835&lt;=$L$3,$I$3,IF(B2835&lt;=$L$4,$I$4,IF(B2835&lt;=$L$5,$I$5,IF(B2835&lt;=$L$6,$I$6,$I$7))))</f>
        <v>Cup</v>
      </c>
      <c r="D2835" s="14">
        <f ca="1">LOGINV(RAND(),$M$12,$L$12)</f>
        <v>17.951563476514469</v>
      </c>
      <c r="E2835" s="14">
        <f ca="1">LOGINV(RAND(),$M$13,$L$13)</f>
        <v>32.36784013345622</v>
      </c>
      <c r="F2835" s="14">
        <f ca="1">LOGINV(RAND(),$M$14,$L$14)</f>
        <v>23.794000016870939</v>
      </c>
      <c r="G2835" s="14">
        <f ca="1">D2835+E2835+F2835</f>
        <v>74.113403626841631</v>
      </c>
      <c r="H2835">
        <f ca="1">FLOOR(SimTable[[#This Row],[Total_Service_Time_sec]],10)</f>
        <v>70</v>
      </c>
    </row>
    <row r="2836" spans="1:8" ht="15" customHeight="1">
      <c r="A2836">
        <f t="shared" si="44"/>
        <v>2835</v>
      </c>
      <c r="B2836" s="13">
        <f ca="1">RAND()</f>
        <v>0.78506103379909165</v>
      </c>
      <c r="C2836" t="str">
        <f ca="1">IF(B2836&lt;=$L$3,$I$3,IF(B2836&lt;=$L$4,$I$4,IF(B2836&lt;=$L$5,$I$5,IF(B2836&lt;=$L$6,$I$6,$I$7))))</f>
        <v>Cup</v>
      </c>
      <c r="D2836" s="14">
        <f ca="1">LOGINV(RAND(),$M$12,$L$12)</f>
        <v>40.951220225225121</v>
      </c>
      <c r="E2836" s="14">
        <f ca="1">LOGINV(RAND(),$M$13,$L$13)</f>
        <v>43.27208367665871</v>
      </c>
      <c r="F2836" s="14">
        <f ca="1">LOGINV(RAND(),$M$14,$L$14)</f>
        <v>18.338281659334395</v>
      </c>
      <c r="G2836" s="14">
        <f ca="1">D2836+E2836+F2836</f>
        <v>102.56158556121824</v>
      </c>
      <c r="H2836">
        <f ca="1">FLOOR(SimTable[[#This Row],[Total_Service_Time_sec]],10)</f>
        <v>100</v>
      </c>
    </row>
    <row r="2837" spans="1:8" ht="15" customHeight="1">
      <c r="A2837">
        <f t="shared" si="44"/>
        <v>2836</v>
      </c>
      <c r="B2837" s="13">
        <f ca="1">RAND()</f>
        <v>0.78782043971549354</v>
      </c>
      <c r="C2837" t="str">
        <f ca="1">IF(B2837&lt;=$L$3,$I$3,IF(B2837&lt;=$L$4,$I$4,IF(B2837&lt;=$L$5,$I$5,IF(B2837&lt;=$L$6,$I$6,$I$7))))</f>
        <v>Cup</v>
      </c>
      <c r="D2837" s="14">
        <f ca="1">LOGINV(RAND(),$M$12,$L$12)</f>
        <v>108.89543861725663</v>
      </c>
      <c r="E2837" s="14">
        <f ca="1">LOGINV(RAND(),$M$13,$L$13)</f>
        <v>12.646584977864272</v>
      </c>
      <c r="F2837" s="14">
        <f ca="1">LOGINV(RAND(),$M$14,$L$14)</f>
        <v>15.862773331996655</v>
      </c>
      <c r="G2837" s="14">
        <f ca="1">D2837+E2837+F2837</f>
        <v>137.40479692711756</v>
      </c>
      <c r="H2837">
        <f ca="1">FLOOR(SimTable[[#This Row],[Total_Service_Time_sec]],10)</f>
        <v>130</v>
      </c>
    </row>
    <row r="2838" spans="1:8" ht="15" customHeight="1">
      <c r="A2838">
        <f t="shared" si="44"/>
        <v>2837</v>
      </c>
      <c r="B2838" s="13">
        <f ca="1">RAND()</f>
        <v>0.72011557859116548</v>
      </c>
      <c r="C2838" t="str">
        <f ca="1">IF(B2838&lt;=$L$3,$I$3,IF(B2838&lt;=$L$4,$I$4,IF(B2838&lt;=$L$5,$I$5,IF(B2838&lt;=$L$6,$I$6,$I$7))))</f>
        <v>Cup</v>
      </c>
      <c r="D2838" s="14">
        <f ca="1">LOGINV(RAND(),$M$12,$L$12)</f>
        <v>13.08841557447993</v>
      </c>
      <c r="E2838" s="14">
        <f ca="1">LOGINV(RAND(),$M$13,$L$13)</f>
        <v>65.243771358743615</v>
      </c>
      <c r="F2838" s="14">
        <f ca="1">LOGINV(RAND(),$M$14,$L$14)</f>
        <v>14.401875447384475</v>
      </c>
      <c r="G2838" s="14">
        <f ca="1">D2838+E2838+F2838</f>
        <v>92.734062380608009</v>
      </c>
      <c r="H2838">
        <f ca="1">FLOOR(SimTable[[#This Row],[Total_Service_Time_sec]],10)</f>
        <v>90</v>
      </c>
    </row>
    <row r="2839" spans="1:8" ht="15" customHeight="1">
      <c r="A2839">
        <f t="shared" si="44"/>
        <v>2838</v>
      </c>
      <c r="B2839" s="13">
        <f ca="1">RAND()</f>
        <v>0.36163881946443888</v>
      </c>
      <c r="C2839" t="str">
        <f ca="1">IF(B2839&lt;=$L$3,$I$3,IF(B2839&lt;=$L$4,$I$4,IF(B2839&lt;=$L$5,$I$5,IF(B2839&lt;=$L$6,$I$6,$I$7))))</f>
        <v>Cone</v>
      </c>
      <c r="D2839" s="14">
        <f ca="1">LOGINV(RAND(),$M$12,$L$12)</f>
        <v>25.858562209850536</v>
      </c>
      <c r="E2839" s="14">
        <f ca="1">LOGINV(RAND(),$M$13,$L$13)</f>
        <v>18.684445635076219</v>
      </c>
      <c r="F2839" s="14">
        <f ca="1">LOGINV(RAND(),$M$14,$L$14)</f>
        <v>20.25276312507124</v>
      </c>
      <c r="G2839" s="14">
        <f ca="1">D2839+E2839+F2839</f>
        <v>64.795770969997989</v>
      </c>
      <c r="H2839">
        <f ca="1">FLOOR(SimTable[[#This Row],[Total_Service_Time_sec]],10)</f>
        <v>60</v>
      </c>
    </row>
    <row r="2840" spans="1:8" ht="15" customHeight="1">
      <c r="A2840">
        <f t="shared" si="44"/>
        <v>2839</v>
      </c>
      <c r="B2840" s="13">
        <f ca="1">RAND()</f>
        <v>0.81581710550323827</v>
      </c>
      <c r="C2840" t="str">
        <f ca="1">IF(B2840&lt;=$L$3,$I$3,IF(B2840&lt;=$L$4,$I$4,IF(B2840&lt;=$L$5,$I$5,IF(B2840&lt;=$L$6,$I$6,$I$7))))</f>
        <v>Cup</v>
      </c>
      <c r="D2840" s="14">
        <f ca="1">LOGINV(RAND(),$M$12,$L$12)</f>
        <v>8.7631253478820827</v>
      </c>
      <c r="E2840" s="14">
        <f ca="1">LOGINV(RAND(),$M$13,$L$13)</f>
        <v>30.978574135121399</v>
      </c>
      <c r="F2840" s="14">
        <f ca="1">LOGINV(RAND(),$M$14,$L$14)</f>
        <v>20.407795477648865</v>
      </c>
      <c r="G2840" s="14">
        <f ca="1">D2840+E2840+F2840</f>
        <v>60.149494960652348</v>
      </c>
      <c r="H2840">
        <f ca="1">FLOOR(SimTable[[#This Row],[Total_Service_Time_sec]],10)</f>
        <v>60</v>
      </c>
    </row>
    <row r="2841" spans="1:8" ht="15" customHeight="1">
      <c r="A2841">
        <f t="shared" si="44"/>
        <v>2840</v>
      </c>
      <c r="B2841" s="13">
        <f ca="1">RAND()</f>
        <v>0.92460510782527494</v>
      </c>
      <c r="C2841" t="str">
        <f ca="1">IF(B2841&lt;=$L$3,$I$3,IF(B2841&lt;=$L$4,$I$4,IF(B2841&lt;=$L$5,$I$5,IF(B2841&lt;=$L$6,$I$6,$I$7))))</f>
        <v>Split</v>
      </c>
      <c r="D2841" s="14">
        <f ca="1">LOGINV(RAND(),$M$12,$L$12)</f>
        <v>56.602688665968884</v>
      </c>
      <c r="E2841" s="14">
        <f ca="1">LOGINV(RAND(),$M$13,$L$13)</f>
        <v>24.998128380732609</v>
      </c>
      <c r="F2841" s="14">
        <f ca="1">LOGINV(RAND(),$M$14,$L$14)</f>
        <v>15.168322582153722</v>
      </c>
      <c r="G2841" s="14">
        <f ca="1">D2841+E2841+F2841</f>
        <v>96.769139628855214</v>
      </c>
      <c r="H2841">
        <f ca="1">FLOOR(SimTable[[#This Row],[Total_Service_Time_sec]],10)</f>
        <v>90</v>
      </c>
    </row>
    <row r="2842" spans="1:8" ht="15" customHeight="1">
      <c r="A2842">
        <f t="shared" si="44"/>
        <v>2841</v>
      </c>
      <c r="B2842" s="13">
        <f ca="1">RAND()</f>
        <v>0.29921436189442141</v>
      </c>
      <c r="C2842" t="str">
        <f ca="1">IF(B2842&lt;=$L$3,$I$3,IF(B2842&lt;=$L$4,$I$4,IF(B2842&lt;=$L$5,$I$5,IF(B2842&lt;=$L$6,$I$6,$I$7))))</f>
        <v>Cone</v>
      </c>
      <c r="D2842" s="14">
        <f ca="1">LOGINV(RAND(),$M$12,$L$12)</f>
        <v>29.157370794705582</v>
      </c>
      <c r="E2842" s="14">
        <f ca="1">LOGINV(RAND(),$M$13,$L$13)</f>
        <v>20.668215706191059</v>
      </c>
      <c r="F2842" s="14">
        <f ca="1">LOGINV(RAND(),$M$14,$L$14)</f>
        <v>25.972307966599036</v>
      </c>
      <c r="G2842" s="14">
        <f ca="1">D2842+E2842+F2842</f>
        <v>75.797894467495681</v>
      </c>
      <c r="H2842">
        <f ca="1">FLOOR(SimTable[[#This Row],[Total_Service_Time_sec]],10)</f>
        <v>70</v>
      </c>
    </row>
    <row r="2843" spans="1:8" ht="15" customHeight="1">
      <c r="A2843">
        <f t="shared" si="44"/>
        <v>2842</v>
      </c>
      <c r="B2843" s="13">
        <f ca="1">RAND()</f>
        <v>3.9133705522153783E-2</v>
      </c>
      <c r="C2843" t="str">
        <f ca="1">IF(B2843&lt;=$L$3,$I$3,IF(B2843&lt;=$L$4,$I$4,IF(B2843&lt;=$L$5,$I$5,IF(B2843&lt;=$L$6,$I$6,$I$7))))</f>
        <v>Cone</v>
      </c>
      <c r="D2843" s="14">
        <f ca="1">LOGINV(RAND(),$M$12,$L$12)</f>
        <v>35.114602344580916</v>
      </c>
      <c r="E2843" s="14">
        <f ca="1">LOGINV(RAND(),$M$13,$L$13)</f>
        <v>11.117835405828242</v>
      </c>
      <c r="F2843" s="14">
        <f ca="1">LOGINV(RAND(),$M$14,$L$14)</f>
        <v>19.463595983626728</v>
      </c>
      <c r="G2843" s="14">
        <f ca="1">D2843+E2843+F2843</f>
        <v>65.696033734035893</v>
      </c>
      <c r="H2843">
        <f ca="1">FLOOR(SimTable[[#This Row],[Total_Service_Time_sec]],10)</f>
        <v>60</v>
      </c>
    </row>
    <row r="2844" spans="1:8" ht="15" customHeight="1">
      <c r="A2844">
        <f t="shared" si="44"/>
        <v>2843</v>
      </c>
      <c r="B2844" s="13">
        <f ca="1">RAND()</f>
        <v>0.12374229181130636</v>
      </c>
      <c r="C2844" t="str">
        <f ca="1">IF(B2844&lt;=$L$3,$I$3,IF(B2844&lt;=$L$4,$I$4,IF(B2844&lt;=$L$5,$I$5,IF(B2844&lt;=$L$6,$I$6,$I$7))))</f>
        <v>Cone</v>
      </c>
      <c r="D2844" s="14">
        <f ca="1">LOGINV(RAND(),$M$12,$L$12)</f>
        <v>32.006246458528693</v>
      </c>
      <c r="E2844" s="14">
        <f ca="1">LOGINV(RAND(),$M$13,$L$13)</f>
        <v>15.564274370129645</v>
      </c>
      <c r="F2844" s="14">
        <f ca="1">LOGINV(RAND(),$M$14,$L$14)</f>
        <v>18.463363985915443</v>
      </c>
      <c r="G2844" s="14">
        <f ca="1">D2844+E2844+F2844</f>
        <v>66.033884814573781</v>
      </c>
      <c r="H2844">
        <f ca="1">FLOOR(SimTable[[#This Row],[Total_Service_Time_sec]],10)</f>
        <v>60</v>
      </c>
    </row>
    <row r="2845" spans="1:8" ht="15" customHeight="1">
      <c r="A2845">
        <f t="shared" si="44"/>
        <v>2844</v>
      </c>
      <c r="B2845" s="13">
        <f ca="1">RAND()</f>
        <v>0.38527797554753229</v>
      </c>
      <c r="C2845" t="str">
        <f ca="1">IF(B2845&lt;=$L$3,$I$3,IF(B2845&lt;=$L$4,$I$4,IF(B2845&lt;=$L$5,$I$5,IF(B2845&lt;=$L$6,$I$6,$I$7))))</f>
        <v>Cone</v>
      </c>
      <c r="D2845" s="14">
        <f ca="1">LOGINV(RAND(),$M$12,$L$12)</f>
        <v>17.935791662769088</v>
      </c>
      <c r="E2845" s="14">
        <f ca="1">LOGINV(RAND(),$M$13,$L$13)</f>
        <v>25.962539726622399</v>
      </c>
      <c r="F2845" s="14">
        <f ca="1">LOGINV(RAND(),$M$14,$L$14)</f>
        <v>16.105429311304981</v>
      </c>
      <c r="G2845" s="14">
        <f ca="1">D2845+E2845+F2845</f>
        <v>60.003760700696468</v>
      </c>
      <c r="H2845">
        <f ca="1">FLOOR(SimTable[[#This Row],[Total_Service_Time_sec]],10)</f>
        <v>60</v>
      </c>
    </row>
    <row r="2846" spans="1:8" ht="15" customHeight="1">
      <c r="A2846">
        <f t="shared" si="44"/>
        <v>2845</v>
      </c>
      <c r="B2846" s="13">
        <f ca="1">RAND()</f>
        <v>4.7692174544290644E-2</v>
      </c>
      <c r="C2846" t="str">
        <f ca="1">IF(B2846&lt;=$L$3,$I$3,IF(B2846&lt;=$L$4,$I$4,IF(B2846&lt;=$L$5,$I$5,IF(B2846&lt;=$L$6,$I$6,$I$7))))</f>
        <v>Cone</v>
      </c>
      <c r="D2846" s="14">
        <f ca="1">LOGINV(RAND(),$M$12,$L$12)</f>
        <v>26.480126784068432</v>
      </c>
      <c r="E2846" s="14">
        <f ca="1">LOGINV(RAND(),$M$13,$L$13)</f>
        <v>36.905701913621563</v>
      </c>
      <c r="F2846" s="14">
        <f ca="1">LOGINV(RAND(),$M$14,$L$14)</f>
        <v>26.512234961799344</v>
      </c>
      <c r="G2846" s="14">
        <f ca="1">D2846+E2846+F2846</f>
        <v>89.898063659489338</v>
      </c>
      <c r="H2846">
        <f ca="1">FLOOR(SimTable[[#This Row],[Total_Service_Time_sec]],10)</f>
        <v>80</v>
      </c>
    </row>
    <row r="2847" spans="1:8" ht="15" customHeight="1">
      <c r="A2847">
        <f t="shared" si="44"/>
        <v>2846</v>
      </c>
      <c r="B2847" s="13">
        <f ca="1">RAND()</f>
        <v>0.35347593482108852</v>
      </c>
      <c r="C2847" t="str">
        <f ca="1">IF(B2847&lt;=$L$3,$I$3,IF(B2847&lt;=$L$4,$I$4,IF(B2847&lt;=$L$5,$I$5,IF(B2847&lt;=$L$6,$I$6,$I$7))))</f>
        <v>Cone</v>
      </c>
      <c r="D2847" s="14">
        <f ca="1">LOGINV(RAND(),$M$12,$L$12)</f>
        <v>46.086594345350896</v>
      </c>
      <c r="E2847" s="14">
        <f ca="1">LOGINV(RAND(),$M$13,$L$13)</f>
        <v>28.00761785726224</v>
      </c>
      <c r="F2847" s="14">
        <f ca="1">LOGINV(RAND(),$M$14,$L$14)</f>
        <v>20.231418249269993</v>
      </c>
      <c r="G2847" s="14">
        <f ca="1">D2847+E2847+F2847</f>
        <v>94.325630451883129</v>
      </c>
      <c r="H2847">
        <f ca="1">FLOOR(SimTable[[#This Row],[Total_Service_Time_sec]],10)</f>
        <v>90</v>
      </c>
    </row>
    <row r="2848" spans="1:8" ht="15" customHeight="1">
      <c r="A2848">
        <f t="shared" si="44"/>
        <v>2847</v>
      </c>
      <c r="B2848" s="13">
        <f ca="1">RAND()</f>
        <v>0.5980649377716365</v>
      </c>
      <c r="C2848" t="str">
        <f ca="1">IF(B2848&lt;=$L$3,$I$3,IF(B2848&lt;=$L$4,$I$4,IF(B2848&lt;=$L$5,$I$5,IF(B2848&lt;=$L$6,$I$6,$I$7))))</f>
        <v>Cup</v>
      </c>
      <c r="D2848" s="14">
        <f ca="1">LOGINV(RAND(),$M$12,$L$12)</f>
        <v>6.8978825385782088</v>
      </c>
      <c r="E2848" s="14">
        <f ca="1">LOGINV(RAND(),$M$13,$L$13)</f>
        <v>36.083821943210971</v>
      </c>
      <c r="F2848" s="14">
        <f ca="1">LOGINV(RAND(),$M$14,$L$14)</f>
        <v>14.624506257847182</v>
      </c>
      <c r="G2848" s="14">
        <f ca="1">D2848+E2848+F2848</f>
        <v>57.60621073963636</v>
      </c>
      <c r="H2848">
        <f ca="1">FLOOR(SimTable[[#This Row],[Total_Service_Time_sec]],10)</f>
        <v>50</v>
      </c>
    </row>
    <row r="2849" spans="1:8" ht="15" customHeight="1">
      <c r="A2849">
        <f t="shared" si="44"/>
        <v>2848</v>
      </c>
      <c r="B2849" s="13">
        <f ca="1">RAND()</f>
        <v>0.57464644154564881</v>
      </c>
      <c r="C2849" t="str">
        <f ca="1">IF(B2849&lt;=$L$3,$I$3,IF(B2849&lt;=$L$4,$I$4,IF(B2849&lt;=$L$5,$I$5,IF(B2849&lt;=$L$6,$I$6,$I$7))))</f>
        <v>Cup</v>
      </c>
      <c r="D2849" s="14">
        <f ca="1">LOGINV(RAND(),$M$12,$L$12)</f>
        <v>32.643991122064406</v>
      </c>
      <c r="E2849" s="14">
        <f ca="1">LOGINV(RAND(),$M$13,$L$13)</f>
        <v>40.47844949577798</v>
      </c>
      <c r="F2849" s="14">
        <f ca="1">LOGINV(RAND(),$M$14,$L$14)</f>
        <v>35.238227327611064</v>
      </c>
      <c r="G2849" s="14">
        <f ca="1">D2849+E2849+F2849</f>
        <v>108.36066794545346</v>
      </c>
      <c r="H2849">
        <f ca="1">FLOOR(SimTable[[#This Row],[Total_Service_Time_sec]],10)</f>
        <v>100</v>
      </c>
    </row>
    <row r="2850" spans="1:8" ht="15" customHeight="1">
      <c r="A2850">
        <f t="shared" si="44"/>
        <v>2849</v>
      </c>
      <c r="B2850" s="13">
        <f ca="1">RAND()</f>
        <v>0.69412917629992144</v>
      </c>
      <c r="C2850" t="str">
        <f ca="1">IF(B2850&lt;=$L$3,$I$3,IF(B2850&lt;=$L$4,$I$4,IF(B2850&lt;=$L$5,$I$5,IF(B2850&lt;=$L$6,$I$6,$I$7))))</f>
        <v>Cup</v>
      </c>
      <c r="D2850" s="14">
        <f ca="1">LOGINV(RAND(),$M$12,$L$12)</f>
        <v>43.992096678309984</v>
      </c>
      <c r="E2850" s="14">
        <f ca="1">LOGINV(RAND(),$M$13,$L$13)</f>
        <v>22.208839405830041</v>
      </c>
      <c r="F2850" s="14">
        <f ca="1">LOGINV(RAND(),$M$14,$L$14)</f>
        <v>20.204897421404645</v>
      </c>
      <c r="G2850" s="14">
        <f ca="1">D2850+E2850+F2850</f>
        <v>86.405833505544678</v>
      </c>
      <c r="H2850">
        <f ca="1">FLOOR(SimTable[[#This Row],[Total_Service_Time_sec]],10)</f>
        <v>80</v>
      </c>
    </row>
    <row r="2851" spans="1:8" ht="15" customHeight="1">
      <c r="A2851">
        <f t="shared" si="44"/>
        <v>2850</v>
      </c>
      <c r="B2851" s="13">
        <f ca="1">RAND()</f>
        <v>0.59130099275529102</v>
      </c>
      <c r="C2851" t="str">
        <f ca="1">IF(B2851&lt;=$L$3,$I$3,IF(B2851&lt;=$L$4,$I$4,IF(B2851&lt;=$L$5,$I$5,IF(B2851&lt;=$L$6,$I$6,$I$7))))</f>
        <v>Cup</v>
      </c>
      <c r="D2851" s="14">
        <f ca="1">LOGINV(RAND(),$M$12,$L$12)</f>
        <v>46.242671498472262</v>
      </c>
      <c r="E2851" s="14">
        <f ca="1">LOGINV(RAND(),$M$13,$L$13)</f>
        <v>23.367510059420233</v>
      </c>
      <c r="F2851" s="14">
        <f ca="1">LOGINV(RAND(),$M$14,$L$14)</f>
        <v>20.110504308459465</v>
      </c>
      <c r="G2851" s="14">
        <f ca="1">D2851+E2851+F2851</f>
        <v>89.720685866351971</v>
      </c>
      <c r="H2851">
        <f ca="1">FLOOR(SimTable[[#This Row],[Total_Service_Time_sec]],10)</f>
        <v>80</v>
      </c>
    </row>
    <row r="2852" spans="1:8" ht="15" customHeight="1">
      <c r="A2852">
        <f t="shared" si="44"/>
        <v>2851</v>
      </c>
      <c r="B2852" s="13">
        <f ca="1">RAND()</f>
        <v>0.44555455634263863</v>
      </c>
      <c r="C2852" t="str">
        <f ca="1">IF(B2852&lt;=$L$3,$I$3,IF(B2852&lt;=$L$4,$I$4,IF(B2852&lt;=$L$5,$I$5,IF(B2852&lt;=$L$6,$I$6,$I$7))))</f>
        <v>Cone</v>
      </c>
      <c r="D2852" s="14">
        <f ca="1">LOGINV(RAND(),$M$12,$L$12)</f>
        <v>41.982583220299695</v>
      </c>
      <c r="E2852" s="14">
        <f ca="1">LOGINV(RAND(),$M$13,$L$13)</f>
        <v>17.612982229878945</v>
      </c>
      <c r="F2852" s="14">
        <f ca="1">LOGINV(RAND(),$M$14,$L$14)</f>
        <v>29.47812397701901</v>
      </c>
      <c r="G2852" s="14">
        <f ca="1">D2852+E2852+F2852</f>
        <v>89.07368942719765</v>
      </c>
      <c r="H2852">
        <f ca="1">FLOOR(SimTable[[#This Row],[Total_Service_Time_sec]],10)</f>
        <v>80</v>
      </c>
    </row>
    <row r="2853" spans="1:8" ht="15" customHeight="1">
      <c r="A2853">
        <f t="shared" si="44"/>
        <v>2852</v>
      </c>
      <c r="B2853" s="13">
        <f ca="1">RAND()</f>
        <v>0.61269019848015593</v>
      </c>
      <c r="C2853" t="str">
        <f ca="1">IF(B2853&lt;=$L$3,$I$3,IF(B2853&lt;=$L$4,$I$4,IF(B2853&lt;=$L$5,$I$5,IF(B2853&lt;=$L$6,$I$6,$I$7))))</f>
        <v>Cup</v>
      </c>
      <c r="D2853" s="14">
        <f ca="1">LOGINV(RAND(),$M$12,$L$12)</f>
        <v>21.409567230378542</v>
      </c>
      <c r="E2853" s="14">
        <f ca="1">LOGINV(RAND(),$M$13,$L$13)</f>
        <v>69.663760545786772</v>
      </c>
      <c r="F2853" s="14">
        <f ca="1">LOGINV(RAND(),$M$14,$L$14)</f>
        <v>23.177792326748079</v>
      </c>
      <c r="G2853" s="14">
        <f ca="1">D2853+E2853+F2853</f>
        <v>114.25112010291339</v>
      </c>
      <c r="H2853">
        <f ca="1">FLOOR(SimTable[[#This Row],[Total_Service_Time_sec]],10)</f>
        <v>110</v>
      </c>
    </row>
    <row r="2854" spans="1:8" ht="15" customHeight="1">
      <c r="A2854">
        <f t="shared" si="44"/>
        <v>2853</v>
      </c>
      <c r="B2854" s="13">
        <f ca="1">RAND()</f>
        <v>0.79600276621894628</v>
      </c>
      <c r="C2854" t="str">
        <f ca="1">IF(B2854&lt;=$L$3,$I$3,IF(B2854&lt;=$L$4,$I$4,IF(B2854&lt;=$L$5,$I$5,IF(B2854&lt;=$L$6,$I$6,$I$7))))</f>
        <v>Cup</v>
      </c>
      <c r="D2854" s="14">
        <f ca="1">LOGINV(RAND(),$M$12,$L$12)</f>
        <v>47.113864735930591</v>
      </c>
      <c r="E2854" s="14">
        <f ca="1">LOGINV(RAND(),$M$13,$L$13)</f>
        <v>21.761268611917483</v>
      </c>
      <c r="F2854" s="14">
        <f ca="1">LOGINV(RAND(),$M$14,$L$14)</f>
        <v>15.650650663381866</v>
      </c>
      <c r="G2854" s="14">
        <f ca="1">D2854+E2854+F2854</f>
        <v>84.525784011229945</v>
      </c>
      <c r="H2854">
        <f ca="1">FLOOR(SimTable[[#This Row],[Total_Service_Time_sec]],10)</f>
        <v>80</v>
      </c>
    </row>
    <row r="2855" spans="1:8" ht="15" customHeight="1">
      <c r="A2855">
        <f t="shared" si="44"/>
        <v>2854</v>
      </c>
      <c r="B2855" s="13">
        <f ca="1">RAND()</f>
        <v>0.50820040348277062</v>
      </c>
      <c r="C2855" t="str">
        <f ca="1">IF(B2855&lt;=$L$3,$I$3,IF(B2855&lt;=$L$4,$I$4,IF(B2855&lt;=$L$5,$I$5,IF(B2855&lt;=$L$6,$I$6,$I$7))))</f>
        <v>Cup</v>
      </c>
      <c r="D2855" s="14">
        <f ca="1">LOGINV(RAND(),$M$12,$L$12)</f>
        <v>51.3111594124004</v>
      </c>
      <c r="E2855" s="14">
        <f ca="1">LOGINV(RAND(),$M$13,$L$13)</f>
        <v>15.20153000408431</v>
      </c>
      <c r="F2855" s="14">
        <f ca="1">LOGINV(RAND(),$M$14,$L$14)</f>
        <v>17.969037603896062</v>
      </c>
      <c r="G2855" s="14">
        <f ca="1">D2855+E2855+F2855</f>
        <v>84.48172702038076</v>
      </c>
      <c r="H2855">
        <f ca="1">FLOOR(SimTable[[#This Row],[Total_Service_Time_sec]],10)</f>
        <v>80</v>
      </c>
    </row>
    <row r="2856" spans="1:8" ht="15" customHeight="1">
      <c r="A2856">
        <f t="shared" si="44"/>
        <v>2855</v>
      </c>
      <c r="B2856" s="13">
        <f ca="1">RAND()</f>
        <v>0.7987109554780335</v>
      </c>
      <c r="C2856" t="str">
        <f ca="1">IF(B2856&lt;=$L$3,$I$3,IF(B2856&lt;=$L$4,$I$4,IF(B2856&lt;=$L$5,$I$5,IF(B2856&lt;=$L$6,$I$6,$I$7))))</f>
        <v>Cup</v>
      </c>
      <c r="D2856" s="14">
        <f ca="1">LOGINV(RAND(),$M$12,$L$12)</f>
        <v>32.098045372200446</v>
      </c>
      <c r="E2856" s="14">
        <f ca="1">LOGINV(RAND(),$M$13,$L$13)</f>
        <v>17.46455978928439</v>
      </c>
      <c r="F2856" s="14">
        <f ca="1">LOGINV(RAND(),$M$14,$L$14)</f>
        <v>17.603119005195428</v>
      </c>
      <c r="G2856" s="14">
        <f ca="1">D2856+E2856+F2856</f>
        <v>67.165724166680263</v>
      </c>
      <c r="H2856">
        <f ca="1">FLOOR(SimTable[[#This Row],[Total_Service_Time_sec]],10)</f>
        <v>60</v>
      </c>
    </row>
    <row r="2857" spans="1:8" ht="15" customHeight="1">
      <c r="A2857">
        <f t="shared" si="44"/>
        <v>2856</v>
      </c>
      <c r="B2857" s="13">
        <f ca="1">RAND()</f>
        <v>0.55001756816284952</v>
      </c>
      <c r="C2857" t="str">
        <f ca="1">IF(B2857&lt;=$L$3,$I$3,IF(B2857&lt;=$L$4,$I$4,IF(B2857&lt;=$L$5,$I$5,IF(B2857&lt;=$L$6,$I$6,$I$7))))</f>
        <v>Cup</v>
      </c>
      <c r="D2857" s="14">
        <f ca="1">LOGINV(RAND(),$M$12,$L$12)</f>
        <v>50.517234874651621</v>
      </c>
      <c r="E2857" s="14">
        <f ca="1">LOGINV(RAND(),$M$13,$L$13)</f>
        <v>48.050834192425938</v>
      </c>
      <c r="F2857" s="14">
        <f ca="1">LOGINV(RAND(),$M$14,$L$14)</f>
        <v>16.283359724589967</v>
      </c>
      <c r="G2857" s="14">
        <f ca="1">D2857+E2857+F2857</f>
        <v>114.85142879166753</v>
      </c>
      <c r="H2857">
        <f ca="1">FLOOR(SimTable[[#This Row],[Total_Service_Time_sec]],10)</f>
        <v>110</v>
      </c>
    </row>
    <row r="2858" spans="1:8" ht="15" customHeight="1">
      <c r="A2858">
        <f t="shared" si="44"/>
        <v>2857</v>
      </c>
      <c r="B2858" s="13">
        <f ca="1">RAND()</f>
        <v>0.54852897130856471</v>
      </c>
      <c r="C2858" t="str">
        <f ca="1">IF(B2858&lt;=$L$3,$I$3,IF(B2858&lt;=$L$4,$I$4,IF(B2858&lt;=$L$5,$I$5,IF(B2858&lt;=$L$6,$I$6,$I$7))))</f>
        <v>Cup</v>
      </c>
      <c r="D2858" s="14">
        <f ca="1">LOGINV(RAND(),$M$12,$L$12)</f>
        <v>53.041081306964522</v>
      </c>
      <c r="E2858" s="14">
        <f ca="1">LOGINV(RAND(),$M$13,$L$13)</f>
        <v>58.233160364364963</v>
      </c>
      <c r="F2858" s="14">
        <f ca="1">LOGINV(RAND(),$M$14,$L$14)</f>
        <v>20.73672971497114</v>
      </c>
      <c r="G2858" s="14">
        <f ca="1">D2858+E2858+F2858</f>
        <v>132.01097138630064</v>
      </c>
      <c r="H2858">
        <f ca="1">FLOOR(SimTable[[#This Row],[Total_Service_Time_sec]],10)</f>
        <v>130</v>
      </c>
    </row>
    <row r="2859" spans="1:8" ht="15" customHeight="1">
      <c r="A2859">
        <f t="shared" si="44"/>
        <v>2858</v>
      </c>
      <c r="B2859" s="13">
        <f ca="1">RAND()</f>
        <v>0.86313741810812827</v>
      </c>
      <c r="C2859" t="str">
        <f ca="1">IF(B2859&lt;=$L$3,$I$3,IF(B2859&lt;=$L$4,$I$4,IF(B2859&lt;=$L$5,$I$5,IF(B2859&lt;=$L$6,$I$6,$I$7))))</f>
        <v>Shake</v>
      </c>
      <c r="D2859" s="14">
        <f ca="1">LOGINV(RAND(),$M$12,$L$12)</f>
        <v>30.062165760291837</v>
      </c>
      <c r="E2859" s="14">
        <f ca="1">LOGINV(RAND(),$M$13,$L$13)</f>
        <v>36.970789209735742</v>
      </c>
      <c r="F2859" s="14">
        <f ca="1">LOGINV(RAND(),$M$14,$L$14)</f>
        <v>21.683694647319403</v>
      </c>
      <c r="G2859" s="14">
        <f ca="1">D2859+E2859+F2859</f>
        <v>88.716649617346974</v>
      </c>
      <c r="H2859">
        <f ca="1">FLOOR(SimTable[[#This Row],[Total_Service_Time_sec]],10)</f>
        <v>80</v>
      </c>
    </row>
    <row r="2860" spans="1:8" ht="15" customHeight="1">
      <c r="A2860">
        <f t="shared" si="44"/>
        <v>2859</v>
      </c>
      <c r="B2860" s="13">
        <f ca="1">RAND()</f>
        <v>0.16374878957081673</v>
      </c>
      <c r="C2860" t="str">
        <f ca="1">IF(B2860&lt;=$L$3,$I$3,IF(B2860&lt;=$L$4,$I$4,IF(B2860&lt;=$L$5,$I$5,IF(B2860&lt;=$L$6,$I$6,$I$7))))</f>
        <v>Cone</v>
      </c>
      <c r="D2860" s="14">
        <f ca="1">LOGINV(RAND(),$M$12,$L$12)</f>
        <v>16.198098100791807</v>
      </c>
      <c r="E2860" s="14">
        <f ca="1">LOGINV(RAND(),$M$13,$L$13)</f>
        <v>41.473199402962244</v>
      </c>
      <c r="F2860" s="14">
        <f ca="1">LOGINV(RAND(),$M$14,$L$14)</f>
        <v>26.175940201212391</v>
      </c>
      <c r="G2860" s="14">
        <f ca="1">D2860+E2860+F2860</f>
        <v>83.847237704966432</v>
      </c>
      <c r="H2860">
        <f ca="1">FLOOR(SimTable[[#This Row],[Total_Service_Time_sec]],10)</f>
        <v>80</v>
      </c>
    </row>
    <row r="2861" spans="1:8" ht="15" customHeight="1">
      <c r="A2861">
        <f t="shared" si="44"/>
        <v>2860</v>
      </c>
      <c r="B2861" s="13">
        <f ca="1">RAND()</f>
        <v>0.1334383142372102</v>
      </c>
      <c r="C2861" t="str">
        <f ca="1">IF(B2861&lt;=$L$3,$I$3,IF(B2861&lt;=$L$4,$I$4,IF(B2861&lt;=$L$5,$I$5,IF(B2861&lt;=$L$6,$I$6,$I$7))))</f>
        <v>Cone</v>
      </c>
      <c r="D2861" s="14">
        <f ca="1">LOGINV(RAND(),$M$12,$L$12)</f>
        <v>23.793597132952328</v>
      </c>
      <c r="E2861" s="14">
        <f ca="1">LOGINV(RAND(),$M$13,$L$13)</f>
        <v>17.274313532186227</v>
      </c>
      <c r="F2861" s="14">
        <f ca="1">LOGINV(RAND(),$M$14,$L$14)</f>
        <v>20.741664665898977</v>
      </c>
      <c r="G2861" s="14">
        <f ca="1">D2861+E2861+F2861</f>
        <v>61.809575331037536</v>
      </c>
      <c r="H2861">
        <f ca="1">FLOOR(SimTable[[#This Row],[Total_Service_Time_sec]],10)</f>
        <v>60</v>
      </c>
    </row>
    <row r="2862" spans="1:8" ht="15" customHeight="1">
      <c r="A2862">
        <f t="shared" si="44"/>
        <v>2861</v>
      </c>
      <c r="B2862" s="13">
        <f ca="1">RAND()</f>
        <v>0.52740708527086821</v>
      </c>
      <c r="C2862" t="str">
        <f ca="1">IF(B2862&lt;=$L$3,$I$3,IF(B2862&lt;=$L$4,$I$4,IF(B2862&lt;=$L$5,$I$5,IF(B2862&lt;=$L$6,$I$6,$I$7))))</f>
        <v>Cup</v>
      </c>
      <c r="D2862" s="14">
        <f ca="1">LOGINV(RAND(),$M$12,$L$12)</f>
        <v>6.53433381347915</v>
      </c>
      <c r="E2862" s="14">
        <f ca="1">LOGINV(RAND(),$M$13,$L$13)</f>
        <v>23.495357601690138</v>
      </c>
      <c r="F2862" s="14">
        <f ca="1">LOGINV(RAND(),$M$14,$L$14)</f>
        <v>17.794729187925817</v>
      </c>
      <c r="G2862" s="14">
        <f ca="1">D2862+E2862+F2862</f>
        <v>47.824420603095106</v>
      </c>
      <c r="H2862">
        <f ca="1">FLOOR(SimTable[[#This Row],[Total_Service_Time_sec]],10)</f>
        <v>40</v>
      </c>
    </row>
    <row r="2863" spans="1:8" ht="15" customHeight="1">
      <c r="A2863">
        <f t="shared" si="44"/>
        <v>2862</v>
      </c>
      <c r="B2863" s="13">
        <f ca="1">RAND()</f>
        <v>0.92875241839381062</v>
      </c>
      <c r="C2863" t="str">
        <f ca="1">IF(B2863&lt;=$L$3,$I$3,IF(B2863&lt;=$L$4,$I$4,IF(B2863&lt;=$L$5,$I$5,IF(B2863&lt;=$L$6,$I$6,$I$7))))</f>
        <v>Split</v>
      </c>
      <c r="D2863" s="14">
        <f ca="1">LOGINV(RAND(),$M$12,$L$12)</f>
        <v>34.614200086782354</v>
      </c>
      <c r="E2863" s="14">
        <f ca="1">LOGINV(RAND(),$M$13,$L$13)</f>
        <v>25.217584772567697</v>
      </c>
      <c r="F2863" s="14">
        <f ca="1">LOGINV(RAND(),$M$14,$L$14)</f>
        <v>24.009945683671766</v>
      </c>
      <c r="G2863" s="14">
        <f ca="1">D2863+E2863+F2863</f>
        <v>83.841730543021811</v>
      </c>
      <c r="H2863">
        <f ca="1">FLOOR(SimTable[[#This Row],[Total_Service_Time_sec]],10)</f>
        <v>80</v>
      </c>
    </row>
    <row r="2864" spans="1:8" ht="15" customHeight="1">
      <c r="A2864">
        <f t="shared" si="44"/>
        <v>2863</v>
      </c>
      <c r="B2864" s="13">
        <f ca="1">RAND()</f>
        <v>0.44665820256401512</v>
      </c>
      <c r="C2864" t="str">
        <f ca="1">IF(B2864&lt;=$L$3,$I$3,IF(B2864&lt;=$L$4,$I$4,IF(B2864&lt;=$L$5,$I$5,IF(B2864&lt;=$L$6,$I$6,$I$7))))</f>
        <v>Cone</v>
      </c>
      <c r="D2864" s="14">
        <f ca="1">LOGINV(RAND(),$M$12,$L$12)</f>
        <v>31.261796641214524</v>
      </c>
      <c r="E2864" s="14">
        <f ca="1">LOGINV(RAND(),$M$13,$L$13)</f>
        <v>43.474342142568169</v>
      </c>
      <c r="F2864" s="14">
        <f ca="1">LOGINV(RAND(),$M$14,$L$14)</f>
        <v>18.442959018691244</v>
      </c>
      <c r="G2864" s="14">
        <f ca="1">D2864+E2864+F2864</f>
        <v>93.179097802473933</v>
      </c>
      <c r="H2864">
        <f ca="1">FLOOR(SimTable[[#This Row],[Total_Service_Time_sec]],10)</f>
        <v>90</v>
      </c>
    </row>
    <row r="2865" spans="1:8" ht="15" customHeight="1">
      <c r="A2865">
        <f t="shared" si="44"/>
        <v>2864</v>
      </c>
      <c r="B2865" s="13">
        <f ca="1">RAND()</f>
        <v>0.25958249840807801</v>
      </c>
      <c r="C2865" t="str">
        <f ca="1">IF(B2865&lt;=$L$3,$I$3,IF(B2865&lt;=$L$4,$I$4,IF(B2865&lt;=$L$5,$I$5,IF(B2865&lt;=$L$6,$I$6,$I$7))))</f>
        <v>Cone</v>
      </c>
      <c r="D2865" s="14">
        <f ca="1">LOGINV(RAND(),$M$12,$L$12)</f>
        <v>194.32240044016581</v>
      </c>
      <c r="E2865" s="14">
        <f ca="1">LOGINV(RAND(),$M$13,$L$13)</f>
        <v>27.173892649771975</v>
      </c>
      <c r="F2865" s="14">
        <f ca="1">LOGINV(RAND(),$M$14,$L$14)</f>
        <v>16.427014354820052</v>
      </c>
      <c r="G2865" s="14">
        <f ca="1">D2865+E2865+F2865</f>
        <v>237.92330744475782</v>
      </c>
      <c r="H2865">
        <f ca="1">FLOOR(SimTable[[#This Row],[Total_Service_Time_sec]],10)</f>
        <v>230</v>
      </c>
    </row>
    <row r="2866" spans="1:8" ht="15" customHeight="1">
      <c r="A2866">
        <f t="shared" si="44"/>
        <v>2865</v>
      </c>
      <c r="B2866" s="13">
        <f ca="1">RAND()</f>
        <v>0.78337478186686194</v>
      </c>
      <c r="C2866" t="str">
        <f ca="1">IF(B2866&lt;=$L$3,$I$3,IF(B2866&lt;=$L$4,$I$4,IF(B2866&lt;=$L$5,$I$5,IF(B2866&lt;=$L$6,$I$6,$I$7))))</f>
        <v>Cup</v>
      </c>
      <c r="D2866" s="14">
        <f ca="1">LOGINV(RAND(),$M$12,$L$12)</f>
        <v>13.219885509143468</v>
      </c>
      <c r="E2866" s="14">
        <f ca="1">LOGINV(RAND(),$M$13,$L$13)</f>
        <v>19.456612236903229</v>
      </c>
      <c r="F2866" s="14">
        <f ca="1">LOGINV(RAND(),$M$14,$L$14)</f>
        <v>19.438707147198706</v>
      </c>
      <c r="G2866" s="14">
        <f ca="1">D2866+E2866+F2866</f>
        <v>52.115204893245405</v>
      </c>
      <c r="H2866">
        <f ca="1">FLOOR(SimTable[[#This Row],[Total_Service_Time_sec]],10)</f>
        <v>50</v>
      </c>
    </row>
    <row r="2867" spans="1:8" ht="15" customHeight="1">
      <c r="A2867">
        <f t="shared" si="44"/>
        <v>2866</v>
      </c>
      <c r="B2867" s="13">
        <f ca="1">RAND()</f>
        <v>7.7124977838747055E-2</v>
      </c>
      <c r="C2867" t="str">
        <f ca="1">IF(B2867&lt;=$L$3,$I$3,IF(B2867&lt;=$L$4,$I$4,IF(B2867&lt;=$L$5,$I$5,IF(B2867&lt;=$L$6,$I$6,$I$7))))</f>
        <v>Cone</v>
      </c>
      <c r="D2867" s="14">
        <f ca="1">LOGINV(RAND(),$M$12,$L$12)</f>
        <v>11.904485562038149</v>
      </c>
      <c r="E2867" s="14">
        <f ca="1">LOGINV(RAND(),$M$13,$L$13)</f>
        <v>20.159964955242902</v>
      </c>
      <c r="F2867" s="14">
        <f ca="1">LOGINV(RAND(),$M$14,$L$14)</f>
        <v>22.952367537473865</v>
      </c>
      <c r="G2867" s="14">
        <f ca="1">D2867+E2867+F2867</f>
        <v>55.016818054754921</v>
      </c>
      <c r="H2867">
        <f ca="1">FLOOR(SimTable[[#This Row],[Total_Service_Time_sec]],10)</f>
        <v>50</v>
      </c>
    </row>
    <row r="2868" spans="1:8" ht="15" customHeight="1">
      <c r="A2868">
        <f t="shared" si="44"/>
        <v>2867</v>
      </c>
      <c r="B2868" s="13">
        <f ca="1">RAND()</f>
        <v>0.55879656597001393</v>
      </c>
      <c r="C2868" t="str">
        <f ca="1">IF(B2868&lt;=$L$3,$I$3,IF(B2868&lt;=$L$4,$I$4,IF(B2868&lt;=$L$5,$I$5,IF(B2868&lt;=$L$6,$I$6,$I$7))))</f>
        <v>Cup</v>
      </c>
      <c r="D2868" s="14">
        <f ca="1">LOGINV(RAND(),$M$12,$L$12)</f>
        <v>24.098342336396257</v>
      </c>
      <c r="E2868" s="14">
        <f ca="1">LOGINV(RAND(),$M$13,$L$13)</f>
        <v>32.938443929714303</v>
      </c>
      <c r="F2868" s="14">
        <f ca="1">LOGINV(RAND(),$M$14,$L$14)</f>
        <v>21.079045389406303</v>
      </c>
      <c r="G2868" s="14">
        <f ca="1">D2868+E2868+F2868</f>
        <v>78.115831655516871</v>
      </c>
      <c r="H2868">
        <f ca="1">FLOOR(SimTable[[#This Row],[Total_Service_Time_sec]],10)</f>
        <v>70</v>
      </c>
    </row>
    <row r="2869" spans="1:8" ht="15" customHeight="1">
      <c r="A2869">
        <f t="shared" si="44"/>
        <v>2868</v>
      </c>
      <c r="B2869" s="13">
        <f ca="1">RAND()</f>
        <v>0.62984211418424874</v>
      </c>
      <c r="C2869" t="str">
        <f ca="1">IF(B2869&lt;=$L$3,$I$3,IF(B2869&lt;=$L$4,$I$4,IF(B2869&lt;=$L$5,$I$5,IF(B2869&lt;=$L$6,$I$6,$I$7))))</f>
        <v>Cup</v>
      </c>
      <c r="D2869" s="14">
        <f ca="1">LOGINV(RAND(),$M$12,$L$12)</f>
        <v>103.79401059049975</v>
      </c>
      <c r="E2869" s="14">
        <f ca="1">LOGINV(RAND(),$M$13,$L$13)</f>
        <v>35.870990028449448</v>
      </c>
      <c r="F2869" s="14">
        <f ca="1">LOGINV(RAND(),$M$14,$L$14)</f>
        <v>26.136673972562544</v>
      </c>
      <c r="G2869" s="14">
        <f ca="1">D2869+E2869+F2869</f>
        <v>165.80167459151173</v>
      </c>
      <c r="H2869">
        <f ca="1">FLOOR(SimTable[[#This Row],[Total_Service_Time_sec]],10)</f>
        <v>160</v>
      </c>
    </row>
    <row r="2870" spans="1:8" ht="15" customHeight="1">
      <c r="A2870">
        <f t="shared" si="44"/>
        <v>2869</v>
      </c>
      <c r="B2870" s="13">
        <f ca="1">RAND()</f>
        <v>0.84746772793873992</v>
      </c>
      <c r="C2870" t="str">
        <f ca="1">IF(B2870&lt;=$L$3,$I$3,IF(B2870&lt;=$L$4,$I$4,IF(B2870&lt;=$L$5,$I$5,IF(B2870&lt;=$L$6,$I$6,$I$7))))</f>
        <v>Cup</v>
      </c>
      <c r="D2870" s="14">
        <f ca="1">LOGINV(RAND(),$M$12,$L$12)</f>
        <v>25.727028165341608</v>
      </c>
      <c r="E2870" s="14">
        <f ca="1">LOGINV(RAND(),$M$13,$L$13)</f>
        <v>58.624186916189586</v>
      </c>
      <c r="F2870" s="14">
        <f ca="1">LOGINV(RAND(),$M$14,$L$14)</f>
        <v>18.91666383661331</v>
      </c>
      <c r="G2870" s="14">
        <f ca="1">D2870+E2870+F2870</f>
        <v>103.2678789181445</v>
      </c>
      <c r="H2870">
        <f ca="1">FLOOR(SimTable[[#This Row],[Total_Service_Time_sec]],10)</f>
        <v>100</v>
      </c>
    </row>
    <row r="2871" spans="1:8" ht="15" customHeight="1">
      <c r="A2871">
        <f t="shared" si="44"/>
        <v>2870</v>
      </c>
      <c r="B2871" s="13">
        <f ca="1">RAND()</f>
        <v>0.65754121169533652</v>
      </c>
      <c r="C2871" t="str">
        <f ca="1">IF(B2871&lt;=$L$3,$I$3,IF(B2871&lt;=$L$4,$I$4,IF(B2871&lt;=$L$5,$I$5,IF(B2871&lt;=$L$6,$I$6,$I$7))))</f>
        <v>Cup</v>
      </c>
      <c r="D2871" s="14">
        <f ca="1">LOGINV(RAND(),$M$12,$L$12)</f>
        <v>16.339043086615888</v>
      </c>
      <c r="E2871" s="14">
        <f ca="1">LOGINV(RAND(),$M$13,$L$13)</f>
        <v>30.358129207682392</v>
      </c>
      <c r="F2871" s="14">
        <f ca="1">LOGINV(RAND(),$M$14,$L$14)</f>
        <v>16.064096177999307</v>
      </c>
      <c r="G2871" s="14">
        <f ca="1">D2871+E2871+F2871</f>
        <v>62.761268472297587</v>
      </c>
      <c r="H2871">
        <f ca="1">FLOOR(SimTable[[#This Row],[Total_Service_Time_sec]],10)</f>
        <v>60</v>
      </c>
    </row>
    <row r="2872" spans="1:8" ht="15" customHeight="1">
      <c r="A2872">
        <f t="shared" si="44"/>
        <v>2871</v>
      </c>
      <c r="B2872" s="13">
        <f ca="1">RAND()</f>
        <v>0.33498506431416974</v>
      </c>
      <c r="C2872" t="str">
        <f ca="1">IF(B2872&lt;=$L$3,$I$3,IF(B2872&lt;=$L$4,$I$4,IF(B2872&lt;=$L$5,$I$5,IF(B2872&lt;=$L$6,$I$6,$I$7))))</f>
        <v>Cone</v>
      </c>
      <c r="D2872" s="14">
        <f ca="1">LOGINV(RAND(),$M$12,$L$12)</f>
        <v>17.5300154293768</v>
      </c>
      <c r="E2872" s="14">
        <f ca="1">LOGINV(RAND(),$M$13,$L$13)</f>
        <v>25.051672885627109</v>
      </c>
      <c r="F2872" s="14">
        <f ca="1">LOGINV(RAND(),$M$14,$L$14)</f>
        <v>18.443855820922934</v>
      </c>
      <c r="G2872" s="14">
        <f ca="1">D2872+E2872+F2872</f>
        <v>61.025544135926843</v>
      </c>
      <c r="H2872">
        <f ca="1">FLOOR(SimTable[[#This Row],[Total_Service_Time_sec]],10)</f>
        <v>60</v>
      </c>
    </row>
    <row r="2873" spans="1:8" ht="15" customHeight="1">
      <c r="A2873">
        <f t="shared" si="44"/>
        <v>2872</v>
      </c>
      <c r="B2873" s="13">
        <f ca="1">RAND()</f>
        <v>0.2327153410781817</v>
      </c>
      <c r="C2873" t="str">
        <f ca="1">IF(B2873&lt;=$L$3,$I$3,IF(B2873&lt;=$L$4,$I$4,IF(B2873&lt;=$L$5,$I$5,IF(B2873&lt;=$L$6,$I$6,$I$7))))</f>
        <v>Cone</v>
      </c>
      <c r="D2873" s="14">
        <f ca="1">LOGINV(RAND(),$M$12,$L$12)</f>
        <v>26.951635274685437</v>
      </c>
      <c r="E2873" s="14">
        <f ca="1">LOGINV(RAND(),$M$13,$L$13)</f>
        <v>16.448929038219845</v>
      </c>
      <c r="F2873" s="14">
        <f ca="1">LOGINV(RAND(),$M$14,$L$14)</f>
        <v>16.452852328305035</v>
      </c>
      <c r="G2873" s="14">
        <f ca="1">D2873+E2873+F2873</f>
        <v>59.853416641210316</v>
      </c>
      <c r="H2873">
        <f ca="1">FLOOR(SimTable[[#This Row],[Total_Service_Time_sec]],10)</f>
        <v>50</v>
      </c>
    </row>
    <row r="2874" spans="1:8" ht="15" customHeight="1">
      <c r="A2874">
        <f t="shared" si="44"/>
        <v>2873</v>
      </c>
      <c r="B2874" s="13">
        <f ca="1">RAND()</f>
        <v>0.66560802549083253</v>
      </c>
      <c r="C2874" t="str">
        <f ca="1">IF(B2874&lt;=$L$3,$I$3,IF(B2874&lt;=$L$4,$I$4,IF(B2874&lt;=$L$5,$I$5,IF(B2874&lt;=$L$6,$I$6,$I$7))))</f>
        <v>Cup</v>
      </c>
      <c r="D2874" s="14">
        <f ca="1">LOGINV(RAND(),$M$12,$L$12)</f>
        <v>22.676952553696946</v>
      </c>
      <c r="E2874" s="14">
        <f ca="1">LOGINV(RAND(),$M$13,$L$13)</f>
        <v>28.867583153548718</v>
      </c>
      <c r="F2874" s="14">
        <f ca="1">LOGINV(RAND(),$M$14,$L$14)</f>
        <v>31.207575585864983</v>
      </c>
      <c r="G2874" s="14">
        <f ca="1">D2874+E2874+F2874</f>
        <v>82.752111293110644</v>
      </c>
      <c r="H2874">
        <f ca="1">FLOOR(SimTable[[#This Row],[Total_Service_Time_sec]],10)</f>
        <v>80</v>
      </c>
    </row>
    <row r="2875" spans="1:8" ht="15" customHeight="1">
      <c r="A2875">
        <f t="shared" si="44"/>
        <v>2874</v>
      </c>
      <c r="B2875" s="13">
        <f ca="1">RAND()</f>
        <v>0.76687182712221669</v>
      </c>
      <c r="C2875" t="str">
        <f ca="1">IF(B2875&lt;=$L$3,$I$3,IF(B2875&lt;=$L$4,$I$4,IF(B2875&lt;=$L$5,$I$5,IF(B2875&lt;=$L$6,$I$6,$I$7))))</f>
        <v>Cup</v>
      </c>
      <c r="D2875" s="14">
        <f ca="1">LOGINV(RAND(),$M$12,$L$12)</f>
        <v>307.29518308262425</v>
      </c>
      <c r="E2875" s="14">
        <f ca="1">LOGINV(RAND(),$M$13,$L$13)</f>
        <v>25.626072570581336</v>
      </c>
      <c r="F2875" s="14">
        <f ca="1">LOGINV(RAND(),$M$14,$L$14)</f>
        <v>23.059892136205281</v>
      </c>
      <c r="G2875" s="14">
        <f ca="1">D2875+E2875+F2875</f>
        <v>355.9811477894109</v>
      </c>
      <c r="H2875">
        <f ca="1">FLOOR(SimTable[[#This Row],[Total_Service_Time_sec]],10)</f>
        <v>350</v>
      </c>
    </row>
    <row r="2876" spans="1:8" ht="15" customHeight="1">
      <c r="A2876">
        <f t="shared" si="44"/>
        <v>2875</v>
      </c>
      <c r="B2876" s="13">
        <f ca="1">RAND()</f>
        <v>0.52732142262605186</v>
      </c>
      <c r="C2876" t="str">
        <f ca="1">IF(B2876&lt;=$L$3,$I$3,IF(B2876&lt;=$L$4,$I$4,IF(B2876&lt;=$L$5,$I$5,IF(B2876&lt;=$L$6,$I$6,$I$7))))</f>
        <v>Cup</v>
      </c>
      <c r="D2876" s="14">
        <f ca="1">LOGINV(RAND(),$M$12,$L$12)</f>
        <v>30.605505085021903</v>
      </c>
      <c r="E2876" s="14">
        <f ca="1">LOGINV(RAND(),$M$13,$L$13)</f>
        <v>39.323133887710277</v>
      </c>
      <c r="F2876" s="14">
        <f ca="1">LOGINV(RAND(),$M$14,$L$14)</f>
        <v>21.035077607448674</v>
      </c>
      <c r="G2876" s="14">
        <f ca="1">D2876+E2876+F2876</f>
        <v>90.963716580180858</v>
      </c>
      <c r="H2876">
        <f ca="1">FLOOR(SimTable[[#This Row],[Total_Service_Time_sec]],10)</f>
        <v>90</v>
      </c>
    </row>
    <row r="2877" spans="1:8" ht="15" customHeight="1">
      <c r="A2877">
        <f t="shared" si="44"/>
        <v>2876</v>
      </c>
      <c r="B2877" s="13">
        <f ca="1">RAND()</f>
        <v>1.3516182847991276E-2</v>
      </c>
      <c r="C2877" t="str">
        <f ca="1">IF(B2877&lt;=$L$3,$I$3,IF(B2877&lt;=$L$4,$I$4,IF(B2877&lt;=$L$5,$I$5,IF(B2877&lt;=$L$6,$I$6,$I$7))))</f>
        <v>Cone</v>
      </c>
      <c r="D2877" s="14">
        <f ca="1">LOGINV(RAND(),$M$12,$L$12)</f>
        <v>32.146957058470285</v>
      </c>
      <c r="E2877" s="14">
        <f ca="1">LOGINV(RAND(),$M$13,$L$13)</f>
        <v>64.586795518081189</v>
      </c>
      <c r="F2877" s="14">
        <f ca="1">LOGINV(RAND(),$M$14,$L$14)</f>
        <v>18.234566849427814</v>
      </c>
      <c r="G2877" s="14">
        <f ca="1">D2877+E2877+F2877</f>
        <v>114.96831942597927</v>
      </c>
      <c r="H2877">
        <f ca="1">FLOOR(SimTable[[#This Row],[Total_Service_Time_sec]],10)</f>
        <v>110</v>
      </c>
    </row>
    <row r="2878" spans="1:8" ht="15" customHeight="1">
      <c r="A2878">
        <f t="shared" si="44"/>
        <v>2877</v>
      </c>
      <c r="B2878" s="13">
        <f ca="1">RAND()</f>
        <v>0.82584710255902272</v>
      </c>
      <c r="C2878" t="str">
        <f ca="1">IF(B2878&lt;=$L$3,$I$3,IF(B2878&lt;=$L$4,$I$4,IF(B2878&lt;=$L$5,$I$5,IF(B2878&lt;=$L$6,$I$6,$I$7))))</f>
        <v>Cup</v>
      </c>
      <c r="D2878" s="14">
        <f ca="1">LOGINV(RAND(),$M$12,$L$12)</f>
        <v>93.709708428247168</v>
      </c>
      <c r="E2878" s="14">
        <f ca="1">LOGINV(RAND(),$M$13,$L$13)</f>
        <v>31.510252122246733</v>
      </c>
      <c r="F2878" s="14">
        <f ca="1">LOGINV(RAND(),$M$14,$L$14)</f>
        <v>17.806195843474953</v>
      </c>
      <c r="G2878" s="14">
        <f ca="1">D2878+E2878+F2878</f>
        <v>143.02615639396885</v>
      </c>
      <c r="H2878">
        <f ca="1">FLOOR(SimTable[[#This Row],[Total_Service_Time_sec]],10)</f>
        <v>140</v>
      </c>
    </row>
    <row r="2879" spans="1:8" ht="15" customHeight="1">
      <c r="A2879">
        <f t="shared" si="44"/>
        <v>2878</v>
      </c>
      <c r="B2879" s="13">
        <f ca="1">RAND()</f>
        <v>0.78528159318017632</v>
      </c>
      <c r="C2879" t="str">
        <f ca="1">IF(B2879&lt;=$L$3,$I$3,IF(B2879&lt;=$L$4,$I$4,IF(B2879&lt;=$L$5,$I$5,IF(B2879&lt;=$L$6,$I$6,$I$7))))</f>
        <v>Cup</v>
      </c>
      <c r="D2879" s="14">
        <f ca="1">LOGINV(RAND(),$M$12,$L$12)</f>
        <v>22.163110290011705</v>
      </c>
      <c r="E2879" s="14">
        <f ca="1">LOGINV(RAND(),$M$13,$L$13)</f>
        <v>16.521542772646555</v>
      </c>
      <c r="F2879" s="14">
        <f ca="1">LOGINV(RAND(),$M$14,$L$14)</f>
        <v>24.702519517011289</v>
      </c>
      <c r="G2879" s="14">
        <f ca="1">D2879+E2879+F2879</f>
        <v>63.387172579669546</v>
      </c>
      <c r="H2879">
        <f ca="1">FLOOR(SimTable[[#This Row],[Total_Service_Time_sec]],10)</f>
        <v>60</v>
      </c>
    </row>
    <row r="2880" spans="1:8" ht="15" customHeight="1">
      <c r="A2880">
        <f t="shared" si="44"/>
        <v>2879</v>
      </c>
      <c r="B2880" s="13">
        <f ca="1">RAND()</f>
        <v>0.51436685471277155</v>
      </c>
      <c r="C2880" t="str">
        <f ca="1">IF(B2880&lt;=$L$3,$I$3,IF(B2880&lt;=$L$4,$I$4,IF(B2880&lt;=$L$5,$I$5,IF(B2880&lt;=$L$6,$I$6,$I$7))))</f>
        <v>Cup</v>
      </c>
      <c r="D2880" s="14">
        <f ca="1">LOGINV(RAND(),$M$12,$L$12)</f>
        <v>19.678722196834585</v>
      </c>
      <c r="E2880" s="14">
        <f ca="1">LOGINV(RAND(),$M$13,$L$13)</f>
        <v>26.867576007120629</v>
      </c>
      <c r="F2880" s="14">
        <f ca="1">LOGINV(RAND(),$M$14,$L$14)</f>
        <v>19.914966186458198</v>
      </c>
      <c r="G2880" s="14">
        <f ca="1">D2880+E2880+F2880</f>
        <v>66.461264390413419</v>
      </c>
      <c r="H2880">
        <f ca="1">FLOOR(SimTable[[#This Row],[Total_Service_Time_sec]],10)</f>
        <v>60</v>
      </c>
    </row>
    <row r="2881" spans="1:8" ht="15" customHeight="1">
      <c r="A2881">
        <f t="shared" si="44"/>
        <v>2880</v>
      </c>
      <c r="B2881" s="13">
        <f ca="1">RAND()</f>
        <v>0.1094500389291293</v>
      </c>
      <c r="C2881" t="str">
        <f ca="1">IF(B2881&lt;=$L$3,$I$3,IF(B2881&lt;=$L$4,$I$4,IF(B2881&lt;=$L$5,$I$5,IF(B2881&lt;=$L$6,$I$6,$I$7))))</f>
        <v>Cone</v>
      </c>
      <c r="D2881" s="14">
        <f ca="1">LOGINV(RAND(),$M$12,$L$12)</f>
        <v>29.576174134989909</v>
      </c>
      <c r="E2881" s="14">
        <f ca="1">LOGINV(RAND(),$M$13,$L$13)</f>
        <v>9.2437932441694084</v>
      </c>
      <c r="F2881" s="14">
        <f ca="1">LOGINV(RAND(),$M$14,$L$14)</f>
        <v>21.102955924067565</v>
      </c>
      <c r="G2881" s="14">
        <f ca="1">D2881+E2881+F2881</f>
        <v>59.922923303226881</v>
      </c>
      <c r="H2881">
        <f ca="1">FLOOR(SimTable[[#This Row],[Total_Service_Time_sec]],10)</f>
        <v>50</v>
      </c>
    </row>
    <row r="2882" spans="1:8" ht="15" customHeight="1">
      <c r="A2882">
        <f t="shared" ref="A2882:A2945" si="45">ROW()-1</f>
        <v>2881</v>
      </c>
      <c r="B2882" s="13">
        <f ca="1">RAND()</f>
        <v>0.48846570945207524</v>
      </c>
      <c r="C2882" t="str">
        <f ca="1">IF(B2882&lt;=$L$3,$I$3,IF(B2882&lt;=$L$4,$I$4,IF(B2882&lt;=$L$5,$I$5,IF(B2882&lt;=$L$6,$I$6,$I$7))))</f>
        <v>Cone</v>
      </c>
      <c r="D2882" s="14">
        <f ca="1">LOGINV(RAND(),$M$12,$L$12)</f>
        <v>22.666132576758006</v>
      </c>
      <c r="E2882" s="14">
        <f ca="1">LOGINV(RAND(),$M$13,$L$13)</f>
        <v>31.787083247303581</v>
      </c>
      <c r="F2882" s="14">
        <f ca="1">LOGINV(RAND(),$M$14,$L$14)</f>
        <v>20.695393062570218</v>
      </c>
      <c r="G2882" s="14">
        <f ca="1">D2882+E2882+F2882</f>
        <v>75.148608886631806</v>
      </c>
      <c r="H2882">
        <f ca="1">FLOOR(SimTable[[#This Row],[Total_Service_Time_sec]],10)</f>
        <v>70</v>
      </c>
    </row>
    <row r="2883" spans="1:8" ht="15" customHeight="1">
      <c r="A2883">
        <f t="shared" si="45"/>
        <v>2882</v>
      </c>
      <c r="B2883" s="13">
        <f ca="1">RAND()</f>
        <v>0.57025483511275499</v>
      </c>
      <c r="C2883" t="str">
        <f ca="1">IF(B2883&lt;=$L$3,$I$3,IF(B2883&lt;=$L$4,$I$4,IF(B2883&lt;=$L$5,$I$5,IF(B2883&lt;=$L$6,$I$6,$I$7))))</f>
        <v>Cup</v>
      </c>
      <c r="D2883" s="14">
        <f ca="1">LOGINV(RAND(),$M$12,$L$12)</f>
        <v>48.703892204466818</v>
      </c>
      <c r="E2883" s="14">
        <f ca="1">LOGINV(RAND(),$M$13,$L$13)</f>
        <v>43.471863765955398</v>
      </c>
      <c r="F2883" s="14">
        <f ca="1">LOGINV(RAND(),$M$14,$L$14)</f>
        <v>22.073175786910724</v>
      </c>
      <c r="G2883" s="14">
        <f ca="1">D2883+E2883+F2883</f>
        <v>114.24893175733294</v>
      </c>
      <c r="H2883">
        <f ca="1">FLOOR(SimTable[[#This Row],[Total_Service_Time_sec]],10)</f>
        <v>110</v>
      </c>
    </row>
    <row r="2884" spans="1:8" ht="15" customHeight="1">
      <c r="A2884">
        <f t="shared" si="45"/>
        <v>2883</v>
      </c>
      <c r="B2884" s="13">
        <f ca="1">RAND()</f>
        <v>0.45577651197581637</v>
      </c>
      <c r="C2884" t="str">
        <f ca="1">IF(B2884&lt;=$L$3,$I$3,IF(B2884&lt;=$L$4,$I$4,IF(B2884&lt;=$L$5,$I$5,IF(B2884&lt;=$L$6,$I$6,$I$7))))</f>
        <v>Cone</v>
      </c>
      <c r="D2884" s="14">
        <f ca="1">LOGINV(RAND(),$M$12,$L$12)</f>
        <v>17.538461323399464</v>
      </c>
      <c r="E2884" s="14">
        <f ca="1">LOGINV(RAND(),$M$13,$L$13)</f>
        <v>18.438239581387379</v>
      </c>
      <c r="F2884" s="14">
        <f ca="1">LOGINV(RAND(),$M$14,$L$14)</f>
        <v>35.354052326403675</v>
      </c>
      <c r="G2884" s="14">
        <f ca="1">D2884+E2884+F2884</f>
        <v>71.330753231190513</v>
      </c>
      <c r="H2884">
        <f ca="1">FLOOR(SimTable[[#This Row],[Total_Service_Time_sec]],10)</f>
        <v>70</v>
      </c>
    </row>
    <row r="2885" spans="1:8" ht="15" customHeight="1">
      <c r="A2885">
        <f t="shared" si="45"/>
        <v>2884</v>
      </c>
      <c r="B2885" s="13">
        <f ca="1">RAND()</f>
        <v>0.12641397127689347</v>
      </c>
      <c r="C2885" t="str">
        <f ca="1">IF(B2885&lt;=$L$3,$I$3,IF(B2885&lt;=$L$4,$I$4,IF(B2885&lt;=$L$5,$I$5,IF(B2885&lt;=$L$6,$I$6,$I$7))))</f>
        <v>Cone</v>
      </c>
      <c r="D2885" s="14">
        <f ca="1">LOGINV(RAND(),$M$12,$L$12)</f>
        <v>50.867453379792366</v>
      </c>
      <c r="E2885" s="14">
        <f ca="1">LOGINV(RAND(),$M$13,$L$13)</f>
        <v>22.508130811481038</v>
      </c>
      <c r="F2885" s="14">
        <f ca="1">LOGINV(RAND(),$M$14,$L$14)</f>
        <v>18.658838152534813</v>
      </c>
      <c r="G2885" s="14">
        <f ca="1">D2885+E2885+F2885</f>
        <v>92.034422343808217</v>
      </c>
      <c r="H2885">
        <f ca="1">FLOOR(SimTable[[#This Row],[Total_Service_Time_sec]],10)</f>
        <v>90</v>
      </c>
    </row>
    <row r="2886" spans="1:8" ht="15" customHeight="1">
      <c r="A2886">
        <f t="shared" si="45"/>
        <v>2885</v>
      </c>
      <c r="B2886" s="13">
        <f ca="1">RAND()</f>
        <v>0.12264028986474174</v>
      </c>
      <c r="C2886" t="str">
        <f ca="1">IF(B2886&lt;=$L$3,$I$3,IF(B2886&lt;=$L$4,$I$4,IF(B2886&lt;=$L$5,$I$5,IF(B2886&lt;=$L$6,$I$6,$I$7))))</f>
        <v>Cone</v>
      </c>
      <c r="D2886" s="14">
        <f ca="1">LOGINV(RAND(),$M$12,$L$12)</f>
        <v>36.253708847107589</v>
      </c>
      <c r="E2886" s="14">
        <f ca="1">LOGINV(RAND(),$M$13,$L$13)</f>
        <v>34.489089368084123</v>
      </c>
      <c r="F2886" s="14">
        <f ca="1">LOGINV(RAND(),$M$14,$L$14)</f>
        <v>15.043674629852717</v>
      </c>
      <c r="G2886" s="14">
        <f ca="1">D2886+E2886+F2886</f>
        <v>85.786472845044429</v>
      </c>
      <c r="H2886">
        <f ca="1">FLOOR(SimTable[[#This Row],[Total_Service_Time_sec]],10)</f>
        <v>80</v>
      </c>
    </row>
    <row r="2887" spans="1:8" ht="15" customHeight="1">
      <c r="A2887">
        <f t="shared" si="45"/>
        <v>2886</v>
      </c>
      <c r="B2887" s="13">
        <f ca="1">RAND()</f>
        <v>2.5971864958122759E-2</v>
      </c>
      <c r="C2887" t="str">
        <f ca="1">IF(B2887&lt;=$L$3,$I$3,IF(B2887&lt;=$L$4,$I$4,IF(B2887&lt;=$L$5,$I$5,IF(B2887&lt;=$L$6,$I$6,$I$7))))</f>
        <v>Cone</v>
      </c>
      <c r="D2887" s="14">
        <f ca="1">LOGINV(RAND(),$M$12,$L$12)</f>
        <v>21.391432027260024</v>
      </c>
      <c r="E2887" s="14">
        <f ca="1">LOGINV(RAND(),$M$13,$L$13)</f>
        <v>36.384311463978229</v>
      </c>
      <c r="F2887" s="14">
        <f ca="1">LOGINV(RAND(),$M$14,$L$14)</f>
        <v>24.120756607368023</v>
      </c>
      <c r="G2887" s="14">
        <f ca="1">D2887+E2887+F2887</f>
        <v>81.896500098606282</v>
      </c>
      <c r="H2887">
        <f ca="1">FLOOR(SimTable[[#This Row],[Total_Service_Time_sec]],10)</f>
        <v>80</v>
      </c>
    </row>
    <row r="2888" spans="1:8" ht="15" customHeight="1">
      <c r="A2888">
        <f t="shared" si="45"/>
        <v>2887</v>
      </c>
      <c r="B2888" s="13">
        <f ca="1">RAND()</f>
        <v>0.1029684988810573</v>
      </c>
      <c r="C2888" t="str">
        <f ca="1">IF(B2888&lt;=$L$3,$I$3,IF(B2888&lt;=$L$4,$I$4,IF(B2888&lt;=$L$5,$I$5,IF(B2888&lt;=$L$6,$I$6,$I$7))))</f>
        <v>Cone</v>
      </c>
      <c r="D2888" s="14">
        <f ca="1">LOGINV(RAND(),$M$12,$L$12)</f>
        <v>33.929175061665973</v>
      </c>
      <c r="E2888" s="14">
        <f ca="1">LOGINV(RAND(),$M$13,$L$13)</f>
        <v>41.510638226679006</v>
      </c>
      <c r="F2888" s="14">
        <f ca="1">LOGINV(RAND(),$M$14,$L$14)</f>
        <v>23.093169027211371</v>
      </c>
      <c r="G2888" s="14">
        <f ca="1">D2888+E2888+F2888</f>
        <v>98.532982315556353</v>
      </c>
      <c r="H2888">
        <f ca="1">FLOOR(SimTable[[#This Row],[Total_Service_Time_sec]],10)</f>
        <v>90</v>
      </c>
    </row>
    <row r="2889" spans="1:8" ht="15" customHeight="1">
      <c r="A2889">
        <f t="shared" si="45"/>
        <v>2888</v>
      </c>
      <c r="B2889" s="13">
        <f ca="1">RAND()</f>
        <v>0.7403539577219107</v>
      </c>
      <c r="C2889" t="str">
        <f ca="1">IF(B2889&lt;=$L$3,$I$3,IF(B2889&lt;=$L$4,$I$4,IF(B2889&lt;=$L$5,$I$5,IF(B2889&lt;=$L$6,$I$6,$I$7))))</f>
        <v>Cup</v>
      </c>
      <c r="D2889" s="14">
        <f ca="1">LOGINV(RAND(),$M$12,$L$12)</f>
        <v>64.121779255046363</v>
      </c>
      <c r="E2889" s="14">
        <f ca="1">LOGINV(RAND(),$M$13,$L$13)</f>
        <v>14.275555869344116</v>
      </c>
      <c r="F2889" s="14">
        <f ca="1">LOGINV(RAND(),$M$14,$L$14)</f>
        <v>26.666602881878383</v>
      </c>
      <c r="G2889" s="14">
        <f ca="1">D2889+E2889+F2889</f>
        <v>105.06393800626887</v>
      </c>
      <c r="H2889">
        <f ca="1">FLOOR(SimTable[[#This Row],[Total_Service_Time_sec]],10)</f>
        <v>100</v>
      </c>
    </row>
    <row r="2890" spans="1:8" ht="15" customHeight="1">
      <c r="A2890">
        <f t="shared" si="45"/>
        <v>2889</v>
      </c>
      <c r="B2890" s="13">
        <f ca="1">RAND()</f>
        <v>0.61228564499599092</v>
      </c>
      <c r="C2890" t="str">
        <f ca="1">IF(B2890&lt;=$L$3,$I$3,IF(B2890&lt;=$L$4,$I$4,IF(B2890&lt;=$L$5,$I$5,IF(B2890&lt;=$L$6,$I$6,$I$7))))</f>
        <v>Cup</v>
      </c>
      <c r="D2890" s="14">
        <f ca="1">LOGINV(RAND(),$M$12,$L$12)</f>
        <v>38.110658760704787</v>
      </c>
      <c r="E2890" s="14">
        <f ca="1">LOGINV(RAND(),$M$13,$L$13)</f>
        <v>22.493193477278449</v>
      </c>
      <c r="F2890" s="14">
        <f ca="1">LOGINV(RAND(),$M$14,$L$14)</f>
        <v>16.246793352662014</v>
      </c>
      <c r="G2890" s="14">
        <f ca="1">D2890+E2890+F2890</f>
        <v>76.850645590645243</v>
      </c>
      <c r="H2890">
        <f ca="1">FLOOR(SimTable[[#This Row],[Total_Service_Time_sec]],10)</f>
        <v>70</v>
      </c>
    </row>
    <row r="2891" spans="1:8" ht="15" customHeight="1">
      <c r="A2891">
        <f t="shared" si="45"/>
        <v>2890</v>
      </c>
      <c r="B2891" s="13">
        <f ca="1">RAND()</f>
        <v>0.85169874459132744</v>
      </c>
      <c r="C2891" t="str">
        <f ca="1">IF(B2891&lt;=$L$3,$I$3,IF(B2891&lt;=$L$4,$I$4,IF(B2891&lt;=$L$5,$I$5,IF(B2891&lt;=$L$6,$I$6,$I$7))))</f>
        <v>Cup</v>
      </c>
      <c r="D2891" s="14">
        <f ca="1">LOGINV(RAND(),$M$12,$L$12)</f>
        <v>10.431972032125374</v>
      </c>
      <c r="E2891" s="14">
        <f ca="1">LOGINV(RAND(),$M$13,$L$13)</f>
        <v>17.128137701848996</v>
      </c>
      <c r="F2891" s="14">
        <f ca="1">LOGINV(RAND(),$M$14,$L$14)</f>
        <v>23.783522836399477</v>
      </c>
      <c r="G2891" s="14">
        <f ca="1">D2891+E2891+F2891</f>
        <v>51.343632570373849</v>
      </c>
      <c r="H2891">
        <f ca="1">FLOOR(SimTable[[#This Row],[Total_Service_Time_sec]],10)</f>
        <v>50</v>
      </c>
    </row>
    <row r="2892" spans="1:8" ht="15" customHeight="1">
      <c r="A2892">
        <f t="shared" si="45"/>
        <v>2891</v>
      </c>
      <c r="B2892" s="13">
        <f ca="1">RAND()</f>
        <v>8.0428635487145295E-3</v>
      </c>
      <c r="C2892" t="str">
        <f ca="1">IF(B2892&lt;=$L$3,$I$3,IF(B2892&lt;=$L$4,$I$4,IF(B2892&lt;=$L$5,$I$5,IF(B2892&lt;=$L$6,$I$6,$I$7))))</f>
        <v>Cone</v>
      </c>
      <c r="D2892" s="14">
        <f ca="1">LOGINV(RAND(),$M$12,$L$12)</f>
        <v>28.671135206911735</v>
      </c>
      <c r="E2892" s="14">
        <f ca="1">LOGINV(RAND(),$M$13,$L$13)</f>
        <v>16.122791036075277</v>
      </c>
      <c r="F2892" s="14">
        <f ca="1">LOGINV(RAND(),$M$14,$L$14)</f>
        <v>19.288574090569931</v>
      </c>
      <c r="G2892" s="14">
        <f ca="1">D2892+E2892+F2892</f>
        <v>64.082500333556936</v>
      </c>
      <c r="H2892">
        <f ca="1">FLOOR(SimTable[[#This Row],[Total_Service_Time_sec]],10)</f>
        <v>60</v>
      </c>
    </row>
    <row r="2893" spans="1:8" ht="15" customHeight="1">
      <c r="A2893">
        <f t="shared" si="45"/>
        <v>2892</v>
      </c>
      <c r="B2893" s="13">
        <f ca="1">RAND()</f>
        <v>0.97920818513482444</v>
      </c>
      <c r="C2893" t="str">
        <f ca="1">IF(B2893&lt;=$L$3,$I$3,IF(B2893&lt;=$L$4,$I$4,IF(B2893&lt;=$L$5,$I$5,IF(B2893&lt;=$L$6,$I$6,$I$7))))</f>
        <v>Sundae</v>
      </c>
      <c r="D2893" s="14">
        <f ca="1">LOGINV(RAND(),$M$12,$L$12)</f>
        <v>55.363617752632031</v>
      </c>
      <c r="E2893" s="14">
        <f ca="1">LOGINV(RAND(),$M$13,$L$13)</f>
        <v>44.763854721240598</v>
      </c>
      <c r="F2893" s="14">
        <f ca="1">LOGINV(RAND(),$M$14,$L$14)</f>
        <v>17.55422287453727</v>
      </c>
      <c r="G2893" s="14">
        <f ca="1">D2893+E2893+F2893</f>
        <v>117.6816953484099</v>
      </c>
      <c r="H2893">
        <f ca="1">FLOOR(SimTable[[#This Row],[Total_Service_Time_sec]],10)</f>
        <v>110</v>
      </c>
    </row>
    <row r="2894" spans="1:8" ht="15" customHeight="1">
      <c r="A2894">
        <f t="shared" si="45"/>
        <v>2893</v>
      </c>
      <c r="B2894" s="13">
        <f ca="1">RAND()</f>
        <v>0.94790140127113198</v>
      </c>
      <c r="C2894" t="str">
        <f ca="1">IF(B2894&lt;=$L$3,$I$3,IF(B2894&lt;=$L$4,$I$4,IF(B2894&lt;=$L$5,$I$5,IF(B2894&lt;=$L$6,$I$6,$I$7))))</f>
        <v>Split</v>
      </c>
      <c r="D2894" s="14">
        <f ca="1">LOGINV(RAND(),$M$12,$L$12)</f>
        <v>59.72064364319629</v>
      </c>
      <c r="E2894" s="14">
        <f ca="1">LOGINV(RAND(),$M$13,$L$13)</f>
        <v>27.063274303746066</v>
      </c>
      <c r="F2894" s="14">
        <f ca="1">LOGINV(RAND(),$M$14,$L$14)</f>
        <v>18.344850040121546</v>
      </c>
      <c r="G2894" s="14">
        <f ca="1">D2894+E2894+F2894</f>
        <v>105.1287679870639</v>
      </c>
      <c r="H2894">
        <f ca="1">FLOOR(SimTable[[#This Row],[Total_Service_Time_sec]],10)</f>
        <v>100</v>
      </c>
    </row>
    <row r="2895" spans="1:8" ht="15" customHeight="1">
      <c r="A2895">
        <f t="shared" si="45"/>
        <v>2894</v>
      </c>
      <c r="B2895" s="13">
        <f ca="1">RAND()</f>
        <v>0.18973527880870167</v>
      </c>
      <c r="C2895" t="str">
        <f ca="1">IF(B2895&lt;=$L$3,$I$3,IF(B2895&lt;=$L$4,$I$4,IF(B2895&lt;=$L$5,$I$5,IF(B2895&lt;=$L$6,$I$6,$I$7))))</f>
        <v>Cone</v>
      </c>
      <c r="D2895" s="14">
        <f ca="1">LOGINV(RAND(),$M$12,$L$12)</f>
        <v>65.591909617044919</v>
      </c>
      <c r="E2895" s="14">
        <f ca="1">LOGINV(RAND(),$M$13,$L$13)</f>
        <v>11.347903609062396</v>
      </c>
      <c r="F2895" s="14">
        <f ca="1">LOGINV(RAND(),$M$14,$L$14)</f>
        <v>21.632810184838185</v>
      </c>
      <c r="G2895" s="14">
        <f ca="1">D2895+E2895+F2895</f>
        <v>98.572623410945511</v>
      </c>
      <c r="H2895">
        <f ca="1">FLOOR(SimTable[[#This Row],[Total_Service_Time_sec]],10)</f>
        <v>90</v>
      </c>
    </row>
    <row r="2896" spans="1:8" ht="15" customHeight="1">
      <c r="A2896">
        <f t="shared" si="45"/>
        <v>2895</v>
      </c>
      <c r="B2896" s="13">
        <f ca="1">RAND()</f>
        <v>0.46580077495383942</v>
      </c>
      <c r="C2896" t="str">
        <f ca="1">IF(B2896&lt;=$L$3,$I$3,IF(B2896&lt;=$L$4,$I$4,IF(B2896&lt;=$L$5,$I$5,IF(B2896&lt;=$L$6,$I$6,$I$7))))</f>
        <v>Cone</v>
      </c>
      <c r="D2896" s="14">
        <f ca="1">LOGINV(RAND(),$M$12,$L$12)</f>
        <v>17.700313211444094</v>
      </c>
      <c r="E2896" s="14">
        <f ca="1">LOGINV(RAND(),$M$13,$L$13)</f>
        <v>15.175078015688563</v>
      </c>
      <c r="F2896" s="14">
        <f ca="1">LOGINV(RAND(),$M$14,$L$14)</f>
        <v>19.934855246262476</v>
      </c>
      <c r="G2896" s="14">
        <f ca="1">D2896+E2896+F2896</f>
        <v>52.810246473395125</v>
      </c>
      <c r="H2896">
        <f ca="1">FLOOR(SimTable[[#This Row],[Total_Service_Time_sec]],10)</f>
        <v>50</v>
      </c>
    </row>
    <row r="2897" spans="1:8" ht="15" customHeight="1">
      <c r="A2897">
        <f t="shared" si="45"/>
        <v>2896</v>
      </c>
      <c r="B2897" s="13">
        <f ca="1">RAND()</f>
        <v>7.4881838891804442E-2</v>
      </c>
      <c r="C2897" t="str">
        <f ca="1">IF(B2897&lt;=$L$3,$I$3,IF(B2897&lt;=$L$4,$I$4,IF(B2897&lt;=$L$5,$I$5,IF(B2897&lt;=$L$6,$I$6,$I$7))))</f>
        <v>Cone</v>
      </c>
      <c r="D2897" s="14">
        <f ca="1">LOGINV(RAND(),$M$12,$L$12)</f>
        <v>23.370885607094429</v>
      </c>
      <c r="E2897" s="14">
        <f ca="1">LOGINV(RAND(),$M$13,$L$13)</f>
        <v>46.616593132346893</v>
      </c>
      <c r="F2897" s="14">
        <f ca="1">LOGINV(RAND(),$M$14,$L$14)</f>
        <v>31.39567349733866</v>
      </c>
      <c r="G2897" s="14">
        <f ca="1">D2897+E2897+F2897</f>
        <v>101.38315223677998</v>
      </c>
      <c r="H2897">
        <f ca="1">FLOOR(SimTable[[#This Row],[Total_Service_Time_sec]],10)</f>
        <v>100</v>
      </c>
    </row>
    <row r="2898" spans="1:8" ht="15" customHeight="1">
      <c r="A2898">
        <f t="shared" si="45"/>
        <v>2897</v>
      </c>
      <c r="B2898" s="13">
        <f ca="1">RAND()</f>
        <v>7.0119189179865815E-2</v>
      </c>
      <c r="C2898" t="str">
        <f ca="1">IF(B2898&lt;=$L$3,$I$3,IF(B2898&lt;=$L$4,$I$4,IF(B2898&lt;=$L$5,$I$5,IF(B2898&lt;=$L$6,$I$6,$I$7))))</f>
        <v>Cone</v>
      </c>
      <c r="D2898" s="14">
        <f ca="1">LOGINV(RAND(),$M$12,$L$12)</f>
        <v>28.39318027898625</v>
      </c>
      <c r="E2898" s="14">
        <f ca="1">LOGINV(RAND(),$M$13,$L$13)</f>
        <v>28.204585365357492</v>
      </c>
      <c r="F2898" s="14">
        <f ca="1">LOGINV(RAND(),$M$14,$L$14)</f>
        <v>27.069513414243307</v>
      </c>
      <c r="G2898" s="14">
        <f ca="1">D2898+E2898+F2898</f>
        <v>83.667279058587042</v>
      </c>
      <c r="H2898">
        <f ca="1">FLOOR(SimTable[[#This Row],[Total_Service_Time_sec]],10)</f>
        <v>80</v>
      </c>
    </row>
    <row r="2899" spans="1:8" ht="15" customHeight="1">
      <c r="A2899">
        <f t="shared" si="45"/>
        <v>2898</v>
      </c>
      <c r="B2899" s="13">
        <f ca="1">RAND()</f>
        <v>0.2258848043985745</v>
      </c>
      <c r="C2899" t="str">
        <f ca="1">IF(B2899&lt;=$L$3,$I$3,IF(B2899&lt;=$L$4,$I$4,IF(B2899&lt;=$L$5,$I$5,IF(B2899&lt;=$L$6,$I$6,$I$7))))</f>
        <v>Cone</v>
      </c>
      <c r="D2899" s="14">
        <f ca="1">LOGINV(RAND(),$M$12,$L$12)</f>
        <v>36.351011081391668</v>
      </c>
      <c r="E2899" s="14">
        <f ca="1">LOGINV(RAND(),$M$13,$L$13)</f>
        <v>61.47720518607175</v>
      </c>
      <c r="F2899" s="14">
        <f ca="1">LOGINV(RAND(),$M$14,$L$14)</f>
        <v>19.27410282981991</v>
      </c>
      <c r="G2899" s="14">
        <f ca="1">D2899+E2899+F2899</f>
        <v>117.10231909728333</v>
      </c>
      <c r="H2899">
        <f ca="1">FLOOR(SimTable[[#This Row],[Total_Service_Time_sec]],10)</f>
        <v>110</v>
      </c>
    </row>
    <row r="2900" spans="1:8" ht="15" customHeight="1">
      <c r="A2900">
        <f t="shared" si="45"/>
        <v>2899</v>
      </c>
      <c r="B2900" s="13">
        <f ca="1">RAND()</f>
        <v>0.15526011209577439</v>
      </c>
      <c r="C2900" t="str">
        <f ca="1">IF(B2900&lt;=$L$3,$I$3,IF(B2900&lt;=$L$4,$I$4,IF(B2900&lt;=$L$5,$I$5,IF(B2900&lt;=$L$6,$I$6,$I$7))))</f>
        <v>Cone</v>
      </c>
      <c r="D2900" s="14">
        <f ca="1">LOGINV(RAND(),$M$12,$L$12)</f>
        <v>21.920498298962904</v>
      </c>
      <c r="E2900" s="14">
        <f ca="1">LOGINV(RAND(),$M$13,$L$13)</f>
        <v>36.105971677922717</v>
      </c>
      <c r="F2900" s="14">
        <f ca="1">LOGINV(RAND(),$M$14,$L$14)</f>
        <v>22.154624683505467</v>
      </c>
      <c r="G2900" s="14">
        <f ca="1">D2900+E2900+F2900</f>
        <v>80.181094660391096</v>
      </c>
      <c r="H2900">
        <f ca="1">FLOOR(SimTable[[#This Row],[Total_Service_Time_sec]],10)</f>
        <v>80</v>
      </c>
    </row>
    <row r="2901" spans="1:8" ht="15" customHeight="1">
      <c r="A2901">
        <f t="shared" si="45"/>
        <v>2900</v>
      </c>
      <c r="B2901" s="13">
        <f ca="1">RAND()</f>
        <v>0.46064226681049059</v>
      </c>
      <c r="C2901" t="str">
        <f ca="1">IF(B2901&lt;=$L$3,$I$3,IF(B2901&lt;=$L$4,$I$4,IF(B2901&lt;=$L$5,$I$5,IF(B2901&lt;=$L$6,$I$6,$I$7))))</f>
        <v>Cone</v>
      </c>
      <c r="D2901" s="14">
        <f ca="1">LOGINV(RAND(),$M$12,$L$12)</f>
        <v>7.1571888053483796</v>
      </c>
      <c r="E2901" s="14">
        <f ca="1">LOGINV(RAND(),$M$13,$L$13)</f>
        <v>52.01776504792727</v>
      </c>
      <c r="F2901" s="14">
        <f ca="1">LOGINV(RAND(),$M$14,$L$14)</f>
        <v>16.195369839828743</v>
      </c>
      <c r="G2901" s="14">
        <f ca="1">D2901+E2901+F2901</f>
        <v>75.370323693104396</v>
      </c>
      <c r="H2901">
        <f ca="1">FLOOR(SimTable[[#This Row],[Total_Service_Time_sec]],10)</f>
        <v>70</v>
      </c>
    </row>
    <row r="2902" spans="1:8" ht="15" customHeight="1">
      <c r="A2902">
        <f t="shared" si="45"/>
        <v>2901</v>
      </c>
      <c r="B2902" s="13">
        <f ca="1">RAND()</f>
        <v>0.63123240689400706</v>
      </c>
      <c r="C2902" t="str">
        <f ca="1">IF(B2902&lt;=$L$3,$I$3,IF(B2902&lt;=$L$4,$I$4,IF(B2902&lt;=$L$5,$I$5,IF(B2902&lt;=$L$6,$I$6,$I$7))))</f>
        <v>Cup</v>
      </c>
      <c r="D2902" s="14">
        <f ca="1">LOGINV(RAND(),$M$12,$L$12)</f>
        <v>19.461770130165043</v>
      </c>
      <c r="E2902" s="14">
        <f ca="1">LOGINV(RAND(),$M$13,$L$13)</f>
        <v>42.310431822037565</v>
      </c>
      <c r="F2902" s="14">
        <f ca="1">LOGINV(RAND(),$M$14,$L$14)</f>
        <v>18.93411037341118</v>
      </c>
      <c r="G2902" s="14">
        <f ca="1">D2902+E2902+F2902</f>
        <v>80.706312325613794</v>
      </c>
      <c r="H2902">
        <f ca="1">FLOOR(SimTable[[#This Row],[Total_Service_Time_sec]],10)</f>
        <v>80</v>
      </c>
    </row>
    <row r="2903" spans="1:8" ht="15" customHeight="1">
      <c r="A2903">
        <f t="shared" si="45"/>
        <v>2902</v>
      </c>
      <c r="B2903" s="13">
        <f ca="1">RAND()</f>
        <v>0.74658242494525262</v>
      </c>
      <c r="C2903" t="str">
        <f ca="1">IF(B2903&lt;=$L$3,$I$3,IF(B2903&lt;=$L$4,$I$4,IF(B2903&lt;=$L$5,$I$5,IF(B2903&lt;=$L$6,$I$6,$I$7))))</f>
        <v>Cup</v>
      </c>
      <c r="D2903" s="14">
        <f ca="1">LOGINV(RAND(),$M$12,$L$12)</f>
        <v>65.965104306442498</v>
      </c>
      <c r="E2903" s="14">
        <f ca="1">LOGINV(RAND(),$M$13,$L$13)</f>
        <v>18.138337912602953</v>
      </c>
      <c r="F2903" s="14">
        <f ca="1">LOGINV(RAND(),$M$14,$L$14)</f>
        <v>26.178404760081495</v>
      </c>
      <c r="G2903" s="14">
        <f ca="1">D2903+E2903+F2903</f>
        <v>110.28184697912694</v>
      </c>
      <c r="H2903">
        <f ca="1">FLOOR(SimTable[[#This Row],[Total_Service_Time_sec]],10)</f>
        <v>110</v>
      </c>
    </row>
    <row r="2904" spans="1:8" ht="15" customHeight="1">
      <c r="A2904">
        <f t="shared" si="45"/>
        <v>2903</v>
      </c>
      <c r="B2904" s="13">
        <f ca="1">RAND()</f>
        <v>0.75888994737065052</v>
      </c>
      <c r="C2904" t="str">
        <f ca="1">IF(B2904&lt;=$L$3,$I$3,IF(B2904&lt;=$L$4,$I$4,IF(B2904&lt;=$L$5,$I$5,IF(B2904&lt;=$L$6,$I$6,$I$7))))</f>
        <v>Cup</v>
      </c>
      <c r="D2904" s="14">
        <f ca="1">LOGINV(RAND(),$M$12,$L$12)</f>
        <v>8.5422131063416291</v>
      </c>
      <c r="E2904" s="14">
        <f ca="1">LOGINV(RAND(),$M$13,$L$13)</f>
        <v>28.867142847694026</v>
      </c>
      <c r="F2904" s="14">
        <f ca="1">LOGINV(RAND(),$M$14,$L$14)</f>
        <v>17.708090830695863</v>
      </c>
      <c r="G2904" s="14">
        <f ca="1">D2904+E2904+F2904</f>
        <v>55.117446784731513</v>
      </c>
      <c r="H2904">
        <f ca="1">FLOOR(SimTable[[#This Row],[Total_Service_Time_sec]],10)</f>
        <v>50</v>
      </c>
    </row>
    <row r="2905" spans="1:8" ht="15" customHeight="1">
      <c r="A2905">
        <f t="shared" si="45"/>
        <v>2904</v>
      </c>
      <c r="B2905" s="13">
        <f ca="1">RAND()</f>
        <v>0.26641069448197652</v>
      </c>
      <c r="C2905" t="str">
        <f ca="1">IF(B2905&lt;=$L$3,$I$3,IF(B2905&lt;=$L$4,$I$4,IF(B2905&lt;=$L$5,$I$5,IF(B2905&lt;=$L$6,$I$6,$I$7))))</f>
        <v>Cone</v>
      </c>
      <c r="D2905" s="14">
        <f ca="1">LOGINV(RAND(),$M$12,$L$12)</f>
        <v>45.662744401814386</v>
      </c>
      <c r="E2905" s="14">
        <f ca="1">LOGINV(RAND(),$M$13,$L$13)</f>
        <v>22.952600155877697</v>
      </c>
      <c r="F2905" s="14">
        <f ca="1">LOGINV(RAND(),$M$14,$L$14)</f>
        <v>20.599335037216886</v>
      </c>
      <c r="G2905" s="14">
        <f ca="1">D2905+E2905+F2905</f>
        <v>89.214679594908972</v>
      </c>
      <c r="H2905">
        <f ca="1">FLOOR(SimTable[[#This Row],[Total_Service_Time_sec]],10)</f>
        <v>80</v>
      </c>
    </row>
    <row r="2906" spans="1:8" ht="15" customHeight="1">
      <c r="A2906">
        <f t="shared" si="45"/>
        <v>2905</v>
      </c>
      <c r="B2906" s="13">
        <f ca="1">RAND()</f>
        <v>0.7271958137040091</v>
      </c>
      <c r="C2906" t="str">
        <f ca="1">IF(B2906&lt;=$L$3,$I$3,IF(B2906&lt;=$L$4,$I$4,IF(B2906&lt;=$L$5,$I$5,IF(B2906&lt;=$L$6,$I$6,$I$7))))</f>
        <v>Cup</v>
      </c>
      <c r="D2906" s="14">
        <f ca="1">LOGINV(RAND(),$M$12,$L$12)</f>
        <v>35.051325539617253</v>
      </c>
      <c r="E2906" s="14">
        <f ca="1">LOGINV(RAND(),$M$13,$L$13)</f>
        <v>30.133682097252336</v>
      </c>
      <c r="F2906" s="14">
        <f ca="1">LOGINV(RAND(),$M$14,$L$14)</f>
        <v>21.014115316558833</v>
      </c>
      <c r="G2906" s="14">
        <f ca="1">D2906+E2906+F2906</f>
        <v>86.199122953428414</v>
      </c>
      <c r="H2906">
        <f ca="1">FLOOR(SimTable[[#This Row],[Total_Service_Time_sec]],10)</f>
        <v>80</v>
      </c>
    </row>
    <row r="2907" spans="1:8" ht="15" customHeight="1">
      <c r="A2907">
        <f t="shared" si="45"/>
        <v>2906</v>
      </c>
      <c r="B2907" s="13">
        <f ca="1">RAND()</f>
        <v>0.26534120903752878</v>
      </c>
      <c r="C2907" t="str">
        <f ca="1">IF(B2907&lt;=$L$3,$I$3,IF(B2907&lt;=$L$4,$I$4,IF(B2907&lt;=$L$5,$I$5,IF(B2907&lt;=$L$6,$I$6,$I$7))))</f>
        <v>Cone</v>
      </c>
      <c r="D2907" s="14">
        <f ca="1">LOGINV(RAND(),$M$12,$L$12)</f>
        <v>14.518110500565854</v>
      </c>
      <c r="E2907" s="14">
        <f ca="1">LOGINV(RAND(),$M$13,$L$13)</f>
        <v>63.94356300341078</v>
      </c>
      <c r="F2907" s="14">
        <f ca="1">LOGINV(RAND(),$M$14,$L$14)</f>
        <v>17.867887404144597</v>
      </c>
      <c r="G2907" s="14">
        <f ca="1">D2907+E2907+F2907</f>
        <v>96.329560908121238</v>
      </c>
      <c r="H2907">
        <f ca="1">FLOOR(SimTable[[#This Row],[Total_Service_Time_sec]],10)</f>
        <v>90</v>
      </c>
    </row>
    <row r="2908" spans="1:8" ht="15" customHeight="1">
      <c r="A2908">
        <f t="shared" si="45"/>
        <v>2907</v>
      </c>
      <c r="B2908" s="13">
        <f ca="1">RAND()</f>
        <v>0.10056743283275948</v>
      </c>
      <c r="C2908" t="str">
        <f ca="1">IF(B2908&lt;=$L$3,$I$3,IF(B2908&lt;=$L$4,$I$4,IF(B2908&lt;=$L$5,$I$5,IF(B2908&lt;=$L$6,$I$6,$I$7))))</f>
        <v>Cone</v>
      </c>
      <c r="D2908" s="14">
        <f ca="1">LOGINV(RAND(),$M$12,$L$12)</f>
        <v>31.46299432623967</v>
      </c>
      <c r="E2908" s="14">
        <f ca="1">LOGINV(RAND(),$M$13,$L$13)</f>
        <v>19.213898992700383</v>
      </c>
      <c r="F2908" s="14">
        <f ca="1">LOGINV(RAND(),$M$14,$L$14)</f>
        <v>22.951734485734125</v>
      </c>
      <c r="G2908" s="14">
        <f ca="1">D2908+E2908+F2908</f>
        <v>73.628627804674181</v>
      </c>
      <c r="H2908">
        <f ca="1">FLOOR(SimTable[[#This Row],[Total_Service_Time_sec]],10)</f>
        <v>70</v>
      </c>
    </row>
    <row r="2909" spans="1:8" ht="15" customHeight="1">
      <c r="A2909">
        <f t="shared" si="45"/>
        <v>2908</v>
      </c>
      <c r="B2909" s="13">
        <f ca="1">RAND()</f>
        <v>0.63363173481229795</v>
      </c>
      <c r="C2909" t="str">
        <f ca="1">IF(B2909&lt;=$L$3,$I$3,IF(B2909&lt;=$L$4,$I$4,IF(B2909&lt;=$L$5,$I$5,IF(B2909&lt;=$L$6,$I$6,$I$7))))</f>
        <v>Cup</v>
      </c>
      <c r="D2909" s="14">
        <f ca="1">LOGINV(RAND(),$M$12,$L$12)</f>
        <v>51.936001729961056</v>
      </c>
      <c r="E2909" s="14">
        <f ca="1">LOGINV(RAND(),$M$13,$L$13)</f>
        <v>29.835452181884978</v>
      </c>
      <c r="F2909" s="14">
        <f ca="1">LOGINV(RAND(),$M$14,$L$14)</f>
        <v>13.890723239513431</v>
      </c>
      <c r="G2909" s="14">
        <f ca="1">D2909+E2909+F2909</f>
        <v>95.662177151359472</v>
      </c>
      <c r="H2909">
        <f ca="1">FLOOR(SimTable[[#This Row],[Total_Service_Time_sec]],10)</f>
        <v>90</v>
      </c>
    </row>
    <row r="2910" spans="1:8" ht="15" customHeight="1">
      <c r="A2910">
        <f t="shared" si="45"/>
        <v>2909</v>
      </c>
      <c r="B2910" s="13">
        <f ca="1">RAND()</f>
        <v>0.47868244560286166</v>
      </c>
      <c r="C2910" t="str">
        <f ca="1">IF(B2910&lt;=$L$3,$I$3,IF(B2910&lt;=$L$4,$I$4,IF(B2910&lt;=$L$5,$I$5,IF(B2910&lt;=$L$6,$I$6,$I$7))))</f>
        <v>Cone</v>
      </c>
      <c r="D2910" s="14">
        <f ca="1">LOGINV(RAND(),$M$12,$L$12)</f>
        <v>24.628214475182887</v>
      </c>
      <c r="E2910" s="14">
        <f ca="1">LOGINV(RAND(),$M$13,$L$13)</f>
        <v>27.464743752711776</v>
      </c>
      <c r="F2910" s="14">
        <f ca="1">LOGINV(RAND(),$M$14,$L$14)</f>
        <v>15.912072062715266</v>
      </c>
      <c r="G2910" s="14">
        <f ca="1">D2910+E2910+F2910</f>
        <v>68.005030290609923</v>
      </c>
      <c r="H2910">
        <f ca="1">FLOOR(SimTable[[#This Row],[Total_Service_Time_sec]],10)</f>
        <v>60</v>
      </c>
    </row>
    <row r="2911" spans="1:8" ht="15" customHeight="1">
      <c r="A2911">
        <f t="shared" si="45"/>
        <v>2910</v>
      </c>
      <c r="B2911" s="13">
        <f ca="1">RAND()</f>
        <v>0.96779012107180773</v>
      </c>
      <c r="C2911" t="str">
        <f ca="1">IF(B2911&lt;=$L$3,$I$3,IF(B2911&lt;=$L$4,$I$4,IF(B2911&lt;=$L$5,$I$5,IF(B2911&lt;=$L$6,$I$6,$I$7))))</f>
        <v>Sundae</v>
      </c>
      <c r="D2911" s="14">
        <f ca="1">LOGINV(RAND(),$M$12,$L$12)</f>
        <v>36.130814342809586</v>
      </c>
      <c r="E2911" s="14">
        <f ca="1">LOGINV(RAND(),$M$13,$L$13)</f>
        <v>44.674616267405455</v>
      </c>
      <c r="F2911" s="14">
        <f ca="1">LOGINV(RAND(),$M$14,$L$14)</f>
        <v>15.313210109651967</v>
      </c>
      <c r="G2911" s="14">
        <f ca="1">D2911+E2911+F2911</f>
        <v>96.118640719867003</v>
      </c>
      <c r="H2911">
        <f ca="1">FLOOR(SimTable[[#This Row],[Total_Service_Time_sec]],10)</f>
        <v>90</v>
      </c>
    </row>
    <row r="2912" spans="1:8" ht="15" customHeight="1">
      <c r="A2912">
        <f t="shared" si="45"/>
        <v>2911</v>
      </c>
      <c r="B2912" s="13">
        <f ca="1">RAND()</f>
        <v>0.81439985407118809</v>
      </c>
      <c r="C2912" t="str">
        <f ca="1">IF(B2912&lt;=$L$3,$I$3,IF(B2912&lt;=$L$4,$I$4,IF(B2912&lt;=$L$5,$I$5,IF(B2912&lt;=$L$6,$I$6,$I$7))))</f>
        <v>Cup</v>
      </c>
      <c r="D2912" s="14">
        <f ca="1">LOGINV(RAND(),$M$12,$L$12)</f>
        <v>36.982152874608595</v>
      </c>
      <c r="E2912" s="14">
        <f ca="1">LOGINV(RAND(),$M$13,$L$13)</f>
        <v>6.756873663135309</v>
      </c>
      <c r="F2912" s="14">
        <f ca="1">LOGINV(RAND(),$M$14,$L$14)</f>
        <v>22.481737724004653</v>
      </c>
      <c r="G2912" s="14">
        <f ca="1">D2912+E2912+F2912</f>
        <v>66.220764261748556</v>
      </c>
      <c r="H2912">
        <f ca="1">FLOOR(SimTable[[#This Row],[Total_Service_Time_sec]],10)</f>
        <v>60</v>
      </c>
    </row>
    <row r="2913" spans="1:8" ht="15" customHeight="1">
      <c r="A2913">
        <f t="shared" si="45"/>
        <v>2912</v>
      </c>
      <c r="B2913" s="13">
        <f ca="1">RAND()</f>
        <v>0.26724785783581373</v>
      </c>
      <c r="C2913" t="str">
        <f ca="1">IF(B2913&lt;=$L$3,$I$3,IF(B2913&lt;=$L$4,$I$4,IF(B2913&lt;=$L$5,$I$5,IF(B2913&lt;=$L$6,$I$6,$I$7))))</f>
        <v>Cone</v>
      </c>
      <c r="D2913" s="14">
        <f ca="1">LOGINV(RAND(),$M$12,$L$12)</f>
        <v>85.015639492759391</v>
      </c>
      <c r="E2913" s="14">
        <f ca="1">LOGINV(RAND(),$M$13,$L$13)</f>
        <v>28.645795782207522</v>
      </c>
      <c r="F2913" s="14">
        <f ca="1">LOGINV(RAND(),$M$14,$L$14)</f>
        <v>18.250758662994347</v>
      </c>
      <c r="G2913" s="14">
        <f ca="1">D2913+E2913+F2913</f>
        <v>131.91219393796126</v>
      </c>
      <c r="H2913">
        <f ca="1">FLOOR(SimTable[[#This Row],[Total_Service_Time_sec]],10)</f>
        <v>130</v>
      </c>
    </row>
    <row r="2914" spans="1:8" ht="15" customHeight="1">
      <c r="A2914">
        <f t="shared" si="45"/>
        <v>2913</v>
      </c>
      <c r="B2914" s="13">
        <f ca="1">RAND()</f>
        <v>0.36202260281158416</v>
      </c>
      <c r="C2914" t="str">
        <f ca="1">IF(B2914&lt;=$L$3,$I$3,IF(B2914&lt;=$L$4,$I$4,IF(B2914&lt;=$L$5,$I$5,IF(B2914&lt;=$L$6,$I$6,$I$7))))</f>
        <v>Cone</v>
      </c>
      <c r="D2914" s="14">
        <f ca="1">LOGINV(RAND(),$M$12,$L$12)</f>
        <v>48.042521734110743</v>
      </c>
      <c r="E2914" s="14">
        <f ca="1">LOGINV(RAND(),$M$13,$L$13)</f>
        <v>37.850787982716632</v>
      </c>
      <c r="F2914" s="14">
        <f ca="1">LOGINV(RAND(),$M$14,$L$14)</f>
        <v>19.323846128949462</v>
      </c>
      <c r="G2914" s="14">
        <f ca="1">D2914+E2914+F2914</f>
        <v>105.21715584577683</v>
      </c>
      <c r="H2914">
        <f ca="1">FLOOR(SimTable[[#This Row],[Total_Service_Time_sec]],10)</f>
        <v>100</v>
      </c>
    </row>
    <row r="2915" spans="1:8" ht="15" customHeight="1">
      <c r="A2915">
        <f t="shared" si="45"/>
        <v>2914</v>
      </c>
      <c r="B2915" s="13">
        <f ca="1">RAND()</f>
        <v>0.2969442055324315</v>
      </c>
      <c r="C2915" t="str">
        <f ca="1">IF(B2915&lt;=$L$3,$I$3,IF(B2915&lt;=$L$4,$I$4,IF(B2915&lt;=$L$5,$I$5,IF(B2915&lt;=$L$6,$I$6,$I$7))))</f>
        <v>Cone</v>
      </c>
      <c r="D2915" s="14">
        <f ca="1">LOGINV(RAND(),$M$12,$L$12)</f>
        <v>22.62356158113672</v>
      </c>
      <c r="E2915" s="14">
        <f ca="1">LOGINV(RAND(),$M$13,$L$13)</f>
        <v>22.859125824498737</v>
      </c>
      <c r="F2915" s="14">
        <f ca="1">LOGINV(RAND(),$M$14,$L$14)</f>
        <v>17.170629815201327</v>
      </c>
      <c r="G2915" s="14">
        <f ca="1">D2915+E2915+F2915</f>
        <v>62.653317220836783</v>
      </c>
      <c r="H2915">
        <f ca="1">FLOOR(SimTable[[#This Row],[Total_Service_Time_sec]],10)</f>
        <v>60</v>
      </c>
    </row>
    <row r="2916" spans="1:8" ht="15" customHeight="1">
      <c r="A2916">
        <f t="shared" si="45"/>
        <v>2915</v>
      </c>
      <c r="B2916" s="13">
        <f ca="1">RAND()</f>
        <v>3.8287811440748776E-2</v>
      </c>
      <c r="C2916" t="str">
        <f ca="1">IF(B2916&lt;=$L$3,$I$3,IF(B2916&lt;=$L$4,$I$4,IF(B2916&lt;=$L$5,$I$5,IF(B2916&lt;=$L$6,$I$6,$I$7))))</f>
        <v>Cone</v>
      </c>
      <c r="D2916" s="14">
        <f ca="1">LOGINV(RAND(),$M$12,$L$12)</f>
        <v>19.111891763336775</v>
      </c>
      <c r="E2916" s="14">
        <f ca="1">LOGINV(RAND(),$M$13,$L$13)</f>
        <v>21.869228730483005</v>
      </c>
      <c r="F2916" s="14">
        <f ca="1">LOGINV(RAND(),$M$14,$L$14)</f>
        <v>25.709933861156756</v>
      </c>
      <c r="G2916" s="14">
        <f ca="1">D2916+E2916+F2916</f>
        <v>66.691054354976529</v>
      </c>
      <c r="H2916">
        <f ca="1">FLOOR(SimTable[[#This Row],[Total_Service_Time_sec]],10)</f>
        <v>60</v>
      </c>
    </row>
    <row r="2917" spans="1:8" ht="15" customHeight="1">
      <c r="A2917">
        <f t="shared" si="45"/>
        <v>2916</v>
      </c>
      <c r="B2917" s="13">
        <f ca="1">RAND()</f>
        <v>0.4824656369090935</v>
      </c>
      <c r="C2917" t="str">
        <f ca="1">IF(B2917&lt;=$L$3,$I$3,IF(B2917&lt;=$L$4,$I$4,IF(B2917&lt;=$L$5,$I$5,IF(B2917&lt;=$L$6,$I$6,$I$7))))</f>
        <v>Cone</v>
      </c>
      <c r="D2917" s="14">
        <f ca="1">LOGINV(RAND(),$M$12,$L$12)</f>
        <v>18.894531967872954</v>
      </c>
      <c r="E2917" s="14">
        <f ca="1">LOGINV(RAND(),$M$13,$L$13)</f>
        <v>37.371912067553019</v>
      </c>
      <c r="F2917" s="14">
        <f ca="1">LOGINV(RAND(),$M$14,$L$14)</f>
        <v>23.29712620897379</v>
      </c>
      <c r="G2917" s="14">
        <f ca="1">D2917+E2917+F2917</f>
        <v>79.56357024439977</v>
      </c>
      <c r="H2917">
        <f ca="1">FLOOR(SimTable[[#This Row],[Total_Service_Time_sec]],10)</f>
        <v>70</v>
      </c>
    </row>
    <row r="2918" spans="1:8" ht="15" customHeight="1">
      <c r="A2918">
        <f t="shared" si="45"/>
        <v>2917</v>
      </c>
      <c r="B2918" s="13">
        <f ca="1">RAND()</f>
        <v>0.15997660996570406</v>
      </c>
      <c r="C2918" t="str">
        <f ca="1">IF(B2918&lt;=$L$3,$I$3,IF(B2918&lt;=$L$4,$I$4,IF(B2918&lt;=$L$5,$I$5,IF(B2918&lt;=$L$6,$I$6,$I$7))))</f>
        <v>Cone</v>
      </c>
      <c r="D2918" s="14">
        <f ca="1">LOGINV(RAND(),$M$12,$L$12)</f>
        <v>34.997248429680333</v>
      </c>
      <c r="E2918" s="14">
        <f ca="1">LOGINV(RAND(),$M$13,$L$13)</f>
        <v>23.980391242799584</v>
      </c>
      <c r="F2918" s="14">
        <f ca="1">LOGINV(RAND(),$M$14,$L$14)</f>
        <v>17.140087390169022</v>
      </c>
      <c r="G2918" s="14">
        <f ca="1">D2918+E2918+F2918</f>
        <v>76.117727062648939</v>
      </c>
      <c r="H2918">
        <f ca="1">FLOOR(SimTable[[#This Row],[Total_Service_Time_sec]],10)</f>
        <v>70</v>
      </c>
    </row>
    <row r="2919" spans="1:8" ht="15" customHeight="1">
      <c r="A2919">
        <f t="shared" si="45"/>
        <v>2918</v>
      </c>
      <c r="B2919" s="13">
        <f ca="1">RAND()</f>
        <v>0.11802416741073563</v>
      </c>
      <c r="C2919" t="str">
        <f ca="1">IF(B2919&lt;=$L$3,$I$3,IF(B2919&lt;=$L$4,$I$4,IF(B2919&lt;=$L$5,$I$5,IF(B2919&lt;=$L$6,$I$6,$I$7))))</f>
        <v>Cone</v>
      </c>
      <c r="D2919" s="14">
        <f ca="1">LOGINV(RAND(),$M$12,$L$12)</f>
        <v>75.47911818583492</v>
      </c>
      <c r="E2919" s="14">
        <f ca="1">LOGINV(RAND(),$M$13,$L$13)</f>
        <v>74.527561317251042</v>
      </c>
      <c r="F2919" s="14">
        <f ca="1">LOGINV(RAND(),$M$14,$L$14)</f>
        <v>24.370921204638101</v>
      </c>
      <c r="G2919" s="14">
        <f ca="1">D2919+E2919+F2919</f>
        <v>174.37760070772407</v>
      </c>
      <c r="H2919">
        <f ca="1">FLOOR(SimTable[[#This Row],[Total_Service_Time_sec]],10)</f>
        <v>170</v>
      </c>
    </row>
    <row r="2920" spans="1:8" ht="15" customHeight="1">
      <c r="A2920">
        <f t="shared" si="45"/>
        <v>2919</v>
      </c>
      <c r="B2920" s="13">
        <f ca="1">RAND()</f>
        <v>0.56030652795679836</v>
      </c>
      <c r="C2920" t="str">
        <f ca="1">IF(B2920&lt;=$L$3,$I$3,IF(B2920&lt;=$L$4,$I$4,IF(B2920&lt;=$L$5,$I$5,IF(B2920&lt;=$L$6,$I$6,$I$7))))</f>
        <v>Cup</v>
      </c>
      <c r="D2920" s="14">
        <f ca="1">LOGINV(RAND(),$M$12,$L$12)</f>
        <v>12.496840547705714</v>
      </c>
      <c r="E2920" s="14">
        <f ca="1">LOGINV(RAND(),$M$13,$L$13)</f>
        <v>31.167084070720499</v>
      </c>
      <c r="F2920" s="14">
        <f ca="1">LOGINV(RAND(),$M$14,$L$14)</f>
        <v>16.86702584084361</v>
      </c>
      <c r="G2920" s="14">
        <f ca="1">D2920+E2920+F2920</f>
        <v>60.530950459269825</v>
      </c>
      <c r="H2920">
        <f ca="1">FLOOR(SimTable[[#This Row],[Total_Service_Time_sec]],10)</f>
        <v>60</v>
      </c>
    </row>
    <row r="2921" spans="1:8" ht="15" customHeight="1">
      <c r="A2921">
        <f t="shared" si="45"/>
        <v>2920</v>
      </c>
      <c r="B2921" s="13">
        <f ca="1">RAND()</f>
        <v>0.16644949162074119</v>
      </c>
      <c r="C2921" t="str">
        <f ca="1">IF(B2921&lt;=$L$3,$I$3,IF(B2921&lt;=$L$4,$I$4,IF(B2921&lt;=$L$5,$I$5,IF(B2921&lt;=$L$6,$I$6,$I$7))))</f>
        <v>Cone</v>
      </c>
      <c r="D2921" s="14">
        <f ca="1">LOGINV(RAND(),$M$12,$L$12)</f>
        <v>46.612696587027699</v>
      </c>
      <c r="E2921" s="14">
        <f ca="1">LOGINV(RAND(),$M$13,$L$13)</f>
        <v>9.9956736907680828</v>
      </c>
      <c r="F2921" s="14">
        <f ca="1">LOGINV(RAND(),$M$14,$L$14)</f>
        <v>18.032248107976148</v>
      </c>
      <c r="G2921" s="14">
        <f ca="1">D2921+E2921+F2921</f>
        <v>74.64061838577193</v>
      </c>
      <c r="H2921">
        <f ca="1">FLOOR(SimTable[[#This Row],[Total_Service_Time_sec]],10)</f>
        <v>70</v>
      </c>
    </row>
    <row r="2922" spans="1:8" ht="15" customHeight="1">
      <c r="A2922">
        <f t="shared" si="45"/>
        <v>2921</v>
      </c>
      <c r="B2922" s="13">
        <f ca="1">RAND()</f>
        <v>0.82226657741220388</v>
      </c>
      <c r="C2922" t="str">
        <f ca="1">IF(B2922&lt;=$L$3,$I$3,IF(B2922&lt;=$L$4,$I$4,IF(B2922&lt;=$L$5,$I$5,IF(B2922&lt;=$L$6,$I$6,$I$7))))</f>
        <v>Cup</v>
      </c>
      <c r="D2922" s="14">
        <f ca="1">LOGINV(RAND(),$M$12,$L$12)</f>
        <v>19.052151156117908</v>
      </c>
      <c r="E2922" s="14">
        <f ca="1">LOGINV(RAND(),$M$13,$L$13)</f>
        <v>14.61968398273198</v>
      </c>
      <c r="F2922" s="14">
        <f ca="1">LOGINV(RAND(),$M$14,$L$14)</f>
        <v>16.886684238434231</v>
      </c>
      <c r="G2922" s="14">
        <f ca="1">D2922+E2922+F2922</f>
        <v>50.558519377284114</v>
      </c>
      <c r="H2922">
        <f ca="1">FLOOR(SimTable[[#This Row],[Total_Service_Time_sec]],10)</f>
        <v>50</v>
      </c>
    </row>
    <row r="2923" spans="1:8" ht="15" customHeight="1">
      <c r="A2923">
        <f t="shared" si="45"/>
        <v>2922</v>
      </c>
      <c r="B2923" s="13">
        <f ca="1">RAND()</f>
        <v>1.3950146300419908E-3</v>
      </c>
      <c r="C2923" t="str">
        <f ca="1">IF(B2923&lt;=$L$3,$I$3,IF(B2923&lt;=$L$4,$I$4,IF(B2923&lt;=$L$5,$I$5,IF(B2923&lt;=$L$6,$I$6,$I$7))))</f>
        <v>Cone</v>
      </c>
      <c r="D2923" s="14">
        <f ca="1">LOGINV(RAND(),$M$12,$L$12)</f>
        <v>11.720298789646733</v>
      </c>
      <c r="E2923" s="14">
        <f ca="1">LOGINV(RAND(),$M$13,$L$13)</f>
        <v>54.91837486391902</v>
      </c>
      <c r="F2923" s="14">
        <f ca="1">LOGINV(RAND(),$M$14,$L$14)</f>
        <v>20.911812510898056</v>
      </c>
      <c r="G2923" s="14">
        <f ca="1">D2923+E2923+F2923</f>
        <v>87.550486164463805</v>
      </c>
      <c r="H2923">
        <f ca="1">FLOOR(SimTable[[#This Row],[Total_Service_Time_sec]],10)</f>
        <v>80</v>
      </c>
    </row>
    <row r="2924" spans="1:8" ht="15" customHeight="1">
      <c r="A2924">
        <f t="shared" si="45"/>
        <v>2923</v>
      </c>
      <c r="B2924" s="13">
        <f ca="1">RAND()</f>
        <v>0.46547044264961879</v>
      </c>
      <c r="C2924" t="str">
        <f ca="1">IF(B2924&lt;=$L$3,$I$3,IF(B2924&lt;=$L$4,$I$4,IF(B2924&lt;=$L$5,$I$5,IF(B2924&lt;=$L$6,$I$6,$I$7))))</f>
        <v>Cone</v>
      </c>
      <c r="D2924" s="14">
        <f ca="1">LOGINV(RAND(),$M$12,$L$12)</f>
        <v>42.769141327136111</v>
      </c>
      <c r="E2924" s="14">
        <f ca="1">LOGINV(RAND(),$M$13,$L$13)</f>
        <v>32.740904320702242</v>
      </c>
      <c r="F2924" s="14">
        <f ca="1">LOGINV(RAND(),$M$14,$L$14)</f>
        <v>19.180078359897511</v>
      </c>
      <c r="G2924" s="14">
        <f ca="1">D2924+E2924+F2924</f>
        <v>94.690124007735861</v>
      </c>
      <c r="H2924">
        <f ca="1">FLOOR(SimTable[[#This Row],[Total_Service_Time_sec]],10)</f>
        <v>90</v>
      </c>
    </row>
    <row r="2925" spans="1:8" ht="15" customHeight="1">
      <c r="A2925">
        <f t="shared" si="45"/>
        <v>2924</v>
      </c>
      <c r="B2925" s="13">
        <f ca="1">RAND()</f>
        <v>0.35634065211528976</v>
      </c>
      <c r="C2925" t="str">
        <f ca="1">IF(B2925&lt;=$L$3,$I$3,IF(B2925&lt;=$L$4,$I$4,IF(B2925&lt;=$L$5,$I$5,IF(B2925&lt;=$L$6,$I$6,$I$7))))</f>
        <v>Cone</v>
      </c>
      <c r="D2925" s="14">
        <f ca="1">LOGINV(RAND(),$M$12,$L$12)</f>
        <v>33.605595695719387</v>
      </c>
      <c r="E2925" s="14">
        <f ca="1">LOGINV(RAND(),$M$13,$L$13)</f>
        <v>35.33766429490948</v>
      </c>
      <c r="F2925" s="14">
        <f ca="1">LOGINV(RAND(),$M$14,$L$14)</f>
        <v>23.575468807845926</v>
      </c>
      <c r="G2925" s="14">
        <f ca="1">D2925+E2925+F2925</f>
        <v>92.518728798474783</v>
      </c>
      <c r="H2925">
        <f ca="1">FLOOR(SimTable[[#This Row],[Total_Service_Time_sec]],10)</f>
        <v>90</v>
      </c>
    </row>
    <row r="2926" spans="1:8" ht="15" customHeight="1">
      <c r="A2926">
        <f t="shared" si="45"/>
        <v>2925</v>
      </c>
      <c r="B2926" s="13">
        <f ca="1">RAND()</f>
        <v>0.52406623991192014</v>
      </c>
      <c r="C2926" t="str">
        <f ca="1">IF(B2926&lt;=$L$3,$I$3,IF(B2926&lt;=$L$4,$I$4,IF(B2926&lt;=$L$5,$I$5,IF(B2926&lt;=$L$6,$I$6,$I$7))))</f>
        <v>Cup</v>
      </c>
      <c r="D2926" s="14">
        <f ca="1">LOGINV(RAND(),$M$12,$L$12)</f>
        <v>15.028044380583493</v>
      </c>
      <c r="E2926" s="14">
        <f ca="1">LOGINV(RAND(),$M$13,$L$13)</f>
        <v>32.591114046121781</v>
      </c>
      <c r="F2926" s="14">
        <f ca="1">LOGINV(RAND(),$M$14,$L$14)</f>
        <v>22.378347617955015</v>
      </c>
      <c r="G2926" s="14">
        <f ca="1">D2926+E2926+F2926</f>
        <v>69.997506044660298</v>
      </c>
      <c r="H2926">
        <f ca="1">FLOOR(SimTable[[#This Row],[Total_Service_Time_sec]],10)</f>
        <v>60</v>
      </c>
    </row>
    <row r="2927" spans="1:8" ht="15" customHeight="1">
      <c r="A2927">
        <f t="shared" si="45"/>
        <v>2926</v>
      </c>
      <c r="B2927" s="13">
        <f ca="1">RAND()</f>
        <v>0.42628705660815158</v>
      </c>
      <c r="C2927" t="str">
        <f ca="1">IF(B2927&lt;=$L$3,$I$3,IF(B2927&lt;=$L$4,$I$4,IF(B2927&lt;=$L$5,$I$5,IF(B2927&lt;=$L$6,$I$6,$I$7))))</f>
        <v>Cone</v>
      </c>
      <c r="D2927" s="14">
        <f ca="1">LOGINV(RAND(),$M$12,$L$12)</f>
        <v>41.066160879377861</v>
      </c>
      <c r="E2927" s="14">
        <f ca="1">LOGINV(RAND(),$M$13,$L$13)</f>
        <v>48.656835338941967</v>
      </c>
      <c r="F2927" s="14">
        <f ca="1">LOGINV(RAND(),$M$14,$L$14)</f>
        <v>17.735759465049984</v>
      </c>
      <c r="G2927" s="14">
        <f ca="1">D2927+E2927+F2927</f>
        <v>107.4587556833698</v>
      </c>
      <c r="H2927">
        <f ca="1">FLOOR(SimTable[[#This Row],[Total_Service_Time_sec]],10)</f>
        <v>100</v>
      </c>
    </row>
    <row r="2928" spans="1:8" ht="15" customHeight="1">
      <c r="A2928">
        <f t="shared" si="45"/>
        <v>2927</v>
      </c>
      <c r="B2928" s="13">
        <f ca="1">RAND()</f>
        <v>0.44316818490543364</v>
      </c>
      <c r="C2928" t="str">
        <f ca="1">IF(B2928&lt;=$L$3,$I$3,IF(B2928&lt;=$L$4,$I$4,IF(B2928&lt;=$L$5,$I$5,IF(B2928&lt;=$L$6,$I$6,$I$7))))</f>
        <v>Cone</v>
      </c>
      <c r="D2928" s="14">
        <f ca="1">LOGINV(RAND(),$M$12,$L$12)</f>
        <v>19.764308238723373</v>
      </c>
      <c r="E2928" s="14">
        <f ca="1">LOGINV(RAND(),$M$13,$L$13)</f>
        <v>71.262486193515031</v>
      </c>
      <c r="F2928" s="14">
        <f ca="1">LOGINV(RAND(),$M$14,$L$14)</f>
        <v>15.96533635834423</v>
      </c>
      <c r="G2928" s="14">
        <f ca="1">D2928+E2928+F2928</f>
        <v>106.99213079058264</v>
      </c>
      <c r="H2928">
        <f ca="1">FLOOR(SimTable[[#This Row],[Total_Service_Time_sec]],10)</f>
        <v>100</v>
      </c>
    </row>
    <row r="2929" spans="1:8" ht="15" customHeight="1">
      <c r="A2929">
        <f t="shared" si="45"/>
        <v>2928</v>
      </c>
      <c r="B2929" s="13">
        <f ca="1">RAND()</f>
        <v>0.83065223677705613</v>
      </c>
      <c r="C2929" t="str">
        <f ca="1">IF(B2929&lt;=$L$3,$I$3,IF(B2929&lt;=$L$4,$I$4,IF(B2929&lt;=$L$5,$I$5,IF(B2929&lt;=$L$6,$I$6,$I$7))))</f>
        <v>Cup</v>
      </c>
      <c r="D2929" s="14">
        <f ca="1">LOGINV(RAND(),$M$12,$L$12)</f>
        <v>53.796020825533731</v>
      </c>
      <c r="E2929" s="14">
        <f ca="1">LOGINV(RAND(),$M$13,$L$13)</f>
        <v>24.712055398123294</v>
      </c>
      <c r="F2929" s="14">
        <f ca="1">LOGINV(RAND(),$M$14,$L$14)</f>
        <v>19.506200085452797</v>
      </c>
      <c r="G2929" s="14">
        <f ca="1">D2929+E2929+F2929</f>
        <v>98.014276309109817</v>
      </c>
      <c r="H2929">
        <f ca="1">FLOOR(SimTable[[#This Row],[Total_Service_Time_sec]],10)</f>
        <v>90</v>
      </c>
    </row>
    <row r="2930" spans="1:8" ht="15" customHeight="1">
      <c r="A2930">
        <f t="shared" si="45"/>
        <v>2929</v>
      </c>
      <c r="B2930" s="13">
        <f ca="1">RAND()</f>
        <v>0.31461862595632772</v>
      </c>
      <c r="C2930" t="str">
        <f ca="1">IF(B2930&lt;=$L$3,$I$3,IF(B2930&lt;=$L$4,$I$4,IF(B2930&lt;=$L$5,$I$5,IF(B2930&lt;=$L$6,$I$6,$I$7))))</f>
        <v>Cone</v>
      </c>
      <c r="D2930" s="14">
        <f ca="1">LOGINV(RAND(),$M$12,$L$12)</f>
        <v>52.655537859419574</v>
      </c>
      <c r="E2930" s="14">
        <f ca="1">LOGINV(RAND(),$M$13,$L$13)</f>
        <v>26.650678610934417</v>
      </c>
      <c r="F2930" s="14">
        <f ca="1">LOGINV(RAND(),$M$14,$L$14)</f>
        <v>21.875619503098374</v>
      </c>
      <c r="G2930" s="14">
        <f ca="1">D2930+E2930+F2930</f>
        <v>101.18183597345237</v>
      </c>
      <c r="H2930">
        <f ca="1">FLOOR(SimTable[[#This Row],[Total_Service_Time_sec]],10)</f>
        <v>100</v>
      </c>
    </row>
    <row r="2931" spans="1:8" ht="15" customHeight="1">
      <c r="A2931">
        <f t="shared" si="45"/>
        <v>2930</v>
      </c>
      <c r="B2931" s="13">
        <f ca="1">RAND()</f>
        <v>0.27434461684261036</v>
      </c>
      <c r="C2931" t="str">
        <f ca="1">IF(B2931&lt;=$L$3,$I$3,IF(B2931&lt;=$L$4,$I$4,IF(B2931&lt;=$L$5,$I$5,IF(B2931&lt;=$L$6,$I$6,$I$7))))</f>
        <v>Cone</v>
      </c>
      <c r="D2931" s="14">
        <f ca="1">LOGINV(RAND(),$M$12,$L$12)</f>
        <v>27.580624311723646</v>
      </c>
      <c r="E2931" s="14">
        <f ca="1">LOGINV(RAND(),$M$13,$L$13)</f>
        <v>28.722469348852844</v>
      </c>
      <c r="F2931" s="14">
        <f ca="1">LOGINV(RAND(),$M$14,$L$14)</f>
        <v>20.603310099421048</v>
      </c>
      <c r="G2931" s="14">
        <f ca="1">D2931+E2931+F2931</f>
        <v>76.906403759997545</v>
      </c>
      <c r="H2931">
        <f ca="1">FLOOR(SimTable[[#This Row],[Total_Service_Time_sec]],10)</f>
        <v>70</v>
      </c>
    </row>
    <row r="2932" spans="1:8" ht="15" customHeight="1">
      <c r="A2932">
        <f t="shared" si="45"/>
        <v>2931</v>
      </c>
      <c r="B2932" s="13">
        <f ca="1">RAND()</f>
        <v>0.93749666438330026</v>
      </c>
      <c r="C2932" t="str">
        <f ca="1">IF(B2932&lt;=$L$3,$I$3,IF(B2932&lt;=$L$4,$I$4,IF(B2932&lt;=$L$5,$I$5,IF(B2932&lt;=$L$6,$I$6,$I$7))))</f>
        <v>Split</v>
      </c>
      <c r="D2932" s="14">
        <f ca="1">LOGINV(RAND(),$M$12,$L$12)</f>
        <v>8.9839545379185139</v>
      </c>
      <c r="E2932" s="14">
        <f ca="1">LOGINV(RAND(),$M$13,$L$13)</f>
        <v>84.915441891304226</v>
      </c>
      <c r="F2932" s="14">
        <f ca="1">LOGINV(RAND(),$M$14,$L$14)</f>
        <v>19.87443595580115</v>
      </c>
      <c r="G2932" s="14">
        <f ca="1">D2932+E2932+F2932</f>
        <v>113.77383238502389</v>
      </c>
      <c r="H2932">
        <f ca="1">FLOOR(SimTable[[#This Row],[Total_Service_Time_sec]],10)</f>
        <v>110</v>
      </c>
    </row>
    <row r="2933" spans="1:8" ht="15" customHeight="1">
      <c r="A2933">
        <f t="shared" si="45"/>
        <v>2932</v>
      </c>
      <c r="B2933" s="13">
        <f ca="1">RAND()</f>
        <v>0.20985269701094988</v>
      </c>
      <c r="C2933" t="str">
        <f ca="1">IF(B2933&lt;=$L$3,$I$3,IF(B2933&lt;=$L$4,$I$4,IF(B2933&lt;=$L$5,$I$5,IF(B2933&lt;=$L$6,$I$6,$I$7))))</f>
        <v>Cone</v>
      </c>
      <c r="D2933" s="14">
        <f ca="1">LOGINV(RAND(),$M$12,$L$12)</f>
        <v>56.813048499498173</v>
      </c>
      <c r="E2933" s="14">
        <f ca="1">LOGINV(RAND(),$M$13,$L$13)</f>
        <v>29.706840139385466</v>
      </c>
      <c r="F2933" s="14">
        <f ca="1">LOGINV(RAND(),$M$14,$L$14)</f>
        <v>25.746267531249394</v>
      </c>
      <c r="G2933" s="14">
        <f ca="1">D2933+E2933+F2933</f>
        <v>112.26615617013303</v>
      </c>
      <c r="H2933">
        <f ca="1">FLOOR(SimTable[[#This Row],[Total_Service_Time_sec]],10)</f>
        <v>110</v>
      </c>
    </row>
    <row r="2934" spans="1:8" ht="15" customHeight="1">
      <c r="A2934">
        <f t="shared" si="45"/>
        <v>2933</v>
      </c>
      <c r="B2934" s="13">
        <f ca="1">RAND()</f>
        <v>2.8178241447122554E-2</v>
      </c>
      <c r="C2934" t="str">
        <f ca="1">IF(B2934&lt;=$L$3,$I$3,IF(B2934&lt;=$L$4,$I$4,IF(B2934&lt;=$L$5,$I$5,IF(B2934&lt;=$L$6,$I$6,$I$7))))</f>
        <v>Cone</v>
      </c>
      <c r="D2934" s="14">
        <f ca="1">LOGINV(RAND(),$M$12,$L$12)</f>
        <v>10.284864001582317</v>
      </c>
      <c r="E2934" s="14">
        <f ca="1">LOGINV(RAND(),$M$13,$L$13)</f>
        <v>21.178282824842526</v>
      </c>
      <c r="F2934" s="14">
        <f ca="1">LOGINV(RAND(),$M$14,$L$14)</f>
        <v>24.307137810213781</v>
      </c>
      <c r="G2934" s="14">
        <f ca="1">D2934+E2934+F2934</f>
        <v>55.770284636638621</v>
      </c>
      <c r="H2934">
        <f ca="1">FLOOR(SimTable[[#This Row],[Total_Service_Time_sec]],10)</f>
        <v>50</v>
      </c>
    </row>
    <row r="2935" spans="1:8" ht="15" customHeight="1">
      <c r="A2935">
        <f t="shared" si="45"/>
        <v>2934</v>
      </c>
      <c r="B2935" s="13">
        <f ca="1">RAND()</f>
        <v>0.66349675493962745</v>
      </c>
      <c r="C2935" t="str">
        <f ca="1">IF(B2935&lt;=$L$3,$I$3,IF(B2935&lt;=$L$4,$I$4,IF(B2935&lt;=$L$5,$I$5,IF(B2935&lt;=$L$6,$I$6,$I$7))))</f>
        <v>Cup</v>
      </c>
      <c r="D2935" s="14">
        <f ca="1">LOGINV(RAND(),$M$12,$L$12)</f>
        <v>18.57733188899056</v>
      </c>
      <c r="E2935" s="14">
        <f ca="1">LOGINV(RAND(),$M$13,$L$13)</f>
        <v>29.132471383199654</v>
      </c>
      <c r="F2935" s="14">
        <f ca="1">LOGINV(RAND(),$M$14,$L$14)</f>
        <v>20.967579724595431</v>
      </c>
      <c r="G2935" s="14">
        <f ca="1">D2935+E2935+F2935</f>
        <v>68.677382996785639</v>
      </c>
      <c r="H2935">
        <f ca="1">FLOOR(SimTable[[#This Row],[Total_Service_Time_sec]],10)</f>
        <v>60</v>
      </c>
    </row>
    <row r="2936" spans="1:8" ht="15" customHeight="1">
      <c r="A2936">
        <f t="shared" si="45"/>
        <v>2935</v>
      </c>
      <c r="B2936" s="13">
        <f ca="1">RAND()</f>
        <v>0.15037435925535292</v>
      </c>
      <c r="C2936" t="str">
        <f ca="1">IF(B2936&lt;=$L$3,$I$3,IF(B2936&lt;=$L$4,$I$4,IF(B2936&lt;=$L$5,$I$5,IF(B2936&lt;=$L$6,$I$6,$I$7))))</f>
        <v>Cone</v>
      </c>
      <c r="D2936" s="14">
        <f ca="1">LOGINV(RAND(),$M$12,$L$12)</f>
        <v>57.622305372365844</v>
      </c>
      <c r="E2936" s="14">
        <f ca="1">LOGINV(RAND(),$M$13,$L$13)</f>
        <v>34.237885146714568</v>
      </c>
      <c r="F2936" s="14">
        <f ca="1">LOGINV(RAND(),$M$14,$L$14)</f>
        <v>15.364096134973138</v>
      </c>
      <c r="G2936" s="14">
        <f ca="1">D2936+E2936+F2936</f>
        <v>107.22428665405356</v>
      </c>
      <c r="H2936">
        <f ca="1">FLOOR(SimTable[[#This Row],[Total_Service_Time_sec]],10)</f>
        <v>100</v>
      </c>
    </row>
    <row r="2937" spans="1:8" ht="15" customHeight="1">
      <c r="A2937">
        <f t="shared" si="45"/>
        <v>2936</v>
      </c>
      <c r="B2937" s="13">
        <f ca="1">RAND()</f>
        <v>0.24817153601346009</v>
      </c>
      <c r="C2937" t="str">
        <f ca="1">IF(B2937&lt;=$L$3,$I$3,IF(B2937&lt;=$L$4,$I$4,IF(B2937&lt;=$L$5,$I$5,IF(B2937&lt;=$L$6,$I$6,$I$7))))</f>
        <v>Cone</v>
      </c>
      <c r="D2937" s="14">
        <f ca="1">LOGINV(RAND(),$M$12,$L$12)</f>
        <v>45.54191320403622</v>
      </c>
      <c r="E2937" s="14">
        <f ca="1">LOGINV(RAND(),$M$13,$L$13)</f>
        <v>32.387230359344784</v>
      </c>
      <c r="F2937" s="14">
        <f ca="1">LOGINV(RAND(),$M$14,$L$14)</f>
        <v>22.011051581642256</v>
      </c>
      <c r="G2937" s="14">
        <f ca="1">D2937+E2937+F2937</f>
        <v>99.940195145023267</v>
      </c>
      <c r="H2937">
        <f ca="1">FLOOR(SimTable[[#This Row],[Total_Service_Time_sec]],10)</f>
        <v>90</v>
      </c>
    </row>
    <row r="2938" spans="1:8" ht="15" customHeight="1">
      <c r="A2938">
        <f t="shared" si="45"/>
        <v>2937</v>
      </c>
      <c r="B2938" s="13">
        <f ca="1">RAND()</f>
        <v>0.30522752182322987</v>
      </c>
      <c r="C2938" t="str">
        <f ca="1">IF(B2938&lt;=$L$3,$I$3,IF(B2938&lt;=$L$4,$I$4,IF(B2938&lt;=$L$5,$I$5,IF(B2938&lt;=$L$6,$I$6,$I$7))))</f>
        <v>Cone</v>
      </c>
      <c r="D2938" s="14">
        <f ca="1">LOGINV(RAND(),$M$12,$L$12)</f>
        <v>20.24885352160037</v>
      </c>
      <c r="E2938" s="14">
        <f ca="1">LOGINV(RAND(),$M$13,$L$13)</f>
        <v>44.21823599806833</v>
      </c>
      <c r="F2938" s="14">
        <f ca="1">LOGINV(RAND(),$M$14,$L$14)</f>
        <v>29.446974500206615</v>
      </c>
      <c r="G2938" s="14">
        <f ca="1">D2938+E2938+F2938</f>
        <v>93.914064019875326</v>
      </c>
      <c r="H2938">
        <f ca="1">FLOOR(SimTable[[#This Row],[Total_Service_Time_sec]],10)</f>
        <v>90</v>
      </c>
    </row>
    <row r="2939" spans="1:8" ht="15" customHeight="1">
      <c r="A2939">
        <f t="shared" si="45"/>
        <v>2938</v>
      </c>
      <c r="B2939" s="13">
        <f ca="1">RAND()</f>
        <v>0.98567153814765074</v>
      </c>
      <c r="C2939" t="str">
        <f ca="1">IF(B2939&lt;=$L$3,$I$3,IF(B2939&lt;=$L$4,$I$4,IF(B2939&lt;=$L$5,$I$5,IF(B2939&lt;=$L$6,$I$6,$I$7))))</f>
        <v>Sundae</v>
      </c>
      <c r="D2939" s="14">
        <f ca="1">LOGINV(RAND(),$M$12,$L$12)</f>
        <v>48.704313565431548</v>
      </c>
      <c r="E2939" s="14">
        <f ca="1">LOGINV(RAND(),$M$13,$L$13)</f>
        <v>43.205419157308548</v>
      </c>
      <c r="F2939" s="14">
        <f ca="1">LOGINV(RAND(),$M$14,$L$14)</f>
        <v>15.575492222696703</v>
      </c>
      <c r="G2939" s="14">
        <f ca="1">D2939+E2939+F2939</f>
        <v>107.48522494543681</v>
      </c>
      <c r="H2939">
        <f ca="1">FLOOR(SimTable[[#This Row],[Total_Service_Time_sec]],10)</f>
        <v>100</v>
      </c>
    </row>
    <row r="2940" spans="1:8" ht="15" customHeight="1">
      <c r="A2940">
        <f t="shared" si="45"/>
        <v>2939</v>
      </c>
      <c r="B2940" s="13">
        <f ca="1">RAND()</f>
        <v>0.84038089424107021</v>
      </c>
      <c r="C2940" t="str">
        <f ca="1">IF(B2940&lt;=$L$3,$I$3,IF(B2940&lt;=$L$4,$I$4,IF(B2940&lt;=$L$5,$I$5,IF(B2940&lt;=$L$6,$I$6,$I$7))))</f>
        <v>Cup</v>
      </c>
      <c r="D2940" s="14">
        <f ca="1">LOGINV(RAND(),$M$12,$L$12)</f>
        <v>38.836111627568734</v>
      </c>
      <c r="E2940" s="14">
        <f ca="1">LOGINV(RAND(),$M$13,$L$13)</f>
        <v>62.530882510208073</v>
      </c>
      <c r="F2940" s="14">
        <f ca="1">LOGINV(RAND(),$M$14,$L$14)</f>
        <v>19.746568183034725</v>
      </c>
      <c r="G2940" s="14">
        <f ca="1">D2940+E2940+F2940</f>
        <v>121.11356232081152</v>
      </c>
      <c r="H2940">
        <f ca="1">FLOOR(SimTable[[#This Row],[Total_Service_Time_sec]],10)</f>
        <v>120</v>
      </c>
    </row>
    <row r="2941" spans="1:8" ht="15" customHeight="1">
      <c r="A2941">
        <f t="shared" si="45"/>
        <v>2940</v>
      </c>
      <c r="B2941" s="13">
        <f ca="1">RAND()</f>
        <v>0.26714166120165828</v>
      </c>
      <c r="C2941" t="str">
        <f ca="1">IF(B2941&lt;=$L$3,$I$3,IF(B2941&lt;=$L$4,$I$4,IF(B2941&lt;=$L$5,$I$5,IF(B2941&lt;=$L$6,$I$6,$I$7))))</f>
        <v>Cone</v>
      </c>
      <c r="D2941" s="14">
        <f ca="1">LOGINV(RAND(),$M$12,$L$12)</f>
        <v>149.68579394722536</v>
      </c>
      <c r="E2941" s="14">
        <f ca="1">LOGINV(RAND(),$M$13,$L$13)</f>
        <v>19.90558322681845</v>
      </c>
      <c r="F2941" s="14">
        <f ca="1">LOGINV(RAND(),$M$14,$L$14)</f>
        <v>26.585594268446716</v>
      </c>
      <c r="G2941" s="14">
        <f ca="1">D2941+E2941+F2941</f>
        <v>196.17697144249055</v>
      </c>
      <c r="H2941">
        <f ca="1">FLOOR(SimTable[[#This Row],[Total_Service_Time_sec]],10)</f>
        <v>190</v>
      </c>
    </row>
    <row r="2942" spans="1:8" ht="15" customHeight="1">
      <c r="A2942">
        <f t="shared" si="45"/>
        <v>2941</v>
      </c>
      <c r="B2942" s="13">
        <f ca="1">RAND()</f>
        <v>3.0809294747040084E-2</v>
      </c>
      <c r="C2942" t="str">
        <f ca="1">IF(B2942&lt;=$L$3,$I$3,IF(B2942&lt;=$L$4,$I$4,IF(B2942&lt;=$L$5,$I$5,IF(B2942&lt;=$L$6,$I$6,$I$7))))</f>
        <v>Cone</v>
      </c>
      <c r="D2942" s="14">
        <f ca="1">LOGINV(RAND(),$M$12,$L$12)</f>
        <v>27.216362012965334</v>
      </c>
      <c r="E2942" s="14">
        <f ca="1">LOGINV(RAND(),$M$13,$L$13)</f>
        <v>15.791826808730702</v>
      </c>
      <c r="F2942" s="14">
        <f ca="1">LOGINV(RAND(),$M$14,$L$14)</f>
        <v>23.65923811028722</v>
      </c>
      <c r="G2942" s="14">
        <f ca="1">D2942+E2942+F2942</f>
        <v>66.667426931983258</v>
      </c>
      <c r="H2942">
        <f ca="1">FLOOR(SimTable[[#This Row],[Total_Service_Time_sec]],10)</f>
        <v>60</v>
      </c>
    </row>
    <row r="2943" spans="1:8" ht="15" customHeight="1">
      <c r="A2943">
        <f t="shared" si="45"/>
        <v>2942</v>
      </c>
      <c r="B2943" s="13">
        <f ca="1">RAND()</f>
        <v>1.8263053878472046E-2</v>
      </c>
      <c r="C2943" t="str">
        <f ca="1">IF(B2943&lt;=$L$3,$I$3,IF(B2943&lt;=$L$4,$I$4,IF(B2943&lt;=$L$5,$I$5,IF(B2943&lt;=$L$6,$I$6,$I$7))))</f>
        <v>Cone</v>
      </c>
      <c r="D2943" s="14">
        <f ca="1">LOGINV(RAND(),$M$12,$L$12)</f>
        <v>33.91248334682917</v>
      </c>
      <c r="E2943" s="14">
        <f ca="1">LOGINV(RAND(),$M$13,$L$13)</f>
        <v>54.167677829281487</v>
      </c>
      <c r="F2943" s="14">
        <f ca="1">LOGINV(RAND(),$M$14,$L$14)</f>
        <v>23.319545545615728</v>
      </c>
      <c r="G2943" s="14">
        <f ca="1">D2943+E2943+F2943</f>
        <v>111.39970672172639</v>
      </c>
      <c r="H2943">
        <f ca="1">FLOOR(SimTable[[#This Row],[Total_Service_Time_sec]],10)</f>
        <v>110</v>
      </c>
    </row>
    <row r="2944" spans="1:8" ht="15" customHeight="1">
      <c r="A2944">
        <f t="shared" si="45"/>
        <v>2943</v>
      </c>
      <c r="B2944" s="13">
        <f ca="1">RAND()</f>
        <v>0.99897271998264414</v>
      </c>
      <c r="C2944" t="str">
        <f ca="1">IF(B2944&lt;=$L$3,$I$3,IF(B2944&lt;=$L$4,$I$4,IF(B2944&lt;=$L$5,$I$5,IF(B2944&lt;=$L$6,$I$6,$I$7))))</f>
        <v>Sundae</v>
      </c>
      <c r="D2944" s="14">
        <f ca="1">LOGINV(RAND(),$M$12,$L$12)</f>
        <v>71.721839145448172</v>
      </c>
      <c r="E2944" s="14">
        <f ca="1">LOGINV(RAND(),$M$13,$L$13)</f>
        <v>58.037129774367138</v>
      </c>
      <c r="F2944" s="14">
        <f ca="1">LOGINV(RAND(),$M$14,$L$14)</f>
        <v>17.18626895201059</v>
      </c>
      <c r="G2944" s="14">
        <f ca="1">D2944+E2944+F2944</f>
        <v>146.9452378718259</v>
      </c>
      <c r="H2944">
        <f ca="1">FLOOR(SimTable[[#This Row],[Total_Service_Time_sec]],10)</f>
        <v>140</v>
      </c>
    </row>
    <row r="2945" spans="1:8" ht="15" customHeight="1">
      <c r="A2945">
        <f t="shared" si="45"/>
        <v>2944</v>
      </c>
      <c r="B2945" s="13">
        <f ca="1">RAND()</f>
        <v>0.42835893301247896</v>
      </c>
      <c r="C2945" t="str">
        <f ca="1">IF(B2945&lt;=$L$3,$I$3,IF(B2945&lt;=$L$4,$I$4,IF(B2945&lt;=$L$5,$I$5,IF(B2945&lt;=$L$6,$I$6,$I$7))))</f>
        <v>Cone</v>
      </c>
      <c r="D2945" s="14">
        <f ca="1">LOGINV(RAND(),$M$12,$L$12)</f>
        <v>41.378651721769295</v>
      </c>
      <c r="E2945" s="14">
        <f ca="1">LOGINV(RAND(),$M$13,$L$13)</f>
        <v>17.738871349454186</v>
      </c>
      <c r="F2945" s="14">
        <f ca="1">LOGINV(RAND(),$M$14,$L$14)</f>
        <v>12.607750502732705</v>
      </c>
      <c r="G2945" s="14">
        <f ca="1">D2945+E2945+F2945</f>
        <v>71.725273573956187</v>
      </c>
      <c r="H2945">
        <f ca="1">FLOOR(SimTable[[#This Row],[Total_Service_Time_sec]],10)</f>
        <v>70</v>
      </c>
    </row>
    <row r="2946" spans="1:8" ht="15" customHeight="1">
      <c r="A2946">
        <f t="shared" ref="A2946:A3009" si="46">ROW()-1</f>
        <v>2945</v>
      </c>
      <c r="B2946" s="13">
        <f ca="1">RAND()</f>
        <v>0.47057086313876206</v>
      </c>
      <c r="C2946" t="str">
        <f ca="1">IF(B2946&lt;=$L$3,$I$3,IF(B2946&lt;=$L$4,$I$4,IF(B2946&lt;=$L$5,$I$5,IF(B2946&lt;=$L$6,$I$6,$I$7))))</f>
        <v>Cone</v>
      </c>
      <c r="D2946" s="14">
        <f ca="1">LOGINV(RAND(),$M$12,$L$12)</f>
        <v>38.19376387976294</v>
      </c>
      <c r="E2946" s="14">
        <f ca="1">LOGINV(RAND(),$M$13,$L$13)</f>
        <v>18.257620732484131</v>
      </c>
      <c r="F2946" s="14">
        <f ca="1">LOGINV(RAND(),$M$14,$L$14)</f>
        <v>15.95000559850736</v>
      </c>
      <c r="G2946" s="14">
        <f ca="1">D2946+E2946+F2946</f>
        <v>72.401390210754428</v>
      </c>
      <c r="H2946">
        <f ca="1">FLOOR(SimTable[[#This Row],[Total_Service_Time_sec]],10)</f>
        <v>70</v>
      </c>
    </row>
    <row r="2947" spans="1:8" ht="15" customHeight="1">
      <c r="A2947">
        <f t="shared" si="46"/>
        <v>2946</v>
      </c>
      <c r="B2947" s="13">
        <f ca="1">RAND()</f>
        <v>0.57183159814302265</v>
      </c>
      <c r="C2947" t="str">
        <f ca="1">IF(B2947&lt;=$L$3,$I$3,IF(B2947&lt;=$L$4,$I$4,IF(B2947&lt;=$L$5,$I$5,IF(B2947&lt;=$L$6,$I$6,$I$7))))</f>
        <v>Cup</v>
      </c>
      <c r="D2947" s="14">
        <f ca="1">LOGINV(RAND(),$M$12,$L$12)</f>
        <v>40.328021019798058</v>
      </c>
      <c r="E2947" s="14">
        <f ca="1">LOGINV(RAND(),$M$13,$L$13)</f>
        <v>16.586045050586417</v>
      </c>
      <c r="F2947" s="14">
        <f ca="1">LOGINV(RAND(),$M$14,$L$14)</f>
        <v>19.522221488408793</v>
      </c>
      <c r="G2947" s="14">
        <f ca="1">D2947+E2947+F2947</f>
        <v>76.436287558793268</v>
      </c>
      <c r="H2947">
        <f ca="1">FLOOR(SimTable[[#This Row],[Total_Service_Time_sec]],10)</f>
        <v>70</v>
      </c>
    </row>
    <row r="2948" spans="1:8" ht="15" customHeight="1">
      <c r="A2948">
        <f t="shared" si="46"/>
        <v>2947</v>
      </c>
      <c r="B2948" s="13">
        <f ca="1">RAND()</f>
        <v>0.427391017379115</v>
      </c>
      <c r="C2948" t="str">
        <f ca="1">IF(B2948&lt;=$L$3,$I$3,IF(B2948&lt;=$L$4,$I$4,IF(B2948&lt;=$L$5,$I$5,IF(B2948&lt;=$L$6,$I$6,$I$7))))</f>
        <v>Cone</v>
      </c>
      <c r="D2948" s="14">
        <f ca="1">LOGINV(RAND(),$M$12,$L$12)</f>
        <v>25.674167167052257</v>
      </c>
      <c r="E2948" s="14">
        <f ca="1">LOGINV(RAND(),$M$13,$L$13)</f>
        <v>37.273169510696718</v>
      </c>
      <c r="F2948" s="14">
        <f ca="1">LOGINV(RAND(),$M$14,$L$14)</f>
        <v>22.034125956359585</v>
      </c>
      <c r="G2948" s="14">
        <f ca="1">D2948+E2948+F2948</f>
        <v>84.981462634108567</v>
      </c>
      <c r="H2948">
        <f ca="1">FLOOR(SimTable[[#This Row],[Total_Service_Time_sec]],10)</f>
        <v>80</v>
      </c>
    </row>
    <row r="2949" spans="1:8" ht="15" customHeight="1">
      <c r="A2949">
        <f t="shared" si="46"/>
        <v>2948</v>
      </c>
      <c r="B2949" s="13">
        <f ca="1">RAND()</f>
        <v>0.91868112849105299</v>
      </c>
      <c r="C2949" t="str">
        <f ca="1">IF(B2949&lt;=$L$3,$I$3,IF(B2949&lt;=$L$4,$I$4,IF(B2949&lt;=$L$5,$I$5,IF(B2949&lt;=$L$6,$I$6,$I$7))))</f>
        <v>Split</v>
      </c>
      <c r="D2949" s="14">
        <f ca="1">LOGINV(RAND(),$M$12,$L$12)</f>
        <v>52.667963667965751</v>
      </c>
      <c r="E2949" s="14">
        <f ca="1">LOGINV(RAND(),$M$13,$L$13)</f>
        <v>44.298732862770478</v>
      </c>
      <c r="F2949" s="14">
        <f ca="1">LOGINV(RAND(),$M$14,$L$14)</f>
        <v>16.413079858256321</v>
      </c>
      <c r="G2949" s="14">
        <f ca="1">D2949+E2949+F2949</f>
        <v>113.37977638899255</v>
      </c>
      <c r="H2949">
        <f ca="1">FLOOR(SimTable[[#This Row],[Total_Service_Time_sec]],10)</f>
        <v>110</v>
      </c>
    </row>
    <row r="2950" spans="1:8" ht="15" customHeight="1">
      <c r="A2950">
        <f t="shared" si="46"/>
        <v>2949</v>
      </c>
      <c r="B2950" s="13">
        <f ca="1">RAND()</f>
        <v>0.96783292649479002</v>
      </c>
      <c r="C2950" t="str">
        <f ca="1">IF(B2950&lt;=$L$3,$I$3,IF(B2950&lt;=$L$4,$I$4,IF(B2950&lt;=$L$5,$I$5,IF(B2950&lt;=$L$6,$I$6,$I$7))))</f>
        <v>Sundae</v>
      </c>
      <c r="D2950" s="14">
        <f ca="1">LOGINV(RAND(),$M$12,$L$12)</f>
        <v>101.75309042668059</v>
      </c>
      <c r="E2950" s="14">
        <f ca="1">LOGINV(RAND(),$M$13,$L$13)</f>
        <v>28.775552133337069</v>
      </c>
      <c r="F2950" s="14">
        <f ca="1">LOGINV(RAND(),$M$14,$L$14)</f>
        <v>30.065982281638256</v>
      </c>
      <c r="G2950" s="14">
        <f ca="1">D2950+E2950+F2950</f>
        <v>160.5946248416559</v>
      </c>
      <c r="H2950">
        <f ca="1">FLOOR(SimTable[[#This Row],[Total_Service_Time_sec]],10)</f>
        <v>160</v>
      </c>
    </row>
    <row r="2951" spans="1:8" ht="15" customHeight="1">
      <c r="A2951">
        <f t="shared" si="46"/>
        <v>2950</v>
      </c>
      <c r="B2951" s="13">
        <f ca="1">RAND()</f>
        <v>0.27120360438068492</v>
      </c>
      <c r="C2951" t="str">
        <f ca="1">IF(B2951&lt;=$L$3,$I$3,IF(B2951&lt;=$L$4,$I$4,IF(B2951&lt;=$L$5,$I$5,IF(B2951&lt;=$L$6,$I$6,$I$7))))</f>
        <v>Cone</v>
      </c>
      <c r="D2951" s="14">
        <f ca="1">LOGINV(RAND(),$M$12,$L$12)</f>
        <v>72.55119240639759</v>
      </c>
      <c r="E2951" s="14">
        <f ca="1">LOGINV(RAND(),$M$13,$L$13)</f>
        <v>33.851764394789257</v>
      </c>
      <c r="F2951" s="14">
        <f ca="1">LOGINV(RAND(),$M$14,$L$14)</f>
        <v>27.235878772584222</v>
      </c>
      <c r="G2951" s="14">
        <f ca="1">D2951+E2951+F2951</f>
        <v>133.63883557377108</v>
      </c>
      <c r="H2951">
        <f ca="1">FLOOR(SimTable[[#This Row],[Total_Service_Time_sec]],10)</f>
        <v>130</v>
      </c>
    </row>
    <row r="2952" spans="1:8" ht="15" customHeight="1">
      <c r="A2952">
        <f t="shared" si="46"/>
        <v>2951</v>
      </c>
      <c r="B2952" s="13">
        <f ca="1">RAND()</f>
        <v>0.46648921444370128</v>
      </c>
      <c r="C2952" t="str">
        <f ca="1">IF(B2952&lt;=$L$3,$I$3,IF(B2952&lt;=$L$4,$I$4,IF(B2952&lt;=$L$5,$I$5,IF(B2952&lt;=$L$6,$I$6,$I$7))))</f>
        <v>Cone</v>
      </c>
      <c r="D2952" s="14">
        <f ca="1">LOGINV(RAND(),$M$12,$L$12)</f>
        <v>24.35355543802218</v>
      </c>
      <c r="E2952" s="14">
        <f ca="1">LOGINV(RAND(),$M$13,$L$13)</f>
        <v>35.221794480533667</v>
      </c>
      <c r="F2952" s="14">
        <f ca="1">LOGINV(RAND(),$M$14,$L$14)</f>
        <v>18.186855933337466</v>
      </c>
      <c r="G2952" s="14">
        <f ca="1">D2952+E2952+F2952</f>
        <v>77.762205851893313</v>
      </c>
      <c r="H2952">
        <f ca="1">FLOOR(SimTable[[#This Row],[Total_Service_Time_sec]],10)</f>
        <v>70</v>
      </c>
    </row>
    <row r="2953" spans="1:8" ht="15" customHeight="1">
      <c r="A2953">
        <f t="shared" si="46"/>
        <v>2952</v>
      </c>
      <c r="B2953" s="13">
        <f ca="1">RAND()</f>
        <v>0.91456351444067852</v>
      </c>
      <c r="C2953" t="str">
        <f ca="1">IF(B2953&lt;=$L$3,$I$3,IF(B2953&lt;=$L$4,$I$4,IF(B2953&lt;=$L$5,$I$5,IF(B2953&lt;=$L$6,$I$6,$I$7))))</f>
        <v>Split</v>
      </c>
      <c r="D2953" s="14">
        <f ca="1">LOGINV(RAND(),$M$12,$L$12)</f>
        <v>47.356394559250425</v>
      </c>
      <c r="E2953" s="14">
        <f ca="1">LOGINV(RAND(),$M$13,$L$13)</f>
        <v>27.186615978892387</v>
      </c>
      <c r="F2953" s="14">
        <f ca="1">LOGINV(RAND(),$M$14,$L$14)</f>
        <v>28.373122798624973</v>
      </c>
      <c r="G2953" s="14">
        <f ca="1">D2953+E2953+F2953</f>
        <v>102.91613333676779</v>
      </c>
      <c r="H2953">
        <f ca="1">FLOOR(SimTable[[#This Row],[Total_Service_Time_sec]],10)</f>
        <v>100</v>
      </c>
    </row>
    <row r="2954" spans="1:8" ht="15" customHeight="1">
      <c r="A2954">
        <f t="shared" si="46"/>
        <v>2953</v>
      </c>
      <c r="B2954" s="13">
        <f ca="1">RAND()</f>
        <v>0.44323737932548768</v>
      </c>
      <c r="C2954" t="str">
        <f ca="1">IF(B2954&lt;=$L$3,$I$3,IF(B2954&lt;=$L$4,$I$4,IF(B2954&lt;=$L$5,$I$5,IF(B2954&lt;=$L$6,$I$6,$I$7))))</f>
        <v>Cone</v>
      </c>
      <c r="D2954" s="14">
        <f ca="1">LOGINV(RAND(),$M$12,$L$12)</f>
        <v>84.877503393435902</v>
      </c>
      <c r="E2954" s="14">
        <f ca="1">LOGINV(RAND(),$M$13,$L$13)</f>
        <v>62.04418415278252</v>
      </c>
      <c r="F2954" s="14">
        <f ca="1">LOGINV(RAND(),$M$14,$L$14)</f>
        <v>23.180801394925652</v>
      </c>
      <c r="G2954" s="14">
        <f ca="1">D2954+E2954+F2954</f>
        <v>170.10248894114409</v>
      </c>
      <c r="H2954">
        <f ca="1">FLOOR(SimTable[[#This Row],[Total_Service_Time_sec]],10)</f>
        <v>170</v>
      </c>
    </row>
    <row r="2955" spans="1:8" ht="15" customHeight="1">
      <c r="A2955">
        <f t="shared" si="46"/>
        <v>2954</v>
      </c>
      <c r="B2955" s="13">
        <f ca="1">RAND()</f>
        <v>0.45481336992223231</v>
      </c>
      <c r="C2955" t="str">
        <f ca="1">IF(B2955&lt;=$L$3,$I$3,IF(B2955&lt;=$L$4,$I$4,IF(B2955&lt;=$L$5,$I$5,IF(B2955&lt;=$L$6,$I$6,$I$7))))</f>
        <v>Cone</v>
      </c>
      <c r="D2955" s="14">
        <f ca="1">LOGINV(RAND(),$M$12,$L$12)</f>
        <v>26.858119605078539</v>
      </c>
      <c r="E2955" s="14">
        <f ca="1">LOGINV(RAND(),$M$13,$L$13)</f>
        <v>32.775131084681661</v>
      </c>
      <c r="F2955" s="14">
        <f ca="1">LOGINV(RAND(),$M$14,$L$14)</f>
        <v>15.490291503561075</v>
      </c>
      <c r="G2955" s="14">
        <f ca="1">D2955+E2955+F2955</f>
        <v>75.123542193321271</v>
      </c>
      <c r="H2955">
        <f ca="1">FLOOR(SimTable[[#This Row],[Total_Service_Time_sec]],10)</f>
        <v>70</v>
      </c>
    </row>
    <row r="2956" spans="1:8" ht="15" customHeight="1">
      <c r="A2956">
        <f t="shared" si="46"/>
        <v>2955</v>
      </c>
      <c r="B2956" s="13">
        <f ca="1">RAND()</f>
        <v>0.35056091532889577</v>
      </c>
      <c r="C2956" t="str">
        <f ca="1">IF(B2956&lt;=$L$3,$I$3,IF(B2956&lt;=$L$4,$I$4,IF(B2956&lt;=$L$5,$I$5,IF(B2956&lt;=$L$6,$I$6,$I$7))))</f>
        <v>Cone</v>
      </c>
      <c r="D2956" s="14">
        <f ca="1">LOGINV(RAND(),$M$12,$L$12)</f>
        <v>28.548933214476349</v>
      </c>
      <c r="E2956" s="14">
        <f ca="1">LOGINV(RAND(),$M$13,$L$13)</f>
        <v>34.398714955745305</v>
      </c>
      <c r="F2956" s="14">
        <f ca="1">LOGINV(RAND(),$M$14,$L$14)</f>
        <v>15.360158444885853</v>
      </c>
      <c r="G2956" s="14">
        <f ca="1">D2956+E2956+F2956</f>
        <v>78.307806615107509</v>
      </c>
      <c r="H2956">
        <f ca="1">FLOOR(SimTable[[#This Row],[Total_Service_Time_sec]],10)</f>
        <v>70</v>
      </c>
    </row>
    <row r="2957" spans="1:8" ht="15" customHeight="1">
      <c r="A2957">
        <f t="shared" si="46"/>
        <v>2956</v>
      </c>
      <c r="B2957" s="13">
        <f ca="1">RAND()</f>
        <v>0.50683118357419155</v>
      </c>
      <c r="C2957" t="str">
        <f ca="1">IF(B2957&lt;=$L$3,$I$3,IF(B2957&lt;=$L$4,$I$4,IF(B2957&lt;=$L$5,$I$5,IF(B2957&lt;=$L$6,$I$6,$I$7))))</f>
        <v>Cup</v>
      </c>
      <c r="D2957" s="14">
        <f ca="1">LOGINV(RAND(),$M$12,$L$12)</f>
        <v>71.856616739158525</v>
      </c>
      <c r="E2957" s="14">
        <f ca="1">LOGINV(RAND(),$M$13,$L$13)</f>
        <v>14.135373821532632</v>
      </c>
      <c r="F2957" s="14">
        <f ca="1">LOGINV(RAND(),$M$14,$L$14)</f>
        <v>19.462164029417259</v>
      </c>
      <c r="G2957" s="14">
        <f ca="1">D2957+E2957+F2957</f>
        <v>105.45415459010843</v>
      </c>
      <c r="H2957">
        <f ca="1">FLOOR(SimTable[[#This Row],[Total_Service_Time_sec]],10)</f>
        <v>100</v>
      </c>
    </row>
    <row r="2958" spans="1:8" ht="15" customHeight="1">
      <c r="A2958">
        <f t="shared" si="46"/>
        <v>2957</v>
      </c>
      <c r="B2958" s="13">
        <f ca="1">RAND()</f>
        <v>0.43585318044371724</v>
      </c>
      <c r="C2958" t="str">
        <f ca="1">IF(B2958&lt;=$L$3,$I$3,IF(B2958&lt;=$L$4,$I$4,IF(B2958&lt;=$L$5,$I$5,IF(B2958&lt;=$L$6,$I$6,$I$7))))</f>
        <v>Cone</v>
      </c>
      <c r="D2958" s="14">
        <f ca="1">LOGINV(RAND(),$M$12,$L$12)</f>
        <v>52.216030067837814</v>
      </c>
      <c r="E2958" s="14">
        <f ca="1">LOGINV(RAND(),$M$13,$L$13)</f>
        <v>74.192776807209356</v>
      </c>
      <c r="F2958" s="14">
        <f ca="1">LOGINV(RAND(),$M$14,$L$14)</f>
        <v>17.144357128504868</v>
      </c>
      <c r="G2958" s="14">
        <f ca="1">D2958+E2958+F2958</f>
        <v>143.55316400355204</v>
      </c>
      <c r="H2958">
        <f ca="1">FLOOR(SimTable[[#This Row],[Total_Service_Time_sec]],10)</f>
        <v>140</v>
      </c>
    </row>
    <row r="2959" spans="1:8" ht="15" customHeight="1">
      <c r="A2959">
        <f t="shared" si="46"/>
        <v>2958</v>
      </c>
      <c r="B2959" s="13">
        <f ca="1">RAND()</f>
        <v>0.18593359370803941</v>
      </c>
      <c r="C2959" t="str">
        <f ca="1">IF(B2959&lt;=$L$3,$I$3,IF(B2959&lt;=$L$4,$I$4,IF(B2959&lt;=$L$5,$I$5,IF(B2959&lt;=$L$6,$I$6,$I$7))))</f>
        <v>Cone</v>
      </c>
      <c r="D2959" s="14">
        <f ca="1">LOGINV(RAND(),$M$12,$L$12)</f>
        <v>9.6401926192672818</v>
      </c>
      <c r="E2959" s="14">
        <f ca="1">LOGINV(RAND(),$M$13,$L$13)</f>
        <v>17.357180870122765</v>
      </c>
      <c r="F2959" s="14">
        <f ca="1">LOGINV(RAND(),$M$14,$L$14)</f>
        <v>20.572713126166672</v>
      </c>
      <c r="G2959" s="14">
        <f ca="1">D2959+E2959+F2959</f>
        <v>47.570086615556718</v>
      </c>
      <c r="H2959">
        <f ca="1">FLOOR(SimTable[[#This Row],[Total_Service_Time_sec]],10)</f>
        <v>40</v>
      </c>
    </row>
    <row r="2960" spans="1:8" ht="15" customHeight="1">
      <c r="A2960">
        <f t="shared" si="46"/>
        <v>2959</v>
      </c>
      <c r="B2960" s="13">
        <f ca="1">RAND()</f>
        <v>0.64189546058622937</v>
      </c>
      <c r="C2960" t="str">
        <f ca="1">IF(B2960&lt;=$L$3,$I$3,IF(B2960&lt;=$L$4,$I$4,IF(B2960&lt;=$L$5,$I$5,IF(B2960&lt;=$L$6,$I$6,$I$7))))</f>
        <v>Cup</v>
      </c>
      <c r="D2960" s="14">
        <f ca="1">LOGINV(RAND(),$M$12,$L$12)</f>
        <v>29.102950415389618</v>
      </c>
      <c r="E2960" s="14">
        <f ca="1">LOGINV(RAND(),$M$13,$L$13)</f>
        <v>41.339806104958349</v>
      </c>
      <c r="F2960" s="14">
        <f ca="1">LOGINV(RAND(),$M$14,$L$14)</f>
        <v>22.006508769165638</v>
      </c>
      <c r="G2960" s="14">
        <f ca="1">D2960+E2960+F2960</f>
        <v>92.449265289513605</v>
      </c>
      <c r="H2960">
        <f ca="1">FLOOR(SimTable[[#This Row],[Total_Service_Time_sec]],10)</f>
        <v>90</v>
      </c>
    </row>
    <row r="2961" spans="1:8" ht="15" customHeight="1">
      <c r="A2961">
        <f t="shared" si="46"/>
        <v>2960</v>
      </c>
      <c r="B2961" s="13">
        <f ca="1">RAND()</f>
        <v>0.31453793537596897</v>
      </c>
      <c r="C2961" t="str">
        <f ca="1">IF(B2961&lt;=$L$3,$I$3,IF(B2961&lt;=$L$4,$I$4,IF(B2961&lt;=$L$5,$I$5,IF(B2961&lt;=$L$6,$I$6,$I$7))))</f>
        <v>Cone</v>
      </c>
      <c r="D2961" s="14">
        <f ca="1">LOGINV(RAND(),$M$12,$L$12)</f>
        <v>96.446763787956087</v>
      </c>
      <c r="E2961" s="14">
        <f ca="1">LOGINV(RAND(),$M$13,$L$13)</f>
        <v>30.277847971514397</v>
      </c>
      <c r="F2961" s="14">
        <f ca="1">LOGINV(RAND(),$M$14,$L$14)</f>
        <v>22.614373688672799</v>
      </c>
      <c r="G2961" s="14">
        <f ca="1">D2961+E2961+F2961</f>
        <v>149.33898544814329</v>
      </c>
      <c r="H2961">
        <f ca="1">FLOOR(SimTable[[#This Row],[Total_Service_Time_sec]],10)</f>
        <v>140</v>
      </c>
    </row>
    <row r="2962" spans="1:8" ht="15" customHeight="1">
      <c r="A2962">
        <f t="shared" si="46"/>
        <v>2961</v>
      </c>
      <c r="B2962" s="13">
        <f ca="1">RAND()</f>
        <v>8.3456702836312679E-2</v>
      </c>
      <c r="C2962" t="str">
        <f ca="1">IF(B2962&lt;=$L$3,$I$3,IF(B2962&lt;=$L$4,$I$4,IF(B2962&lt;=$L$5,$I$5,IF(B2962&lt;=$L$6,$I$6,$I$7))))</f>
        <v>Cone</v>
      </c>
      <c r="D2962" s="14">
        <f ca="1">LOGINV(RAND(),$M$12,$L$12)</f>
        <v>20.348302219748302</v>
      </c>
      <c r="E2962" s="14">
        <f ca="1">LOGINV(RAND(),$M$13,$L$13)</f>
        <v>26.640072296889805</v>
      </c>
      <c r="F2962" s="14">
        <f ca="1">LOGINV(RAND(),$M$14,$L$14)</f>
        <v>32.661631872196814</v>
      </c>
      <c r="G2962" s="14">
        <f ca="1">D2962+E2962+F2962</f>
        <v>79.650006388834925</v>
      </c>
      <c r="H2962">
        <f ca="1">FLOOR(SimTable[[#This Row],[Total_Service_Time_sec]],10)</f>
        <v>70</v>
      </c>
    </row>
    <row r="2963" spans="1:8" ht="15" customHeight="1">
      <c r="A2963">
        <f t="shared" si="46"/>
        <v>2962</v>
      </c>
      <c r="B2963" s="13">
        <f ca="1">RAND()</f>
        <v>0.84755585915668297</v>
      </c>
      <c r="C2963" t="str">
        <f ca="1">IF(B2963&lt;=$L$3,$I$3,IF(B2963&lt;=$L$4,$I$4,IF(B2963&lt;=$L$5,$I$5,IF(B2963&lt;=$L$6,$I$6,$I$7))))</f>
        <v>Cup</v>
      </c>
      <c r="D2963" s="14">
        <f ca="1">LOGINV(RAND(),$M$12,$L$12)</f>
        <v>50.971140584376592</v>
      </c>
      <c r="E2963" s="14">
        <f ca="1">LOGINV(RAND(),$M$13,$L$13)</f>
        <v>20.929777905133555</v>
      </c>
      <c r="F2963" s="14">
        <f ca="1">LOGINV(RAND(),$M$14,$L$14)</f>
        <v>20.832271579218748</v>
      </c>
      <c r="G2963" s="14">
        <f ca="1">D2963+E2963+F2963</f>
        <v>92.733190068728902</v>
      </c>
      <c r="H2963">
        <f ca="1">FLOOR(SimTable[[#This Row],[Total_Service_Time_sec]],10)</f>
        <v>90</v>
      </c>
    </row>
    <row r="2964" spans="1:8" ht="15" customHeight="1">
      <c r="A2964">
        <f t="shared" si="46"/>
        <v>2963</v>
      </c>
      <c r="B2964" s="13">
        <f ca="1">RAND()</f>
        <v>0.19818571953528441</v>
      </c>
      <c r="C2964" t="str">
        <f ca="1">IF(B2964&lt;=$L$3,$I$3,IF(B2964&lt;=$L$4,$I$4,IF(B2964&lt;=$L$5,$I$5,IF(B2964&lt;=$L$6,$I$6,$I$7))))</f>
        <v>Cone</v>
      </c>
      <c r="D2964" s="14">
        <f ca="1">LOGINV(RAND(),$M$12,$L$12)</f>
        <v>28.49360137788641</v>
      </c>
      <c r="E2964" s="14">
        <f ca="1">LOGINV(RAND(),$M$13,$L$13)</f>
        <v>20.285973116658603</v>
      </c>
      <c r="F2964" s="14">
        <f ca="1">LOGINV(RAND(),$M$14,$L$14)</f>
        <v>14.197913928102773</v>
      </c>
      <c r="G2964" s="14">
        <f ca="1">D2964+E2964+F2964</f>
        <v>62.977488422647788</v>
      </c>
      <c r="H2964">
        <f ca="1">FLOOR(SimTable[[#This Row],[Total_Service_Time_sec]],10)</f>
        <v>60</v>
      </c>
    </row>
    <row r="2965" spans="1:8" ht="15" customHeight="1">
      <c r="A2965">
        <f t="shared" si="46"/>
        <v>2964</v>
      </c>
      <c r="B2965" s="13">
        <f ca="1">RAND()</f>
        <v>0.18932080689085606</v>
      </c>
      <c r="C2965" t="str">
        <f ca="1">IF(B2965&lt;=$L$3,$I$3,IF(B2965&lt;=$L$4,$I$4,IF(B2965&lt;=$L$5,$I$5,IF(B2965&lt;=$L$6,$I$6,$I$7))))</f>
        <v>Cone</v>
      </c>
      <c r="D2965" s="14">
        <f ca="1">LOGINV(RAND(),$M$12,$L$12)</f>
        <v>131.68201418806794</v>
      </c>
      <c r="E2965" s="14">
        <f ca="1">LOGINV(RAND(),$M$13,$L$13)</f>
        <v>60.799728025311772</v>
      </c>
      <c r="F2965" s="14">
        <f ca="1">LOGINV(RAND(),$M$14,$L$14)</f>
        <v>21.920898873423223</v>
      </c>
      <c r="G2965" s="14">
        <f ca="1">D2965+E2965+F2965</f>
        <v>214.40264108680293</v>
      </c>
      <c r="H2965">
        <f ca="1">FLOOR(SimTable[[#This Row],[Total_Service_Time_sec]],10)</f>
        <v>210</v>
      </c>
    </row>
    <row r="2966" spans="1:8" ht="15" customHeight="1">
      <c r="A2966">
        <f t="shared" si="46"/>
        <v>2965</v>
      </c>
      <c r="B2966" s="13">
        <f ca="1">RAND()</f>
        <v>0.16643253515456458</v>
      </c>
      <c r="C2966" t="str">
        <f ca="1">IF(B2966&lt;=$L$3,$I$3,IF(B2966&lt;=$L$4,$I$4,IF(B2966&lt;=$L$5,$I$5,IF(B2966&lt;=$L$6,$I$6,$I$7))))</f>
        <v>Cone</v>
      </c>
      <c r="D2966" s="14">
        <f ca="1">LOGINV(RAND(),$M$12,$L$12)</f>
        <v>34.821673036917858</v>
      </c>
      <c r="E2966" s="14">
        <f ca="1">LOGINV(RAND(),$M$13,$L$13)</f>
        <v>7.5433082474598816</v>
      </c>
      <c r="F2966" s="14">
        <f ca="1">LOGINV(RAND(),$M$14,$L$14)</f>
        <v>16.96112481749195</v>
      </c>
      <c r="G2966" s="14">
        <f ca="1">D2966+E2966+F2966</f>
        <v>59.326106101869691</v>
      </c>
      <c r="H2966">
        <f ca="1">FLOOR(SimTable[[#This Row],[Total_Service_Time_sec]],10)</f>
        <v>50</v>
      </c>
    </row>
    <row r="2967" spans="1:8" ht="15" customHeight="1">
      <c r="A2967">
        <f t="shared" si="46"/>
        <v>2966</v>
      </c>
      <c r="B2967" s="13">
        <f ca="1">RAND()</f>
        <v>0.56387709591055402</v>
      </c>
      <c r="C2967" t="str">
        <f ca="1">IF(B2967&lt;=$L$3,$I$3,IF(B2967&lt;=$L$4,$I$4,IF(B2967&lt;=$L$5,$I$5,IF(B2967&lt;=$L$6,$I$6,$I$7))))</f>
        <v>Cup</v>
      </c>
      <c r="D2967" s="14">
        <f ca="1">LOGINV(RAND(),$M$12,$L$12)</f>
        <v>30.330483555696144</v>
      </c>
      <c r="E2967" s="14">
        <f ca="1">LOGINV(RAND(),$M$13,$L$13)</f>
        <v>53.78355281440173</v>
      </c>
      <c r="F2967" s="14">
        <f ca="1">LOGINV(RAND(),$M$14,$L$14)</f>
        <v>19.633675776289742</v>
      </c>
      <c r="G2967" s="14">
        <f ca="1">D2967+E2967+F2967</f>
        <v>103.74771214638761</v>
      </c>
      <c r="H2967">
        <f ca="1">FLOOR(SimTable[[#This Row],[Total_Service_Time_sec]],10)</f>
        <v>100</v>
      </c>
    </row>
    <row r="2968" spans="1:8" ht="15" customHeight="1">
      <c r="A2968">
        <f t="shared" si="46"/>
        <v>2967</v>
      </c>
      <c r="B2968" s="13">
        <f ca="1">RAND()</f>
        <v>0.18951871588027902</v>
      </c>
      <c r="C2968" t="str">
        <f ca="1">IF(B2968&lt;=$L$3,$I$3,IF(B2968&lt;=$L$4,$I$4,IF(B2968&lt;=$L$5,$I$5,IF(B2968&lt;=$L$6,$I$6,$I$7))))</f>
        <v>Cone</v>
      </c>
      <c r="D2968" s="14">
        <f ca="1">LOGINV(RAND(),$M$12,$L$12)</f>
        <v>24.045444464057187</v>
      </c>
      <c r="E2968" s="14">
        <f ca="1">LOGINV(RAND(),$M$13,$L$13)</f>
        <v>15.175155955369059</v>
      </c>
      <c r="F2968" s="14">
        <f ca="1">LOGINV(RAND(),$M$14,$L$14)</f>
        <v>20.88588292280922</v>
      </c>
      <c r="G2968" s="14">
        <f ca="1">D2968+E2968+F2968</f>
        <v>60.106483342235464</v>
      </c>
      <c r="H2968">
        <f ca="1">FLOOR(SimTable[[#This Row],[Total_Service_Time_sec]],10)</f>
        <v>60</v>
      </c>
    </row>
    <row r="2969" spans="1:8" ht="15" customHeight="1">
      <c r="A2969">
        <f t="shared" si="46"/>
        <v>2968</v>
      </c>
      <c r="B2969" s="13">
        <f ca="1">RAND()</f>
        <v>0.58652271544280521</v>
      </c>
      <c r="C2969" t="str">
        <f ca="1">IF(B2969&lt;=$L$3,$I$3,IF(B2969&lt;=$L$4,$I$4,IF(B2969&lt;=$L$5,$I$5,IF(B2969&lt;=$L$6,$I$6,$I$7))))</f>
        <v>Cup</v>
      </c>
      <c r="D2969" s="14">
        <f ca="1">LOGINV(RAND(),$M$12,$L$12)</f>
        <v>29.827288510982061</v>
      </c>
      <c r="E2969" s="14">
        <f ca="1">LOGINV(RAND(),$M$13,$L$13)</f>
        <v>15.846574657554115</v>
      </c>
      <c r="F2969" s="14">
        <f ca="1">LOGINV(RAND(),$M$14,$L$14)</f>
        <v>21.719245023770267</v>
      </c>
      <c r="G2969" s="14">
        <f ca="1">D2969+E2969+F2969</f>
        <v>67.393108192306443</v>
      </c>
      <c r="H2969">
        <f ca="1">FLOOR(SimTable[[#This Row],[Total_Service_Time_sec]],10)</f>
        <v>60</v>
      </c>
    </row>
    <row r="2970" spans="1:8" ht="15" customHeight="1">
      <c r="A2970">
        <f t="shared" si="46"/>
        <v>2969</v>
      </c>
      <c r="B2970" s="13">
        <f ca="1">RAND()</f>
        <v>0.89213039566436281</v>
      </c>
      <c r="C2970" t="str">
        <f ca="1">IF(B2970&lt;=$L$3,$I$3,IF(B2970&lt;=$L$4,$I$4,IF(B2970&lt;=$L$5,$I$5,IF(B2970&lt;=$L$6,$I$6,$I$7))))</f>
        <v>Shake</v>
      </c>
      <c r="D2970" s="14">
        <f ca="1">LOGINV(RAND(),$M$12,$L$12)</f>
        <v>36.457464952878425</v>
      </c>
      <c r="E2970" s="14">
        <f ca="1">LOGINV(RAND(),$M$13,$L$13)</f>
        <v>31.859491944541976</v>
      </c>
      <c r="F2970" s="14">
        <f ca="1">LOGINV(RAND(),$M$14,$L$14)</f>
        <v>14.218678481778715</v>
      </c>
      <c r="G2970" s="14">
        <f ca="1">D2970+E2970+F2970</f>
        <v>82.535635379199107</v>
      </c>
      <c r="H2970">
        <f ca="1">FLOOR(SimTable[[#This Row],[Total_Service_Time_sec]],10)</f>
        <v>80</v>
      </c>
    </row>
    <row r="2971" spans="1:8" ht="15" customHeight="1">
      <c r="A2971">
        <f t="shared" si="46"/>
        <v>2970</v>
      </c>
      <c r="B2971" s="13">
        <f ca="1">RAND()</f>
        <v>0.76674727091887396</v>
      </c>
      <c r="C2971" t="str">
        <f ca="1">IF(B2971&lt;=$L$3,$I$3,IF(B2971&lt;=$L$4,$I$4,IF(B2971&lt;=$L$5,$I$5,IF(B2971&lt;=$L$6,$I$6,$I$7))))</f>
        <v>Cup</v>
      </c>
      <c r="D2971" s="14">
        <f ca="1">LOGINV(RAND(),$M$12,$L$12)</f>
        <v>15.16768553957675</v>
      </c>
      <c r="E2971" s="14">
        <f ca="1">LOGINV(RAND(),$M$13,$L$13)</f>
        <v>10.805137678357069</v>
      </c>
      <c r="F2971" s="14">
        <f ca="1">LOGINV(RAND(),$M$14,$L$14)</f>
        <v>19.796809101570499</v>
      </c>
      <c r="G2971" s="14">
        <f ca="1">D2971+E2971+F2971</f>
        <v>45.769632319504318</v>
      </c>
      <c r="H2971">
        <f ca="1">FLOOR(SimTable[[#This Row],[Total_Service_Time_sec]],10)</f>
        <v>40</v>
      </c>
    </row>
    <row r="2972" spans="1:8" ht="15" customHeight="1">
      <c r="A2972">
        <f t="shared" si="46"/>
        <v>2971</v>
      </c>
      <c r="B2972" s="13">
        <f ca="1">RAND()</f>
        <v>0.13349268807129955</v>
      </c>
      <c r="C2972" t="str">
        <f ca="1">IF(B2972&lt;=$L$3,$I$3,IF(B2972&lt;=$L$4,$I$4,IF(B2972&lt;=$L$5,$I$5,IF(B2972&lt;=$L$6,$I$6,$I$7))))</f>
        <v>Cone</v>
      </c>
      <c r="D2972" s="14">
        <f ca="1">LOGINV(RAND(),$M$12,$L$12)</f>
        <v>90.506411688183519</v>
      </c>
      <c r="E2972" s="14">
        <f ca="1">LOGINV(RAND(),$M$13,$L$13)</f>
        <v>61.344206537191447</v>
      </c>
      <c r="F2972" s="14">
        <f ca="1">LOGINV(RAND(),$M$14,$L$14)</f>
        <v>16.802082467756382</v>
      </c>
      <c r="G2972" s="14">
        <f ca="1">D2972+E2972+F2972</f>
        <v>168.65270069313135</v>
      </c>
      <c r="H2972">
        <f ca="1">FLOOR(SimTable[[#This Row],[Total_Service_Time_sec]],10)</f>
        <v>160</v>
      </c>
    </row>
    <row r="2973" spans="1:8" ht="15" customHeight="1">
      <c r="A2973">
        <f t="shared" si="46"/>
        <v>2972</v>
      </c>
      <c r="B2973" s="13">
        <f ca="1">RAND()</f>
        <v>0.55103830543628551</v>
      </c>
      <c r="C2973" t="str">
        <f ca="1">IF(B2973&lt;=$L$3,$I$3,IF(B2973&lt;=$L$4,$I$4,IF(B2973&lt;=$L$5,$I$5,IF(B2973&lt;=$L$6,$I$6,$I$7))))</f>
        <v>Cup</v>
      </c>
      <c r="D2973" s="14">
        <f ca="1">LOGINV(RAND(),$M$12,$L$12)</f>
        <v>28.285692043823722</v>
      </c>
      <c r="E2973" s="14">
        <f ca="1">LOGINV(RAND(),$M$13,$L$13)</f>
        <v>38.338998922390985</v>
      </c>
      <c r="F2973" s="14">
        <f ca="1">LOGINV(RAND(),$M$14,$L$14)</f>
        <v>18.622353082707193</v>
      </c>
      <c r="G2973" s="14">
        <f ca="1">D2973+E2973+F2973</f>
        <v>85.247044048921893</v>
      </c>
      <c r="H2973">
        <f ca="1">FLOOR(SimTable[[#This Row],[Total_Service_Time_sec]],10)</f>
        <v>80</v>
      </c>
    </row>
    <row r="2974" spans="1:8" ht="15" customHeight="1">
      <c r="A2974">
        <f t="shared" si="46"/>
        <v>2973</v>
      </c>
      <c r="B2974" s="13">
        <f ca="1">RAND()</f>
        <v>0.14450067840924097</v>
      </c>
      <c r="C2974" t="str">
        <f ca="1">IF(B2974&lt;=$L$3,$I$3,IF(B2974&lt;=$L$4,$I$4,IF(B2974&lt;=$L$5,$I$5,IF(B2974&lt;=$L$6,$I$6,$I$7))))</f>
        <v>Cone</v>
      </c>
      <c r="D2974" s="14">
        <f ca="1">LOGINV(RAND(),$M$12,$L$12)</f>
        <v>16.469143114881263</v>
      </c>
      <c r="E2974" s="14">
        <f ca="1">LOGINV(RAND(),$M$13,$L$13)</f>
        <v>30.097964466861907</v>
      </c>
      <c r="F2974" s="14">
        <f ca="1">LOGINV(RAND(),$M$14,$L$14)</f>
        <v>20.222885445275033</v>
      </c>
      <c r="G2974" s="14">
        <f ca="1">D2974+E2974+F2974</f>
        <v>66.789993027018198</v>
      </c>
      <c r="H2974">
        <f ca="1">FLOOR(SimTable[[#This Row],[Total_Service_Time_sec]],10)</f>
        <v>60</v>
      </c>
    </row>
    <row r="2975" spans="1:8" ht="15" customHeight="1">
      <c r="A2975">
        <f t="shared" si="46"/>
        <v>2974</v>
      </c>
      <c r="B2975" s="13">
        <f ca="1">RAND()</f>
        <v>0.47524571405568594</v>
      </c>
      <c r="C2975" t="str">
        <f ca="1">IF(B2975&lt;=$L$3,$I$3,IF(B2975&lt;=$L$4,$I$4,IF(B2975&lt;=$L$5,$I$5,IF(B2975&lt;=$L$6,$I$6,$I$7))))</f>
        <v>Cone</v>
      </c>
      <c r="D2975" s="14">
        <f ca="1">LOGINV(RAND(),$M$12,$L$12)</f>
        <v>26.588865786059841</v>
      </c>
      <c r="E2975" s="14">
        <f ca="1">LOGINV(RAND(),$M$13,$L$13)</f>
        <v>15.568955573809058</v>
      </c>
      <c r="F2975" s="14">
        <f ca="1">LOGINV(RAND(),$M$14,$L$14)</f>
        <v>13.344085565288468</v>
      </c>
      <c r="G2975" s="14">
        <f ca="1">D2975+E2975+F2975</f>
        <v>55.501906925157364</v>
      </c>
      <c r="H2975">
        <f ca="1">FLOOR(SimTable[[#This Row],[Total_Service_Time_sec]],10)</f>
        <v>50</v>
      </c>
    </row>
    <row r="2976" spans="1:8" ht="15" customHeight="1">
      <c r="A2976">
        <f t="shared" si="46"/>
        <v>2975</v>
      </c>
      <c r="B2976" s="13">
        <f ca="1">RAND()</f>
        <v>0.81057063917583061</v>
      </c>
      <c r="C2976" t="str">
        <f ca="1">IF(B2976&lt;=$L$3,$I$3,IF(B2976&lt;=$L$4,$I$4,IF(B2976&lt;=$L$5,$I$5,IF(B2976&lt;=$L$6,$I$6,$I$7))))</f>
        <v>Cup</v>
      </c>
      <c r="D2976" s="14">
        <f ca="1">LOGINV(RAND(),$M$12,$L$12)</f>
        <v>56.122345789696617</v>
      </c>
      <c r="E2976" s="14">
        <f ca="1">LOGINV(RAND(),$M$13,$L$13)</f>
        <v>16.090746871175369</v>
      </c>
      <c r="F2976" s="14">
        <f ca="1">LOGINV(RAND(),$M$14,$L$14)</f>
        <v>21.972107567194822</v>
      </c>
      <c r="G2976" s="14">
        <f ca="1">D2976+E2976+F2976</f>
        <v>94.185200228066805</v>
      </c>
      <c r="H2976">
        <f ca="1">FLOOR(SimTable[[#This Row],[Total_Service_Time_sec]],10)</f>
        <v>90</v>
      </c>
    </row>
    <row r="2977" spans="1:8" ht="15" customHeight="1">
      <c r="A2977">
        <f t="shared" si="46"/>
        <v>2976</v>
      </c>
      <c r="B2977" s="13">
        <f ca="1">RAND()</f>
        <v>0.21136435284974509</v>
      </c>
      <c r="C2977" t="str">
        <f ca="1">IF(B2977&lt;=$L$3,$I$3,IF(B2977&lt;=$L$4,$I$4,IF(B2977&lt;=$L$5,$I$5,IF(B2977&lt;=$L$6,$I$6,$I$7))))</f>
        <v>Cone</v>
      </c>
      <c r="D2977" s="14">
        <f ca="1">LOGINV(RAND(),$M$12,$L$12)</f>
        <v>33.85359956075699</v>
      </c>
      <c r="E2977" s="14">
        <f ca="1">LOGINV(RAND(),$M$13,$L$13)</f>
        <v>67.117333581904759</v>
      </c>
      <c r="F2977" s="14">
        <f ca="1">LOGINV(RAND(),$M$14,$L$14)</f>
        <v>17.064449020168148</v>
      </c>
      <c r="G2977" s="14">
        <f ca="1">D2977+E2977+F2977</f>
        <v>118.0353821628299</v>
      </c>
      <c r="H2977">
        <f ca="1">FLOOR(SimTable[[#This Row],[Total_Service_Time_sec]],10)</f>
        <v>110</v>
      </c>
    </row>
    <row r="2978" spans="1:8" ht="15" customHeight="1">
      <c r="A2978">
        <f t="shared" si="46"/>
        <v>2977</v>
      </c>
      <c r="B2978" s="13">
        <f ca="1">RAND()</f>
        <v>0.89289259767733842</v>
      </c>
      <c r="C2978" t="str">
        <f ca="1">IF(B2978&lt;=$L$3,$I$3,IF(B2978&lt;=$L$4,$I$4,IF(B2978&lt;=$L$5,$I$5,IF(B2978&lt;=$L$6,$I$6,$I$7))))</f>
        <v>Shake</v>
      </c>
      <c r="D2978" s="14">
        <f ca="1">LOGINV(RAND(),$M$12,$L$12)</f>
        <v>109.94868405068605</v>
      </c>
      <c r="E2978" s="14">
        <f ca="1">LOGINV(RAND(),$M$13,$L$13)</f>
        <v>28.743915184867287</v>
      </c>
      <c r="F2978" s="14">
        <f ca="1">LOGINV(RAND(),$M$14,$L$14)</f>
        <v>19.316567021103197</v>
      </c>
      <c r="G2978" s="14">
        <f ca="1">D2978+E2978+F2978</f>
        <v>158.00916625665653</v>
      </c>
      <c r="H2978">
        <f ca="1">FLOOR(SimTable[[#This Row],[Total_Service_Time_sec]],10)</f>
        <v>150</v>
      </c>
    </row>
    <row r="2979" spans="1:8" ht="15" customHeight="1">
      <c r="A2979">
        <f t="shared" si="46"/>
        <v>2978</v>
      </c>
      <c r="B2979" s="13">
        <f ca="1">RAND()</f>
        <v>4.7858259583853702E-2</v>
      </c>
      <c r="C2979" t="str">
        <f ca="1">IF(B2979&lt;=$L$3,$I$3,IF(B2979&lt;=$L$4,$I$4,IF(B2979&lt;=$L$5,$I$5,IF(B2979&lt;=$L$6,$I$6,$I$7))))</f>
        <v>Cone</v>
      </c>
      <c r="D2979" s="14">
        <f ca="1">LOGINV(RAND(),$M$12,$L$12)</f>
        <v>26.937102917268152</v>
      </c>
      <c r="E2979" s="14">
        <f ca="1">LOGINV(RAND(),$M$13,$L$13)</f>
        <v>22.915761491141282</v>
      </c>
      <c r="F2979" s="14">
        <f ca="1">LOGINV(RAND(),$M$14,$L$14)</f>
        <v>22.952332495506692</v>
      </c>
      <c r="G2979" s="14">
        <f ca="1">D2979+E2979+F2979</f>
        <v>72.805196903916126</v>
      </c>
      <c r="H2979">
        <f ca="1">FLOOR(SimTable[[#This Row],[Total_Service_Time_sec]],10)</f>
        <v>70</v>
      </c>
    </row>
    <row r="2980" spans="1:8" ht="15" customHeight="1">
      <c r="A2980">
        <f t="shared" si="46"/>
        <v>2979</v>
      </c>
      <c r="B2980" s="13">
        <f ca="1">RAND()</f>
        <v>0.77168344227106711</v>
      </c>
      <c r="C2980" t="str">
        <f ca="1">IF(B2980&lt;=$L$3,$I$3,IF(B2980&lt;=$L$4,$I$4,IF(B2980&lt;=$L$5,$I$5,IF(B2980&lt;=$L$6,$I$6,$I$7))))</f>
        <v>Cup</v>
      </c>
      <c r="D2980" s="14">
        <f ca="1">LOGINV(RAND(),$M$12,$L$12)</f>
        <v>20.157621288995198</v>
      </c>
      <c r="E2980" s="14">
        <f ca="1">LOGINV(RAND(),$M$13,$L$13)</f>
        <v>31.245504712733133</v>
      </c>
      <c r="F2980" s="14">
        <f ca="1">LOGINV(RAND(),$M$14,$L$14)</f>
        <v>18.975073744553487</v>
      </c>
      <c r="G2980" s="14">
        <f ca="1">D2980+E2980+F2980</f>
        <v>70.378199746281823</v>
      </c>
      <c r="H2980">
        <f ca="1">FLOOR(SimTable[[#This Row],[Total_Service_Time_sec]],10)</f>
        <v>70</v>
      </c>
    </row>
    <row r="2981" spans="1:8" ht="15" customHeight="1">
      <c r="A2981">
        <f t="shared" si="46"/>
        <v>2980</v>
      </c>
      <c r="B2981" s="13">
        <f ca="1">RAND()</f>
        <v>0.15124073713082509</v>
      </c>
      <c r="C2981" t="str">
        <f ca="1">IF(B2981&lt;=$L$3,$I$3,IF(B2981&lt;=$L$4,$I$4,IF(B2981&lt;=$L$5,$I$5,IF(B2981&lt;=$L$6,$I$6,$I$7))))</f>
        <v>Cone</v>
      </c>
      <c r="D2981" s="14">
        <f ca="1">LOGINV(RAND(),$M$12,$L$12)</f>
        <v>14.763783781524525</v>
      </c>
      <c r="E2981" s="14">
        <f ca="1">LOGINV(RAND(),$M$13,$L$13)</f>
        <v>7.088680224731049</v>
      </c>
      <c r="F2981" s="14">
        <f ca="1">LOGINV(RAND(),$M$14,$L$14)</f>
        <v>21.088052942235777</v>
      </c>
      <c r="G2981" s="14">
        <f ca="1">D2981+E2981+F2981</f>
        <v>42.94051694849135</v>
      </c>
      <c r="H2981">
        <f ca="1">FLOOR(SimTable[[#This Row],[Total_Service_Time_sec]],10)</f>
        <v>40</v>
      </c>
    </row>
    <row r="2982" spans="1:8" ht="15" customHeight="1">
      <c r="A2982">
        <f t="shared" si="46"/>
        <v>2981</v>
      </c>
      <c r="B2982" s="13">
        <f ca="1">RAND()</f>
        <v>0.27001951854349371</v>
      </c>
      <c r="C2982" t="str">
        <f ca="1">IF(B2982&lt;=$L$3,$I$3,IF(B2982&lt;=$L$4,$I$4,IF(B2982&lt;=$L$5,$I$5,IF(B2982&lt;=$L$6,$I$6,$I$7))))</f>
        <v>Cone</v>
      </c>
      <c r="D2982" s="14">
        <f ca="1">LOGINV(RAND(),$M$12,$L$12)</f>
        <v>18.761757033544345</v>
      </c>
      <c r="E2982" s="14">
        <f ca="1">LOGINV(RAND(),$M$13,$L$13)</f>
        <v>12.668424801949158</v>
      </c>
      <c r="F2982" s="14">
        <f ca="1">LOGINV(RAND(),$M$14,$L$14)</f>
        <v>14.75533790869263</v>
      </c>
      <c r="G2982" s="14">
        <f ca="1">D2982+E2982+F2982</f>
        <v>46.185519744186131</v>
      </c>
      <c r="H2982">
        <f ca="1">FLOOR(SimTable[[#This Row],[Total_Service_Time_sec]],10)</f>
        <v>40</v>
      </c>
    </row>
    <row r="2983" spans="1:8" ht="15" customHeight="1">
      <c r="A2983">
        <f t="shared" si="46"/>
        <v>2982</v>
      </c>
      <c r="B2983" s="13">
        <f ca="1">RAND()</f>
        <v>0.72155156504788553</v>
      </c>
      <c r="C2983" t="str">
        <f ca="1">IF(B2983&lt;=$L$3,$I$3,IF(B2983&lt;=$L$4,$I$4,IF(B2983&lt;=$L$5,$I$5,IF(B2983&lt;=$L$6,$I$6,$I$7))))</f>
        <v>Cup</v>
      </c>
      <c r="D2983" s="14">
        <f ca="1">LOGINV(RAND(),$M$12,$L$12)</f>
        <v>26.030740320172395</v>
      </c>
      <c r="E2983" s="14">
        <f ca="1">LOGINV(RAND(),$M$13,$L$13)</f>
        <v>23.564801244357632</v>
      </c>
      <c r="F2983" s="14">
        <f ca="1">LOGINV(RAND(),$M$14,$L$14)</f>
        <v>24.074293250960551</v>
      </c>
      <c r="G2983" s="14">
        <f ca="1">D2983+E2983+F2983</f>
        <v>73.669834815490574</v>
      </c>
      <c r="H2983">
        <f ca="1">FLOOR(SimTable[[#This Row],[Total_Service_Time_sec]],10)</f>
        <v>70</v>
      </c>
    </row>
    <row r="2984" spans="1:8" ht="15" customHeight="1">
      <c r="A2984">
        <f t="shared" si="46"/>
        <v>2983</v>
      </c>
      <c r="B2984" s="13">
        <f ca="1">RAND()</f>
        <v>4.2348022318890455E-2</v>
      </c>
      <c r="C2984" t="str">
        <f ca="1">IF(B2984&lt;=$L$3,$I$3,IF(B2984&lt;=$L$4,$I$4,IF(B2984&lt;=$L$5,$I$5,IF(B2984&lt;=$L$6,$I$6,$I$7))))</f>
        <v>Cone</v>
      </c>
      <c r="D2984" s="14">
        <f ca="1">LOGINV(RAND(),$M$12,$L$12)</f>
        <v>18.766633904224499</v>
      </c>
      <c r="E2984" s="14">
        <f ca="1">LOGINV(RAND(),$M$13,$L$13)</f>
        <v>59.247069561760796</v>
      </c>
      <c r="F2984" s="14">
        <f ca="1">LOGINV(RAND(),$M$14,$L$14)</f>
        <v>16.15535724801838</v>
      </c>
      <c r="G2984" s="14">
        <f ca="1">D2984+E2984+F2984</f>
        <v>94.169060714003663</v>
      </c>
      <c r="H2984">
        <f ca="1">FLOOR(SimTable[[#This Row],[Total_Service_Time_sec]],10)</f>
        <v>90</v>
      </c>
    </row>
    <row r="2985" spans="1:8" ht="15" customHeight="1">
      <c r="A2985">
        <f t="shared" si="46"/>
        <v>2984</v>
      </c>
      <c r="B2985" s="13">
        <f ca="1">RAND()</f>
        <v>0.22815306946706038</v>
      </c>
      <c r="C2985" t="str">
        <f ca="1">IF(B2985&lt;=$L$3,$I$3,IF(B2985&lt;=$L$4,$I$4,IF(B2985&lt;=$L$5,$I$5,IF(B2985&lt;=$L$6,$I$6,$I$7))))</f>
        <v>Cone</v>
      </c>
      <c r="D2985" s="14">
        <f ca="1">LOGINV(RAND(),$M$12,$L$12)</f>
        <v>52.433747253566594</v>
      </c>
      <c r="E2985" s="14">
        <f ca="1">LOGINV(RAND(),$M$13,$L$13)</f>
        <v>8.1868201745888634</v>
      </c>
      <c r="F2985" s="14">
        <f ca="1">LOGINV(RAND(),$M$14,$L$14)</f>
        <v>20.823664150901525</v>
      </c>
      <c r="G2985" s="14">
        <f ca="1">D2985+E2985+F2985</f>
        <v>81.444231579056975</v>
      </c>
      <c r="H2985">
        <f ca="1">FLOOR(SimTable[[#This Row],[Total_Service_Time_sec]],10)</f>
        <v>80</v>
      </c>
    </row>
    <row r="2986" spans="1:8" ht="15" customHeight="1">
      <c r="A2986">
        <f t="shared" si="46"/>
        <v>2985</v>
      </c>
      <c r="B2986" s="13">
        <f ca="1">RAND()</f>
        <v>0.97030763650300833</v>
      </c>
      <c r="C2986" t="str">
        <f ca="1">IF(B2986&lt;=$L$3,$I$3,IF(B2986&lt;=$L$4,$I$4,IF(B2986&lt;=$L$5,$I$5,IF(B2986&lt;=$L$6,$I$6,$I$7))))</f>
        <v>Sundae</v>
      </c>
      <c r="D2986" s="14">
        <f ca="1">LOGINV(RAND(),$M$12,$L$12)</f>
        <v>42.624536338406017</v>
      </c>
      <c r="E2986" s="14">
        <f ca="1">LOGINV(RAND(),$M$13,$L$13)</f>
        <v>23.694567699132726</v>
      </c>
      <c r="F2986" s="14">
        <f ca="1">LOGINV(RAND(),$M$14,$L$14)</f>
        <v>21.447233442976597</v>
      </c>
      <c r="G2986" s="14">
        <f ca="1">D2986+E2986+F2986</f>
        <v>87.766337480515347</v>
      </c>
      <c r="H2986">
        <f ca="1">FLOOR(SimTable[[#This Row],[Total_Service_Time_sec]],10)</f>
        <v>80</v>
      </c>
    </row>
    <row r="2987" spans="1:8" ht="15" customHeight="1">
      <c r="A2987">
        <f t="shared" si="46"/>
        <v>2986</v>
      </c>
      <c r="B2987" s="13">
        <f ca="1">RAND()</f>
        <v>0.35267824051466612</v>
      </c>
      <c r="C2987" t="str">
        <f ca="1">IF(B2987&lt;=$L$3,$I$3,IF(B2987&lt;=$L$4,$I$4,IF(B2987&lt;=$L$5,$I$5,IF(B2987&lt;=$L$6,$I$6,$I$7))))</f>
        <v>Cone</v>
      </c>
      <c r="D2987" s="14">
        <f ca="1">LOGINV(RAND(),$M$12,$L$12)</f>
        <v>13.150515491116689</v>
      </c>
      <c r="E2987" s="14">
        <f ca="1">LOGINV(RAND(),$M$13,$L$13)</f>
        <v>27.651786529553537</v>
      </c>
      <c r="F2987" s="14">
        <f ca="1">LOGINV(RAND(),$M$14,$L$14)</f>
        <v>19.535640955231155</v>
      </c>
      <c r="G2987" s="14">
        <f ca="1">D2987+E2987+F2987</f>
        <v>60.337942975901385</v>
      </c>
      <c r="H2987">
        <f ca="1">FLOOR(SimTable[[#This Row],[Total_Service_Time_sec]],10)</f>
        <v>60</v>
      </c>
    </row>
    <row r="2988" spans="1:8" ht="15" customHeight="1">
      <c r="A2988">
        <f t="shared" si="46"/>
        <v>2987</v>
      </c>
      <c r="B2988" s="13">
        <f ca="1">RAND()</f>
        <v>0.68915422157324679</v>
      </c>
      <c r="C2988" t="str">
        <f ca="1">IF(B2988&lt;=$L$3,$I$3,IF(B2988&lt;=$L$4,$I$4,IF(B2988&lt;=$L$5,$I$5,IF(B2988&lt;=$L$6,$I$6,$I$7))))</f>
        <v>Cup</v>
      </c>
      <c r="D2988" s="14">
        <f ca="1">LOGINV(RAND(),$M$12,$L$12)</f>
        <v>80.775741465514557</v>
      </c>
      <c r="E2988" s="14">
        <f ca="1">LOGINV(RAND(),$M$13,$L$13)</f>
        <v>42.940578700623703</v>
      </c>
      <c r="F2988" s="14">
        <f ca="1">LOGINV(RAND(),$M$14,$L$14)</f>
        <v>23.163956629031812</v>
      </c>
      <c r="G2988" s="14">
        <f ca="1">D2988+E2988+F2988</f>
        <v>146.88027679517006</v>
      </c>
      <c r="H2988">
        <f ca="1">FLOOR(SimTable[[#This Row],[Total_Service_Time_sec]],10)</f>
        <v>140</v>
      </c>
    </row>
    <row r="2989" spans="1:8" ht="15" customHeight="1">
      <c r="A2989">
        <f t="shared" si="46"/>
        <v>2988</v>
      </c>
      <c r="B2989" s="13">
        <f ca="1">RAND()</f>
        <v>0.49552381562726444</v>
      </c>
      <c r="C2989" t="str">
        <f ca="1">IF(B2989&lt;=$L$3,$I$3,IF(B2989&lt;=$L$4,$I$4,IF(B2989&lt;=$L$5,$I$5,IF(B2989&lt;=$L$6,$I$6,$I$7))))</f>
        <v>Cone</v>
      </c>
      <c r="D2989" s="14">
        <f ca="1">LOGINV(RAND(),$M$12,$L$12)</f>
        <v>54.989479364050112</v>
      </c>
      <c r="E2989" s="14">
        <f ca="1">LOGINV(RAND(),$M$13,$L$13)</f>
        <v>119.97157068901038</v>
      </c>
      <c r="F2989" s="14">
        <f ca="1">LOGINV(RAND(),$M$14,$L$14)</f>
        <v>20.655459944866951</v>
      </c>
      <c r="G2989" s="14">
        <f ca="1">D2989+E2989+F2989</f>
        <v>195.61650999792744</v>
      </c>
      <c r="H2989">
        <f ca="1">FLOOR(SimTable[[#This Row],[Total_Service_Time_sec]],10)</f>
        <v>190</v>
      </c>
    </row>
    <row r="2990" spans="1:8" ht="15" customHeight="1">
      <c r="A2990">
        <f t="shared" si="46"/>
        <v>2989</v>
      </c>
      <c r="B2990" s="13">
        <f ca="1">RAND()</f>
        <v>0.27067662156914762</v>
      </c>
      <c r="C2990" t="str">
        <f ca="1">IF(B2990&lt;=$L$3,$I$3,IF(B2990&lt;=$L$4,$I$4,IF(B2990&lt;=$L$5,$I$5,IF(B2990&lt;=$L$6,$I$6,$I$7))))</f>
        <v>Cone</v>
      </c>
      <c r="D2990" s="14">
        <f ca="1">LOGINV(RAND(),$M$12,$L$12)</f>
        <v>37.707602623611301</v>
      </c>
      <c r="E2990" s="14">
        <f ca="1">LOGINV(RAND(),$M$13,$L$13)</f>
        <v>27.088551666641919</v>
      </c>
      <c r="F2990" s="14">
        <f ca="1">LOGINV(RAND(),$M$14,$L$14)</f>
        <v>19.805910583368554</v>
      </c>
      <c r="G2990" s="14">
        <f ca="1">D2990+E2990+F2990</f>
        <v>84.602064873621771</v>
      </c>
      <c r="H2990">
        <f ca="1">FLOOR(SimTable[[#This Row],[Total_Service_Time_sec]],10)</f>
        <v>80</v>
      </c>
    </row>
    <row r="2991" spans="1:8" ht="15" customHeight="1">
      <c r="A2991">
        <f t="shared" si="46"/>
        <v>2990</v>
      </c>
      <c r="B2991" s="13">
        <f ca="1">RAND()</f>
        <v>0.1781135429712476</v>
      </c>
      <c r="C2991" t="str">
        <f ca="1">IF(B2991&lt;=$L$3,$I$3,IF(B2991&lt;=$L$4,$I$4,IF(B2991&lt;=$L$5,$I$5,IF(B2991&lt;=$L$6,$I$6,$I$7))))</f>
        <v>Cone</v>
      </c>
      <c r="D2991" s="14">
        <f ca="1">LOGINV(RAND(),$M$12,$L$12)</f>
        <v>12.127438923118115</v>
      </c>
      <c r="E2991" s="14">
        <f ca="1">LOGINV(RAND(),$M$13,$L$13)</f>
        <v>24.19090367204949</v>
      </c>
      <c r="F2991" s="14">
        <f ca="1">LOGINV(RAND(),$M$14,$L$14)</f>
        <v>17.440760995106359</v>
      </c>
      <c r="G2991" s="14">
        <f ca="1">D2991+E2991+F2991</f>
        <v>53.759103590273966</v>
      </c>
      <c r="H2991">
        <f ca="1">FLOOR(SimTable[[#This Row],[Total_Service_Time_sec]],10)</f>
        <v>50</v>
      </c>
    </row>
    <row r="2992" spans="1:8" ht="15" customHeight="1">
      <c r="A2992">
        <f t="shared" si="46"/>
        <v>2991</v>
      </c>
      <c r="B2992" s="13">
        <f ca="1">RAND()</f>
        <v>0.63116427139703435</v>
      </c>
      <c r="C2992" t="str">
        <f ca="1">IF(B2992&lt;=$L$3,$I$3,IF(B2992&lt;=$L$4,$I$4,IF(B2992&lt;=$L$5,$I$5,IF(B2992&lt;=$L$6,$I$6,$I$7))))</f>
        <v>Cup</v>
      </c>
      <c r="D2992" s="14">
        <f ca="1">LOGINV(RAND(),$M$12,$L$12)</f>
        <v>8.9228086782304477</v>
      </c>
      <c r="E2992" s="14">
        <f ca="1">LOGINV(RAND(),$M$13,$L$13)</f>
        <v>31.12414794272258</v>
      </c>
      <c r="F2992" s="14">
        <f ca="1">LOGINV(RAND(),$M$14,$L$14)</f>
        <v>20.03437135440965</v>
      </c>
      <c r="G2992" s="14">
        <f ca="1">D2992+E2992+F2992</f>
        <v>60.081327975362676</v>
      </c>
      <c r="H2992">
        <f ca="1">FLOOR(SimTable[[#This Row],[Total_Service_Time_sec]],10)</f>
        <v>60</v>
      </c>
    </row>
    <row r="2993" spans="1:8" ht="15" customHeight="1">
      <c r="A2993">
        <f t="shared" si="46"/>
        <v>2992</v>
      </c>
      <c r="B2993" s="13">
        <f ca="1">RAND()</f>
        <v>0.33460167073188418</v>
      </c>
      <c r="C2993" t="str">
        <f ca="1">IF(B2993&lt;=$L$3,$I$3,IF(B2993&lt;=$L$4,$I$4,IF(B2993&lt;=$L$5,$I$5,IF(B2993&lt;=$L$6,$I$6,$I$7))))</f>
        <v>Cone</v>
      </c>
      <c r="D2993" s="14">
        <f ca="1">LOGINV(RAND(),$M$12,$L$12)</f>
        <v>56.750037043357445</v>
      </c>
      <c r="E2993" s="14">
        <f ca="1">LOGINV(RAND(),$M$13,$L$13)</f>
        <v>17.709978766184726</v>
      </c>
      <c r="F2993" s="14">
        <f ca="1">LOGINV(RAND(),$M$14,$L$14)</f>
        <v>19.384241868465477</v>
      </c>
      <c r="G2993" s="14">
        <f ca="1">D2993+E2993+F2993</f>
        <v>93.844257678007651</v>
      </c>
      <c r="H2993">
        <f ca="1">FLOOR(SimTable[[#This Row],[Total_Service_Time_sec]],10)</f>
        <v>90</v>
      </c>
    </row>
    <row r="2994" spans="1:8" ht="15" customHeight="1">
      <c r="A2994">
        <f t="shared" si="46"/>
        <v>2993</v>
      </c>
      <c r="B2994" s="13">
        <f ca="1">RAND()</f>
        <v>0.95189904754222721</v>
      </c>
      <c r="C2994" t="str">
        <f ca="1">IF(B2994&lt;=$L$3,$I$3,IF(B2994&lt;=$L$4,$I$4,IF(B2994&lt;=$L$5,$I$5,IF(B2994&lt;=$L$6,$I$6,$I$7))))</f>
        <v>Split</v>
      </c>
      <c r="D2994" s="14">
        <f ca="1">LOGINV(RAND(),$M$12,$L$12)</f>
        <v>61.554728022208323</v>
      </c>
      <c r="E2994" s="14">
        <f ca="1">LOGINV(RAND(),$M$13,$L$13)</f>
        <v>11.579939729521586</v>
      </c>
      <c r="F2994" s="14">
        <f ca="1">LOGINV(RAND(),$M$14,$L$14)</f>
        <v>16.692353215768886</v>
      </c>
      <c r="G2994" s="14">
        <f ca="1">D2994+E2994+F2994</f>
        <v>89.827020967498797</v>
      </c>
      <c r="H2994">
        <f ca="1">FLOOR(SimTable[[#This Row],[Total_Service_Time_sec]],10)</f>
        <v>80</v>
      </c>
    </row>
    <row r="2995" spans="1:8" ht="15" customHeight="1">
      <c r="A2995">
        <f t="shared" si="46"/>
        <v>2994</v>
      </c>
      <c r="B2995" s="13">
        <f ca="1">RAND()</f>
        <v>0.12085994521989252</v>
      </c>
      <c r="C2995" t="str">
        <f ca="1">IF(B2995&lt;=$L$3,$I$3,IF(B2995&lt;=$L$4,$I$4,IF(B2995&lt;=$L$5,$I$5,IF(B2995&lt;=$L$6,$I$6,$I$7))))</f>
        <v>Cone</v>
      </c>
      <c r="D2995" s="14">
        <f ca="1">LOGINV(RAND(),$M$12,$L$12)</f>
        <v>35.845994211350622</v>
      </c>
      <c r="E2995" s="14">
        <f ca="1">LOGINV(RAND(),$M$13,$L$13)</f>
        <v>14.213860543957082</v>
      </c>
      <c r="F2995" s="14">
        <f ca="1">LOGINV(RAND(),$M$14,$L$14)</f>
        <v>24.132959771808189</v>
      </c>
      <c r="G2995" s="14">
        <f ca="1">D2995+E2995+F2995</f>
        <v>74.1928145271159</v>
      </c>
      <c r="H2995">
        <f ca="1">FLOOR(SimTable[[#This Row],[Total_Service_Time_sec]],10)</f>
        <v>70</v>
      </c>
    </row>
    <row r="2996" spans="1:8" ht="15" customHeight="1">
      <c r="A2996">
        <f t="shared" si="46"/>
        <v>2995</v>
      </c>
      <c r="B2996" s="13">
        <f ca="1">RAND()</f>
        <v>0.27425360519640285</v>
      </c>
      <c r="C2996" t="str">
        <f ca="1">IF(B2996&lt;=$L$3,$I$3,IF(B2996&lt;=$L$4,$I$4,IF(B2996&lt;=$L$5,$I$5,IF(B2996&lt;=$L$6,$I$6,$I$7))))</f>
        <v>Cone</v>
      </c>
      <c r="D2996" s="14">
        <f ca="1">LOGINV(RAND(),$M$12,$L$12)</f>
        <v>7.7125058972630294</v>
      </c>
      <c r="E2996" s="14">
        <f ca="1">LOGINV(RAND(),$M$13,$L$13)</f>
        <v>32.958778518934416</v>
      </c>
      <c r="F2996" s="14">
        <f ca="1">LOGINV(RAND(),$M$14,$L$14)</f>
        <v>14.434592883892872</v>
      </c>
      <c r="G2996" s="14">
        <f ca="1">D2996+E2996+F2996</f>
        <v>55.105877300090313</v>
      </c>
      <c r="H2996">
        <f ca="1">FLOOR(SimTable[[#This Row],[Total_Service_Time_sec]],10)</f>
        <v>50</v>
      </c>
    </row>
    <row r="2997" spans="1:8" ht="15" customHeight="1">
      <c r="A2997">
        <f t="shared" si="46"/>
        <v>2996</v>
      </c>
      <c r="B2997" s="13">
        <f ca="1">RAND()</f>
        <v>0.64158659790513117</v>
      </c>
      <c r="C2997" t="str">
        <f ca="1">IF(B2997&lt;=$L$3,$I$3,IF(B2997&lt;=$L$4,$I$4,IF(B2997&lt;=$L$5,$I$5,IF(B2997&lt;=$L$6,$I$6,$I$7))))</f>
        <v>Cup</v>
      </c>
      <c r="D2997" s="14">
        <f ca="1">LOGINV(RAND(),$M$12,$L$12)</f>
        <v>47.477562175288959</v>
      </c>
      <c r="E2997" s="14">
        <f ca="1">LOGINV(RAND(),$M$13,$L$13)</f>
        <v>24.418872256518981</v>
      </c>
      <c r="F2997" s="14">
        <f ca="1">LOGINV(RAND(),$M$14,$L$14)</f>
        <v>20.229549725081931</v>
      </c>
      <c r="G2997" s="14">
        <f ca="1">D2997+E2997+F2997</f>
        <v>92.125984156889871</v>
      </c>
      <c r="H2997">
        <f ca="1">FLOOR(SimTable[[#This Row],[Total_Service_Time_sec]],10)</f>
        <v>90</v>
      </c>
    </row>
    <row r="2998" spans="1:8" ht="15" customHeight="1">
      <c r="A2998">
        <f t="shared" si="46"/>
        <v>2997</v>
      </c>
      <c r="B2998" s="13">
        <f ca="1">RAND()</f>
        <v>0.61419281420949801</v>
      </c>
      <c r="C2998" t="str">
        <f ca="1">IF(B2998&lt;=$L$3,$I$3,IF(B2998&lt;=$L$4,$I$4,IF(B2998&lt;=$L$5,$I$5,IF(B2998&lt;=$L$6,$I$6,$I$7))))</f>
        <v>Cup</v>
      </c>
      <c r="D2998" s="14">
        <f ca="1">LOGINV(RAND(),$M$12,$L$12)</f>
        <v>59.36290875325173</v>
      </c>
      <c r="E2998" s="14">
        <f ca="1">LOGINV(RAND(),$M$13,$L$13)</f>
        <v>24.404945006101411</v>
      </c>
      <c r="F2998" s="14">
        <f ca="1">LOGINV(RAND(),$M$14,$L$14)</f>
        <v>21.743246800760677</v>
      </c>
      <c r="G2998" s="14">
        <f ca="1">D2998+E2998+F2998</f>
        <v>105.51110056011382</v>
      </c>
      <c r="H2998">
        <f ca="1">FLOOR(SimTable[[#This Row],[Total_Service_Time_sec]],10)</f>
        <v>100</v>
      </c>
    </row>
    <row r="2999" spans="1:8" ht="15" customHeight="1">
      <c r="A2999">
        <f t="shared" si="46"/>
        <v>2998</v>
      </c>
      <c r="B2999" s="13">
        <f ca="1">RAND()</f>
        <v>0.33191839070672846</v>
      </c>
      <c r="C2999" t="str">
        <f ca="1">IF(B2999&lt;=$L$3,$I$3,IF(B2999&lt;=$L$4,$I$4,IF(B2999&lt;=$L$5,$I$5,IF(B2999&lt;=$L$6,$I$6,$I$7))))</f>
        <v>Cone</v>
      </c>
      <c r="D2999" s="14">
        <f ca="1">LOGINV(RAND(),$M$12,$L$12)</f>
        <v>40.901045350199389</v>
      </c>
      <c r="E2999" s="14">
        <f ca="1">LOGINV(RAND(),$M$13,$L$13)</f>
        <v>10.466147510719571</v>
      </c>
      <c r="F2999" s="14">
        <f ca="1">LOGINV(RAND(),$M$14,$L$14)</f>
        <v>20.67054608446886</v>
      </c>
      <c r="G2999" s="14">
        <f ca="1">D2999+E2999+F2999</f>
        <v>72.037738945387815</v>
      </c>
      <c r="H2999">
        <f ca="1">FLOOR(SimTable[[#This Row],[Total_Service_Time_sec]],10)</f>
        <v>70</v>
      </c>
    </row>
    <row r="3000" spans="1:8" ht="15" customHeight="1">
      <c r="A3000">
        <f t="shared" si="46"/>
        <v>2999</v>
      </c>
      <c r="B3000" s="13">
        <f ca="1">RAND()</f>
        <v>0.35503923825760397</v>
      </c>
      <c r="C3000" t="str">
        <f ca="1">IF(B3000&lt;=$L$3,$I$3,IF(B3000&lt;=$L$4,$I$4,IF(B3000&lt;=$L$5,$I$5,IF(B3000&lt;=$L$6,$I$6,$I$7))))</f>
        <v>Cone</v>
      </c>
      <c r="D3000" s="14">
        <f ca="1">LOGINV(RAND(),$M$12,$L$12)</f>
        <v>47.536047527918981</v>
      </c>
      <c r="E3000" s="14">
        <f ca="1">LOGINV(RAND(),$M$13,$L$13)</f>
        <v>34.789675652962295</v>
      </c>
      <c r="F3000" s="14">
        <f ca="1">LOGINV(RAND(),$M$14,$L$14)</f>
        <v>17.294345401108338</v>
      </c>
      <c r="G3000" s="14">
        <f ca="1">D3000+E3000+F3000</f>
        <v>99.620068581989614</v>
      </c>
      <c r="H3000">
        <f ca="1">FLOOR(SimTable[[#This Row],[Total_Service_Time_sec]],10)</f>
        <v>90</v>
      </c>
    </row>
    <row r="3001" spans="1:8" ht="15" customHeight="1">
      <c r="A3001">
        <f t="shared" si="46"/>
        <v>3000</v>
      </c>
      <c r="B3001" s="13">
        <f ca="1">RAND()</f>
        <v>0.91697175269671427</v>
      </c>
      <c r="C3001" t="str">
        <f ca="1">IF(B3001&lt;=$L$3,$I$3,IF(B3001&lt;=$L$4,$I$4,IF(B3001&lt;=$L$5,$I$5,IF(B3001&lt;=$L$6,$I$6,$I$7))))</f>
        <v>Split</v>
      </c>
      <c r="D3001" s="14">
        <f ca="1">LOGINV(RAND(),$M$12,$L$12)</f>
        <v>56.111727472860181</v>
      </c>
      <c r="E3001" s="14">
        <f ca="1">LOGINV(RAND(),$M$13,$L$13)</f>
        <v>50.465141202206766</v>
      </c>
      <c r="F3001" s="14">
        <f ca="1">LOGINV(RAND(),$M$14,$L$14)</f>
        <v>23.0177553642235</v>
      </c>
      <c r="G3001" s="14">
        <f ca="1">D3001+E3001+F3001</f>
        <v>129.59462403929044</v>
      </c>
      <c r="H3001">
        <f ca="1">FLOOR(SimTable[[#This Row],[Total_Service_Time_sec]],10)</f>
        <v>120</v>
      </c>
    </row>
    <row r="3002" spans="1:8" ht="15" customHeight="1">
      <c r="A3002">
        <f t="shared" si="46"/>
        <v>3001</v>
      </c>
      <c r="B3002" s="13">
        <f ca="1">RAND()</f>
        <v>6.3656243451139516E-2</v>
      </c>
      <c r="C3002" t="str">
        <f ca="1">IF(B3002&lt;=$L$3,$I$3,IF(B3002&lt;=$L$4,$I$4,IF(B3002&lt;=$L$5,$I$5,IF(B3002&lt;=$L$6,$I$6,$I$7))))</f>
        <v>Cone</v>
      </c>
      <c r="D3002" s="14">
        <f ca="1">LOGINV(RAND(),$M$12,$L$12)</f>
        <v>42.851389518245952</v>
      </c>
      <c r="E3002" s="14">
        <f ca="1">LOGINV(RAND(),$M$13,$L$13)</f>
        <v>73.782649436477357</v>
      </c>
      <c r="F3002" s="14">
        <f ca="1">LOGINV(RAND(),$M$14,$L$14)</f>
        <v>22.670777243791623</v>
      </c>
      <c r="G3002" s="14">
        <f ca="1">D3002+E3002+F3002</f>
        <v>139.30481619851494</v>
      </c>
      <c r="H3002">
        <f ca="1">FLOOR(SimTable[[#This Row],[Total_Service_Time_sec]],10)</f>
        <v>130</v>
      </c>
    </row>
    <row r="3003" spans="1:8" ht="15" customHeight="1">
      <c r="A3003">
        <f t="shared" si="46"/>
        <v>3002</v>
      </c>
      <c r="B3003" s="13">
        <f ca="1">RAND()</f>
        <v>0.41668690907925776</v>
      </c>
      <c r="C3003" t="str">
        <f ca="1">IF(B3003&lt;=$L$3,$I$3,IF(B3003&lt;=$L$4,$I$4,IF(B3003&lt;=$L$5,$I$5,IF(B3003&lt;=$L$6,$I$6,$I$7))))</f>
        <v>Cone</v>
      </c>
      <c r="D3003" s="14">
        <f ca="1">LOGINV(RAND(),$M$12,$L$12)</f>
        <v>54.746518738903532</v>
      </c>
      <c r="E3003" s="14">
        <f ca="1">LOGINV(RAND(),$M$13,$L$13)</f>
        <v>23.848474881872921</v>
      </c>
      <c r="F3003" s="14">
        <f ca="1">LOGINV(RAND(),$M$14,$L$14)</f>
        <v>20.250076589148218</v>
      </c>
      <c r="G3003" s="14">
        <f ca="1">D3003+E3003+F3003</f>
        <v>98.845070209924671</v>
      </c>
      <c r="H3003">
        <f ca="1">FLOOR(SimTable[[#This Row],[Total_Service_Time_sec]],10)</f>
        <v>90</v>
      </c>
    </row>
    <row r="3004" spans="1:8" ht="15" customHeight="1">
      <c r="A3004">
        <f t="shared" si="46"/>
        <v>3003</v>
      </c>
      <c r="B3004" s="13">
        <f ca="1">RAND()</f>
        <v>0.44744324085588161</v>
      </c>
      <c r="C3004" t="str">
        <f ca="1">IF(B3004&lt;=$L$3,$I$3,IF(B3004&lt;=$L$4,$I$4,IF(B3004&lt;=$L$5,$I$5,IF(B3004&lt;=$L$6,$I$6,$I$7))))</f>
        <v>Cone</v>
      </c>
      <c r="D3004" s="14">
        <f ca="1">LOGINV(RAND(),$M$12,$L$12)</f>
        <v>37.217373206397973</v>
      </c>
      <c r="E3004" s="14">
        <f ca="1">LOGINV(RAND(),$M$13,$L$13)</f>
        <v>15.477610321325026</v>
      </c>
      <c r="F3004" s="14">
        <f ca="1">LOGINV(RAND(),$M$14,$L$14)</f>
        <v>19.728242972149761</v>
      </c>
      <c r="G3004" s="14">
        <f ca="1">D3004+E3004+F3004</f>
        <v>72.423226499872754</v>
      </c>
      <c r="H3004">
        <f ca="1">FLOOR(SimTable[[#This Row],[Total_Service_Time_sec]],10)</f>
        <v>70</v>
      </c>
    </row>
    <row r="3005" spans="1:8" ht="15" customHeight="1">
      <c r="A3005">
        <f t="shared" si="46"/>
        <v>3004</v>
      </c>
      <c r="B3005" s="13">
        <f ca="1">RAND()</f>
        <v>0.75081593576326966</v>
      </c>
      <c r="C3005" t="str">
        <f ca="1">IF(B3005&lt;=$L$3,$I$3,IF(B3005&lt;=$L$4,$I$4,IF(B3005&lt;=$L$5,$I$5,IF(B3005&lt;=$L$6,$I$6,$I$7))))</f>
        <v>Cup</v>
      </c>
      <c r="D3005" s="14">
        <f ca="1">LOGINV(RAND(),$M$12,$L$12)</f>
        <v>58.464579473920566</v>
      </c>
      <c r="E3005" s="14">
        <f ca="1">LOGINV(RAND(),$M$13,$L$13)</f>
        <v>29.628702505644359</v>
      </c>
      <c r="F3005" s="14">
        <f ca="1">LOGINV(RAND(),$M$14,$L$14)</f>
        <v>22.397926610355459</v>
      </c>
      <c r="G3005" s="14">
        <f ca="1">D3005+E3005+F3005</f>
        <v>110.49120858992038</v>
      </c>
      <c r="H3005">
        <f ca="1">FLOOR(SimTable[[#This Row],[Total_Service_Time_sec]],10)</f>
        <v>110</v>
      </c>
    </row>
    <row r="3006" spans="1:8" ht="15" customHeight="1">
      <c r="A3006">
        <f t="shared" si="46"/>
        <v>3005</v>
      </c>
      <c r="B3006" s="13">
        <f ca="1">RAND()</f>
        <v>3.5913086340405909E-2</v>
      </c>
      <c r="C3006" t="str">
        <f ca="1">IF(B3006&lt;=$L$3,$I$3,IF(B3006&lt;=$L$4,$I$4,IF(B3006&lt;=$L$5,$I$5,IF(B3006&lt;=$L$6,$I$6,$I$7))))</f>
        <v>Cone</v>
      </c>
      <c r="D3006" s="14">
        <f ca="1">LOGINV(RAND(),$M$12,$L$12)</f>
        <v>32.590725342159693</v>
      </c>
      <c r="E3006" s="14">
        <f ca="1">LOGINV(RAND(),$M$13,$L$13)</f>
        <v>21.437313657967053</v>
      </c>
      <c r="F3006" s="14">
        <f ca="1">LOGINV(RAND(),$M$14,$L$14)</f>
        <v>25.512896197915836</v>
      </c>
      <c r="G3006" s="14">
        <f ca="1">D3006+E3006+F3006</f>
        <v>79.540935198042575</v>
      </c>
      <c r="H3006">
        <f ca="1">FLOOR(SimTable[[#This Row],[Total_Service_Time_sec]],10)</f>
        <v>70</v>
      </c>
    </row>
    <row r="3007" spans="1:8" ht="15" customHeight="1">
      <c r="A3007">
        <f t="shared" si="46"/>
        <v>3006</v>
      </c>
      <c r="B3007" s="13">
        <f ca="1">RAND()</f>
        <v>0.9128449090015498</v>
      </c>
      <c r="C3007" t="str">
        <f ca="1">IF(B3007&lt;=$L$3,$I$3,IF(B3007&lt;=$L$4,$I$4,IF(B3007&lt;=$L$5,$I$5,IF(B3007&lt;=$L$6,$I$6,$I$7))))</f>
        <v>Split</v>
      </c>
      <c r="D3007" s="14">
        <f ca="1">LOGINV(RAND(),$M$12,$L$12)</f>
        <v>22.309695283193893</v>
      </c>
      <c r="E3007" s="14">
        <f ca="1">LOGINV(RAND(),$M$13,$L$13)</f>
        <v>27.337466836049831</v>
      </c>
      <c r="F3007" s="14">
        <f ca="1">LOGINV(RAND(),$M$14,$L$14)</f>
        <v>20.295956003167355</v>
      </c>
      <c r="G3007" s="14">
        <f ca="1">D3007+E3007+F3007</f>
        <v>69.943118122411079</v>
      </c>
      <c r="H3007">
        <f ca="1">FLOOR(SimTable[[#This Row],[Total_Service_Time_sec]],10)</f>
        <v>60</v>
      </c>
    </row>
    <row r="3008" spans="1:8" ht="15" customHeight="1">
      <c r="A3008">
        <f t="shared" si="46"/>
        <v>3007</v>
      </c>
      <c r="B3008" s="13">
        <f ca="1">RAND()</f>
        <v>0.83637417490864496</v>
      </c>
      <c r="C3008" t="str">
        <f ca="1">IF(B3008&lt;=$L$3,$I$3,IF(B3008&lt;=$L$4,$I$4,IF(B3008&lt;=$L$5,$I$5,IF(B3008&lt;=$L$6,$I$6,$I$7))))</f>
        <v>Cup</v>
      </c>
      <c r="D3008" s="14">
        <f ca="1">LOGINV(RAND(),$M$12,$L$12)</f>
        <v>35.741519693552782</v>
      </c>
      <c r="E3008" s="14">
        <f ca="1">LOGINV(RAND(),$M$13,$L$13)</f>
        <v>49.178971278484752</v>
      </c>
      <c r="F3008" s="14">
        <f ca="1">LOGINV(RAND(),$M$14,$L$14)</f>
        <v>21.699987093026628</v>
      </c>
      <c r="G3008" s="14">
        <f ca="1">D3008+E3008+F3008</f>
        <v>106.62047806506416</v>
      </c>
      <c r="H3008">
        <f ca="1">FLOOR(SimTable[[#This Row],[Total_Service_Time_sec]],10)</f>
        <v>100</v>
      </c>
    </row>
    <row r="3009" spans="1:8" ht="15" customHeight="1">
      <c r="A3009">
        <f t="shared" si="46"/>
        <v>3008</v>
      </c>
      <c r="B3009" s="13">
        <f ca="1">RAND()</f>
        <v>0.89795454626923177</v>
      </c>
      <c r="C3009" t="str">
        <f ca="1">IF(B3009&lt;=$L$3,$I$3,IF(B3009&lt;=$L$4,$I$4,IF(B3009&lt;=$L$5,$I$5,IF(B3009&lt;=$L$6,$I$6,$I$7))))</f>
        <v>Shake</v>
      </c>
      <c r="D3009" s="14">
        <f ca="1">LOGINV(RAND(),$M$12,$L$12)</f>
        <v>67.313548430060649</v>
      </c>
      <c r="E3009" s="14">
        <f ca="1">LOGINV(RAND(),$M$13,$L$13)</f>
        <v>30.335128815464223</v>
      </c>
      <c r="F3009" s="14">
        <f ca="1">LOGINV(RAND(),$M$14,$L$14)</f>
        <v>15.194375628590485</v>
      </c>
      <c r="G3009" s="14">
        <f ca="1">D3009+E3009+F3009</f>
        <v>112.84305287411536</v>
      </c>
      <c r="H3009">
        <f ca="1">FLOOR(SimTable[[#This Row],[Total_Service_Time_sec]],10)</f>
        <v>110</v>
      </c>
    </row>
    <row r="3010" spans="1:8" ht="15" customHeight="1">
      <c r="A3010">
        <f t="shared" ref="A3010:A3073" si="47">ROW()-1</f>
        <v>3009</v>
      </c>
      <c r="B3010" s="13">
        <f ca="1">RAND()</f>
        <v>0.25680797679995249</v>
      </c>
      <c r="C3010" t="str">
        <f ca="1">IF(B3010&lt;=$L$3,$I$3,IF(B3010&lt;=$L$4,$I$4,IF(B3010&lt;=$L$5,$I$5,IF(B3010&lt;=$L$6,$I$6,$I$7))))</f>
        <v>Cone</v>
      </c>
      <c r="D3010" s="14">
        <f ca="1">LOGINV(RAND(),$M$12,$L$12)</f>
        <v>48.693602913490466</v>
      </c>
      <c r="E3010" s="14">
        <f ca="1">LOGINV(RAND(),$M$13,$L$13)</f>
        <v>32.142787345081665</v>
      </c>
      <c r="F3010" s="14">
        <f ca="1">LOGINV(RAND(),$M$14,$L$14)</f>
        <v>16.889836888488112</v>
      </c>
      <c r="G3010" s="14">
        <f ca="1">D3010+E3010+F3010</f>
        <v>97.726227147060229</v>
      </c>
      <c r="H3010">
        <f ca="1">FLOOR(SimTable[[#This Row],[Total_Service_Time_sec]],10)</f>
        <v>90</v>
      </c>
    </row>
    <row r="3011" spans="1:8" ht="15" customHeight="1">
      <c r="A3011">
        <f t="shared" si="47"/>
        <v>3010</v>
      </c>
      <c r="B3011" s="13">
        <f ca="1">RAND()</f>
        <v>0.30307240228101673</v>
      </c>
      <c r="C3011" t="str">
        <f ca="1">IF(B3011&lt;=$L$3,$I$3,IF(B3011&lt;=$L$4,$I$4,IF(B3011&lt;=$L$5,$I$5,IF(B3011&lt;=$L$6,$I$6,$I$7))))</f>
        <v>Cone</v>
      </c>
      <c r="D3011" s="14">
        <f ca="1">LOGINV(RAND(),$M$12,$L$12)</f>
        <v>22.682999690237139</v>
      </c>
      <c r="E3011" s="14">
        <f ca="1">LOGINV(RAND(),$M$13,$L$13)</f>
        <v>39.123866918841784</v>
      </c>
      <c r="F3011" s="14">
        <f ca="1">LOGINV(RAND(),$M$14,$L$14)</f>
        <v>18.557120032181803</v>
      </c>
      <c r="G3011" s="14">
        <f ca="1">D3011+E3011+F3011</f>
        <v>80.363986641260723</v>
      </c>
      <c r="H3011">
        <f ca="1">FLOOR(SimTable[[#This Row],[Total_Service_Time_sec]],10)</f>
        <v>80</v>
      </c>
    </row>
    <row r="3012" spans="1:8" ht="15" customHeight="1">
      <c r="A3012">
        <f t="shared" si="47"/>
        <v>3011</v>
      </c>
      <c r="B3012" s="13">
        <f ca="1">RAND()</f>
        <v>0.57782730889562328</v>
      </c>
      <c r="C3012" t="str">
        <f ca="1">IF(B3012&lt;=$L$3,$I$3,IF(B3012&lt;=$L$4,$I$4,IF(B3012&lt;=$L$5,$I$5,IF(B3012&lt;=$L$6,$I$6,$I$7))))</f>
        <v>Cup</v>
      </c>
      <c r="D3012" s="14">
        <f ca="1">LOGINV(RAND(),$M$12,$L$12)</f>
        <v>14.565965402287933</v>
      </c>
      <c r="E3012" s="14">
        <f ca="1">LOGINV(RAND(),$M$13,$L$13)</f>
        <v>19.026399460274099</v>
      </c>
      <c r="F3012" s="14">
        <f ca="1">LOGINV(RAND(),$M$14,$L$14)</f>
        <v>18.771183562595972</v>
      </c>
      <c r="G3012" s="14">
        <f ca="1">D3012+E3012+F3012</f>
        <v>52.363548425158008</v>
      </c>
      <c r="H3012">
        <f ca="1">FLOOR(SimTable[[#This Row],[Total_Service_Time_sec]],10)</f>
        <v>50</v>
      </c>
    </row>
    <row r="3013" spans="1:8" ht="15" customHeight="1">
      <c r="A3013">
        <f t="shared" si="47"/>
        <v>3012</v>
      </c>
      <c r="B3013" s="13">
        <f ca="1">RAND()</f>
        <v>0.58475854245361369</v>
      </c>
      <c r="C3013" t="str">
        <f ca="1">IF(B3013&lt;=$L$3,$I$3,IF(B3013&lt;=$L$4,$I$4,IF(B3013&lt;=$L$5,$I$5,IF(B3013&lt;=$L$6,$I$6,$I$7))))</f>
        <v>Cup</v>
      </c>
      <c r="D3013" s="14">
        <f ca="1">LOGINV(RAND(),$M$12,$L$12)</f>
        <v>28.52165217905198</v>
      </c>
      <c r="E3013" s="14">
        <f ca="1">LOGINV(RAND(),$M$13,$L$13)</f>
        <v>31.125981289816668</v>
      </c>
      <c r="F3013" s="14">
        <f ca="1">LOGINV(RAND(),$M$14,$L$14)</f>
        <v>16.66220320054434</v>
      </c>
      <c r="G3013" s="14">
        <f ca="1">D3013+E3013+F3013</f>
        <v>76.309836669412988</v>
      </c>
      <c r="H3013">
        <f ca="1">FLOOR(SimTable[[#This Row],[Total_Service_Time_sec]],10)</f>
        <v>70</v>
      </c>
    </row>
    <row r="3014" spans="1:8" ht="15" customHeight="1">
      <c r="A3014">
        <f t="shared" si="47"/>
        <v>3013</v>
      </c>
      <c r="B3014" s="13">
        <f ca="1">RAND()</f>
        <v>8.4147840833588394E-2</v>
      </c>
      <c r="C3014" t="str">
        <f ca="1">IF(B3014&lt;=$L$3,$I$3,IF(B3014&lt;=$L$4,$I$4,IF(B3014&lt;=$L$5,$I$5,IF(B3014&lt;=$L$6,$I$6,$I$7))))</f>
        <v>Cone</v>
      </c>
      <c r="D3014" s="14">
        <f ca="1">LOGINV(RAND(),$M$12,$L$12)</f>
        <v>14.759904733886973</v>
      </c>
      <c r="E3014" s="14">
        <f ca="1">LOGINV(RAND(),$M$13,$L$13)</f>
        <v>44.69240196954285</v>
      </c>
      <c r="F3014" s="14">
        <f ca="1">LOGINV(RAND(),$M$14,$L$14)</f>
        <v>23.346814068433197</v>
      </c>
      <c r="G3014" s="14">
        <f ca="1">D3014+E3014+F3014</f>
        <v>82.799120771863016</v>
      </c>
      <c r="H3014">
        <f ca="1">FLOOR(SimTable[[#This Row],[Total_Service_Time_sec]],10)</f>
        <v>80</v>
      </c>
    </row>
    <row r="3015" spans="1:8" ht="15" customHeight="1">
      <c r="A3015">
        <f t="shared" si="47"/>
        <v>3014</v>
      </c>
      <c r="B3015" s="13">
        <f ca="1">RAND()</f>
        <v>0.44578140526979793</v>
      </c>
      <c r="C3015" t="str">
        <f ca="1">IF(B3015&lt;=$L$3,$I$3,IF(B3015&lt;=$L$4,$I$4,IF(B3015&lt;=$L$5,$I$5,IF(B3015&lt;=$L$6,$I$6,$I$7))))</f>
        <v>Cone</v>
      </c>
      <c r="D3015" s="14">
        <f ca="1">LOGINV(RAND(),$M$12,$L$12)</f>
        <v>33.292828160099695</v>
      </c>
      <c r="E3015" s="14">
        <f ca="1">LOGINV(RAND(),$M$13,$L$13)</f>
        <v>18.061390770306311</v>
      </c>
      <c r="F3015" s="14">
        <f ca="1">LOGINV(RAND(),$M$14,$L$14)</f>
        <v>20.928412477695847</v>
      </c>
      <c r="G3015" s="14">
        <f ca="1">D3015+E3015+F3015</f>
        <v>72.28263140810185</v>
      </c>
      <c r="H3015">
        <f ca="1">FLOOR(SimTable[[#This Row],[Total_Service_Time_sec]],10)</f>
        <v>70</v>
      </c>
    </row>
    <row r="3016" spans="1:8" ht="15" customHeight="1">
      <c r="A3016">
        <f t="shared" si="47"/>
        <v>3015</v>
      </c>
      <c r="B3016" s="13">
        <f ca="1">RAND()</f>
        <v>0.75255437416702686</v>
      </c>
      <c r="C3016" t="str">
        <f ca="1">IF(B3016&lt;=$L$3,$I$3,IF(B3016&lt;=$L$4,$I$4,IF(B3016&lt;=$L$5,$I$5,IF(B3016&lt;=$L$6,$I$6,$I$7))))</f>
        <v>Cup</v>
      </c>
      <c r="D3016" s="14">
        <f ca="1">LOGINV(RAND(),$M$12,$L$12)</f>
        <v>18.854707062801399</v>
      </c>
      <c r="E3016" s="14">
        <f ca="1">LOGINV(RAND(),$M$13,$L$13)</f>
        <v>16.512345253274106</v>
      </c>
      <c r="F3016" s="14">
        <f ca="1">LOGINV(RAND(),$M$14,$L$14)</f>
        <v>15.641754103157442</v>
      </c>
      <c r="G3016" s="14">
        <f ca="1">D3016+E3016+F3016</f>
        <v>51.00880641923294</v>
      </c>
      <c r="H3016">
        <f ca="1">FLOOR(SimTable[[#This Row],[Total_Service_Time_sec]],10)</f>
        <v>50</v>
      </c>
    </row>
    <row r="3017" spans="1:8" ht="15" customHeight="1">
      <c r="A3017">
        <f t="shared" si="47"/>
        <v>3016</v>
      </c>
      <c r="B3017" s="13">
        <f ca="1">RAND()</f>
        <v>0.21641113483231356</v>
      </c>
      <c r="C3017" t="str">
        <f ca="1">IF(B3017&lt;=$L$3,$I$3,IF(B3017&lt;=$L$4,$I$4,IF(B3017&lt;=$L$5,$I$5,IF(B3017&lt;=$L$6,$I$6,$I$7))))</f>
        <v>Cone</v>
      </c>
      <c r="D3017" s="14">
        <f ca="1">LOGINV(RAND(),$M$12,$L$12)</f>
        <v>29.529460071727716</v>
      </c>
      <c r="E3017" s="14">
        <f ca="1">LOGINV(RAND(),$M$13,$L$13)</f>
        <v>30.255667166279096</v>
      </c>
      <c r="F3017" s="14">
        <f ca="1">LOGINV(RAND(),$M$14,$L$14)</f>
        <v>17.224894195496635</v>
      </c>
      <c r="G3017" s="14">
        <f ca="1">D3017+E3017+F3017</f>
        <v>77.010021433503439</v>
      </c>
      <c r="H3017">
        <f ca="1">FLOOR(SimTable[[#This Row],[Total_Service_Time_sec]],10)</f>
        <v>70</v>
      </c>
    </row>
    <row r="3018" spans="1:8" ht="15" customHeight="1">
      <c r="A3018">
        <f t="shared" si="47"/>
        <v>3017</v>
      </c>
      <c r="B3018" s="13">
        <f ca="1">RAND()</f>
        <v>0.44216771226416229</v>
      </c>
      <c r="C3018" t="str">
        <f ca="1">IF(B3018&lt;=$L$3,$I$3,IF(B3018&lt;=$L$4,$I$4,IF(B3018&lt;=$L$5,$I$5,IF(B3018&lt;=$L$6,$I$6,$I$7))))</f>
        <v>Cone</v>
      </c>
      <c r="D3018" s="14">
        <f ca="1">LOGINV(RAND(),$M$12,$L$12)</f>
        <v>57.293210222629682</v>
      </c>
      <c r="E3018" s="14">
        <f ca="1">LOGINV(RAND(),$M$13,$L$13)</f>
        <v>41.646237022536162</v>
      </c>
      <c r="F3018" s="14">
        <f ca="1">LOGINV(RAND(),$M$14,$L$14)</f>
        <v>21.259781046760928</v>
      </c>
      <c r="G3018" s="14">
        <f ca="1">D3018+E3018+F3018</f>
        <v>120.19922829192677</v>
      </c>
      <c r="H3018">
        <f ca="1">FLOOR(SimTable[[#This Row],[Total_Service_Time_sec]],10)</f>
        <v>120</v>
      </c>
    </row>
    <row r="3019" spans="1:8" ht="15" customHeight="1">
      <c r="A3019">
        <f t="shared" si="47"/>
        <v>3018</v>
      </c>
      <c r="B3019" s="13">
        <f ca="1">RAND()</f>
        <v>0.53889824115583662</v>
      </c>
      <c r="C3019" t="str">
        <f ca="1">IF(B3019&lt;=$L$3,$I$3,IF(B3019&lt;=$L$4,$I$4,IF(B3019&lt;=$L$5,$I$5,IF(B3019&lt;=$L$6,$I$6,$I$7))))</f>
        <v>Cup</v>
      </c>
      <c r="D3019" s="14">
        <f ca="1">LOGINV(RAND(),$M$12,$L$12)</f>
        <v>15.488090870986312</v>
      </c>
      <c r="E3019" s="14">
        <f ca="1">LOGINV(RAND(),$M$13,$L$13)</f>
        <v>61.846877254682582</v>
      </c>
      <c r="F3019" s="14">
        <f ca="1">LOGINV(RAND(),$M$14,$L$14)</f>
        <v>21.810664578613761</v>
      </c>
      <c r="G3019" s="14">
        <f ca="1">D3019+E3019+F3019</f>
        <v>99.145632704282662</v>
      </c>
      <c r="H3019">
        <f ca="1">FLOOR(SimTable[[#This Row],[Total_Service_Time_sec]],10)</f>
        <v>90</v>
      </c>
    </row>
    <row r="3020" spans="1:8" ht="15" customHeight="1">
      <c r="A3020">
        <f t="shared" si="47"/>
        <v>3019</v>
      </c>
      <c r="B3020" s="13">
        <f ca="1">RAND()</f>
        <v>0.39431271231637421</v>
      </c>
      <c r="C3020" t="str">
        <f ca="1">IF(B3020&lt;=$L$3,$I$3,IF(B3020&lt;=$L$4,$I$4,IF(B3020&lt;=$L$5,$I$5,IF(B3020&lt;=$L$6,$I$6,$I$7))))</f>
        <v>Cone</v>
      </c>
      <c r="D3020" s="14">
        <f ca="1">LOGINV(RAND(),$M$12,$L$12)</f>
        <v>64.921540238100818</v>
      </c>
      <c r="E3020" s="14">
        <f ca="1">LOGINV(RAND(),$M$13,$L$13)</f>
        <v>30.860297596477515</v>
      </c>
      <c r="F3020" s="14">
        <f ca="1">LOGINV(RAND(),$M$14,$L$14)</f>
        <v>19.801743069857377</v>
      </c>
      <c r="G3020" s="14">
        <f ca="1">D3020+E3020+F3020</f>
        <v>115.58358090443572</v>
      </c>
      <c r="H3020">
        <f ca="1">FLOOR(SimTable[[#This Row],[Total_Service_Time_sec]],10)</f>
        <v>110</v>
      </c>
    </row>
    <row r="3021" spans="1:8" ht="15" customHeight="1">
      <c r="A3021">
        <f t="shared" si="47"/>
        <v>3020</v>
      </c>
      <c r="B3021" s="13">
        <f ca="1">RAND()</f>
        <v>0.75684857743638123</v>
      </c>
      <c r="C3021" t="str">
        <f ca="1">IF(B3021&lt;=$L$3,$I$3,IF(B3021&lt;=$L$4,$I$4,IF(B3021&lt;=$L$5,$I$5,IF(B3021&lt;=$L$6,$I$6,$I$7))))</f>
        <v>Cup</v>
      </c>
      <c r="D3021" s="14">
        <f ca="1">LOGINV(RAND(),$M$12,$L$12)</f>
        <v>43.98684813287084</v>
      </c>
      <c r="E3021" s="14">
        <f ca="1">LOGINV(RAND(),$M$13,$L$13)</f>
        <v>30.567077776547546</v>
      </c>
      <c r="F3021" s="14">
        <f ca="1">LOGINV(RAND(),$M$14,$L$14)</f>
        <v>21.617655922177299</v>
      </c>
      <c r="G3021" s="14">
        <f ca="1">D3021+E3021+F3021</f>
        <v>96.171581831595688</v>
      </c>
      <c r="H3021">
        <f ca="1">FLOOR(SimTable[[#This Row],[Total_Service_Time_sec]],10)</f>
        <v>90</v>
      </c>
    </row>
    <row r="3022" spans="1:8" ht="15" customHeight="1">
      <c r="A3022">
        <f t="shared" si="47"/>
        <v>3021</v>
      </c>
      <c r="B3022" s="13">
        <f ca="1">RAND()</f>
        <v>0.72572005678119389</v>
      </c>
      <c r="C3022" t="str">
        <f ca="1">IF(B3022&lt;=$L$3,$I$3,IF(B3022&lt;=$L$4,$I$4,IF(B3022&lt;=$L$5,$I$5,IF(B3022&lt;=$L$6,$I$6,$I$7))))</f>
        <v>Cup</v>
      </c>
      <c r="D3022" s="14">
        <f ca="1">LOGINV(RAND(),$M$12,$L$12)</f>
        <v>45.482194375613993</v>
      </c>
      <c r="E3022" s="14">
        <f ca="1">LOGINV(RAND(),$M$13,$L$13)</f>
        <v>27.231028174215229</v>
      </c>
      <c r="F3022" s="14">
        <f ca="1">LOGINV(RAND(),$M$14,$L$14)</f>
        <v>18.602062444988778</v>
      </c>
      <c r="G3022" s="14">
        <f ca="1">D3022+E3022+F3022</f>
        <v>91.315284994818001</v>
      </c>
      <c r="H3022">
        <f ca="1">FLOOR(SimTable[[#This Row],[Total_Service_Time_sec]],10)</f>
        <v>90</v>
      </c>
    </row>
    <row r="3023" spans="1:8" ht="15" customHeight="1">
      <c r="A3023">
        <f t="shared" si="47"/>
        <v>3022</v>
      </c>
      <c r="B3023" s="13">
        <f ca="1">RAND()</f>
        <v>0.53190142876349278</v>
      </c>
      <c r="C3023" t="str">
        <f ca="1">IF(B3023&lt;=$L$3,$I$3,IF(B3023&lt;=$L$4,$I$4,IF(B3023&lt;=$L$5,$I$5,IF(B3023&lt;=$L$6,$I$6,$I$7))))</f>
        <v>Cup</v>
      </c>
      <c r="D3023" s="14">
        <f ca="1">LOGINV(RAND(),$M$12,$L$12)</f>
        <v>17.018525652425676</v>
      </c>
      <c r="E3023" s="14">
        <f ca="1">LOGINV(RAND(),$M$13,$L$13)</f>
        <v>33.551088825016627</v>
      </c>
      <c r="F3023" s="14">
        <f ca="1">LOGINV(RAND(),$M$14,$L$14)</f>
        <v>17.675611769861732</v>
      </c>
      <c r="G3023" s="14">
        <f ca="1">D3023+E3023+F3023</f>
        <v>68.245226247304032</v>
      </c>
      <c r="H3023">
        <f ca="1">FLOOR(SimTable[[#This Row],[Total_Service_Time_sec]],10)</f>
        <v>60</v>
      </c>
    </row>
    <row r="3024" spans="1:8" ht="15" customHeight="1">
      <c r="A3024">
        <f t="shared" si="47"/>
        <v>3023</v>
      </c>
      <c r="B3024" s="13">
        <f ca="1">RAND()</f>
        <v>0.48433181999420938</v>
      </c>
      <c r="C3024" t="str">
        <f ca="1">IF(B3024&lt;=$L$3,$I$3,IF(B3024&lt;=$L$4,$I$4,IF(B3024&lt;=$L$5,$I$5,IF(B3024&lt;=$L$6,$I$6,$I$7))))</f>
        <v>Cone</v>
      </c>
      <c r="D3024" s="14">
        <f ca="1">LOGINV(RAND(),$M$12,$L$12)</f>
        <v>15.377145544856168</v>
      </c>
      <c r="E3024" s="14">
        <f ca="1">LOGINV(RAND(),$M$13,$L$13)</f>
        <v>19.551575044100346</v>
      </c>
      <c r="F3024" s="14">
        <f ca="1">LOGINV(RAND(),$M$14,$L$14)</f>
        <v>18.189237557056082</v>
      </c>
      <c r="G3024" s="14">
        <f ca="1">D3024+E3024+F3024</f>
        <v>53.117958146012597</v>
      </c>
      <c r="H3024">
        <f ca="1">FLOOR(SimTable[[#This Row],[Total_Service_Time_sec]],10)</f>
        <v>50</v>
      </c>
    </row>
    <row r="3025" spans="1:8" ht="15" customHeight="1">
      <c r="A3025">
        <f t="shared" si="47"/>
        <v>3024</v>
      </c>
      <c r="B3025" s="13">
        <f ca="1">RAND()</f>
        <v>0.47508633449817539</v>
      </c>
      <c r="C3025" t="str">
        <f ca="1">IF(B3025&lt;=$L$3,$I$3,IF(B3025&lt;=$L$4,$I$4,IF(B3025&lt;=$L$5,$I$5,IF(B3025&lt;=$L$6,$I$6,$I$7))))</f>
        <v>Cone</v>
      </c>
      <c r="D3025" s="14">
        <f ca="1">LOGINV(RAND(),$M$12,$L$12)</f>
        <v>132.5794869932428</v>
      </c>
      <c r="E3025" s="14">
        <f ca="1">LOGINV(RAND(),$M$13,$L$13)</f>
        <v>15.189374471473801</v>
      </c>
      <c r="F3025" s="14">
        <f ca="1">LOGINV(RAND(),$M$14,$L$14)</f>
        <v>19.234946052808493</v>
      </c>
      <c r="G3025" s="14">
        <f ca="1">D3025+E3025+F3025</f>
        <v>167.00380751752508</v>
      </c>
      <c r="H3025">
        <f ca="1">FLOOR(SimTable[[#This Row],[Total_Service_Time_sec]],10)</f>
        <v>160</v>
      </c>
    </row>
    <row r="3026" spans="1:8" ht="15" customHeight="1">
      <c r="A3026">
        <f t="shared" si="47"/>
        <v>3025</v>
      </c>
      <c r="B3026" s="13">
        <f ca="1">RAND()</f>
        <v>0.11435680297673445</v>
      </c>
      <c r="C3026" t="str">
        <f ca="1">IF(B3026&lt;=$L$3,$I$3,IF(B3026&lt;=$L$4,$I$4,IF(B3026&lt;=$L$5,$I$5,IF(B3026&lt;=$L$6,$I$6,$I$7))))</f>
        <v>Cone</v>
      </c>
      <c r="D3026" s="14">
        <f ca="1">LOGINV(RAND(),$M$12,$L$12)</f>
        <v>34.208485584888884</v>
      </c>
      <c r="E3026" s="14">
        <f ca="1">LOGINV(RAND(),$M$13,$L$13)</f>
        <v>42.637692841072116</v>
      </c>
      <c r="F3026" s="14">
        <f ca="1">LOGINV(RAND(),$M$14,$L$14)</f>
        <v>13.639032654006774</v>
      </c>
      <c r="G3026" s="14">
        <f ca="1">D3026+E3026+F3026</f>
        <v>90.485211079967769</v>
      </c>
      <c r="H3026">
        <f ca="1">FLOOR(SimTable[[#This Row],[Total_Service_Time_sec]],10)</f>
        <v>90</v>
      </c>
    </row>
    <row r="3027" spans="1:8" ht="15" customHeight="1">
      <c r="A3027">
        <f t="shared" si="47"/>
        <v>3026</v>
      </c>
      <c r="B3027" s="13">
        <f ca="1">RAND()</f>
        <v>0.31224975332224636</v>
      </c>
      <c r="C3027" t="str">
        <f ca="1">IF(B3027&lt;=$L$3,$I$3,IF(B3027&lt;=$L$4,$I$4,IF(B3027&lt;=$L$5,$I$5,IF(B3027&lt;=$L$6,$I$6,$I$7))))</f>
        <v>Cone</v>
      </c>
      <c r="D3027" s="14">
        <f ca="1">LOGINV(RAND(),$M$12,$L$12)</f>
        <v>81.529696215194789</v>
      </c>
      <c r="E3027" s="14">
        <f ca="1">LOGINV(RAND(),$M$13,$L$13)</f>
        <v>23.356955938959882</v>
      </c>
      <c r="F3027" s="14">
        <f ca="1">LOGINV(RAND(),$M$14,$L$14)</f>
        <v>18.632813143061622</v>
      </c>
      <c r="G3027" s="14">
        <f ca="1">D3027+E3027+F3027</f>
        <v>123.5194652972163</v>
      </c>
      <c r="H3027">
        <f ca="1">FLOOR(SimTable[[#This Row],[Total_Service_Time_sec]],10)</f>
        <v>120</v>
      </c>
    </row>
    <row r="3028" spans="1:8" ht="15" customHeight="1">
      <c r="A3028">
        <f t="shared" si="47"/>
        <v>3027</v>
      </c>
      <c r="B3028" s="13">
        <f ca="1">RAND()</f>
        <v>0.33134662803601944</v>
      </c>
      <c r="C3028" t="str">
        <f ca="1">IF(B3028&lt;=$L$3,$I$3,IF(B3028&lt;=$L$4,$I$4,IF(B3028&lt;=$L$5,$I$5,IF(B3028&lt;=$L$6,$I$6,$I$7))))</f>
        <v>Cone</v>
      </c>
      <c r="D3028" s="14">
        <f ca="1">LOGINV(RAND(),$M$12,$L$12)</f>
        <v>60.379186270910907</v>
      </c>
      <c r="E3028" s="14">
        <f ca="1">LOGINV(RAND(),$M$13,$L$13)</f>
        <v>48.644747965850634</v>
      </c>
      <c r="F3028" s="14">
        <f ca="1">LOGINV(RAND(),$M$14,$L$14)</f>
        <v>19.872702917956673</v>
      </c>
      <c r="G3028" s="14">
        <f ca="1">D3028+E3028+F3028</f>
        <v>128.89663715471821</v>
      </c>
      <c r="H3028">
        <f ca="1">FLOOR(SimTable[[#This Row],[Total_Service_Time_sec]],10)</f>
        <v>120</v>
      </c>
    </row>
    <row r="3029" spans="1:8" ht="15" customHeight="1">
      <c r="A3029">
        <f t="shared" si="47"/>
        <v>3028</v>
      </c>
      <c r="B3029" s="13">
        <f ca="1">RAND()</f>
        <v>0.50208175094331475</v>
      </c>
      <c r="C3029" t="str">
        <f ca="1">IF(B3029&lt;=$L$3,$I$3,IF(B3029&lt;=$L$4,$I$4,IF(B3029&lt;=$L$5,$I$5,IF(B3029&lt;=$L$6,$I$6,$I$7))))</f>
        <v>Cup</v>
      </c>
      <c r="D3029" s="14">
        <f ca="1">LOGINV(RAND(),$M$12,$L$12)</f>
        <v>39.875347150576999</v>
      </c>
      <c r="E3029" s="14">
        <f ca="1">LOGINV(RAND(),$M$13,$L$13)</f>
        <v>38.067237229826439</v>
      </c>
      <c r="F3029" s="14">
        <f ca="1">LOGINV(RAND(),$M$14,$L$14)</f>
        <v>23.4550513405561</v>
      </c>
      <c r="G3029" s="14">
        <f ca="1">D3029+E3029+F3029</f>
        <v>101.39763572095954</v>
      </c>
      <c r="H3029">
        <f ca="1">FLOOR(SimTable[[#This Row],[Total_Service_Time_sec]],10)</f>
        <v>100</v>
      </c>
    </row>
    <row r="3030" spans="1:8" ht="15" customHeight="1">
      <c r="A3030">
        <f t="shared" si="47"/>
        <v>3029</v>
      </c>
      <c r="B3030" s="13">
        <f ca="1">RAND()</f>
        <v>0.46841194384905005</v>
      </c>
      <c r="C3030" t="str">
        <f ca="1">IF(B3030&lt;=$L$3,$I$3,IF(B3030&lt;=$L$4,$I$4,IF(B3030&lt;=$L$5,$I$5,IF(B3030&lt;=$L$6,$I$6,$I$7))))</f>
        <v>Cone</v>
      </c>
      <c r="D3030" s="14">
        <f ca="1">LOGINV(RAND(),$M$12,$L$12)</f>
        <v>18.140842937992119</v>
      </c>
      <c r="E3030" s="14">
        <f ca="1">LOGINV(RAND(),$M$13,$L$13)</f>
        <v>72.096673931426153</v>
      </c>
      <c r="F3030" s="14">
        <f ca="1">LOGINV(RAND(),$M$14,$L$14)</f>
        <v>28.221409108656147</v>
      </c>
      <c r="G3030" s="14">
        <f ca="1">D3030+E3030+F3030</f>
        <v>118.45892597807442</v>
      </c>
      <c r="H3030">
        <f ca="1">FLOOR(SimTable[[#This Row],[Total_Service_Time_sec]],10)</f>
        <v>110</v>
      </c>
    </row>
    <row r="3031" spans="1:8" ht="15" customHeight="1">
      <c r="A3031">
        <f t="shared" si="47"/>
        <v>3030</v>
      </c>
      <c r="B3031" s="13">
        <f ca="1">RAND()</f>
        <v>0.5209948662973185</v>
      </c>
      <c r="C3031" t="str">
        <f ca="1">IF(B3031&lt;=$L$3,$I$3,IF(B3031&lt;=$L$4,$I$4,IF(B3031&lt;=$L$5,$I$5,IF(B3031&lt;=$L$6,$I$6,$I$7))))</f>
        <v>Cup</v>
      </c>
      <c r="D3031" s="14">
        <f ca="1">LOGINV(RAND(),$M$12,$L$12)</f>
        <v>27.293089389020022</v>
      </c>
      <c r="E3031" s="14">
        <f ca="1">LOGINV(RAND(),$M$13,$L$13)</f>
        <v>32.236115003160613</v>
      </c>
      <c r="F3031" s="14">
        <f ca="1">LOGINV(RAND(),$M$14,$L$14)</f>
        <v>19.311292907416746</v>
      </c>
      <c r="G3031" s="14">
        <f ca="1">D3031+E3031+F3031</f>
        <v>78.840497299597374</v>
      </c>
      <c r="H3031">
        <f ca="1">FLOOR(SimTable[[#This Row],[Total_Service_Time_sec]],10)</f>
        <v>70</v>
      </c>
    </row>
    <row r="3032" spans="1:8" ht="15" customHeight="1">
      <c r="A3032">
        <f t="shared" si="47"/>
        <v>3031</v>
      </c>
      <c r="B3032" s="13">
        <f ca="1">RAND()</f>
        <v>0.51531606483783199</v>
      </c>
      <c r="C3032" t="str">
        <f ca="1">IF(B3032&lt;=$L$3,$I$3,IF(B3032&lt;=$L$4,$I$4,IF(B3032&lt;=$L$5,$I$5,IF(B3032&lt;=$L$6,$I$6,$I$7))))</f>
        <v>Cup</v>
      </c>
      <c r="D3032" s="14">
        <f ca="1">LOGINV(RAND(),$M$12,$L$12)</f>
        <v>26.882582065622987</v>
      </c>
      <c r="E3032" s="14">
        <f ca="1">LOGINV(RAND(),$M$13,$L$13)</f>
        <v>72.079765667587765</v>
      </c>
      <c r="F3032" s="14">
        <f ca="1">LOGINV(RAND(),$M$14,$L$14)</f>
        <v>21.261435498158704</v>
      </c>
      <c r="G3032" s="14">
        <f ca="1">D3032+E3032+F3032</f>
        <v>120.22378323136945</v>
      </c>
      <c r="H3032">
        <f ca="1">FLOOR(SimTable[[#This Row],[Total_Service_Time_sec]],10)</f>
        <v>120</v>
      </c>
    </row>
    <row r="3033" spans="1:8" ht="15" customHeight="1">
      <c r="A3033">
        <f t="shared" si="47"/>
        <v>3032</v>
      </c>
      <c r="B3033" s="13">
        <f ca="1">RAND()</f>
        <v>9.5729035885533609E-2</v>
      </c>
      <c r="C3033" t="str">
        <f ca="1">IF(B3033&lt;=$L$3,$I$3,IF(B3033&lt;=$L$4,$I$4,IF(B3033&lt;=$L$5,$I$5,IF(B3033&lt;=$L$6,$I$6,$I$7))))</f>
        <v>Cone</v>
      </c>
      <c r="D3033" s="14">
        <f ca="1">LOGINV(RAND(),$M$12,$L$12)</f>
        <v>102.2507742973071</v>
      </c>
      <c r="E3033" s="14">
        <f ca="1">LOGINV(RAND(),$M$13,$L$13)</f>
        <v>15.121978660451862</v>
      </c>
      <c r="F3033" s="14">
        <f ca="1">LOGINV(RAND(),$M$14,$L$14)</f>
        <v>19.249417664341461</v>
      </c>
      <c r="G3033" s="14">
        <f ca="1">D3033+E3033+F3033</f>
        <v>136.62217062210041</v>
      </c>
      <c r="H3033">
        <f ca="1">FLOOR(SimTable[[#This Row],[Total_Service_Time_sec]],10)</f>
        <v>130</v>
      </c>
    </row>
    <row r="3034" spans="1:8" ht="15" customHeight="1">
      <c r="A3034">
        <f t="shared" si="47"/>
        <v>3033</v>
      </c>
      <c r="B3034" s="13">
        <f ca="1">RAND()</f>
        <v>0.52756935231229796</v>
      </c>
      <c r="C3034" t="str">
        <f ca="1">IF(B3034&lt;=$L$3,$I$3,IF(B3034&lt;=$L$4,$I$4,IF(B3034&lt;=$L$5,$I$5,IF(B3034&lt;=$L$6,$I$6,$I$7))))</f>
        <v>Cup</v>
      </c>
      <c r="D3034" s="14">
        <f ca="1">LOGINV(RAND(),$M$12,$L$12)</f>
        <v>42.658292357163802</v>
      </c>
      <c r="E3034" s="14">
        <f ca="1">LOGINV(RAND(),$M$13,$L$13)</f>
        <v>12.773030181129071</v>
      </c>
      <c r="F3034" s="14">
        <f ca="1">LOGINV(RAND(),$M$14,$L$14)</f>
        <v>22.265991611839823</v>
      </c>
      <c r="G3034" s="14">
        <f ca="1">D3034+E3034+F3034</f>
        <v>77.697314150132698</v>
      </c>
      <c r="H3034">
        <f ca="1">FLOOR(SimTable[[#This Row],[Total_Service_Time_sec]],10)</f>
        <v>70</v>
      </c>
    </row>
    <row r="3035" spans="1:8" ht="15" customHeight="1">
      <c r="A3035">
        <f t="shared" si="47"/>
        <v>3034</v>
      </c>
      <c r="B3035" s="13">
        <f ca="1">RAND()</f>
        <v>0.61110807171280845</v>
      </c>
      <c r="C3035" t="str">
        <f ca="1">IF(B3035&lt;=$L$3,$I$3,IF(B3035&lt;=$L$4,$I$4,IF(B3035&lt;=$L$5,$I$5,IF(B3035&lt;=$L$6,$I$6,$I$7))))</f>
        <v>Cup</v>
      </c>
      <c r="D3035" s="14">
        <f ca="1">LOGINV(RAND(),$M$12,$L$12)</f>
        <v>46.850494867799242</v>
      </c>
      <c r="E3035" s="14">
        <f ca="1">LOGINV(RAND(),$M$13,$L$13)</f>
        <v>25.733850923754321</v>
      </c>
      <c r="F3035" s="14">
        <f ca="1">LOGINV(RAND(),$M$14,$L$14)</f>
        <v>17.711399176285973</v>
      </c>
      <c r="G3035" s="14">
        <f ca="1">D3035+E3035+F3035</f>
        <v>90.295744967839539</v>
      </c>
      <c r="H3035">
        <f ca="1">FLOOR(SimTable[[#This Row],[Total_Service_Time_sec]],10)</f>
        <v>90</v>
      </c>
    </row>
    <row r="3036" spans="1:8" ht="15" customHeight="1">
      <c r="A3036">
        <f t="shared" si="47"/>
        <v>3035</v>
      </c>
      <c r="B3036" s="13">
        <f ca="1">RAND()</f>
        <v>0.17174247632509176</v>
      </c>
      <c r="C3036" t="str">
        <f ca="1">IF(B3036&lt;=$L$3,$I$3,IF(B3036&lt;=$L$4,$I$4,IF(B3036&lt;=$L$5,$I$5,IF(B3036&lt;=$L$6,$I$6,$I$7))))</f>
        <v>Cone</v>
      </c>
      <c r="D3036" s="14">
        <f ca="1">LOGINV(RAND(),$M$12,$L$12)</f>
        <v>81.762351502698365</v>
      </c>
      <c r="E3036" s="14">
        <f ca="1">LOGINV(RAND(),$M$13,$L$13)</f>
        <v>53.985831189067312</v>
      </c>
      <c r="F3036" s="14">
        <f ca="1">LOGINV(RAND(),$M$14,$L$14)</f>
        <v>18.710768741012664</v>
      </c>
      <c r="G3036" s="14">
        <f ca="1">D3036+E3036+F3036</f>
        <v>154.45895143277835</v>
      </c>
      <c r="H3036">
        <f ca="1">FLOOR(SimTable[[#This Row],[Total_Service_Time_sec]],10)</f>
        <v>150</v>
      </c>
    </row>
    <row r="3037" spans="1:8" ht="15" customHeight="1">
      <c r="A3037">
        <f t="shared" si="47"/>
        <v>3036</v>
      </c>
      <c r="B3037" s="13">
        <f ca="1">RAND()</f>
        <v>0.10383639535778699</v>
      </c>
      <c r="C3037" t="str">
        <f ca="1">IF(B3037&lt;=$L$3,$I$3,IF(B3037&lt;=$L$4,$I$4,IF(B3037&lt;=$L$5,$I$5,IF(B3037&lt;=$L$6,$I$6,$I$7))))</f>
        <v>Cone</v>
      </c>
      <c r="D3037" s="14">
        <f ca="1">LOGINV(RAND(),$M$12,$L$12)</f>
        <v>19.759187202010118</v>
      </c>
      <c r="E3037" s="14">
        <f ca="1">LOGINV(RAND(),$M$13,$L$13)</f>
        <v>12.836437701304055</v>
      </c>
      <c r="F3037" s="14">
        <f ca="1">LOGINV(RAND(),$M$14,$L$14)</f>
        <v>18.97633398038553</v>
      </c>
      <c r="G3037" s="14">
        <f ca="1">D3037+E3037+F3037</f>
        <v>51.571958883699708</v>
      </c>
      <c r="H3037">
        <f ca="1">FLOOR(SimTable[[#This Row],[Total_Service_Time_sec]],10)</f>
        <v>50</v>
      </c>
    </row>
    <row r="3038" spans="1:8" ht="15" customHeight="1">
      <c r="A3038">
        <f t="shared" si="47"/>
        <v>3037</v>
      </c>
      <c r="B3038" s="13">
        <f ca="1">RAND()</f>
        <v>4.6079109105309435E-2</v>
      </c>
      <c r="C3038" t="str">
        <f ca="1">IF(B3038&lt;=$L$3,$I$3,IF(B3038&lt;=$L$4,$I$4,IF(B3038&lt;=$L$5,$I$5,IF(B3038&lt;=$L$6,$I$6,$I$7))))</f>
        <v>Cone</v>
      </c>
      <c r="D3038" s="14">
        <f ca="1">LOGINV(RAND(),$M$12,$L$12)</f>
        <v>31.879207706238571</v>
      </c>
      <c r="E3038" s="14">
        <f ca="1">LOGINV(RAND(),$M$13,$L$13)</f>
        <v>35.273418477210349</v>
      </c>
      <c r="F3038" s="14">
        <f ca="1">LOGINV(RAND(),$M$14,$L$14)</f>
        <v>16.875109940036968</v>
      </c>
      <c r="G3038" s="14">
        <f ca="1">D3038+E3038+F3038</f>
        <v>84.02773612348588</v>
      </c>
      <c r="H3038">
        <f ca="1">FLOOR(SimTable[[#This Row],[Total_Service_Time_sec]],10)</f>
        <v>80</v>
      </c>
    </row>
    <row r="3039" spans="1:8" ht="15" customHeight="1">
      <c r="A3039">
        <f t="shared" si="47"/>
        <v>3038</v>
      </c>
      <c r="B3039" s="13">
        <f ca="1">RAND()</f>
        <v>0.8802066425408358</v>
      </c>
      <c r="C3039" t="str">
        <f ca="1">IF(B3039&lt;=$L$3,$I$3,IF(B3039&lt;=$L$4,$I$4,IF(B3039&lt;=$L$5,$I$5,IF(B3039&lt;=$L$6,$I$6,$I$7))))</f>
        <v>Shake</v>
      </c>
      <c r="D3039" s="14">
        <f ca="1">LOGINV(RAND(),$M$12,$L$12)</f>
        <v>19.818463488864897</v>
      </c>
      <c r="E3039" s="14">
        <f ca="1">LOGINV(RAND(),$M$13,$L$13)</f>
        <v>21.349650485068153</v>
      </c>
      <c r="F3039" s="14">
        <f ca="1">LOGINV(RAND(),$M$14,$L$14)</f>
        <v>23.149811957273741</v>
      </c>
      <c r="G3039" s="14">
        <f ca="1">D3039+E3039+F3039</f>
        <v>64.317925931206787</v>
      </c>
      <c r="H3039">
        <f ca="1">FLOOR(SimTable[[#This Row],[Total_Service_Time_sec]],10)</f>
        <v>60</v>
      </c>
    </row>
    <row r="3040" spans="1:8" ht="15" customHeight="1">
      <c r="A3040">
        <f t="shared" si="47"/>
        <v>3039</v>
      </c>
      <c r="B3040" s="13">
        <f ca="1">RAND()</f>
        <v>0.7134241458227536</v>
      </c>
      <c r="C3040" t="str">
        <f ca="1">IF(B3040&lt;=$L$3,$I$3,IF(B3040&lt;=$L$4,$I$4,IF(B3040&lt;=$L$5,$I$5,IF(B3040&lt;=$L$6,$I$6,$I$7))))</f>
        <v>Cup</v>
      </c>
      <c r="D3040" s="14">
        <f ca="1">LOGINV(RAND(),$M$12,$L$12)</f>
        <v>141.67026083693963</v>
      </c>
      <c r="E3040" s="14">
        <f ca="1">LOGINV(RAND(),$M$13,$L$13)</f>
        <v>92.903741702234385</v>
      </c>
      <c r="F3040" s="14">
        <f ca="1">LOGINV(RAND(),$M$14,$L$14)</f>
        <v>14.889691010477298</v>
      </c>
      <c r="G3040" s="14">
        <f ca="1">D3040+E3040+F3040</f>
        <v>249.46369354965131</v>
      </c>
      <c r="H3040">
        <f ca="1">FLOOR(SimTable[[#This Row],[Total_Service_Time_sec]],10)</f>
        <v>240</v>
      </c>
    </row>
    <row r="3041" spans="1:8" ht="15" customHeight="1">
      <c r="A3041">
        <f t="shared" si="47"/>
        <v>3040</v>
      </c>
      <c r="B3041" s="13">
        <f ca="1">RAND()</f>
        <v>0.3391057647905914</v>
      </c>
      <c r="C3041" t="str">
        <f ca="1">IF(B3041&lt;=$L$3,$I$3,IF(B3041&lt;=$L$4,$I$4,IF(B3041&lt;=$L$5,$I$5,IF(B3041&lt;=$L$6,$I$6,$I$7))))</f>
        <v>Cone</v>
      </c>
      <c r="D3041" s="14">
        <f ca="1">LOGINV(RAND(),$M$12,$L$12)</f>
        <v>38.492142025665139</v>
      </c>
      <c r="E3041" s="14">
        <f ca="1">LOGINV(RAND(),$M$13,$L$13)</f>
        <v>19.911963370315647</v>
      </c>
      <c r="F3041" s="14">
        <f ca="1">LOGINV(RAND(),$M$14,$L$14)</f>
        <v>19.837241877787115</v>
      </c>
      <c r="G3041" s="14">
        <f ca="1">D3041+E3041+F3041</f>
        <v>78.2413472737679</v>
      </c>
      <c r="H3041">
        <f ca="1">FLOOR(SimTable[[#This Row],[Total_Service_Time_sec]],10)</f>
        <v>70</v>
      </c>
    </row>
    <row r="3042" spans="1:8" ht="15" customHeight="1">
      <c r="A3042">
        <f t="shared" si="47"/>
        <v>3041</v>
      </c>
      <c r="B3042" s="13">
        <f ca="1">RAND()</f>
        <v>0.34018375302812298</v>
      </c>
      <c r="C3042" t="str">
        <f ca="1">IF(B3042&lt;=$L$3,$I$3,IF(B3042&lt;=$L$4,$I$4,IF(B3042&lt;=$L$5,$I$5,IF(B3042&lt;=$L$6,$I$6,$I$7))))</f>
        <v>Cone</v>
      </c>
      <c r="D3042" s="14">
        <f ca="1">LOGINV(RAND(),$M$12,$L$12)</f>
        <v>13.514857958171508</v>
      </c>
      <c r="E3042" s="14">
        <f ca="1">LOGINV(RAND(),$M$13,$L$13)</f>
        <v>18.029807530126725</v>
      </c>
      <c r="F3042" s="14">
        <f ca="1">LOGINV(RAND(),$M$14,$L$14)</f>
        <v>16.722139308738413</v>
      </c>
      <c r="G3042" s="14">
        <f ca="1">D3042+E3042+F3042</f>
        <v>48.266804797036642</v>
      </c>
      <c r="H3042">
        <f ca="1">FLOOR(SimTable[[#This Row],[Total_Service_Time_sec]],10)</f>
        <v>40</v>
      </c>
    </row>
    <row r="3043" spans="1:8" ht="15" customHeight="1">
      <c r="A3043">
        <f t="shared" si="47"/>
        <v>3042</v>
      </c>
      <c r="B3043" s="13">
        <f ca="1">RAND()</f>
        <v>0.25332798948125967</v>
      </c>
      <c r="C3043" t="str">
        <f ca="1">IF(B3043&lt;=$L$3,$I$3,IF(B3043&lt;=$L$4,$I$4,IF(B3043&lt;=$L$5,$I$5,IF(B3043&lt;=$L$6,$I$6,$I$7))))</f>
        <v>Cone</v>
      </c>
      <c r="D3043" s="14">
        <f ca="1">LOGINV(RAND(),$M$12,$L$12)</f>
        <v>27.672584331498172</v>
      </c>
      <c r="E3043" s="14">
        <f ca="1">LOGINV(RAND(),$M$13,$L$13)</f>
        <v>17.1023391213349</v>
      </c>
      <c r="F3043" s="14">
        <f ca="1">LOGINV(RAND(),$M$14,$L$14)</f>
        <v>19.588788411296786</v>
      </c>
      <c r="G3043" s="14">
        <f ca="1">D3043+E3043+F3043</f>
        <v>64.363711864129854</v>
      </c>
      <c r="H3043">
        <f ca="1">FLOOR(SimTable[[#This Row],[Total_Service_Time_sec]],10)</f>
        <v>60</v>
      </c>
    </row>
    <row r="3044" spans="1:8" ht="15" customHeight="1">
      <c r="A3044">
        <f t="shared" si="47"/>
        <v>3043</v>
      </c>
      <c r="B3044" s="13">
        <f ca="1">RAND()</f>
        <v>0.17001140414247373</v>
      </c>
      <c r="C3044" t="str">
        <f ca="1">IF(B3044&lt;=$L$3,$I$3,IF(B3044&lt;=$L$4,$I$4,IF(B3044&lt;=$L$5,$I$5,IF(B3044&lt;=$L$6,$I$6,$I$7))))</f>
        <v>Cone</v>
      </c>
      <c r="D3044" s="14">
        <f ca="1">LOGINV(RAND(),$M$12,$L$12)</f>
        <v>44.980525107540252</v>
      </c>
      <c r="E3044" s="14">
        <f ca="1">LOGINV(RAND(),$M$13,$L$13)</f>
        <v>70.960146190793409</v>
      </c>
      <c r="F3044" s="14">
        <f ca="1">LOGINV(RAND(),$M$14,$L$14)</f>
        <v>20.936777250091751</v>
      </c>
      <c r="G3044" s="14">
        <f ca="1">D3044+E3044+F3044</f>
        <v>136.87744854842541</v>
      </c>
      <c r="H3044">
        <f ca="1">FLOOR(SimTable[[#This Row],[Total_Service_Time_sec]],10)</f>
        <v>130</v>
      </c>
    </row>
    <row r="3045" spans="1:8" ht="15" customHeight="1">
      <c r="A3045">
        <f t="shared" si="47"/>
        <v>3044</v>
      </c>
      <c r="B3045" s="13">
        <f ca="1">RAND()</f>
        <v>0.44975513141161783</v>
      </c>
      <c r="C3045" t="str">
        <f ca="1">IF(B3045&lt;=$L$3,$I$3,IF(B3045&lt;=$L$4,$I$4,IF(B3045&lt;=$L$5,$I$5,IF(B3045&lt;=$L$6,$I$6,$I$7))))</f>
        <v>Cone</v>
      </c>
      <c r="D3045" s="14">
        <f ca="1">LOGINV(RAND(),$M$12,$L$12)</f>
        <v>13.710260828857603</v>
      </c>
      <c r="E3045" s="14">
        <f ca="1">LOGINV(RAND(),$M$13,$L$13)</f>
        <v>13.872127515986548</v>
      </c>
      <c r="F3045" s="14">
        <f ca="1">LOGINV(RAND(),$M$14,$L$14)</f>
        <v>15.033795342827293</v>
      </c>
      <c r="G3045" s="14">
        <f ca="1">D3045+E3045+F3045</f>
        <v>42.616183687671445</v>
      </c>
      <c r="H3045">
        <f ca="1">FLOOR(SimTable[[#This Row],[Total_Service_Time_sec]],10)</f>
        <v>40</v>
      </c>
    </row>
    <row r="3046" spans="1:8" ht="15" customHeight="1">
      <c r="A3046">
        <f t="shared" si="47"/>
        <v>3045</v>
      </c>
      <c r="B3046" s="13">
        <f ca="1">RAND()</f>
        <v>0.76894389720990564</v>
      </c>
      <c r="C3046" t="str">
        <f ca="1">IF(B3046&lt;=$L$3,$I$3,IF(B3046&lt;=$L$4,$I$4,IF(B3046&lt;=$L$5,$I$5,IF(B3046&lt;=$L$6,$I$6,$I$7))))</f>
        <v>Cup</v>
      </c>
      <c r="D3046" s="14">
        <f ca="1">LOGINV(RAND(),$M$12,$L$12)</f>
        <v>83.652019879183072</v>
      </c>
      <c r="E3046" s="14">
        <f ca="1">LOGINV(RAND(),$M$13,$L$13)</f>
        <v>21.512072197481402</v>
      </c>
      <c r="F3046" s="14">
        <f ca="1">LOGINV(RAND(),$M$14,$L$14)</f>
        <v>16.963518267903396</v>
      </c>
      <c r="G3046" s="14">
        <f ca="1">D3046+E3046+F3046</f>
        <v>122.12761034456787</v>
      </c>
      <c r="H3046">
        <f ca="1">FLOOR(SimTable[[#This Row],[Total_Service_Time_sec]],10)</f>
        <v>120</v>
      </c>
    </row>
    <row r="3047" spans="1:8" ht="15" customHeight="1">
      <c r="A3047">
        <f t="shared" si="47"/>
        <v>3046</v>
      </c>
      <c r="B3047" s="13">
        <f ca="1">RAND()</f>
        <v>0.48672488564890104</v>
      </c>
      <c r="C3047" t="str">
        <f ca="1">IF(B3047&lt;=$L$3,$I$3,IF(B3047&lt;=$L$4,$I$4,IF(B3047&lt;=$L$5,$I$5,IF(B3047&lt;=$L$6,$I$6,$I$7))))</f>
        <v>Cone</v>
      </c>
      <c r="D3047" s="14">
        <f ca="1">LOGINV(RAND(),$M$12,$L$12)</f>
        <v>24.038914012834983</v>
      </c>
      <c r="E3047" s="14">
        <f ca="1">LOGINV(RAND(),$M$13,$L$13)</f>
        <v>23.7080840820893</v>
      </c>
      <c r="F3047" s="14">
        <f ca="1">LOGINV(RAND(),$M$14,$L$14)</f>
        <v>17.76755837306726</v>
      </c>
      <c r="G3047" s="14">
        <f ca="1">D3047+E3047+F3047</f>
        <v>65.51455646799154</v>
      </c>
      <c r="H3047">
        <f ca="1">FLOOR(SimTable[[#This Row],[Total_Service_Time_sec]],10)</f>
        <v>60</v>
      </c>
    </row>
    <row r="3048" spans="1:8" ht="15" customHeight="1">
      <c r="A3048">
        <f t="shared" si="47"/>
        <v>3047</v>
      </c>
      <c r="B3048" s="13">
        <f ca="1">RAND()</f>
        <v>0.29038142823040913</v>
      </c>
      <c r="C3048" t="str">
        <f ca="1">IF(B3048&lt;=$L$3,$I$3,IF(B3048&lt;=$L$4,$I$4,IF(B3048&lt;=$L$5,$I$5,IF(B3048&lt;=$L$6,$I$6,$I$7))))</f>
        <v>Cone</v>
      </c>
      <c r="D3048" s="14">
        <f ca="1">LOGINV(RAND(),$M$12,$L$12)</f>
        <v>20.477729811151793</v>
      </c>
      <c r="E3048" s="14">
        <f ca="1">LOGINV(RAND(),$M$13,$L$13)</f>
        <v>37.132396091233346</v>
      </c>
      <c r="F3048" s="14">
        <f ca="1">LOGINV(RAND(),$M$14,$L$14)</f>
        <v>18.64286642014655</v>
      </c>
      <c r="G3048" s="14">
        <f ca="1">D3048+E3048+F3048</f>
        <v>76.252992322531682</v>
      </c>
      <c r="H3048">
        <f ca="1">FLOOR(SimTable[[#This Row],[Total_Service_Time_sec]],10)</f>
        <v>70</v>
      </c>
    </row>
    <row r="3049" spans="1:8" ht="15" customHeight="1">
      <c r="A3049">
        <f t="shared" si="47"/>
        <v>3048</v>
      </c>
      <c r="B3049" s="13">
        <f ca="1">RAND()</f>
        <v>0.44876197532914752</v>
      </c>
      <c r="C3049" t="str">
        <f ca="1">IF(B3049&lt;=$L$3,$I$3,IF(B3049&lt;=$L$4,$I$4,IF(B3049&lt;=$L$5,$I$5,IF(B3049&lt;=$L$6,$I$6,$I$7))))</f>
        <v>Cone</v>
      </c>
      <c r="D3049" s="14">
        <f ca="1">LOGINV(RAND(),$M$12,$L$12)</f>
        <v>23.243069519887481</v>
      </c>
      <c r="E3049" s="14">
        <f ca="1">LOGINV(RAND(),$M$13,$L$13)</f>
        <v>25.25574878034352</v>
      </c>
      <c r="F3049" s="14">
        <f ca="1">LOGINV(RAND(),$M$14,$L$14)</f>
        <v>16.720221894791759</v>
      </c>
      <c r="G3049" s="14">
        <f ca="1">D3049+E3049+F3049</f>
        <v>65.219040195022757</v>
      </c>
      <c r="H3049">
        <f ca="1">FLOOR(SimTable[[#This Row],[Total_Service_Time_sec]],10)</f>
        <v>60</v>
      </c>
    </row>
    <row r="3050" spans="1:8" ht="15" customHeight="1">
      <c r="A3050">
        <f t="shared" si="47"/>
        <v>3049</v>
      </c>
      <c r="B3050" s="13">
        <f ca="1">RAND()</f>
        <v>0.59600603472280644</v>
      </c>
      <c r="C3050" t="str">
        <f ca="1">IF(B3050&lt;=$L$3,$I$3,IF(B3050&lt;=$L$4,$I$4,IF(B3050&lt;=$L$5,$I$5,IF(B3050&lt;=$L$6,$I$6,$I$7))))</f>
        <v>Cup</v>
      </c>
      <c r="D3050" s="14">
        <f ca="1">LOGINV(RAND(),$M$12,$L$12)</f>
        <v>6.0959815230239354</v>
      </c>
      <c r="E3050" s="14">
        <f ca="1">LOGINV(RAND(),$M$13,$L$13)</f>
        <v>15.112101054860885</v>
      </c>
      <c r="F3050" s="14">
        <f ca="1">LOGINV(RAND(),$M$14,$L$14)</f>
        <v>22.794621162013961</v>
      </c>
      <c r="G3050" s="14">
        <f ca="1">D3050+E3050+F3050</f>
        <v>44.002703739898777</v>
      </c>
      <c r="H3050">
        <f ca="1">FLOOR(SimTable[[#This Row],[Total_Service_Time_sec]],10)</f>
        <v>40</v>
      </c>
    </row>
    <row r="3051" spans="1:8" ht="15" customHeight="1">
      <c r="A3051">
        <f t="shared" si="47"/>
        <v>3050</v>
      </c>
      <c r="B3051" s="13">
        <f ca="1">RAND()</f>
        <v>8.908631793442201E-2</v>
      </c>
      <c r="C3051" t="str">
        <f ca="1">IF(B3051&lt;=$L$3,$I$3,IF(B3051&lt;=$L$4,$I$4,IF(B3051&lt;=$L$5,$I$5,IF(B3051&lt;=$L$6,$I$6,$I$7))))</f>
        <v>Cone</v>
      </c>
      <c r="D3051" s="14">
        <f ca="1">LOGINV(RAND(),$M$12,$L$12)</f>
        <v>19.222092464403271</v>
      </c>
      <c r="E3051" s="14">
        <f ca="1">LOGINV(RAND(),$M$13,$L$13)</f>
        <v>33.957162466886622</v>
      </c>
      <c r="F3051" s="14">
        <f ca="1">LOGINV(RAND(),$M$14,$L$14)</f>
        <v>19.637103671283441</v>
      </c>
      <c r="G3051" s="14">
        <f ca="1">D3051+E3051+F3051</f>
        <v>72.816358602573331</v>
      </c>
      <c r="H3051">
        <f ca="1">FLOOR(SimTable[[#This Row],[Total_Service_Time_sec]],10)</f>
        <v>70</v>
      </c>
    </row>
    <row r="3052" spans="1:8" ht="15" customHeight="1">
      <c r="A3052">
        <f t="shared" si="47"/>
        <v>3051</v>
      </c>
      <c r="B3052" s="13">
        <f ca="1">RAND()</f>
        <v>0.19370331936744678</v>
      </c>
      <c r="C3052" t="str">
        <f ca="1">IF(B3052&lt;=$L$3,$I$3,IF(B3052&lt;=$L$4,$I$4,IF(B3052&lt;=$L$5,$I$5,IF(B3052&lt;=$L$6,$I$6,$I$7))))</f>
        <v>Cone</v>
      </c>
      <c r="D3052" s="14">
        <f ca="1">LOGINV(RAND(),$M$12,$L$12)</f>
        <v>31.07356069089823</v>
      </c>
      <c r="E3052" s="14">
        <f ca="1">LOGINV(RAND(),$M$13,$L$13)</f>
        <v>47.649665343699105</v>
      </c>
      <c r="F3052" s="14">
        <f ca="1">LOGINV(RAND(),$M$14,$L$14)</f>
        <v>26.473846064493717</v>
      </c>
      <c r="G3052" s="14">
        <f ca="1">D3052+E3052+F3052</f>
        <v>105.19707209909105</v>
      </c>
      <c r="H3052">
        <f ca="1">FLOOR(SimTable[[#This Row],[Total_Service_Time_sec]],10)</f>
        <v>100</v>
      </c>
    </row>
    <row r="3053" spans="1:8" ht="15" customHeight="1">
      <c r="A3053">
        <f t="shared" si="47"/>
        <v>3052</v>
      </c>
      <c r="B3053" s="13">
        <f ca="1">RAND()</f>
        <v>0.40054582312056197</v>
      </c>
      <c r="C3053" t="str">
        <f ca="1">IF(B3053&lt;=$L$3,$I$3,IF(B3053&lt;=$L$4,$I$4,IF(B3053&lt;=$L$5,$I$5,IF(B3053&lt;=$L$6,$I$6,$I$7))))</f>
        <v>Cone</v>
      </c>
      <c r="D3053" s="14">
        <f ca="1">LOGINV(RAND(),$M$12,$L$12)</f>
        <v>13.865654758418779</v>
      </c>
      <c r="E3053" s="14">
        <f ca="1">LOGINV(RAND(),$M$13,$L$13)</f>
        <v>29.099426428903964</v>
      </c>
      <c r="F3053" s="14">
        <f ca="1">LOGINV(RAND(),$M$14,$L$14)</f>
        <v>17.97713994517057</v>
      </c>
      <c r="G3053" s="14">
        <f ca="1">D3053+E3053+F3053</f>
        <v>60.942221132493316</v>
      </c>
      <c r="H3053">
        <f ca="1">FLOOR(SimTable[[#This Row],[Total_Service_Time_sec]],10)</f>
        <v>60</v>
      </c>
    </row>
    <row r="3054" spans="1:8" ht="15" customHeight="1">
      <c r="A3054">
        <f t="shared" si="47"/>
        <v>3053</v>
      </c>
      <c r="B3054" s="13">
        <f ca="1">RAND()</f>
        <v>0.33181896230474794</v>
      </c>
      <c r="C3054" t="str">
        <f ca="1">IF(B3054&lt;=$L$3,$I$3,IF(B3054&lt;=$L$4,$I$4,IF(B3054&lt;=$L$5,$I$5,IF(B3054&lt;=$L$6,$I$6,$I$7))))</f>
        <v>Cone</v>
      </c>
      <c r="D3054" s="14">
        <f ca="1">LOGINV(RAND(),$M$12,$L$12)</f>
        <v>17.303171204556236</v>
      </c>
      <c r="E3054" s="14">
        <f ca="1">LOGINV(RAND(),$M$13,$L$13)</f>
        <v>37.492738960026287</v>
      </c>
      <c r="F3054" s="14">
        <f ca="1">LOGINV(RAND(),$M$14,$L$14)</f>
        <v>27.15446895473999</v>
      </c>
      <c r="G3054" s="14">
        <f ca="1">D3054+E3054+F3054</f>
        <v>81.95037911932252</v>
      </c>
      <c r="H3054">
        <f ca="1">FLOOR(SimTable[[#This Row],[Total_Service_Time_sec]],10)</f>
        <v>80</v>
      </c>
    </row>
    <row r="3055" spans="1:8" ht="15" customHeight="1">
      <c r="A3055">
        <f t="shared" si="47"/>
        <v>3054</v>
      </c>
      <c r="B3055" s="13">
        <f ca="1">RAND()</f>
        <v>0.94710563378768442</v>
      </c>
      <c r="C3055" t="str">
        <f ca="1">IF(B3055&lt;=$L$3,$I$3,IF(B3055&lt;=$L$4,$I$4,IF(B3055&lt;=$L$5,$I$5,IF(B3055&lt;=$L$6,$I$6,$I$7))))</f>
        <v>Split</v>
      </c>
      <c r="D3055" s="14">
        <f ca="1">LOGINV(RAND(),$M$12,$L$12)</f>
        <v>12.189706060069733</v>
      </c>
      <c r="E3055" s="14">
        <f ca="1">LOGINV(RAND(),$M$13,$L$13)</f>
        <v>42.744869647373029</v>
      </c>
      <c r="F3055" s="14">
        <f ca="1">LOGINV(RAND(),$M$14,$L$14)</f>
        <v>18.710239095136931</v>
      </c>
      <c r="G3055" s="14">
        <f ca="1">D3055+E3055+F3055</f>
        <v>73.644814802579688</v>
      </c>
      <c r="H3055">
        <f ca="1">FLOOR(SimTable[[#This Row],[Total_Service_Time_sec]],10)</f>
        <v>70</v>
      </c>
    </row>
    <row r="3056" spans="1:8" ht="15" customHeight="1">
      <c r="A3056">
        <f t="shared" si="47"/>
        <v>3055</v>
      </c>
      <c r="B3056" s="13">
        <f ca="1">RAND()</f>
        <v>0.35163655530071647</v>
      </c>
      <c r="C3056" t="str">
        <f ca="1">IF(B3056&lt;=$L$3,$I$3,IF(B3056&lt;=$L$4,$I$4,IF(B3056&lt;=$L$5,$I$5,IF(B3056&lt;=$L$6,$I$6,$I$7))))</f>
        <v>Cone</v>
      </c>
      <c r="D3056" s="14">
        <f ca="1">LOGINV(RAND(),$M$12,$L$12)</f>
        <v>10.756922038507884</v>
      </c>
      <c r="E3056" s="14">
        <f ca="1">LOGINV(RAND(),$M$13,$L$13)</f>
        <v>43.877088873177136</v>
      </c>
      <c r="F3056" s="14">
        <f ca="1">LOGINV(RAND(),$M$14,$L$14)</f>
        <v>19.375709194399519</v>
      </c>
      <c r="G3056" s="14">
        <f ca="1">D3056+E3056+F3056</f>
        <v>74.009720106084544</v>
      </c>
      <c r="H3056">
        <f ca="1">FLOOR(SimTable[[#This Row],[Total_Service_Time_sec]],10)</f>
        <v>70</v>
      </c>
    </row>
    <row r="3057" spans="1:8" ht="15" customHeight="1">
      <c r="A3057">
        <f t="shared" si="47"/>
        <v>3056</v>
      </c>
      <c r="B3057" s="13">
        <f ca="1">RAND()</f>
        <v>0.17221028870728239</v>
      </c>
      <c r="C3057" t="str">
        <f ca="1">IF(B3057&lt;=$L$3,$I$3,IF(B3057&lt;=$L$4,$I$4,IF(B3057&lt;=$L$5,$I$5,IF(B3057&lt;=$L$6,$I$6,$I$7))))</f>
        <v>Cone</v>
      </c>
      <c r="D3057" s="14">
        <f ca="1">LOGINV(RAND(),$M$12,$L$12)</f>
        <v>33.858051222023761</v>
      </c>
      <c r="E3057" s="14">
        <f ca="1">LOGINV(RAND(),$M$13,$L$13)</f>
        <v>16.982046918528681</v>
      </c>
      <c r="F3057" s="14">
        <f ca="1">LOGINV(RAND(),$M$14,$L$14)</f>
        <v>19.271375338649236</v>
      </c>
      <c r="G3057" s="14">
        <f ca="1">D3057+E3057+F3057</f>
        <v>70.111473479201678</v>
      </c>
      <c r="H3057">
        <f ca="1">FLOOR(SimTable[[#This Row],[Total_Service_Time_sec]],10)</f>
        <v>70</v>
      </c>
    </row>
    <row r="3058" spans="1:8" ht="15" customHeight="1">
      <c r="A3058">
        <f t="shared" si="47"/>
        <v>3057</v>
      </c>
      <c r="B3058" s="13">
        <f ca="1">RAND()</f>
        <v>0.7639651521834111</v>
      </c>
      <c r="C3058" t="str">
        <f ca="1">IF(B3058&lt;=$L$3,$I$3,IF(B3058&lt;=$L$4,$I$4,IF(B3058&lt;=$L$5,$I$5,IF(B3058&lt;=$L$6,$I$6,$I$7))))</f>
        <v>Cup</v>
      </c>
      <c r="D3058" s="14">
        <f ca="1">LOGINV(RAND(),$M$12,$L$12)</f>
        <v>32.789111958569876</v>
      </c>
      <c r="E3058" s="14">
        <f ca="1">LOGINV(RAND(),$M$13,$L$13)</f>
        <v>42.153101225427314</v>
      </c>
      <c r="F3058" s="14">
        <f ca="1">LOGINV(RAND(),$M$14,$L$14)</f>
        <v>28.483322827065368</v>
      </c>
      <c r="G3058" s="14">
        <f ca="1">D3058+E3058+F3058</f>
        <v>103.42553601106255</v>
      </c>
      <c r="H3058">
        <f ca="1">FLOOR(SimTable[[#This Row],[Total_Service_Time_sec]],10)</f>
        <v>100</v>
      </c>
    </row>
    <row r="3059" spans="1:8" ht="15" customHeight="1">
      <c r="A3059">
        <f t="shared" si="47"/>
        <v>3058</v>
      </c>
      <c r="B3059" s="13">
        <f ca="1">RAND()</f>
        <v>0.87101630839589117</v>
      </c>
      <c r="C3059" t="str">
        <f ca="1">IF(B3059&lt;=$L$3,$I$3,IF(B3059&lt;=$L$4,$I$4,IF(B3059&lt;=$L$5,$I$5,IF(B3059&lt;=$L$6,$I$6,$I$7))))</f>
        <v>Shake</v>
      </c>
      <c r="D3059" s="14">
        <f ca="1">LOGINV(RAND(),$M$12,$L$12)</f>
        <v>34.439975737938497</v>
      </c>
      <c r="E3059" s="14">
        <f ca="1">LOGINV(RAND(),$M$13,$L$13)</f>
        <v>16.758818436107198</v>
      </c>
      <c r="F3059" s="14">
        <f ca="1">LOGINV(RAND(),$M$14,$L$14)</f>
        <v>28.2607341382752</v>
      </c>
      <c r="G3059" s="14">
        <f ca="1">D3059+E3059+F3059</f>
        <v>79.459528312320899</v>
      </c>
      <c r="H3059">
        <f ca="1">FLOOR(SimTable[[#This Row],[Total_Service_Time_sec]],10)</f>
        <v>70</v>
      </c>
    </row>
    <row r="3060" spans="1:8" ht="15" customHeight="1">
      <c r="A3060">
        <f t="shared" si="47"/>
        <v>3059</v>
      </c>
      <c r="B3060" s="13">
        <f ca="1">RAND()</f>
        <v>0.36531679576103171</v>
      </c>
      <c r="C3060" t="str">
        <f ca="1">IF(B3060&lt;=$L$3,$I$3,IF(B3060&lt;=$L$4,$I$4,IF(B3060&lt;=$L$5,$I$5,IF(B3060&lt;=$L$6,$I$6,$I$7))))</f>
        <v>Cone</v>
      </c>
      <c r="D3060" s="14">
        <f ca="1">LOGINV(RAND(),$M$12,$L$12)</f>
        <v>89.357007724441004</v>
      </c>
      <c r="E3060" s="14">
        <f ca="1">LOGINV(RAND(),$M$13,$L$13)</f>
        <v>48.09878405200412</v>
      </c>
      <c r="F3060" s="14">
        <f ca="1">LOGINV(RAND(),$M$14,$L$14)</f>
        <v>18.509235366544274</v>
      </c>
      <c r="G3060" s="14">
        <f ca="1">D3060+E3060+F3060</f>
        <v>155.96502714298941</v>
      </c>
      <c r="H3060">
        <f ca="1">FLOOR(SimTable[[#This Row],[Total_Service_Time_sec]],10)</f>
        <v>150</v>
      </c>
    </row>
    <row r="3061" spans="1:8" ht="15" customHeight="1">
      <c r="A3061">
        <f t="shared" si="47"/>
        <v>3060</v>
      </c>
      <c r="B3061" s="13">
        <f ca="1">RAND()</f>
        <v>0.17298117839731941</v>
      </c>
      <c r="C3061" t="str">
        <f ca="1">IF(B3061&lt;=$L$3,$I$3,IF(B3061&lt;=$L$4,$I$4,IF(B3061&lt;=$L$5,$I$5,IF(B3061&lt;=$L$6,$I$6,$I$7))))</f>
        <v>Cone</v>
      </c>
      <c r="D3061" s="14">
        <f ca="1">LOGINV(RAND(),$M$12,$L$12)</f>
        <v>26.850302321575192</v>
      </c>
      <c r="E3061" s="14">
        <f ca="1">LOGINV(RAND(),$M$13,$L$13)</f>
        <v>58.666049693710946</v>
      </c>
      <c r="F3061" s="14">
        <f ca="1">LOGINV(RAND(),$M$14,$L$14)</f>
        <v>14.492349569700922</v>
      </c>
      <c r="G3061" s="14">
        <f ca="1">D3061+E3061+F3061</f>
        <v>100.00870158498707</v>
      </c>
      <c r="H3061">
        <f ca="1">FLOOR(SimTable[[#This Row],[Total_Service_Time_sec]],10)</f>
        <v>100</v>
      </c>
    </row>
    <row r="3062" spans="1:8" ht="15" customHeight="1">
      <c r="A3062">
        <f t="shared" si="47"/>
        <v>3061</v>
      </c>
      <c r="B3062" s="13">
        <f ca="1">RAND()</f>
        <v>0.20440125534672149</v>
      </c>
      <c r="C3062" t="str">
        <f ca="1">IF(B3062&lt;=$L$3,$I$3,IF(B3062&lt;=$L$4,$I$4,IF(B3062&lt;=$L$5,$I$5,IF(B3062&lt;=$L$6,$I$6,$I$7))))</f>
        <v>Cone</v>
      </c>
      <c r="D3062" s="14">
        <f ca="1">LOGINV(RAND(),$M$12,$L$12)</f>
        <v>50.820748355816264</v>
      </c>
      <c r="E3062" s="14">
        <f ca="1">LOGINV(RAND(),$M$13,$L$13)</f>
        <v>26.397633553130788</v>
      </c>
      <c r="F3062" s="14">
        <f ca="1">LOGINV(RAND(),$M$14,$L$14)</f>
        <v>18.802935966031111</v>
      </c>
      <c r="G3062" s="14">
        <f ca="1">D3062+E3062+F3062</f>
        <v>96.021317874978166</v>
      </c>
      <c r="H3062">
        <f ca="1">FLOOR(SimTable[[#This Row],[Total_Service_Time_sec]],10)</f>
        <v>90</v>
      </c>
    </row>
    <row r="3063" spans="1:8" ht="15" customHeight="1">
      <c r="A3063">
        <f t="shared" si="47"/>
        <v>3062</v>
      </c>
      <c r="B3063" s="13">
        <f ca="1">RAND()</f>
        <v>0.90717460328303179</v>
      </c>
      <c r="C3063" t="str">
        <f ca="1">IF(B3063&lt;=$L$3,$I$3,IF(B3063&lt;=$L$4,$I$4,IF(B3063&lt;=$L$5,$I$5,IF(B3063&lt;=$L$6,$I$6,$I$7))))</f>
        <v>Split</v>
      </c>
      <c r="D3063" s="14">
        <f ca="1">LOGINV(RAND(),$M$12,$L$12)</f>
        <v>30.62592635231286</v>
      </c>
      <c r="E3063" s="14">
        <f ca="1">LOGINV(RAND(),$M$13,$L$13)</f>
        <v>11.074049189103802</v>
      </c>
      <c r="F3063" s="14">
        <f ca="1">LOGINV(RAND(),$M$14,$L$14)</f>
        <v>16.721738165544966</v>
      </c>
      <c r="G3063" s="14">
        <f ca="1">D3063+E3063+F3063</f>
        <v>58.421713706961626</v>
      </c>
      <c r="H3063">
        <f ca="1">FLOOR(SimTable[[#This Row],[Total_Service_Time_sec]],10)</f>
        <v>50</v>
      </c>
    </row>
    <row r="3064" spans="1:8" ht="15" customHeight="1">
      <c r="A3064">
        <f t="shared" si="47"/>
        <v>3063</v>
      </c>
      <c r="B3064" s="13">
        <f ca="1">RAND()</f>
        <v>0.69339707899986114</v>
      </c>
      <c r="C3064" t="str">
        <f ca="1">IF(B3064&lt;=$L$3,$I$3,IF(B3064&lt;=$L$4,$I$4,IF(B3064&lt;=$L$5,$I$5,IF(B3064&lt;=$L$6,$I$6,$I$7))))</f>
        <v>Cup</v>
      </c>
      <c r="D3064" s="14">
        <f ca="1">LOGINV(RAND(),$M$12,$L$12)</f>
        <v>22.746974602177282</v>
      </c>
      <c r="E3064" s="14">
        <f ca="1">LOGINV(RAND(),$M$13,$L$13)</f>
        <v>15.485201038316715</v>
      </c>
      <c r="F3064" s="14">
        <f ca="1">LOGINV(RAND(),$M$14,$L$14)</f>
        <v>25.844985242764889</v>
      </c>
      <c r="G3064" s="14">
        <f ca="1">D3064+E3064+F3064</f>
        <v>64.077160883258884</v>
      </c>
      <c r="H3064">
        <f ca="1">FLOOR(SimTable[[#This Row],[Total_Service_Time_sec]],10)</f>
        <v>60</v>
      </c>
    </row>
    <row r="3065" spans="1:8" ht="15" customHeight="1">
      <c r="A3065">
        <f t="shared" si="47"/>
        <v>3064</v>
      </c>
      <c r="B3065" s="13">
        <f ca="1">RAND()</f>
        <v>0.66464940361269698</v>
      </c>
      <c r="C3065" t="str">
        <f ca="1">IF(B3065&lt;=$L$3,$I$3,IF(B3065&lt;=$L$4,$I$4,IF(B3065&lt;=$L$5,$I$5,IF(B3065&lt;=$L$6,$I$6,$I$7))))</f>
        <v>Cup</v>
      </c>
      <c r="D3065" s="14">
        <f ca="1">LOGINV(RAND(),$M$12,$L$12)</f>
        <v>143.60615857994054</v>
      </c>
      <c r="E3065" s="14">
        <f ca="1">LOGINV(RAND(),$M$13,$L$13)</f>
        <v>33.151559573830369</v>
      </c>
      <c r="F3065" s="14">
        <f ca="1">LOGINV(RAND(),$M$14,$L$14)</f>
        <v>25.823642282009022</v>
      </c>
      <c r="G3065" s="14">
        <f ca="1">D3065+E3065+F3065</f>
        <v>202.58136043577991</v>
      </c>
      <c r="H3065">
        <f ca="1">FLOOR(SimTable[[#This Row],[Total_Service_Time_sec]],10)</f>
        <v>200</v>
      </c>
    </row>
    <row r="3066" spans="1:8" ht="15" customHeight="1">
      <c r="A3066">
        <f t="shared" si="47"/>
        <v>3065</v>
      </c>
      <c r="B3066" s="13">
        <f ca="1">RAND()</f>
        <v>0.8008289295640888</v>
      </c>
      <c r="C3066" t="str">
        <f ca="1">IF(B3066&lt;=$L$3,$I$3,IF(B3066&lt;=$L$4,$I$4,IF(B3066&lt;=$L$5,$I$5,IF(B3066&lt;=$L$6,$I$6,$I$7))))</f>
        <v>Cup</v>
      </c>
      <c r="D3066" s="14">
        <f ca="1">LOGINV(RAND(),$M$12,$L$12)</f>
        <v>33.674435570854918</v>
      </c>
      <c r="E3066" s="14">
        <f ca="1">LOGINV(RAND(),$M$13,$L$13)</f>
        <v>41.623312352028165</v>
      </c>
      <c r="F3066" s="14">
        <f ca="1">LOGINV(RAND(),$M$14,$L$14)</f>
        <v>20.394618901622124</v>
      </c>
      <c r="G3066" s="14">
        <f ca="1">D3066+E3066+F3066</f>
        <v>95.6923668245052</v>
      </c>
      <c r="H3066">
        <f ca="1">FLOOR(SimTable[[#This Row],[Total_Service_Time_sec]],10)</f>
        <v>90</v>
      </c>
    </row>
    <row r="3067" spans="1:8" ht="15" customHeight="1">
      <c r="A3067">
        <f t="shared" si="47"/>
        <v>3066</v>
      </c>
      <c r="B3067" s="13">
        <f ca="1">RAND()</f>
        <v>0.93732958585030335</v>
      </c>
      <c r="C3067" t="str">
        <f ca="1">IF(B3067&lt;=$L$3,$I$3,IF(B3067&lt;=$L$4,$I$4,IF(B3067&lt;=$L$5,$I$5,IF(B3067&lt;=$L$6,$I$6,$I$7))))</f>
        <v>Split</v>
      </c>
      <c r="D3067" s="14">
        <f ca="1">LOGINV(RAND(),$M$12,$L$12)</f>
        <v>16.883485380884689</v>
      </c>
      <c r="E3067" s="14">
        <f ca="1">LOGINV(RAND(),$M$13,$L$13)</f>
        <v>26.288813567450919</v>
      </c>
      <c r="F3067" s="14">
        <f ca="1">LOGINV(RAND(),$M$14,$L$14)</f>
        <v>20.219679026606684</v>
      </c>
      <c r="G3067" s="14">
        <f ca="1">D3067+E3067+F3067</f>
        <v>63.391977974942293</v>
      </c>
      <c r="H3067">
        <f ca="1">FLOOR(SimTable[[#This Row],[Total_Service_Time_sec]],10)</f>
        <v>60</v>
      </c>
    </row>
    <row r="3068" spans="1:8" ht="15" customHeight="1">
      <c r="A3068">
        <f t="shared" si="47"/>
        <v>3067</v>
      </c>
      <c r="B3068" s="13">
        <f ca="1">RAND()</f>
        <v>0.52169507424003558</v>
      </c>
      <c r="C3068" t="str">
        <f ca="1">IF(B3068&lt;=$L$3,$I$3,IF(B3068&lt;=$L$4,$I$4,IF(B3068&lt;=$L$5,$I$5,IF(B3068&lt;=$L$6,$I$6,$I$7))))</f>
        <v>Cup</v>
      </c>
      <c r="D3068" s="14">
        <f ca="1">LOGINV(RAND(),$M$12,$L$12)</f>
        <v>11.684617875209289</v>
      </c>
      <c r="E3068" s="14">
        <f ca="1">LOGINV(RAND(),$M$13,$L$13)</f>
        <v>23.654045385791246</v>
      </c>
      <c r="F3068" s="14">
        <f ca="1">LOGINV(RAND(),$M$14,$L$14)</f>
        <v>17.362508045414945</v>
      </c>
      <c r="G3068" s="14">
        <f ca="1">D3068+E3068+F3068</f>
        <v>52.701171306415475</v>
      </c>
      <c r="H3068">
        <f ca="1">FLOOR(SimTable[[#This Row],[Total_Service_Time_sec]],10)</f>
        <v>50</v>
      </c>
    </row>
    <row r="3069" spans="1:8" ht="15" customHeight="1">
      <c r="A3069">
        <f t="shared" si="47"/>
        <v>3068</v>
      </c>
      <c r="B3069" s="13">
        <f ca="1">RAND()</f>
        <v>0.32455956901571659</v>
      </c>
      <c r="C3069" t="str">
        <f ca="1">IF(B3069&lt;=$L$3,$I$3,IF(B3069&lt;=$L$4,$I$4,IF(B3069&lt;=$L$5,$I$5,IF(B3069&lt;=$L$6,$I$6,$I$7))))</f>
        <v>Cone</v>
      </c>
      <c r="D3069" s="14">
        <f ca="1">LOGINV(RAND(),$M$12,$L$12)</f>
        <v>21.170077915921489</v>
      </c>
      <c r="E3069" s="14">
        <f ca="1">LOGINV(RAND(),$M$13,$L$13)</f>
        <v>41.5147925544521</v>
      </c>
      <c r="F3069" s="14">
        <f ca="1">LOGINV(RAND(),$M$14,$L$14)</f>
        <v>25.166817922404633</v>
      </c>
      <c r="G3069" s="14">
        <f ca="1">D3069+E3069+F3069</f>
        <v>87.851688392778215</v>
      </c>
      <c r="H3069">
        <f ca="1">FLOOR(SimTable[[#This Row],[Total_Service_Time_sec]],10)</f>
        <v>80</v>
      </c>
    </row>
    <row r="3070" spans="1:8" ht="15" customHeight="1">
      <c r="A3070">
        <f t="shared" si="47"/>
        <v>3069</v>
      </c>
      <c r="B3070" s="13">
        <f ca="1">RAND()</f>
        <v>0.74802248363363399</v>
      </c>
      <c r="C3070" t="str">
        <f ca="1">IF(B3070&lt;=$L$3,$I$3,IF(B3070&lt;=$L$4,$I$4,IF(B3070&lt;=$L$5,$I$5,IF(B3070&lt;=$L$6,$I$6,$I$7))))</f>
        <v>Cup</v>
      </c>
      <c r="D3070" s="14">
        <f ca="1">LOGINV(RAND(),$M$12,$L$12)</f>
        <v>6.0915254709085414</v>
      </c>
      <c r="E3070" s="14">
        <f ca="1">LOGINV(RAND(),$M$13,$L$13)</f>
        <v>62.751912538095389</v>
      </c>
      <c r="F3070" s="14">
        <f ca="1">LOGINV(RAND(),$M$14,$L$14)</f>
        <v>20.280634991687222</v>
      </c>
      <c r="G3070" s="14">
        <f ca="1">D3070+E3070+F3070</f>
        <v>89.124073000691155</v>
      </c>
      <c r="H3070">
        <f ca="1">FLOOR(SimTable[[#This Row],[Total_Service_Time_sec]],10)</f>
        <v>80</v>
      </c>
    </row>
    <row r="3071" spans="1:8" ht="15" customHeight="1">
      <c r="A3071">
        <f t="shared" si="47"/>
        <v>3070</v>
      </c>
      <c r="B3071" s="13">
        <f ca="1">RAND()</f>
        <v>0.41984415088276117</v>
      </c>
      <c r="C3071" t="str">
        <f ca="1">IF(B3071&lt;=$L$3,$I$3,IF(B3071&lt;=$L$4,$I$4,IF(B3071&lt;=$L$5,$I$5,IF(B3071&lt;=$L$6,$I$6,$I$7))))</f>
        <v>Cone</v>
      </c>
      <c r="D3071" s="14">
        <f ca="1">LOGINV(RAND(),$M$12,$L$12)</f>
        <v>30.350131644654315</v>
      </c>
      <c r="E3071" s="14">
        <f ca="1">LOGINV(RAND(),$M$13,$L$13)</f>
        <v>26.799269064255931</v>
      </c>
      <c r="F3071" s="14">
        <f ca="1">LOGINV(RAND(),$M$14,$L$14)</f>
        <v>18.185034875890736</v>
      </c>
      <c r="G3071" s="14">
        <f ca="1">D3071+E3071+F3071</f>
        <v>75.334435584800985</v>
      </c>
      <c r="H3071">
        <f ca="1">FLOOR(SimTable[[#This Row],[Total_Service_Time_sec]],10)</f>
        <v>70</v>
      </c>
    </row>
    <row r="3072" spans="1:8" ht="15" customHeight="1">
      <c r="A3072">
        <f t="shared" si="47"/>
        <v>3071</v>
      </c>
      <c r="B3072" s="13">
        <f ca="1">RAND()</f>
        <v>0.46870845410400053</v>
      </c>
      <c r="C3072" t="str">
        <f ca="1">IF(B3072&lt;=$L$3,$I$3,IF(B3072&lt;=$L$4,$I$4,IF(B3072&lt;=$L$5,$I$5,IF(B3072&lt;=$L$6,$I$6,$I$7))))</f>
        <v>Cone</v>
      </c>
      <c r="D3072" s="14">
        <f ca="1">LOGINV(RAND(),$M$12,$L$12)</f>
        <v>12.796887981256159</v>
      </c>
      <c r="E3072" s="14">
        <f ca="1">LOGINV(RAND(),$M$13,$L$13)</f>
        <v>7.1095855474134604</v>
      </c>
      <c r="F3072" s="14">
        <f ca="1">LOGINV(RAND(),$M$14,$L$14)</f>
        <v>20.620416666456197</v>
      </c>
      <c r="G3072" s="14">
        <f ca="1">D3072+E3072+F3072</f>
        <v>40.526890195125816</v>
      </c>
      <c r="H3072">
        <f ca="1">FLOOR(SimTable[[#This Row],[Total_Service_Time_sec]],10)</f>
        <v>40</v>
      </c>
    </row>
    <row r="3073" spans="1:8" ht="15" customHeight="1">
      <c r="A3073">
        <f t="shared" si="47"/>
        <v>3072</v>
      </c>
      <c r="B3073" s="13">
        <f ca="1">RAND()</f>
        <v>0.17100290093102299</v>
      </c>
      <c r="C3073" t="str">
        <f ca="1">IF(B3073&lt;=$L$3,$I$3,IF(B3073&lt;=$L$4,$I$4,IF(B3073&lt;=$L$5,$I$5,IF(B3073&lt;=$L$6,$I$6,$I$7))))</f>
        <v>Cone</v>
      </c>
      <c r="D3073" s="14">
        <f ca="1">LOGINV(RAND(),$M$12,$L$12)</f>
        <v>9.0448814081910101</v>
      </c>
      <c r="E3073" s="14">
        <f ca="1">LOGINV(RAND(),$M$13,$L$13)</f>
        <v>22.378118282656878</v>
      </c>
      <c r="F3073" s="14">
        <f ca="1">LOGINV(RAND(),$M$14,$L$14)</f>
        <v>16.74679119211914</v>
      </c>
      <c r="G3073" s="14">
        <f ca="1">D3073+E3073+F3073</f>
        <v>48.169790882967028</v>
      </c>
      <c r="H3073">
        <f ca="1">FLOOR(SimTable[[#This Row],[Total_Service_Time_sec]],10)</f>
        <v>40</v>
      </c>
    </row>
    <row r="3074" spans="1:8" ht="15" customHeight="1">
      <c r="A3074">
        <f t="shared" ref="A3074:A3137" si="48">ROW()-1</f>
        <v>3073</v>
      </c>
      <c r="B3074" s="13">
        <f ca="1">RAND()</f>
        <v>0.35669457919480396</v>
      </c>
      <c r="C3074" t="str">
        <f ca="1">IF(B3074&lt;=$L$3,$I$3,IF(B3074&lt;=$L$4,$I$4,IF(B3074&lt;=$L$5,$I$5,IF(B3074&lt;=$L$6,$I$6,$I$7))))</f>
        <v>Cone</v>
      </c>
      <c r="D3074" s="14">
        <f ca="1">LOGINV(RAND(),$M$12,$L$12)</f>
        <v>101.60253046930958</v>
      </c>
      <c r="E3074" s="14">
        <f ca="1">LOGINV(RAND(),$M$13,$L$13)</f>
        <v>23.067239916268612</v>
      </c>
      <c r="F3074" s="14">
        <f ca="1">LOGINV(RAND(),$M$14,$L$14)</f>
        <v>17.385103743576199</v>
      </c>
      <c r="G3074" s="14">
        <f ca="1">D3074+E3074+F3074</f>
        <v>142.0548741291544</v>
      </c>
      <c r="H3074">
        <f ca="1">FLOOR(SimTable[[#This Row],[Total_Service_Time_sec]],10)</f>
        <v>140</v>
      </c>
    </row>
    <row r="3075" spans="1:8" ht="15" customHeight="1">
      <c r="A3075">
        <f t="shared" si="48"/>
        <v>3074</v>
      </c>
      <c r="B3075" s="13">
        <f ca="1">RAND()</f>
        <v>0.90976484568133986</v>
      </c>
      <c r="C3075" t="str">
        <f ca="1">IF(B3075&lt;=$L$3,$I$3,IF(B3075&lt;=$L$4,$I$4,IF(B3075&lt;=$L$5,$I$5,IF(B3075&lt;=$L$6,$I$6,$I$7))))</f>
        <v>Split</v>
      </c>
      <c r="D3075" s="14">
        <f ca="1">LOGINV(RAND(),$M$12,$L$12)</f>
        <v>30.643428116234116</v>
      </c>
      <c r="E3075" s="14">
        <f ca="1">LOGINV(RAND(),$M$13,$L$13)</f>
        <v>26.409489128060567</v>
      </c>
      <c r="F3075" s="14">
        <f ca="1">LOGINV(RAND(),$M$14,$L$14)</f>
        <v>15.201171861232684</v>
      </c>
      <c r="G3075" s="14">
        <f ca="1">D3075+E3075+F3075</f>
        <v>72.25408910552737</v>
      </c>
      <c r="H3075">
        <f ca="1">FLOOR(SimTable[[#This Row],[Total_Service_Time_sec]],10)</f>
        <v>70</v>
      </c>
    </row>
    <row r="3076" spans="1:8" ht="15" customHeight="1">
      <c r="A3076">
        <f t="shared" si="48"/>
        <v>3075</v>
      </c>
      <c r="B3076" s="13">
        <f ca="1">RAND()</f>
        <v>5.5931903683286488E-2</v>
      </c>
      <c r="C3076" t="str">
        <f ca="1">IF(B3076&lt;=$L$3,$I$3,IF(B3076&lt;=$L$4,$I$4,IF(B3076&lt;=$L$5,$I$5,IF(B3076&lt;=$L$6,$I$6,$I$7))))</f>
        <v>Cone</v>
      </c>
      <c r="D3076" s="14">
        <f ca="1">LOGINV(RAND(),$M$12,$L$12)</f>
        <v>15.342276924079943</v>
      </c>
      <c r="E3076" s="14">
        <f ca="1">LOGINV(RAND(),$M$13,$L$13)</f>
        <v>66.164070384143571</v>
      </c>
      <c r="F3076" s="14">
        <f ca="1">LOGINV(RAND(),$M$14,$L$14)</f>
        <v>17.378748455816236</v>
      </c>
      <c r="G3076" s="14">
        <f ca="1">D3076+E3076+F3076</f>
        <v>98.885095764039747</v>
      </c>
      <c r="H3076">
        <f ca="1">FLOOR(SimTable[[#This Row],[Total_Service_Time_sec]],10)</f>
        <v>90</v>
      </c>
    </row>
    <row r="3077" spans="1:8" ht="15" customHeight="1">
      <c r="A3077">
        <f t="shared" si="48"/>
        <v>3076</v>
      </c>
      <c r="B3077" s="13">
        <f ca="1">RAND()</f>
        <v>0.77287187449035633</v>
      </c>
      <c r="C3077" t="str">
        <f ca="1">IF(B3077&lt;=$L$3,$I$3,IF(B3077&lt;=$L$4,$I$4,IF(B3077&lt;=$L$5,$I$5,IF(B3077&lt;=$L$6,$I$6,$I$7))))</f>
        <v>Cup</v>
      </c>
      <c r="D3077" s="14">
        <f ca="1">LOGINV(RAND(),$M$12,$L$12)</f>
        <v>51.16602147706152</v>
      </c>
      <c r="E3077" s="14">
        <f ca="1">LOGINV(RAND(),$M$13,$L$13)</f>
        <v>43.674174602180024</v>
      </c>
      <c r="F3077" s="14">
        <f ca="1">LOGINV(RAND(),$M$14,$L$14)</f>
        <v>22.742165837195866</v>
      </c>
      <c r="G3077" s="14">
        <f ca="1">D3077+E3077+F3077</f>
        <v>117.58236191643741</v>
      </c>
      <c r="H3077">
        <f ca="1">FLOOR(SimTable[[#This Row],[Total_Service_Time_sec]],10)</f>
        <v>110</v>
      </c>
    </row>
    <row r="3078" spans="1:8" ht="15" customHeight="1">
      <c r="A3078">
        <f t="shared" si="48"/>
        <v>3077</v>
      </c>
      <c r="B3078" s="13">
        <f ca="1">RAND()</f>
        <v>0.28404222067052542</v>
      </c>
      <c r="C3078" t="str">
        <f ca="1">IF(B3078&lt;=$L$3,$I$3,IF(B3078&lt;=$L$4,$I$4,IF(B3078&lt;=$L$5,$I$5,IF(B3078&lt;=$L$6,$I$6,$I$7))))</f>
        <v>Cone</v>
      </c>
      <c r="D3078" s="14">
        <f ca="1">LOGINV(RAND(),$M$12,$L$12)</f>
        <v>11.002474437586825</v>
      </c>
      <c r="E3078" s="14">
        <f ca="1">LOGINV(RAND(),$M$13,$L$13)</f>
        <v>39.297504570906177</v>
      </c>
      <c r="F3078" s="14">
        <f ca="1">LOGINV(RAND(),$M$14,$L$14)</f>
        <v>18.379048846091187</v>
      </c>
      <c r="G3078" s="14">
        <f ca="1">D3078+E3078+F3078</f>
        <v>68.679027854584191</v>
      </c>
      <c r="H3078">
        <f ca="1">FLOOR(SimTable[[#This Row],[Total_Service_Time_sec]],10)</f>
        <v>60</v>
      </c>
    </row>
    <row r="3079" spans="1:8" ht="15" customHeight="1">
      <c r="A3079">
        <f t="shared" si="48"/>
        <v>3078</v>
      </c>
      <c r="B3079" s="13">
        <f ca="1">RAND()</f>
        <v>0.89189448733503007</v>
      </c>
      <c r="C3079" t="str">
        <f ca="1">IF(B3079&lt;=$L$3,$I$3,IF(B3079&lt;=$L$4,$I$4,IF(B3079&lt;=$L$5,$I$5,IF(B3079&lt;=$L$6,$I$6,$I$7))))</f>
        <v>Shake</v>
      </c>
      <c r="D3079" s="14">
        <f ca="1">LOGINV(RAND(),$M$12,$L$12)</f>
        <v>15.705045091303603</v>
      </c>
      <c r="E3079" s="14">
        <f ca="1">LOGINV(RAND(),$M$13,$L$13)</f>
        <v>18.642806549047805</v>
      </c>
      <c r="F3079" s="14">
        <f ca="1">LOGINV(RAND(),$M$14,$L$14)</f>
        <v>20.753586993558461</v>
      </c>
      <c r="G3079" s="14">
        <f ca="1">D3079+E3079+F3079</f>
        <v>55.101438633909865</v>
      </c>
      <c r="H3079">
        <f ca="1">FLOOR(SimTable[[#This Row],[Total_Service_Time_sec]],10)</f>
        <v>50</v>
      </c>
    </row>
    <row r="3080" spans="1:8" ht="15" customHeight="1">
      <c r="A3080">
        <f t="shared" si="48"/>
        <v>3079</v>
      </c>
      <c r="B3080" s="13">
        <f ca="1">RAND()</f>
        <v>6.6818973872480703E-2</v>
      </c>
      <c r="C3080" t="str">
        <f ca="1">IF(B3080&lt;=$L$3,$I$3,IF(B3080&lt;=$L$4,$I$4,IF(B3080&lt;=$L$5,$I$5,IF(B3080&lt;=$L$6,$I$6,$I$7))))</f>
        <v>Cone</v>
      </c>
      <c r="D3080" s="14">
        <f ca="1">LOGINV(RAND(),$M$12,$L$12)</f>
        <v>27.945163496611421</v>
      </c>
      <c r="E3080" s="14">
        <f ca="1">LOGINV(RAND(),$M$13,$L$13)</f>
        <v>49.486430757727781</v>
      </c>
      <c r="F3080" s="14">
        <f ca="1">LOGINV(RAND(),$M$14,$L$14)</f>
        <v>15.832442268616111</v>
      </c>
      <c r="G3080" s="14">
        <f ca="1">D3080+E3080+F3080</f>
        <v>93.264036522955308</v>
      </c>
      <c r="H3080">
        <f ca="1">FLOOR(SimTable[[#This Row],[Total_Service_Time_sec]],10)</f>
        <v>90</v>
      </c>
    </row>
    <row r="3081" spans="1:8" ht="15" customHeight="1">
      <c r="A3081">
        <f t="shared" si="48"/>
        <v>3080</v>
      </c>
      <c r="B3081" s="13">
        <f ca="1">RAND()</f>
        <v>0.9747010351754567</v>
      </c>
      <c r="C3081" t="str">
        <f ca="1">IF(B3081&lt;=$L$3,$I$3,IF(B3081&lt;=$L$4,$I$4,IF(B3081&lt;=$L$5,$I$5,IF(B3081&lt;=$L$6,$I$6,$I$7))))</f>
        <v>Sundae</v>
      </c>
      <c r="D3081" s="14">
        <f ca="1">LOGINV(RAND(),$M$12,$L$12)</f>
        <v>16.42218894515679</v>
      </c>
      <c r="E3081" s="14">
        <f ca="1">LOGINV(RAND(),$M$13,$L$13)</f>
        <v>28.137990939534703</v>
      </c>
      <c r="F3081" s="14">
        <f ca="1">LOGINV(RAND(),$M$14,$L$14)</f>
        <v>20.929638057342896</v>
      </c>
      <c r="G3081" s="14">
        <f ca="1">D3081+E3081+F3081</f>
        <v>65.489817942034392</v>
      </c>
      <c r="H3081">
        <f ca="1">FLOOR(SimTable[[#This Row],[Total_Service_Time_sec]],10)</f>
        <v>60</v>
      </c>
    </row>
    <row r="3082" spans="1:8" ht="15" customHeight="1">
      <c r="A3082">
        <f t="shared" si="48"/>
        <v>3081</v>
      </c>
      <c r="B3082" s="13">
        <f ca="1">RAND()</f>
        <v>0.55641096947664137</v>
      </c>
      <c r="C3082" t="str">
        <f ca="1">IF(B3082&lt;=$L$3,$I$3,IF(B3082&lt;=$L$4,$I$4,IF(B3082&lt;=$L$5,$I$5,IF(B3082&lt;=$L$6,$I$6,$I$7))))</f>
        <v>Cup</v>
      </c>
      <c r="D3082" s="14">
        <f ca="1">LOGINV(RAND(),$M$12,$L$12)</f>
        <v>36.628996625450711</v>
      </c>
      <c r="E3082" s="14">
        <f ca="1">LOGINV(RAND(),$M$13,$L$13)</f>
        <v>29.89602965571785</v>
      </c>
      <c r="F3082" s="14">
        <f ca="1">LOGINV(RAND(),$M$14,$L$14)</f>
        <v>21.094614390957364</v>
      </c>
      <c r="G3082" s="14">
        <f ca="1">D3082+E3082+F3082</f>
        <v>87.619640672125925</v>
      </c>
      <c r="H3082">
        <f ca="1">FLOOR(SimTable[[#This Row],[Total_Service_Time_sec]],10)</f>
        <v>80</v>
      </c>
    </row>
    <row r="3083" spans="1:8" ht="15" customHeight="1">
      <c r="A3083">
        <f t="shared" si="48"/>
        <v>3082</v>
      </c>
      <c r="B3083" s="13">
        <f ca="1">RAND()</f>
        <v>5.2993870162383661E-2</v>
      </c>
      <c r="C3083" t="str">
        <f ca="1">IF(B3083&lt;=$L$3,$I$3,IF(B3083&lt;=$L$4,$I$4,IF(B3083&lt;=$L$5,$I$5,IF(B3083&lt;=$L$6,$I$6,$I$7))))</f>
        <v>Cone</v>
      </c>
      <c r="D3083" s="14">
        <f ca="1">LOGINV(RAND(),$M$12,$L$12)</f>
        <v>26.780340226744407</v>
      </c>
      <c r="E3083" s="14">
        <f ca="1">LOGINV(RAND(),$M$13,$L$13)</f>
        <v>15.102191549133611</v>
      </c>
      <c r="F3083" s="14">
        <f ca="1">LOGINV(RAND(),$M$14,$L$14)</f>
        <v>15.416567227183878</v>
      </c>
      <c r="G3083" s="14">
        <f ca="1">D3083+E3083+F3083</f>
        <v>57.299099003061897</v>
      </c>
      <c r="H3083">
        <f ca="1">FLOOR(SimTable[[#This Row],[Total_Service_Time_sec]],10)</f>
        <v>50</v>
      </c>
    </row>
    <row r="3084" spans="1:8" ht="15" customHeight="1">
      <c r="A3084">
        <f t="shared" si="48"/>
        <v>3083</v>
      </c>
      <c r="B3084" s="13">
        <f ca="1">RAND()</f>
        <v>0.22372551532620344</v>
      </c>
      <c r="C3084" t="str">
        <f ca="1">IF(B3084&lt;=$L$3,$I$3,IF(B3084&lt;=$L$4,$I$4,IF(B3084&lt;=$L$5,$I$5,IF(B3084&lt;=$L$6,$I$6,$I$7))))</f>
        <v>Cone</v>
      </c>
      <c r="D3084" s="14">
        <f ca="1">LOGINV(RAND(),$M$12,$L$12)</f>
        <v>15.236802701773772</v>
      </c>
      <c r="E3084" s="14">
        <f ca="1">LOGINV(RAND(),$M$13,$L$13)</f>
        <v>33.879953320859698</v>
      </c>
      <c r="F3084" s="14">
        <f ca="1">LOGINV(RAND(),$M$14,$L$14)</f>
        <v>22.265104496201815</v>
      </c>
      <c r="G3084" s="14">
        <f ca="1">D3084+E3084+F3084</f>
        <v>71.381860518835282</v>
      </c>
      <c r="H3084">
        <f ca="1">FLOOR(SimTable[[#This Row],[Total_Service_Time_sec]],10)</f>
        <v>70</v>
      </c>
    </row>
    <row r="3085" spans="1:8" ht="15" customHeight="1">
      <c r="A3085">
        <f t="shared" si="48"/>
        <v>3084</v>
      </c>
      <c r="B3085" s="13">
        <f ca="1">RAND()</f>
        <v>0.40704217766990192</v>
      </c>
      <c r="C3085" t="str">
        <f ca="1">IF(B3085&lt;=$L$3,$I$3,IF(B3085&lt;=$L$4,$I$4,IF(B3085&lt;=$L$5,$I$5,IF(B3085&lt;=$L$6,$I$6,$I$7))))</f>
        <v>Cone</v>
      </c>
      <c r="D3085" s="14">
        <f ca="1">LOGINV(RAND(),$M$12,$L$12)</f>
        <v>28.344328217074228</v>
      </c>
      <c r="E3085" s="14">
        <f ca="1">LOGINV(RAND(),$M$13,$L$13)</f>
        <v>24.716155260585541</v>
      </c>
      <c r="F3085" s="14">
        <f ca="1">LOGINV(RAND(),$M$14,$L$14)</f>
        <v>24.923588076743084</v>
      </c>
      <c r="G3085" s="14">
        <f ca="1">D3085+E3085+F3085</f>
        <v>77.98407155440286</v>
      </c>
      <c r="H3085">
        <f ca="1">FLOOR(SimTable[[#This Row],[Total_Service_Time_sec]],10)</f>
        <v>70</v>
      </c>
    </row>
    <row r="3086" spans="1:8" ht="15" customHeight="1">
      <c r="A3086">
        <f t="shared" si="48"/>
        <v>3085</v>
      </c>
      <c r="B3086" s="13">
        <f ca="1">RAND()</f>
        <v>0.84595849331578155</v>
      </c>
      <c r="C3086" t="str">
        <f ca="1">IF(B3086&lt;=$L$3,$I$3,IF(B3086&lt;=$L$4,$I$4,IF(B3086&lt;=$L$5,$I$5,IF(B3086&lt;=$L$6,$I$6,$I$7))))</f>
        <v>Cup</v>
      </c>
      <c r="D3086" s="14">
        <f ca="1">LOGINV(RAND(),$M$12,$L$12)</f>
        <v>51.928372236841255</v>
      </c>
      <c r="E3086" s="14">
        <f ca="1">LOGINV(RAND(),$M$13,$L$13)</f>
        <v>24.496628404318841</v>
      </c>
      <c r="F3086" s="14">
        <f ca="1">LOGINV(RAND(),$M$14,$L$14)</f>
        <v>22.390790405425854</v>
      </c>
      <c r="G3086" s="14">
        <f ca="1">D3086+E3086+F3086</f>
        <v>98.815791046585957</v>
      </c>
      <c r="H3086">
        <f ca="1">FLOOR(SimTable[[#This Row],[Total_Service_Time_sec]],10)</f>
        <v>90</v>
      </c>
    </row>
    <row r="3087" spans="1:8" ht="15" customHeight="1">
      <c r="A3087">
        <f t="shared" si="48"/>
        <v>3086</v>
      </c>
      <c r="B3087" s="13">
        <f ca="1">RAND()</f>
        <v>0.61079222815359335</v>
      </c>
      <c r="C3087" t="str">
        <f ca="1">IF(B3087&lt;=$L$3,$I$3,IF(B3087&lt;=$L$4,$I$4,IF(B3087&lt;=$L$5,$I$5,IF(B3087&lt;=$L$6,$I$6,$I$7))))</f>
        <v>Cup</v>
      </c>
      <c r="D3087" s="14">
        <f ca="1">LOGINV(RAND(),$M$12,$L$12)</f>
        <v>39.735604082288646</v>
      </c>
      <c r="E3087" s="14">
        <f ca="1">LOGINV(RAND(),$M$13,$L$13)</f>
        <v>42.426389495778231</v>
      </c>
      <c r="F3087" s="14">
        <f ca="1">LOGINV(RAND(),$M$14,$L$14)</f>
        <v>24.931631467114212</v>
      </c>
      <c r="G3087" s="14">
        <f ca="1">D3087+E3087+F3087</f>
        <v>107.09362504518108</v>
      </c>
      <c r="H3087">
        <f ca="1">FLOOR(SimTable[[#This Row],[Total_Service_Time_sec]],10)</f>
        <v>100</v>
      </c>
    </row>
    <row r="3088" spans="1:8" ht="15" customHeight="1">
      <c r="A3088">
        <f t="shared" si="48"/>
        <v>3087</v>
      </c>
      <c r="B3088" s="13">
        <f ca="1">RAND()</f>
        <v>0.29097630858183521</v>
      </c>
      <c r="C3088" t="str">
        <f ca="1">IF(B3088&lt;=$L$3,$I$3,IF(B3088&lt;=$L$4,$I$4,IF(B3088&lt;=$L$5,$I$5,IF(B3088&lt;=$L$6,$I$6,$I$7))))</f>
        <v>Cone</v>
      </c>
      <c r="D3088" s="14">
        <f ca="1">LOGINV(RAND(),$M$12,$L$12)</f>
        <v>19.805588388658439</v>
      </c>
      <c r="E3088" s="14">
        <f ca="1">LOGINV(RAND(),$M$13,$L$13)</f>
        <v>47.667218388049868</v>
      </c>
      <c r="F3088" s="14">
        <f ca="1">LOGINV(RAND(),$M$14,$L$14)</f>
        <v>24.192462712633766</v>
      </c>
      <c r="G3088" s="14">
        <f ca="1">D3088+E3088+F3088</f>
        <v>91.66526948934208</v>
      </c>
      <c r="H3088">
        <f ca="1">FLOOR(SimTable[[#This Row],[Total_Service_Time_sec]],10)</f>
        <v>90</v>
      </c>
    </row>
    <row r="3089" spans="1:8" ht="15" customHeight="1">
      <c r="A3089">
        <f t="shared" si="48"/>
        <v>3088</v>
      </c>
      <c r="B3089" s="13">
        <f ca="1">RAND()</f>
        <v>0.39114109506114447</v>
      </c>
      <c r="C3089" t="str">
        <f ca="1">IF(B3089&lt;=$L$3,$I$3,IF(B3089&lt;=$L$4,$I$4,IF(B3089&lt;=$L$5,$I$5,IF(B3089&lt;=$L$6,$I$6,$I$7))))</f>
        <v>Cone</v>
      </c>
      <c r="D3089" s="14">
        <f ca="1">LOGINV(RAND(),$M$12,$L$12)</f>
        <v>15.085130270511879</v>
      </c>
      <c r="E3089" s="14">
        <f ca="1">LOGINV(RAND(),$M$13,$L$13)</f>
        <v>26.204718380904229</v>
      </c>
      <c r="F3089" s="14">
        <f ca="1">LOGINV(RAND(),$M$14,$L$14)</f>
        <v>17.798609021824621</v>
      </c>
      <c r="G3089" s="14">
        <f ca="1">D3089+E3089+F3089</f>
        <v>59.088457673240725</v>
      </c>
      <c r="H3089">
        <f ca="1">FLOOR(SimTable[[#This Row],[Total_Service_Time_sec]],10)</f>
        <v>50</v>
      </c>
    </row>
    <row r="3090" spans="1:8" ht="15" customHeight="1">
      <c r="A3090">
        <f t="shared" si="48"/>
        <v>3089</v>
      </c>
      <c r="B3090" s="13">
        <f ca="1">RAND()</f>
        <v>0.13711549337689188</v>
      </c>
      <c r="C3090" t="str">
        <f ca="1">IF(B3090&lt;=$L$3,$I$3,IF(B3090&lt;=$L$4,$I$4,IF(B3090&lt;=$L$5,$I$5,IF(B3090&lt;=$L$6,$I$6,$I$7))))</f>
        <v>Cone</v>
      </c>
      <c r="D3090" s="14">
        <f ca="1">LOGINV(RAND(),$M$12,$L$12)</f>
        <v>26.794930089487583</v>
      </c>
      <c r="E3090" s="14">
        <f ca="1">LOGINV(RAND(),$M$13,$L$13)</f>
        <v>17.287747279349826</v>
      </c>
      <c r="F3090" s="14">
        <f ca="1">LOGINV(RAND(),$M$14,$L$14)</f>
        <v>21.552160790772653</v>
      </c>
      <c r="G3090" s="14">
        <f ca="1">D3090+E3090+F3090</f>
        <v>65.634838159610069</v>
      </c>
      <c r="H3090">
        <f ca="1">FLOOR(SimTable[[#This Row],[Total_Service_Time_sec]],10)</f>
        <v>60</v>
      </c>
    </row>
    <row r="3091" spans="1:8" ht="15" customHeight="1">
      <c r="A3091">
        <f t="shared" si="48"/>
        <v>3090</v>
      </c>
      <c r="B3091" s="13">
        <f ca="1">RAND()</f>
        <v>0.4354766948128318</v>
      </c>
      <c r="C3091" t="str">
        <f ca="1">IF(B3091&lt;=$L$3,$I$3,IF(B3091&lt;=$L$4,$I$4,IF(B3091&lt;=$L$5,$I$5,IF(B3091&lt;=$L$6,$I$6,$I$7))))</f>
        <v>Cone</v>
      </c>
      <c r="D3091" s="14">
        <f ca="1">LOGINV(RAND(),$M$12,$L$12)</f>
        <v>41.06170229147699</v>
      </c>
      <c r="E3091" s="14">
        <f ca="1">LOGINV(RAND(),$M$13,$L$13)</f>
        <v>23.217477042966522</v>
      </c>
      <c r="F3091" s="14">
        <f ca="1">LOGINV(RAND(),$M$14,$L$14)</f>
        <v>18.827136270700493</v>
      </c>
      <c r="G3091" s="14">
        <f ca="1">D3091+E3091+F3091</f>
        <v>83.106315605144005</v>
      </c>
      <c r="H3091">
        <f ca="1">FLOOR(SimTable[[#This Row],[Total_Service_Time_sec]],10)</f>
        <v>80</v>
      </c>
    </row>
    <row r="3092" spans="1:8" ht="15" customHeight="1">
      <c r="A3092">
        <f t="shared" si="48"/>
        <v>3091</v>
      </c>
      <c r="B3092" s="13">
        <f ca="1">RAND()</f>
        <v>0.55924496194403905</v>
      </c>
      <c r="C3092" t="str">
        <f ca="1">IF(B3092&lt;=$L$3,$I$3,IF(B3092&lt;=$L$4,$I$4,IF(B3092&lt;=$L$5,$I$5,IF(B3092&lt;=$L$6,$I$6,$I$7))))</f>
        <v>Cup</v>
      </c>
      <c r="D3092" s="14">
        <f ca="1">LOGINV(RAND(),$M$12,$L$12)</f>
        <v>62.202941798845828</v>
      </c>
      <c r="E3092" s="14">
        <f ca="1">LOGINV(RAND(),$M$13,$L$13)</f>
        <v>16.504557153572247</v>
      </c>
      <c r="F3092" s="14">
        <f ca="1">LOGINV(RAND(),$M$14,$L$14)</f>
        <v>20.423971479542072</v>
      </c>
      <c r="G3092" s="14">
        <f ca="1">D3092+E3092+F3092</f>
        <v>99.131470431960153</v>
      </c>
      <c r="H3092">
        <f ca="1">FLOOR(SimTable[[#This Row],[Total_Service_Time_sec]],10)</f>
        <v>90</v>
      </c>
    </row>
    <row r="3093" spans="1:8" ht="15" customHeight="1">
      <c r="A3093">
        <f t="shared" si="48"/>
        <v>3092</v>
      </c>
      <c r="B3093" s="13">
        <f ca="1">RAND()</f>
        <v>0.22513028455775341</v>
      </c>
      <c r="C3093" t="str">
        <f ca="1">IF(B3093&lt;=$L$3,$I$3,IF(B3093&lt;=$L$4,$I$4,IF(B3093&lt;=$L$5,$I$5,IF(B3093&lt;=$L$6,$I$6,$I$7))))</f>
        <v>Cone</v>
      </c>
      <c r="D3093" s="14">
        <f ca="1">LOGINV(RAND(),$M$12,$L$12)</f>
        <v>38.592445723029471</v>
      </c>
      <c r="E3093" s="14">
        <f ca="1">LOGINV(RAND(),$M$13,$L$13)</f>
        <v>20.760505108246537</v>
      </c>
      <c r="F3093" s="14">
        <f ca="1">LOGINV(RAND(),$M$14,$L$14)</f>
        <v>18.33716210156668</v>
      </c>
      <c r="G3093" s="14">
        <f ca="1">D3093+E3093+F3093</f>
        <v>77.69011293284268</v>
      </c>
      <c r="H3093">
        <f ca="1">FLOOR(SimTable[[#This Row],[Total_Service_Time_sec]],10)</f>
        <v>70</v>
      </c>
    </row>
    <row r="3094" spans="1:8" ht="15" customHeight="1">
      <c r="A3094">
        <f t="shared" si="48"/>
        <v>3093</v>
      </c>
      <c r="B3094" s="13">
        <f ca="1">RAND()</f>
        <v>0.50041131313960485</v>
      </c>
      <c r="C3094" t="str">
        <f ca="1">IF(B3094&lt;=$L$3,$I$3,IF(B3094&lt;=$L$4,$I$4,IF(B3094&lt;=$L$5,$I$5,IF(B3094&lt;=$L$6,$I$6,$I$7))))</f>
        <v>Cup</v>
      </c>
      <c r="D3094" s="14">
        <f ca="1">LOGINV(RAND(),$M$12,$L$12)</f>
        <v>9.6727167986534592</v>
      </c>
      <c r="E3094" s="14">
        <f ca="1">LOGINV(RAND(),$M$13,$L$13)</f>
        <v>14.63335972482559</v>
      </c>
      <c r="F3094" s="14">
        <f ca="1">LOGINV(RAND(),$M$14,$L$14)</f>
        <v>14.957277289862066</v>
      </c>
      <c r="G3094" s="14">
        <f ca="1">D3094+E3094+F3094</f>
        <v>39.263353813341112</v>
      </c>
      <c r="H3094">
        <f ca="1">FLOOR(SimTable[[#This Row],[Total_Service_Time_sec]],10)</f>
        <v>30</v>
      </c>
    </row>
    <row r="3095" spans="1:8" ht="15" customHeight="1">
      <c r="A3095">
        <f t="shared" si="48"/>
        <v>3094</v>
      </c>
      <c r="B3095" s="13">
        <f ca="1">RAND()</f>
        <v>0.33978857807683027</v>
      </c>
      <c r="C3095" t="str">
        <f ca="1">IF(B3095&lt;=$L$3,$I$3,IF(B3095&lt;=$L$4,$I$4,IF(B3095&lt;=$L$5,$I$5,IF(B3095&lt;=$L$6,$I$6,$I$7))))</f>
        <v>Cone</v>
      </c>
      <c r="D3095" s="14">
        <f ca="1">LOGINV(RAND(),$M$12,$L$12)</f>
        <v>12.241889355164711</v>
      </c>
      <c r="E3095" s="14">
        <f ca="1">LOGINV(RAND(),$M$13,$L$13)</f>
        <v>62.999943466295974</v>
      </c>
      <c r="F3095" s="14">
        <f ca="1">LOGINV(RAND(),$M$14,$L$14)</f>
        <v>22.864092113191788</v>
      </c>
      <c r="G3095" s="14">
        <f ca="1">D3095+E3095+F3095</f>
        <v>98.105924934652478</v>
      </c>
      <c r="H3095">
        <f ca="1">FLOOR(SimTable[[#This Row],[Total_Service_Time_sec]],10)</f>
        <v>90</v>
      </c>
    </row>
    <row r="3096" spans="1:8" ht="15" customHeight="1">
      <c r="A3096">
        <f t="shared" si="48"/>
        <v>3095</v>
      </c>
      <c r="B3096" s="13">
        <f ca="1">RAND()</f>
        <v>0.93793959069996613</v>
      </c>
      <c r="C3096" t="str">
        <f ca="1">IF(B3096&lt;=$L$3,$I$3,IF(B3096&lt;=$L$4,$I$4,IF(B3096&lt;=$L$5,$I$5,IF(B3096&lt;=$L$6,$I$6,$I$7))))</f>
        <v>Split</v>
      </c>
      <c r="D3096" s="14">
        <f ca="1">LOGINV(RAND(),$M$12,$L$12)</f>
        <v>22.841454430057119</v>
      </c>
      <c r="E3096" s="14">
        <f ca="1">LOGINV(RAND(),$M$13,$L$13)</f>
        <v>28.549587584108991</v>
      </c>
      <c r="F3096" s="14">
        <f ca="1">LOGINV(RAND(),$M$14,$L$14)</f>
        <v>16.797059286368782</v>
      </c>
      <c r="G3096" s="14">
        <f ca="1">D3096+E3096+F3096</f>
        <v>68.188101300534896</v>
      </c>
      <c r="H3096">
        <f ca="1">FLOOR(SimTable[[#This Row],[Total_Service_Time_sec]],10)</f>
        <v>60</v>
      </c>
    </row>
    <row r="3097" spans="1:8" ht="15" customHeight="1">
      <c r="A3097">
        <f t="shared" si="48"/>
        <v>3096</v>
      </c>
      <c r="B3097" s="13">
        <f ca="1">RAND()</f>
        <v>0.59888685889063209</v>
      </c>
      <c r="C3097" t="str">
        <f ca="1">IF(B3097&lt;=$L$3,$I$3,IF(B3097&lt;=$L$4,$I$4,IF(B3097&lt;=$L$5,$I$5,IF(B3097&lt;=$L$6,$I$6,$I$7))))</f>
        <v>Cup</v>
      </c>
      <c r="D3097" s="14">
        <f ca="1">LOGINV(RAND(),$M$12,$L$12)</f>
        <v>16.590364737449129</v>
      </c>
      <c r="E3097" s="14">
        <f ca="1">LOGINV(RAND(),$M$13,$L$13)</f>
        <v>17.22306993111258</v>
      </c>
      <c r="F3097" s="14">
        <f ca="1">LOGINV(RAND(),$M$14,$L$14)</f>
        <v>25.080694117546656</v>
      </c>
      <c r="G3097" s="14">
        <f ca="1">D3097+E3097+F3097</f>
        <v>58.894128786108368</v>
      </c>
      <c r="H3097">
        <f ca="1">FLOOR(SimTable[[#This Row],[Total_Service_Time_sec]],10)</f>
        <v>50</v>
      </c>
    </row>
    <row r="3098" spans="1:8" ht="15" customHeight="1">
      <c r="A3098">
        <f t="shared" si="48"/>
        <v>3097</v>
      </c>
      <c r="B3098" s="13">
        <f ca="1">RAND()</f>
        <v>0.68261253991468529</v>
      </c>
      <c r="C3098" t="str">
        <f ca="1">IF(B3098&lt;=$L$3,$I$3,IF(B3098&lt;=$L$4,$I$4,IF(B3098&lt;=$L$5,$I$5,IF(B3098&lt;=$L$6,$I$6,$I$7))))</f>
        <v>Cup</v>
      </c>
      <c r="D3098" s="14">
        <f ca="1">LOGINV(RAND(),$M$12,$L$12)</f>
        <v>21.221399278832912</v>
      </c>
      <c r="E3098" s="14">
        <f ca="1">LOGINV(RAND(),$M$13,$L$13)</f>
        <v>37.943048925025558</v>
      </c>
      <c r="F3098" s="14">
        <f ca="1">LOGINV(RAND(),$M$14,$L$14)</f>
        <v>23.891281961647806</v>
      </c>
      <c r="G3098" s="14">
        <f ca="1">D3098+E3098+F3098</f>
        <v>83.055730165506276</v>
      </c>
      <c r="H3098">
        <f ca="1">FLOOR(SimTable[[#This Row],[Total_Service_Time_sec]],10)</f>
        <v>80</v>
      </c>
    </row>
    <row r="3099" spans="1:8" ht="15" customHeight="1">
      <c r="A3099">
        <f t="shared" si="48"/>
        <v>3098</v>
      </c>
      <c r="B3099" s="13">
        <f ca="1">RAND()</f>
        <v>0.59632508100634574</v>
      </c>
      <c r="C3099" t="str">
        <f ca="1">IF(B3099&lt;=$L$3,$I$3,IF(B3099&lt;=$L$4,$I$4,IF(B3099&lt;=$L$5,$I$5,IF(B3099&lt;=$L$6,$I$6,$I$7))))</f>
        <v>Cup</v>
      </c>
      <c r="D3099" s="14">
        <f ca="1">LOGINV(RAND(),$M$12,$L$12)</f>
        <v>9.0923737888029095</v>
      </c>
      <c r="E3099" s="14">
        <f ca="1">LOGINV(RAND(),$M$13,$L$13)</f>
        <v>24.573262484061715</v>
      </c>
      <c r="F3099" s="14">
        <f ca="1">LOGINV(RAND(),$M$14,$L$14)</f>
        <v>17.896254409714142</v>
      </c>
      <c r="G3099" s="14">
        <f ca="1">D3099+E3099+F3099</f>
        <v>51.561890682578763</v>
      </c>
      <c r="H3099">
        <f ca="1">FLOOR(SimTable[[#This Row],[Total_Service_Time_sec]],10)</f>
        <v>50</v>
      </c>
    </row>
    <row r="3100" spans="1:8" ht="15" customHeight="1">
      <c r="A3100">
        <f t="shared" si="48"/>
        <v>3099</v>
      </c>
      <c r="B3100" s="13">
        <f ca="1">RAND()</f>
        <v>0.26921678264266768</v>
      </c>
      <c r="C3100" t="str">
        <f ca="1">IF(B3100&lt;=$L$3,$I$3,IF(B3100&lt;=$L$4,$I$4,IF(B3100&lt;=$L$5,$I$5,IF(B3100&lt;=$L$6,$I$6,$I$7))))</f>
        <v>Cone</v>
      </c>
      <c r="D3100" s="14">
        <f ca="1">LOGINV(RAND(),$M$12,$L$12)</f>
        <v>31.859958690784005</v>
      </c>
      <c r="E3100" s="14">
        <f ca="1">LOGINV(RAND(),$M$13,$L$13)</f>
        <v>14.322418318004027</v>
      </c>
      <c r="F3100" s="14">
        <f ca="1">LOGINV(RAND(),$M$14,$L$14)</f>
        <v>17.05632357564026</v>
      </c>
      <c r="G3100" s="14">
        <f ca="1">D3100+E3100+F3100</f>
        <v>63.238700584428287</v>
      </c>
      <c r="H3100">
        <f ca="1">FLOOR(SimTable[[#This Row],[Total_Service_Time_sec]],10)</f>
        <v>60</v>
      </c>
    </row>
    <row r="3101" spans="1:8" ht="15" customHeight="1">
      <c r="A3101">
        <f t="shared" si="48"/>
        <v>3100</v>
      </c>
      <c r="B3101" s="13">
        <f ca="1">RAND()</f>
        <v>0.96553064701015312</v>
      </c>
      <c r="C3101" t="str">
        <f ca="1">IF(B3101&lt;=$L$3,$I$3,IF(B3101&lt;=$L$4,$I$4,IF(B3101&lt;=$L$5,$I$5,IF(B3101&lt;=$L$6,$I$6,$I$7))))</f>
        <v>Sundae</v>
      </c>
      <c r="D3101" s="14">
        <f ca="1">LOGINV(RAND(),$M$12,$L$12)</f>
        <v>42.968052574774092</v>
      </c>
      <c r="E3101" s="14">
        <f ca="1">LOGINV(RAND(),$M$13,$L$13)</f>
        <v>28.365962004162832</v>
      </c>
      <c r="F3101" s="14">
        <f ca="1">LOGINV(RAND(),$M$14,$L$14)</f>
        <v>20.368782799467418</v>
      </c>
      <c r="G3101" s="14">
        <f ca="1">D3101+E3101+F3101</f>
        <v>91.702797378404341</v>
      </c>
      <c r="H3101">
        <f ca="1">FLOOR(SimTable[[#This Row],[Total_Service_Time_sec]],10)</f>
        <v>90</v>
      </c>
    </row>
    <row r="3102" spans="1:8" ht="15" customHeight="1">
      <c r="A3102">
        <f t="shared" si="48"/>
        <v>3101</v>
      </c>
      <c r="B3102" s="13">
        <f ca="1">RAND()</f>
        <v>0.86855676634281642</v>
      </c>
      <c r="C3102" t="str">
        <f ca="1">IF(B3102&lt;=$L$3,$I$3,IF(B3102&lt;=$L$4,$I$4,IF(B3102&lt;=$L$5,$I$5,IF(B3102&lt;=$L$6,$I$6,$I$7))))</f>
        <v>Shake</v>
      </c>
      <c r="D3102" s="14">
        <f ca="1">LOGINV(RAND(),$M$12,$L$12)</f>
        <v>38.475066756909598</v>
      </c>
      <c r="E3102" s="14">
        <f ca="1">LOGINV(RAND(),$M$13,$L$13)</f>
        <v>25.529411306299369</v>
      </c>
      <c r="F3102" s="14">
        <f ca="1">LOGINV(RAND(),$M$14,$L$14)</f>
        <v>20.200796208532676</v>
      </c>
      <c r="G3102" s="14">
        <f ca="1">D3102+E3102+F3102</f>
        <v>84.205274271741644</v>
      </c>
      <c r="H3102">
        <f ca="1">FLOOR(SimTable[[#This Row],[Total_Service_Time_sec]],10)</f>
        <v>80</v>
      </c>
    </row>
    <row r="3103" spans="1:8" ht="15" customHeight="1">
      <c r="A3103">
        <f t="shared" si="48"/>
        <v>3102</v>
      </c>
      <c r="B3103" s="13">
        <f ca="1">RAND()</f>
        <v>0.45810588281347941</v>
      </c>
      <c r="C3103" t="str">
        <f ca="1">IF(B3103&lt;=$L$3,$I$3,IF(B3103&lt;=$L$4,$I$4,IF(B3103&lt;=$L$5,$I$5,IF(B3103&lt;=$L$6,$I$6,$I$7))))</f>
        <v>Cone</v>
      </c>
      <c r="D3103" s="14">
        <f ca="1">LOGINV(RAND(),$M$12,$L$12)</f>
        <v>7.5583157526807243</v>
      </c>
      <c r="E3103" s="14">
        <f ca="1">LOGINV(RAND(),$M$13,$L$13)</f>
        <v>17.497282629942056</v>
      </c>
      <c r="F3103" s="14">
        <f ca="1">LOGINV(RAND(),$M$14,$L$14)</f>
        <v>16.09160008561561</v>
      </c>
      <c r="G3103" s="14">
        <f ca="1">D3103+E3103+F3103</f>
        <v>41.147198468238386</v>
      </c>
      <c r="H3103">
        <f ca="1">FLOOR(SimTable[[#This Row],[Total_Service_Time_sec]],10)</f>
        <v>40</v>
      </c>
    </row>
    <row r="3104" spans="1:8" ht="15" customHeight="1">
      <c r="A3104">
        <f t="shared" si="48"/>
        <v>3103</v>
      </c>
      <c r="B3104" s="13">
        <f ca="1">RAND()</f>
        <v>9.7096227384721789E-2</v>
      </c>
      <c r="C3104" t="str">
        <f ca="1">IF(B3104&lt;=$L$3,$I$3,IF(B3104&lt;=$L$4,$I$4,IF(B3104&lt;=$L$5,$I$5,IF(B3104&lt;=$L$6,$I$6,$I$7))))</f>
        <v>Cone</v>
      </c>
      <c r="D3104" s="14">
        <f ca="1">LOGINV(RAND(),$M$12,$L$12)</f>
        <v>17.60372021870635</v>
      </c>
      <c r="E3104" s="14">
        <f ca="1">LOGINV(RAND(),$M$13,$L$13)</f>
        <v>48.777704558511481</v>
      </c>
      <c r="F3104" s="14">
        <f ca="1">LOGINV(RAND(),$M$14,$L$14)</f>
        <v>20.520103297006081</v>
      </c>
      <c r="G3104" s="14">
        <f ca="1">D3104+E3104+F3104</f>
        <v>86.901528074223904</v>
      </c>
      <c r="H3104">
        <f ca="1">FLOOR(SimTable[[#This Row],[Total_Service_Time_sec]],10)</f>
        <v>80</v>
      </c>
    </row>
    <row r="3105" spans="1:8" ht="15" customHeight="1">
      <c r="A3105">
        <f t="shared" si="48"/>
        <v>3104</v>
      </c>
      <c r="B3105" s="13">
        <f ca="1">RAND()</f>
        <v>0.47112864025123935</v>
      </c>
      <c r="C3105" t="str">
        <f ca="1">IF(B3105&lt;=$L$3,$I$3,IF(B3105&lt;=$L$4,$I$4,IF(B3105&lt;=$L$5,$I$5,IF(B3105&lt;=$L$6,$I$6,$I$7))))</f>
        <v>Cone</v>
      </c>
      <c r="D3105" s="14">
        <f ca="1">LOGINV(RAND(),$M$12,$L$12)</f>
        <v>24.684593172381785</v>
      </c>
      <c r="E3105" s="14">
        <f ca="1">LOGINV(RAND(),$M$13,$L$13)</f>
        <v>18.782149446182114</v>
      </c>
      <c r="F3105" s="14">
        <f ca="1">LOGINV(RAND(),$M$14,$L$14)</f>
        <v>25.08893357787937</v>
      </c>
      <c r="G3105" s="14">
        <f ca="1">D3105+E3105+F3105</f>
        <v>68.555676196443272</v>
      </c>
      <c r="H3105">
        <f ca="1">FLOOR(SimTable[[#This Row],[Total_Service_Time_sec]],10)</f>
        <v>60</v>
      </c>
    </row>
    <row r="3106" spans="1:8" ht="15" customHeight="1">
      <c r="A3106">
        <f t="shared" si="48"/>
        <v>3105</v>
      </c>
      <c r="B3106" s="13">
        <f ca="1">RAND()</f>
        <v>0.28120389712523519</v>
      </c>
      <c r="C3106" t="str">
        <f ca="1">IF(B3106&lt;=$L$3,$I$3,IF(B3106&lt;=$L$4,$I$4,IF(B3106&lt;=$L$5,$I$5,IF(B3106&lt;=$L$6,$I$6,$I$7))))</f>
        <v>Cone</v>
      </c>
      <c r="D3106" s="14">
        <f ca="1">LOGINV(RAND(),$M$12,$L$12)</f>
        <v>47.245978347537779</v>
      </c>
      <c r="E3106" s="14">
        <f ca="1">LOGINV(RAND(),$M$13,$L$13)</f>
        <v>12.94529459220124</v>
      </c>
      <c r="F3106" s="14">
        <f ca="1">LOGINV(RAND(),$M$14,$L$14)</f>
        <v>18.028922359003399</v>
      </c>
      <c r="G3106" s="14">
        <f ca="1">D3106+E3106+F3106</f>
        <v>78.220195298742425</v>
      </c>
      <c r="H3106">
        <f ca="1">FLOOR(SimTable[[#This Row],[Total_Service_Time_sec]],10)</f>
        <v>70</v>
      </c>
    </row>
    <row r="3107" spans="1:8" ht="15" customHeight="1">
      <c r="A3107">
        <f t="shared" si="48"/>
        <v>3106</v>
      </c>
      <c r="B3107" s="13">
        <f ca="1">RAND()</f>
        <v>0.34643535546178295</v>
      </c>
      <c r="C3107" t="str">
        <f ca="1">IF(B3107&lt;=$L$3,$I$3,IF(B3107&lt;=$L$4,$I$4,IF(B3107&lt;=$L$5,$I$5,IF(B3107&lt;=$L$6,$I$6,$I$7))))</f>
        <v>Cone</v>
      </c>
      <c r="D3107" s="14">
        <f ca="1">LOGINV(RAND(),$M$12,$L$12)</f>
        <v>10.865147327210432</v>
      </c>
      <c r="E3107" s="14">
        <f ca="1">LOGINV(RAND(),$M$13,$L$13)</f>
        <v>46.448992457224968</v>
      </c>
      <c r="F3107" s="14">
        <f ca="1">LOGINV(RAND(),$M$14,$L$14)</f>
        <v>16.168415943802223</v>
      </c>
      <c r="G3107" s="14">
        <f ca="1">D3107+E3107+F3107</f>
        <v>73.482555728237628</v>
      </c>
      <c r="H3107">
        <f ca="1">FLOOR(SimTable[[#This Row],[Total_Service_Time_sec]],10)</f>
        <v>70</v>
      </c>
    </row>
    <row r="3108" spans="1:8" ht="15" customHeight="1">
      <c r="A3108">
        <f t="shared" si="48"/>
        <v>3107</v>
      </c>
      <c r="B3108" s="13">
        <f ca="1">RAND()</f>
        <v>0.29502733530782232</v>
      </c>
      <c r="C3108" t="str">
        <f ca="1">IF(B3108&lt;=$L$3,$I$3,IF(B3108&lt;=$L$4,$I$4,IF(B3108&lt;=$L$5,$I$5,IF(B3108&lt;=$L$6,$I$6,$I$7))))</f>
        <v>Cone</v>
      </c>
      <c r="D3108" s="14">
        <f ca="1">LOGINV(RAND(),$M$12,$L$12)</f>
        <v>44.042618746674442</v>
      </c>
      <c r="E3108" s="14">
        <f ca="1">LOGINV(RAND(),$M$13,$L$13)</f>
        <v>59.169815589346413</v>
      </c>
      <c r="F3108" s="14">
        <f ca="1">LOGINV(RAND(),$M$14,$L$14)</f>
        <v>14.684221423660626</v>
      </c>
      <c r="G3108" s="14">
        <f ca="1">D3108+E3108+F3108</f>
        <v>117.89665575968149</v>
      </c>
      <c r="H3108">
        <f ca="1">FLOOR(SimTable[[#This Row],[Total_Service_Time_sec]],10)</f>
        <v>110</v>
      </c>
    </row>
    <row r="3109" spans="1:8" ht="15" customHeight="1">
      <c r="A3109">
        <f t="shared" si="48"/>
        <v>3108</v>
      </c>
      <c r="B3109" s="13">
        <f ca="1">RAND()</f>
        <v>0.74381567620876154</v>
      </c>
      <c r="C3109" t="str">
        <f ca="1">IF(B3109&lt;=$L$3,$I$3,IF(B3109&lt;=$L$4,$I$4,IF(B3109&lt;=$L$5,$I$5,IF(B3109&lt;=$L$6,$I$6,$I$7))))</f>
        <v>Cup</v>
      </c>
      <c r="D3109" s="14">
        <f ca="1">LOGINV(RAND(),$M$12,$L$12)</f>
        <v>23.392992162957565</v>
      </c>
      <c r="E3109" s="14">
        <f ca="1">LOGINV(RAND(),$M$13,$L$13)</f>
        <v>41.539153551059151</v>
      </c>
      <c r="F3109" s="14">
        <f ca="1">LOGINV(RAND(),$M$14,$L$14)</f>
        <v>14.009014742349997</v>
      </c>
      <c r="G3109" s="14">
        <f ca="1">D3109+E3109+F3109</f>
        <v>78.941160456366703</v>
      </c>
      <c r="H3109">
        <f ca="1">FLOOR(SimTable[[#This Row],[Total_Service_Time_sec]],10)</f>
        <v>70</v>
      </c>
    </row>
    <row r="3110" spans="1:8" ht="15" customHeight="1">
      <c r="A3110">
        <f t="shared" si="48"/>
        <v>3109</v>
      </c>
      <c r="B3110" s="13">
        <f ca="1">RAND()</f>
        <v>0.64464989056496103</v>
      </c>
      <c r="C3110" t="str">
        <f ca="1">IF(B3110&lt;=$L$3,$I$3,IF(B3110&lt;=$L$4,$I$4,IF(B3110&lt;=$L$5,$I$5,IF(B3110&lt;=$L$6,$I$6,$I$7))))</f>
        <v>Cup</v>
      </c>
      <c r="D3110" s="14">
        <f ca="1">LOGINV(RAND(),$M$12,$L$12)</f>
        <v>23.446084219984424</v>
      </c>
      <c r="E3110" s="14">
        <f ca="1">LOGINV(RAND(),$M$13,$L$13)</f>
        <v>19.537466772313262</v>
      </c>
      <c r="F3110" s="14">
        <f ca="1">LOGINV(RAND(),$M$14,$L$14)</f>
        <v>15.092547693672756</v>
      </c>
      <c r="G3110" s="14">
        <f ca="1">D3110+E3110+F3110</f>
        <v>58.076098685970443</v>
      </c>
      <c r="H3110">
        <f ca="1">FLOOR(SimTable[[#This Row],[Total_Service_Time_sec]],10)</f>
        <v>50</v>
      </c>
    </row>
    <row r="3111" spans="1:8" ht="15" customHeight="1">
      <c r="A3111">
        <f t="shared" si="48"/>
        <v>3110</v>
      </c>
      <c r="B3111" s="13">
        <f ca="1">RAND()</f>
        <v>0.21026532202733561</v>
      </c>
      <c r="C3111" t="str">
        <f ca="1">IF(B3111&lt;=$L$3,$I$3,IF(B3111&lt;=$L$4,$I$4,IF(B3111&lt;=$L$5,$I$5,IF(B3111&lt;=$L$6,$I$6,$I$7))))</f>
        <v>Cone</v>
      </c>
      <c r="D3111" s="14">
        <f ca="1">LOGINV(RAND(),$M$12,$L$12)</f>
        <v>31.202815703768863</v>
      </c>
      <c r="E3111" s="14">
        <f ca="1">LOGINV(RAND(),$M$13,$L$13)</f>
        <v>56.422302393629238</v>
      </c>
      <c r="F3111" s="14">
        <f ca="1">LOGINV(RAND(),$M$14,$L$14)</f>
        <v>19.281321080038602</v>
      </c>
      <c r="G3111" s="14">
        <f ca="1">D3111+E3111+F3111</f>
        <v>106.90643917743671</v>
      </c>
      <c r="H3111">
        <f ca="1">FLOOR(SimTable[[#This Row],[Total_Service_Time_sec]],10)</f>
        <v>100</v>
      </c>
    </row>
    <row r="3112" spans="1:8" ht="15" customHeight="1">
      <c r="A3112">
        <f t="shared" si="48"/>
        <v>3111</v>
      </c>
      <c r="B3112" s="13">
        <f ca="1">RAND()</f>
        <v>0.61174696433796816</v>
      </c>
      <c r="C3112" t="str">
        <f ca="1">IF(B3112&lt;=$L$3,$I$3,IF(B3112&lt;=$L$4,$I$4,IF(B3112&lt;=$L$5,$I$5,IF(B3112&lt;=$L$6,$I$6,$I$7))))</f>
        <v>Cup</v>
      </c>
      <c r="D3112" s="14">
        <f ca="1">LOGINV(RAND(),$M$12,$L$12)</f>
        <v>35.379811872847128</v>
      </c>
      <c r="E3112" s="14">
        <f ca="1">LOGINV(RAND(),$M$13,$L$13)</f>
        <v>11.974100603932571</v>
      </c>
      <c r="F3112" s="14">
        <f ca="1">LOGINV(RAND(),$M$14,$L$14)</f>
        <v>20.942477070710144</v>
      </c>
      <c r="G3112" s="14">
        <f ca="1">D3112+E3112+F3112</f>
        <v>68.296389547489838</v>
      </c>
      <c r="H3112">
        <f ca="1">FLOOR(SimTable[[#This Row],[Total_Service_Time_sec]],10)</f>
        <v>60</v>
      </c>
    </row>
    <row r="3113" spans="1:8" ht="15" customHeight="1">
      <c r="A3113">
        <f t="shared" si="48"/>
        <v>3112</v>
      </c>
      <c r="B3113" s="13">
        <f ca="1">RAND()</f>
        <v>0.8897079450511719</v>
      </c>
      <c r="C3113" t="str">
        <f ca="1">IF(B3113&lt;=$L$3,$I$3,IF(B3113&lt;=$L$4,$I$4,IF(B3113&lt;=$L$5,$I$5,IF(B3113&lt;=$L$6,$I$6,$I$7))))</f>
        <v>Shake</v>
      </c>
      <c r="D3113" s="14">
        <f ca="1">LOGINV(RAND(),$M$12,$L$12)</f>
        <v>13.505856678582701</v>
      </c>
      <c r="E3113" s="14">
        <f ca="1">LOGINV(RAND(),$M$13,$L$13)</f>
        <v>49.415157177284598</v>
      </c>
      <c r="F3113" s="14">
        <f ca="1">LOGINV(RAND(),$M$14,$L$14)</f>
        <v>12.980697162670019</v>
      </c>
      <c r="G3113" s="14">
        <f ca="1">D3113+E3113+F3113</f>
        <v>75.901711018537327</v>
      </c>
      <c r="H3113">
        <f ca="1">FLOOR(SimTable[[#This Row],[Total_Service_Time_sec]],10)</f>
        <v>70</v>
      </c>
    </row>
    <row r="3114" spans="1:8" ht="15" customHeight="1">
      <c r="A3114">
        <f t="shared" si="48"/>
        <v>3113</v>
      </c>
      <c r="B3114" s="13">
        <f ca="1">RAND()</f>
        <v>0.69454427208821368</v>
      </c>
      <c r="C3114" t="str">
        <f ca="1">IF(B3114&lt;=$L$3,$I$3,IF(B3114&lt;=$L$4,$I$4,IF(B3114&lt;=$L$5,$I$5,IF(B3114&lt;=$L$6,$I$6,$I$7))))</f>
        <v>Cup</v>
      </c>
      <c r="D3114" s="14">
        <f ca="1">LOGINV(RAND(),$M$12,$L$12)</f>
        <v>24.548310219761795</v>
      </c>
      <c r="E3114" s="14">
        <f ca="1">LOGINV(RAND(),$M$13,$L$13)</f>
        <v>72.250815233235954</v>
      </c>
      <c r="F3114" s="14">
        <f ca="1">LOGINV(RAND(),$M$14,$L$14)</f>
        <v>24.54444001368924</v>
      </c>
      <c r="G3114" s="14">
        <f ca="1">D3114+E3114+F3114</f>
        <v>121.34356546668698</v>
      </c>
      <c r="H3114">
        <f ca="1">FLOOR(SimTable[[#This Row],[Total_Service_Time_sec]],10)</f>
        <v>120</v>
      </c>
    </row>
    <row r="3115" spans="1:8" ht="15" customHeight="1">
      <c r="A3115">
        <f t="shared" si="48"/>
        <v>3114</v>
      </c>
      <c r="B3115" s="13">
        <f ca="1">RAND()</f>
        <v>2.1596544831339437E-2</v>
      </c>
      <c r="C3115" t="str">
        <f ca="1">IF(B3115&lt;=$L$3,$I$3,IF(B3115&lt;=$L$4,$I$4,IF(B3115&lt;=$L$5,$I$5,IF(B3115&lt;=$L$6,$I$6,$I$7))))</f>
        <v>Cone</v>
      </c>
      <c r="D3115" s="14">
        <f ca="1">LOGINV(RAND(),$M$12,$L$12)</f>
        <v>36.498428626575873</v>
      </c>
      <c r="E3115" s="14">
        <f ca="1">LOGINV(RAND(),$M$13,$L$13)</f>
        <v>29.564555082523455</v>
      </c>
      <c r="F3115" s="14">
        <f ca="1">LOGINV(RAND(),$M$14,$L$14)</f>
        <v>18.591482797579651</v>
      </c>
      <c r="G3115" s="14">
        <f ca="1">D3115+E3115+F3115</f>
        <v>84.654466506678972</v>
      </c>
      <c r="H3115">
        <f ca="1">FLOOR(SimTable[[#This Row],[Total_Service_Time_sec]],10)</f>
        <v>80</v>
      </c>
    </row>
    <row r="3116" spans="1:8" ht="15" customHeight="1">
      <c r="A3116">
        <f t="shared" si="48"/>
        <v>3115</v>
      </c>
      <c r="B3116" s="13">
        <f ca="1">RAND()</f>
        <v>0.6014407080966534</v>
      </c>
      <c r="C3116" t="str">
        <f ca="1">IF(B3116&lt;=$L$3,$I$3,IF(B3116&lt;=$L$4,$I$4,IF(B3116&lt;=$L$5,$I$5,IF(B3116&lt;=$L$6,$I$6,$I$7))))</f>
        <v>Cup</v>
      </c>
      <c r="D3116" s="14">
        <f ca="1">LOGINV(RAND(),$M$12,$L$12)</f>
        <v>29.234569668643342</v>
      </c>
      <c r="E3116" s="14">
        <f ca="1">LOGINV(RAND(),$M$13,$L$13)</f>
        <v>29.43267975157158</v>
      </c>
      <c r="F3116" s="14">
        <f ca="1">LOGINV(RAND(),$M$14,$L$14)</f>
        <v>21.877778168750009</v>
      </c>
      <c r="G3116" s="14">
        <f ca="1">D3116+E3116+F3116</f>
        <v>80.545027588964928</v>
      </c>
      <c r="H3116">
        <f ca="1">FLOOR(SimTable[[#This Row],[Total_Service_Time_sec]],10)</f>
        <v>80</v>
      </c>
    </row>
    <row r="3117" spans="1:8" ht="15" customHeight="1">
      <c r="A3117">
        <f t="shared" si="48"/>
        <v>3116</v>
      </c>
      <c r="B3117" s="13">
        <f ca="1">RAND()</f>
        <v>0.13412462672275827</v>
      </c>
      <c r="C3117" t="str">
        <f ca="1">IF(B3117&lt;=$L$3,$I$3,IF(B3117&lt;=$L$4,$I$4,IF(B3117&lt;=$L$5,$I$5,IF(B3117&lt;=$L$6,$I$6,$I$7))))</f>
        <v>Cone</v>
      </c>
      <c r="D3117" s="14">
        <f ca="1">LOGINV(RAND(),$M$12,$L$12)</f>
        <v>39.608061119745777</v>
      </c>
      <c r="E3117" s="14">
        <f ca="1">LOGINV(RAND(),$M$13,$L$13)</f>
        <v>22.631300914372439</v>
      </c>
      <c r="F3117" s="14">
        <f ca="1">LOGINV(RAND(),$M$14,$L$14)</f>
        <v>17.438760706629509</v>
      </c>
      <c r="G3117" s="14">
        <f ca="1">D3117+E3117+F3117</f>
        <v>79.678122740747725</v>
      </c>
      <c r="H3117">
        <f ca="1">FLOOR(SimTable[[#This Row],[Total_Service_Time_sec]],10)</f>
        <v>70</v>
      </c>
    </row>
    <row r="3118" spans="1:8" ht="15" customHeight="1">
      <c r="A3118">
        <f t="shared" si="48"/>
        <v>3117</v>
      </c>
      <c r="B3118" s="13">
        <f ca="1">RAND()</f>
        <v>0.38789014627225527</v>
      </c>
      <c r="C3118" t="str">
        <f ca="1">IF(B3118&lt;=$L$3,$I$3,IF(B3118&lt;=$L$4,$I$4,IF(B3118&lt;=$L$5,$I$5,IF(B3118&lt;=$L$6,$I$6,$I$7))))</f>
        <v>Cone</v>
      </c>
      <c r="D3118" s="14">
        <f ca="1">LOGINV(RAND(),$M$12,$L$12)</f>
        <v>39.071174768923989</v>
      </c>
      <c r="E3118" s="14">
        <f ca="1">LOGINV(RAND(),$M$13,$L$13)</f>
        <v>26.477205695127534</v>
      </c>
      <c r="F3118" s="14">
        <f ca="1">LOGINV(RAND(),$M$14,$L$14)</f>
        <v>13.490590908912774</v>
      </c>
      <c r="G3118" s="14">
        <f ca="1">D3118+E3118+F3118</f>
        <v>79.038971372964298</v>
      </c>
      <c r="H3118">
        <f ca="1">FLOOR(SimTable[[#This Row],[Total_Service_Time_sec]],10)</f>
        <v>70</v>
      </c>
    </row>
    <row r="3119" spans="1:8" ht="15" customHeight="1">
      <c r="A3119">
        <f t="shared" si="48"/>
        <v>3118</v>
      </c>
      <c r="B3119" s="13">
        <f ca="1">RAND()</f>
        <v>0.28754130756485652</v>
      </c>
      <c r="C3119" t="str">
        <f ca="1">IF(B3119&lt;=$L$3,$I$3,IF(B3119&lt;=$L$4,$I$4,IF(B3119&lt;=$L$5,$I$5,IF(B3119&lt;=$L$6,$I$6,$I$7))))</f>
        <v>Cone</v>
      </c>
      <c r="D3119" s="14">
        <f ca="1">LOGINV(RAND(),$M$12,$L$12)</f>
        <v>30.419824530660673</v>
      </c>
      <c r="E3119" s="14">
        <f ca="1">LOGINV(RAND(),$M$13,$L$13)</f>
        <v>44.569807570634545</v>
      </c>
      <c r="F3119" s="14">
        <f ca="1">LOGINV(RAND(),$M$14,$L$14)</f>
        <v>20.882248948680424</v>
      </c>
      <c r="G3119" s="14">
        <f ca="1">D3119+E3119+F3119</f>
        <v>95.871881049975642</v>
      </c>
      <c r="H3119">
        <f ca="1">FLOOR(SimTable[[#This Row],[Total_Service_Time_sec]],10)</f>
        <v>90</v>
      </c>
    </row>
    <row r="3120" spans="1:8" ht="15" customHeight="1">
      <c r="A3120">
        <f t="shared" si="48"/>
        <v>3119</v>
      </c>
      <c r="B3120" s="13">
        <f ca="1">RAND()</f>
        <v>0.45419195623593356</v>
      </c>
      <c r="C3120" t="str">
        <f ca="1">IF(B3120&lt;=$L$3,$I$3,IF(B3120&lt;=$L$4,$I$4,IF(B3120&lt;=$L$5,$I$5,IF(B3120&lt;=$L$6,$I$6,$I$7))))</f>
        <v>Cone</v>
      </c>
      <c r="D3120" s="14">
        <f ca="1">LOGINV(RAND(),$M$12,$L$12)</f>
        <v>34.577450854760293</v>
      </c>
      <c r="E3120" s="14">
        <f ca="1">LOGINV(RAND(),$M$13,$L$13)</f>
        <v>20.762310900222008</v>
      </c>
      <c r="F3120" s="14">
        <f ca="1">LOGINV(RAND(),$M$14,$L$14)</f>
        <v>19.718464237752041</v>
      </c>
      <c r="G3120" s="14">
        <f ca="1">D3120+E3120+F3120</f>
        <v>75.05822599273435</v>
      </c>
      <c r="H3120">
        <f ca="1">FLOOR(SimTable[[#This Row],[Total_Service_Time_sec]],10)</f>
        <v>70</v>
      </c>
    </row>
    <row r="3121" spans="1:8" ht="15" customHeight="1">
      <c r="A3121">
        <f t="shared" si="48"/>
        <v>3120</v>
      </c>
      <c r="B3121" s="13">
        <f ca="1">RAND()</f>
        <v>0.60777868523144918</v>
      </c>
      <c r="C3121" t="str">
        <f ca="1">IF(B3121&lt;=$L$3,$I$3,IF(B3121&lt;=$L$4,$I$4,IF(B3121&lt;=$L$5,$I$5,IF(B3121&lt;=$L$6,$I$6,$I$7))))</f>
        <v>Cup</v>
      </c>
      <c r="D3121" s="14">
        <f ca="1">LOGINV(RAND(),$M$12,$L$12)</f>
        <v>25.425634740488675</v>
      </c>
      <c r="E3121" s="14">
        <f ca="1">LOGINV(RAND(),$M$13,$L$13)</f>
        <v>22.30002546688716</v>
      </c>
      <c r="F3121" s="14">
        <f ca="1">LOGINV(RAND(),$M$14,$L$14)</f>
        <v>14.794511449256474</v>
      </c>
      <c r="G3121" s="14">
        <f ca="1">D3121+E3121+F3121</f>
        <v>62.520171656632314</v>
      </c>
      <c r="H3121">
        <f ca="1">FLOOR(SimTable[[#This Row],[Total_Service_Time_sec]],10)</f>
        <v>60</v>
      </c>
    </row>
    <row r="3122" spans="1:8" ht="15" customHeight="1">
      <c r="A3122">
        <f t="shared" si="48"/>
        <v>3121</v>
      </c>
      <c r="B3122" s="13">
        <f ca="1">RAND()</f>
        <v>0.24588442331046556</v>
      </c>
      <c r="C3122" t="str">
        <f ca="1">IF(B3122&lt;=$L$3,$I$3,IF(B3122&lt;=$L$4,$I$4,IF(B3122&lt;=$L$5,$I$5,IF(B3122&lt;=$L$6,$I$6,$I$7))))</f>
        <v>Cone</v>
      </c>
      <c r="D3122" s="14">
        <f ca="1">LOGINV(RAND(),$M$12,$L$12)</f>
        <v>44.81458908480964</v>
      </c>
      <c r="E3122" s="14">
        <f ca="1">LOGINV(RAND(),$M$13,$L$13)</f>
        <v>18.823121559295831</v>
      </c>
      <c r="F3122" s="14">
        <f ca="1">LOGINV(RAND(),$M$14,$L$14)</f>
        <v>19.7499714219414</v>
      </c>
      <c r="G3122" s="14">
        <f ca="1">D3122+E3122+F3122</f>
        <v>83.387682066046864</v>
      </c>
      <c r="H3122">
        <f ca="1">FLOOR(SimTable[[#This Row],[Total_Service_Time_sec]],10)</f>
        <v>80</v>
      </c>
    </row>
    <row r="3123" spans="1:8" ht="15" customHeight="1">
      <c r="A3123">
        <f t="shared" si="48"/>
        <v>3122</v>
      </c>
      <c r="B3123" s="13">
        <f ca="1">RAND()</f>
        <v>0.30593875609375354</v>
      </c>
      <c r="C3123" t="str">
        <f ca="1">IF(B3123&lt;=$L$3,$I$3,IF(B3123&lt;=$L$4,$I$4,IF(B3123&lt;=$L$5,$I$5,IF(B3123&lt;=$L$6,$I$6,$I$7))))</f>
        <v>Cone</v>
      </c>
      <c r="D3123" s="14">
        <f ca="1">LOGINV(RAND(),$M$12,$L$12)</f>
        <v>38.275248989473837</v>
      </c>
      <c r="E3123" s="14">
        <f ca="1">LOGINV(RAND(),$M$13,$L$13)</f>
        <v>18.750506187986545</v>
      </c>
      <c r="F3123" s="14">
        <f ca="1">LOGINV(RAND(),$M$14,$L$14)</f>
        <v>20.08705052816487</v>
      </c>
      <c r="G3123" s="14">
        <f ca="1">D3123+E3123+F3123</f>
        <v>77.112805705625249</v>
      </c>
      <c r="H3123">
        <f ca="1">FLOOR(SimTable[[#This Row],[Total_Service_Time_sec]],10)</f>
        <v>70</v>
      </c>
    </row>
    <row r="3124" spans="1:8" ht="15" customHeight="1">
      <c r="A3124">
        <f t="shared" si="48"/>
        <v>3123</v>
      </c>
      <c r="B3124" s="13">
        <f ca="1">RAND()</f>
        <v>0.20820855814763284</v>
      </c>
      <c r="C3124" t="str">
        <f ca="1">IF(B3124&lt;=$L$3,$I$3,IF(B3124&lt;=$L$4,$I$4,IF(B3124&lt;=$L$5,$I$5,IF(B3124&lt;=$L$6,$I$6,$I$7))))</f>
        <v>Cone</v>
      </c>
      <c r="D3124" s="14">
        <f ca="1">LOGINV(RAND(),$M$12,$L$12)</f>
        <v>57.283938843847515</v>
      </c>
      <c r="E3124" s="14">
        <f ca="1">LOGINV(RAND(),$M$13,$L$13)</f>
        <v>22.676775386880657</v>
      </c>
      <c r="F3124" s="14">
        <f ca="1">LOGINV(RAND(),$M$14,$L$14)</f>
        <v>16.210252755907305</v>
      </c>
      <c r="G3124" s="14">
        <f ca="1">D3124+E3124+F3124</f>
        <v>96.170966986635477</v>
      </c>
      <c r="H3124">
        <f ca="1">FLOOR(SimTable[[#This Row],[Total_Service_Time_sec]],10)</f>
        <v>90</v>
      </c>
    </row>
    <row r="3125" spans="1:8" ht="15" customHeight="1">
      <c r="A3125">
        <f t="shared" si="48"/>
        <v>3124</v>
      </c>
      <c r="B3125" s="13">
        <f ca="1">RAND()</f>
        <v>0.76296531085216246</v>
      </c>
      <c r="C3125" t="str">
        <f ca="1">IF(B3125&lt;=$L$3,$I$3,IF(B3125&lt;=$L$4,$I$4,IF(B3125&lt;=$L$5,$I$5,IF(B3125&lt;=$L$6,$I$6,$I$7))))</f>
        <v>Cup</v>
      </c>
      <c r="D3125" s="14">
        <f ca="1">LOGINV(RAND(),$M$12,$L$12)</f>
        <v>84.618756500788635</v>
      </c>
      <c r="E3125" s="14">
        <f ca="1">LOGINV(RAND(),$M$13,$L$13)</f>
        <v>58.159039902922615</v>
      </c>
      <c r="F3125" s="14">
        <f ca="1">LOGINV(RAND(),$M$14,$L$14)</f>
        <v>25.038954184841845</v>
      </c>
      <c r="G3125" s="14">
        <f ca="1">D3125+E3125+F3125</f>
        <v>167.81675058855311</v>
      </c>
      <c r="H3125">
        <f ca="1">FLOOR(SimTable[[#This Row],[Total_Service_Time_sec]],10)</f>
        <v>160</v>
      </c>
    </row>
    <row r="3126" spans="1:8" ht="15" customHeight="1">
      <c r="A3126">
        <f t="shared" si="48"/>
        <v>3125</v>
      </c>
      <c r="B3126" s="13">
        <f ca="1">RAND()</f>
        <v>0.87959227446786248</v>
      </c>
      <c r="C3126" t="str">
        <f ca="1">IF(B3126&lt;=$L$3,$I$3,IF(B3126&lt;=$L$4,$I$4,IF(B3126&lt;=$L$5,$I$5,IF(B3126&lt;=$L$6,$I$6,$I$7))))</f>
        <v>Shake</v>
      </c>
      <c r="D3126" s="14">
        <f ca="1">LOGINV(RAND(),$M$12,$L$12)</f>
        <v>28.698318697280676</v>
      </c>
      <c r="E3126" s="14">
        <f ca="1">LOGINV(RAND(),$M$13,$L$13)</f>
        <v>51.412817459974221</v>
      </c>
      <c r="F3126" s="14">
        <f ca="1">LOGINV(RAND(),$M$14,$L$14)</f>
        <v>20.817117985982797</v>
      </c>
      <c r="G3126" s="14">
        <f ca="1">D3126+E3126+F3126</f>
        <v>100.92825414323769</v>
      </c>
      <c r="H3126">
        <f ca="1">FLOOR(SimTable[[#This Row],[Total_Service_Time_sec]],10)</f>
        <v>100</v>
      </c>
    </row>
    <row r="3127" spans="1:8" ht="15" customHeight="1">
      <c r="A3127">
        <f t="shared" si="48"/>
        <v>3126</v>
      </c>
      <c r="B3127" s="13">
        <f ca="1">RAND()</f>
        <v>3.3833141992438809E-2</v>
      </c>
      <c r="C3127" t="str">
        <f ca="1">IF(B3127&lt;=$L$3,$I$3,IF(B3127&lt;=$L$4,$I$4,IF(B3127&lt;=$L$5,$I$5,IF(B3127&lt;=$L$6,$I$6,$I$7))))</f>
        <v>Cone</v>
      </c>
      <c r="D3127" s="14">
        <f ca="1">LOGINV(RAND(),$M$12,$L$12)</f>
        <v>5.2896340503749153</v>
      </c>
      <c r="E3127" s="14">
        <f ca="1">LOGINV(RAND(),$M$13,$L$13)</f>
        <v>51.710517410101858</v>
      </c>
      <c r="F3127" s="14">
        <f ca="1">LOGINV(RAND(),$M$14,$L$14)</f>
        <v>21.751104368165834</v>
      </c>
      <c r="G3127" s="14">
        <f ca="1">D3127+E3127+F3127</f>
        <v>78.751255828642599</v>
      </c>
      <c r="H3127">
        <f ca="1">FLOOR(SimTable[[#This Row],[Total_Service_Time_sec]],10)</f>
        <v>70</v>
      </c>
    </row>
    <row r="3128" spans="1:8" ht="15" customHeight="1">
      <c r="A3128">
        <f t="shared" si="48"/>
        <v>3127</v>
      </c>
      <c r="B3128" s="13">
        <f ca="1">RAND()</f>
        <v>0.17180627324847908</v>
      </c>
      <c r="C3128" t="str">
        <f ca="1">IF(B3128&lt;=$L$3,$I$3,IF(B3128&lt;=$L$4,$I$4,IF(B3128&lt;=$L$5,$I$5,IF(B3128&lt;=$L$6,$I$6,$I$7))))</f>
        <v>Cone</v>
      </c>
      <c r="D3128" s="14">
        <f ca="1">LOGINV(RAND(),$M$12,$L$12)</f>
        <v>16.63778011796882</v>
      </c>
      <c r="E3128" s="14">
        <f ca="1">LOGINV(RAND(),$M$13,$L$13)</f>
        <v>43.367717213274545</v>
      </c>
      <c r="F3128" s="14">
        <f ca="1">LOGINV(RAND(),$M$14,$L$14)</f>
        <v>23.342421369305342</v>
      </c>
      <c r="G3128" s="14">
        <f ca="1">D3128+E3128+F3128</f>
        <v>83.347918700548703</v>
      </c>
      <c r="H3128">
        <f ca="1">FLOOR(SimTable[[#This Row],[Total_Service_Time_sec]],10)</f>
        <v>80</v>
      </c>
    </row>
    <row r="3129" spans="1:8" ht="15" customHeight="1">
      <c r="A3129">
        <f t="shared" si="48"/>
        <v>3128</v>
      </c>
      <c r="B3129" s="13">
        <f ca="1">RAND()</f>
        <v>0.75078257871617837</v>
      </c>
      <c r="C3129" t="str">
        <f ca="1">IF(B3129&lt;=$L$3,$I$3,IF(B3129&lt;=$L$4,$I$4,IF(B3129&lt;=$L$5,$I$5,IF(B3129&lt;=$L$6,$I$6,$I$7))))</f>
        <v>Cup</v>
      </c>
      <c r="D3129" s="14">
        <f ca="1">LOGINV(RAND(),$M$12,$L$12)</f>
        <v>17.683580693308976</v>
      </c>
      <c r="E3129" s="14">
        <f ca="1">LOGINV(RAND(),$M$13,$L$13)</f>
        <v>36.969630467387574</v>
      </c>
      <c r="F3129" s="14">
        <f ca="1">LOGINV(RAND(),$M$14,$L$14)</f>
        <v>26.7782662059779</v>
      </c>
      <c r="G3129" s="14">
        <f ca="1">D3129+E3129+F3129</f>
        <v>81.431477366674443</v>
      </c>
      <c r="H3129">
        <f ca="1">FLOOR(SimTable[[#This Row],[Total_Service_Time_sec]],10)</f>
        <v>80</v>
      </c>
    </row>
    <row r="3130" spans="1:8" ht="15" customHeight="1">
      <c r="A3130">
        <f t="shared" si="48"/>
        <v>3129</v>
      </c>
      <c r="B3130" s="13">
        <f ca="1">RAND()</f>
        <v>0.58635861300548464</v>
      </c>
      <c r="C3130" t="str">
        <f ca="1">IF(B3130&lt;=$L$3,$I$3,IF(B3130&lt;=$L$4,$I$4,IF(B3130&lt;=$L$5,$I$5,IF(B3130&lt;=$L$6,$I$6,$I$7))))</f>
        <v>Cup</v>
      </c>
      <c r="D3130" s="14">
        <f ca="1">LOGINV(RAND(),$M$12,$L$12)</f>
        <v>60.210399641822235</v>
      </c>
      <c r="E3130" s="14">
        <f ca="1">LOGINV(RAND(),$M$13,$L$13)</f>
        <v>48.130024372793599</v>
      </c>
      <c r="F3130" s="14">
        <f ca="1">LOGINV(RAND(),$M$14,$L$14)</f>
        <v>20.248819758607802</v>
      </c>
      <c r="G3130" s="14">
        <f ca="1">D3130+E3130+F3130</f>
        <v>128.58924377322364</v>
      </c>
      <c r="H3130">
        <f ca="1">FLOOR(SimTable[[#This Row],[Total_Service_Time_sec]],10)</f>
        <v>120</v>
      </c>
    </row>
    <row r="3131" spans="1:8" ht="15" customHeight="1">
      <c r="A3131">
        <f t="shared" si="48"/>
        <v>3130</v>
      </c>
      <c r="B3131" s="13">
        <f ca="1">RAND()</f>
        <v>0.29395959379793557</v>
      </c>
      <c r="C3131" t="str">
        <f ca="1">IF(B3131&lt;=$L$3,$I$3,IF(B3131&lt;=$L$4,$I$4,IF(B3131&lt;=$L$5,$I$5,IF(B3131&lt;=$L$6,$I$6,$I$7))))</f>
        <v>Cone</v>
      </c>
      <c r="D3131" s="14">
        <f ca="1">LOGINV(RAND(),$M$12,$L$12)</f>
        <v>20.538484839134384</v>
      </c>
      <c r="E3131" s="14">
        <f ca="1">LOGINV(RAND(),$M$13,$L$13)</f>
        <v>46.01357871115038</v>
      </c>
      <c r="F3131" s="14">
        <f ca="1">LOGINV(RAND(),$M$14,$L$14)</f>
        <v>18.317269654827601</v>
      </c>
      <c r="G3131" s="14">
        <f ca="1">D3131+E3131+F3131</f>
        <v>84.869333205112369</v>
      </c>
      <c r="H3131">
        <f ca="1">FLOOR(SimTable[[#This Row],[Total_Service_Time_sec]],10)</f>
        <v>80</v>
      </c>
    </row>
    <row r="3132" spans="1:8" ht="15" customHeight="1">
      <c r="A3132">
        <f t="shared" si="48"/>
        <v>3131</v>
      </c>
      <c r="B3132" s="13">
        <f ca="1">RAND()</f>
        <v>7.6460407874919811E-3</v>
      </c>
      <c r="C3132" t="str">
        <f ca="1">IF(B3132&lt;=$L$3,$I$3,IF(B3132&lt;=$L$4,$I$4,IF(B3132&lt;=$L$5,$I$5,IF(B3132&lt;=$L$6,$I$6,$I$7))))</f>
        <v>Cone</v>
      </c>
      <c r="D3132" s="14">
        <f ca="1">LOGINV(RAND(),$M$12,$L$12)</f>
        <v>37.600856531263211</v>
      </c>
      <c r="E3132" s="14">
        <f ca="1">LOGINV(RAND(),$M$13,$L$13)</f>
        <v>25.542826423140131</v>
      </c>
      <c r="F3132" s="14">
        <f ca="1">LOGINV(RAND(),$M$14,$L$14)</f>
        <v>20.406139581455701</v>
      </c>
      <c r="G3132" s="14">
        <f ca="1">D3132+E3132+F3132</f>
        <v>83.54982253585905</v>
      </c>
      <c r="H3132">
        <f ca="1">FLOOR(SimTable[[#This Row],[Total_Service_Time_sec]],10)</f>
        <v>80</v>
      </c>
    </row>
    <row r="3133" spans="1:8" ht="15" customHeight="1">
      <c r="A3133">
        <f t="shared" si="48"/>
        <v>3132</v>
      </c>
      <c r="B3133" s="13">
        <f ca="1">RAND()</f>
        <v>0.7003402253198957</v>
      </c>
      <c r="C3133" t="str">
        <f ca="1">IF(B3133&lt;=$L$3,$I$3,IF(B3133&lt;=$L$4,$I$4,IF(B3133&lt;=$L$5,$I$5,IF(B3133&lt;=$L$6,$I$6,$I$7))))</f>
        <v>Cup</v>
      </c>
      <c r="D3133" s="14">
        <f ca="1">LOGINV(RAND(),$M$12,$L$12)</f>
        <v>77.582804475959762</v>
      </c>
      <c r="E3133" s="14">
        <f ca="1">LOGINV(RAND(),$M$13,$L$13)</f>
        <v>68.003372766392715</v>
      </c>
      <c r="F3133" s="14">
        <f ca="1">LOGINV(RAND(),$M$14,$L$14)</f>
        <v>16.854542283538201</v>
      </c>
      <c r="G3133" s="14">
        <f ca="1">D3133+E3133+F3133</f>
        <v>162.44071952589067</v>
      </c>
      <c r="H3133">
        <f ca="1">FLOOR(SimTable[[#This Row],[Total_Service_Time_sec]],10)</f>
        <v>160</v>
      </c>
    </row>
    <row r="3134" spans="1:8" ht="15" customHeight="1">
      <c r="A3134">
        <f t="shared" si="48"/>
        <v>3133</v>
      </c>
      <c r="B3134" s="13">
        <f ca="1">RAND()</f>
        <v>0.41150980374443136</v>
      </c>
      <c r="C3134" t="str">
        <f ca="1">IF(B3134&lt;=$L$3,$I$3,IF(B3134&lt;=$L$4,$I$4,IF(B3134&lt;=$L$5,$I$5,IF(B3134&lt;=$L$6,$I$6,$I$7))))</f>
        <v>Cone</v>
      </c>
      <c r="D3134" s="14">
        <f ca="1">LOGINV(RAND(),$M$12,$L$12)</f>
        <v>21.883030025775007</v>
      </c>
      <c r="E3134" s="14">
        <f ca="1">LOGINV(RAND(),$M$13,$L$13)</f>
        <v>19.41649086319639</v>
      </c>
      <c r="F3134" s="14">
        <f ca="1">LOGINV(RAND(),$M$14,$L$14)</f>
        <v>20.458818732785822</v>
      </c>
      <c r="G3134" s="14">
        <f ca="1">D3134+E3134+F3134</f>
        <v>61.758339621757223</v>
      </c>
      <c r="H3134">
        <f ca="1">FLOOR(SimTable[[#This Row],[Total_Service_Time_sec]],10)</f>
        <v>60</v>
      </c>
    </row>
    <row r="3135" spans="1:8" ht="15" customHeight="1">
      <c r="A3135">
        <f t="shared" si="48"/>
        <v>3134</v>
      </c>
      <c r="B3135" s="13">
        <f ca="1">RAND()</f>
        <v>0.12463994486383156</v>
      </c>
      <c r="C3135" t="str">
        <f ca="1">IF(B3135&lt;=$L$3,$I$3,IF(B3135&lt;=$L$4,$I$4,IF(B3135&lt;=$L$5,$I$5,IF(B3135&lt;=$L$6,$I$6,$I$7))))</f>
        <v>Cone</v>
      </c>
      <c r="D3135" s="14">
        <f ca="1">LOGINV(RAND(),$M$12,$L$12)</f>
        <v>15.16732415187454</v>
      </c>
      <c r="E3135" s="14">
        <f ca="1">LOGINV(RAND(),$M$13,$L$13)</f>
        <v>42.628963293300153</v>
      </c>
      <c r="F3135" s="14">
        <f ca="1">LOGINV(RAND(),$M$14,$L$14)</f>
        <v>19.282616444468324</v>
      </c>
      <c r="G3135" s="14">
        <f ca="1">D3135+E3135+F3135</f>
        <v>77.078903889643016</v>
      </c>
      <c r="H3135">
        <f ca="1">FLOOR(SimTable[[#This Row],[Total_Service_Time_sec]],10)</f>
        <v>70</v>
      </c>
    </row>
    <row r="3136" spans="1:8" ht="15" customHeight="1">
      <c r="A3136">
        <f t="shared" si="48"/>
        <v>3135</v>
      </c>
      <c r="B3136" s="13">
        <f ca="1">RAND()</f>
        <v>0.25625559348554972</v>
      </c>
      <c r="C3136" t="str">
        <f ca="1">IF(B3136&lt;=$L$3,$I$3,IF(B3136&lt;=$L$4,$I$4,IF(B3136&lt;=$L$5,$I$5,IF(B3136&lt;=$L$6,$I$6,$I$7))))</f>
        <v>Cone</v>
      </c>
      <c r="D3136" s="14">
        <f ca="1">LOGINV(RAND(),$M$12,$L$12)</f>
        <v>3.9775983888978872</v>
      </c>
      <c r="E3136" s="14">
        <f ca="1">LOGINV(RAND(),$M$13,$L$13)</f>
        <v>20.46920936411999</v>
      </c>
      <c r="F3136" s="14">
        <f ca="1">LOGINV(RAND(),$M$14,$L$14)</f>
        <v>16.766659363548502</v>
      </c>
      <c r="G3136" s="14">
        <f ca="1">D3136+E3136+F3136</f>
        <v>41.213467116566378</v>
      </c>
      <c r="H3136">
        <f ca="1">FLOOR(SimTable[[#This Row],[Total_Service_Time_sec]],10)</f>
        <v>40</v>
      </c>
    </row>
    <row r="3137" spans="1:8" ht="15" customHeight="1">
      <c r="A3137">
        <f t="shared" si="48"/>
        <v>3136</v>
      </c>
      <c r="B3137" s="13">
        <f ca="1">RAND()</f>
        <v>0.47389586018219243</v>
      </c>
      <c r="C3137" t="str">
        <f ca="1">IF(B3137&lt;=$L$3,$I$3,IF(B3137&lt;=$L$4,$I$4,IF(B3137&lt;=$L$5,$I$5,IF(B3137&lt;=$L$6,$I$6,$I$7))))</f>
        <v>Cone</v>
      </c>
      <c r="D3137" s="14">
        <f ca="1">LOGINV(RAND(),$M$12,$L$12)</f>
        <v>69.07527656493366</v>
      </c>
      <c r="E3137" s="14">
        <f ca="1">LOGINV(RAND(),$M$13,$L$13)</f>
        <v>12.294215463811138</v>
      </c>
      <c r="F3137" s="14">
        <f ca="1">LOGINV(RAND(),$M$14,$L$14)</f>
        <v>26.986651680585226</v>
      </c>
      <c r="G3137" s="14">
        <f ca="1">D3137+E3137+F3137</f>
        <v>108.35614370933003</v>
      </c>
      <c r="H3137">
        <f ca="1">FLOOR(SimTable[[#This Row],[Total_Service_Time_sec]],10)</f>
        <v>100</v>
      </c>
    </row>
    <row r="3138" spans="1:8" ht="15" customHeight="1">
      <c r="A3138">
        <f t="shared" ref="A3138:A3201" si="49">ROW()-1</f>
        <v>3137</v>
      </c>
      <c r="B3138" s="13">
        <f ca="1">RAND()</f>
        <v>0.42040789260686451</v>
      </c>
      <c r="C3138" t="str">
        <f ca="1">IF(B3138&lt;=$L$3,$I$3,IF(B3138&lt;=$L$4,$I$4,IF(B3138&lt;=$L$5,$I$5,IF(B3138&lt;=$L$6,$I$6,$I$7))))</f>
        <v>Cone</v>
      </c>
      <c r="D3138" s="14">
        <f ca="1">LOGINV(RAND(),$M$12,$L$12)</f>
        <v>44.803224872776937</v>
      </c>
      <c r="E3138" s="14">
        <f ca="1">LOGINV(RAND(),$M$13,$L$13)</f>
        <v>54.038007311748757</v>
      </c>
      <c r="F3138" s="14">
        <f ca="1">LOGINV(RAND(),$M$14,$L$14)</f>
        <v>24.400509167990794</v>
      </c>
      <c r="G3138" s="14">
        <f ca="1">D3138+E3138+F3138</f>
        <v>123.24174135251648</v>
      </c>
      <c r="H3138">
        <f ca="1">FLOOR(SimTable[[#This Row],[Total_Service_Time_sec]],10)</f>
        <v>120</v>
      </c>
    </row>
    <row r="3139" spans="1:8" ht="15" customHeight="1">
      <c r="A3139">
        <f t="shared" si="49"/>
        <v>3138</v>
      </c>
      <c r="B3139" s="13">
        <f ca="1">RAND()</f>
        <v>0.13861337297051668</v>
      </c>
      <c r="C3139" t="str">
        <f ca="1">IF(B3139&lt;=$L$3,$I$3,IF(B3139&lt;=$L$4,$I$4,IF(B3139&lt;=$L$5,$I$5,IF(B3139&lt;=$L$6,$I$6,$I$7))))</f>
        <v>Cone</v>
      </c>
      <c r="D3139" s="14">
        <f ca="1">LOGINV(RAND(),$M$12,$L$12)</f>
        <v>23.767567010838263</v>
      </c>
      <c r="E3139" s="14">
        <f ca="1">LOGINV(RAND(),$M$13,$L$13)</f>
        <v>16.167318681369888</v>
      </c>
      <c r="F3139" s="14">
        <f ca="1">LOGINV(RAND(),$M$14,$L$14)</f>
        <v>21.417846450679928</v>
      </c>
      <c r="G3139" s="14">
        <f ca="1">D3139+E3139+F3139</f>
        <v>61.352732142888087</v>
      </c>
      <c r="H3139">
        <f ca="1">FLOOR(SimTable[[#This Row],[Total_Service_Time_sec]],10)</f>
        <v>60</v>
      </c>
    </row>
    <row r="3140" spans="1:8" ht="15" customHeight="1">
      <c r="A3140">
        <f t="shared" si="49"/>
        <v>3139</v>
      </c>
      <c r="B3140" s="13">
        <f ca="1">RAND()</f>
        <v>8.876934943703485E-2</v>
      </c>
      <c r="C3140" t="str">
        <f ca="1">IF(B3140&lt;=$L$3,$I$3,IF(B3140&lt;=$L$4,$I$4,IF(B3140&lt;=$L$5,$I$5,IF(B3140&lt;=$L$6,$I$6,$I$7))))</f>
        <v>Cone</v>
      </c>
      <c r="D3140" s="14">
        <f ca="1">LOGINV(RAND(),$M$12,$L$12)</f>
        <v>35.246434964726816</v>
      </c>
      <c r="E3140" s="14">
        <f ca="1">LOGINV(RAND(),$M$13,$L$13)</f>
        <v>12.920388527902878</v>
      </c>
      <c r="F3140" s="14">
        <f ca="1">LOGINV(RAND(),$M$14,$L$14)</f>
        <v>20.873516292931455</v>
      </c>
      <c r="G3140" s="14">
        <f ca="1">D3140+E3140+F3140</f>
        <v>69.040339785561144</v>
      </c>
      <c r="H3140">
        <f ca="1">FLOOR(SimTable[[#This Row],[Total_Service_Time_sec]],10)</f>
        <v>60</v>
      </c>
    </row>
    <row r="3141" spans="1:8" ht="15" customHeight="1">
      <c r="A3141">
        <f t="shared" si="49"/>
        <v>3140</v>
      </c>
      <c r="B3141" s="13">
        <f ca="1">RAND()</f>
        <v>0.60754140348105645</v>
      </c>
      <c r="C3141" t="str">
        <f ca="1">IF(B3141&lt;=$L$3,$I$3,IF(B3141&lt;=$L$4,$I$4,IF(B3141&lt;=$L$5,$I$5,IF(B3141&lt;=$L$6,$I$6,$I$7))))</f>
        <v>Cup</v>
      </c>
      <c r="D3141" s="14">
        <f ca="1">LOGINV(RAND(),$M$12,$L$12)</f>
        <v>46.018859031038424</v>
      </c>
      <c r="E3141" s="14">
        <f ca="1">LOGINV(RAND(),$M$13,$L$13)</f>
        <v>14.899449605719877</v>
      </c>
      <c r="F3141" s="14">
        <f ca="1">LOGINV(RAND(),$M$14,$L$14)</f>
        <v>21.959360538561</v>
      </c>
      <c r="G3141" s="14">
        <f ca="1">D3141+E3141+F3141</f>
        <v>82.877669175319298</v>
      </c>
      <c r="H3141">
        <f ca="1">FLOOR(SimTable[[#This Row],[Total_Service_Time_sec]],10)</f>
        <v>80</v>
      </c>
    </row>
    <row r="3142" spans="1:8" ht="15" customHeight="1">
      <c r="A3142">
        <f t="shared" si="49"/>
        <v>3141</v>
      </c>
      <c r="B3142" s="13">
        <f ca="1">RAND()</f>
        <v>0.17017260107136234</v>
      </c>
      <c r="C3142" t="str">
        <f ca="1">IF(B3142&lt;=$L$3,$I$3,IF(B3142&lt;=$L$4,$I$4,IF(B3142&lt;=$L$5,$I$5,IF(B3142&lt;=$L$6,$I$6,$I$7))))</f>
        <v>Cone</v>
      </c>
      <c r="D3142" s="14">
        <f ca="1">LOGINV(RAND(),$M$12,$L$12)</f>
        <v>22.945693467107606</v>
      </c>
      <c r="E3142" s="14">
        <f ca="1">LOGINV(RAND(),$M$13,$L$13)</f>
        <v>10.761170797983572</v>
      </c>
      <c r="F3142" s="14">
        <f ca="1">LOGINV(RAND(),$M$14,$L$14)</f>
        <v>18.589986539338046</v>
      </c>
      <c r="G3142" s="14">
        <f ca="1">D3142+E3142+F3142</f>
        <v>52.296850804429226</v>
      </c>
      <c r="H3142">
        <f ca="1">FLOOR(SimTable[[#This Row],[Total_Service_Time_sec]],10)</f>
        <v>50</v>
      </c>
    </row>
    <row r="3143" spans="1:8" ht="15" customHeight="1">
      <c r="A3143">
        <f t="shared" si="49"/>
        <v>3142</v>
      </c>
      <c r="B3143" s="13">
        <f ca="1">RAND()</f>
        <v>0.39589818520831743</v>
      </c>
      <c r="C3143" t="str">
        <f ca="1">IF(B3143&lt;=$L$3,$I$3,IF(B3143&lt;=$L$4,$I$4,IF(B3143&lt;=$L$5,$I$5,IF(B3143&lt;=$L$6,$I$6,$I$7))))</f>
        <v>Cone</v>
      </c>
      <c r="D3143" s="14">
        <f ca="1">LOGINV(RAND(),$M$12,$L$12)</f>
        <v>21.542742896577508</v>
      </c>
      <c r="E3143" s="14">
        <f ca="1">LOGINV(RAND(),$M$13,$L$13)</f>
        <v>30.06682561704736</v>
      </c>
      <c r="F3143" s="14">
        <f ca="1">LOGINV(RAND(),$M$14,$L$14)</f>
        <v>21.024266594535529</v>
      </c>
      <c r="G3143" s="14">
        <f ca="1">D3143+E3143+F3143</f>
        <v>72.633835108160397</v>
      </c>
      <c r="H3143">
        <f ca="1">FLOOR(SimTable[[#This Row],[Total_Service_Time_sec]],10)</f>
        <v>70</v>
      </c>
    </row>
    <row r="3144" spans="1:8" ht="15" customHeight="1">
      <c r="A3144">
        <f t="shared" si="49"/>
        <v>3143</v>
      </c>
      <c r="B3144" s="13">
        <f ca="1">RAND()</f>
        <v>0.11292348976740596</v>
      </c>
      <c r="C3144" t="str">
        <f ca="1">IF(B3144&lt;=$L$3,$I$3,IF(B3144&lt;=$L$4,$I$4,IF(B3144&lt;=$L$5,$I$5,IF(B3144&lt;=$L$6,$I$6,$I$7))))</f>
        <v>Cone</v>
      </c>
      <c r="D3144" s="14">
        <f ca="1">LOGINV(RAND(),$M$12,$L$12)</f>
        <v>17.670272246463863</v>
      </c>
      <c r="E3144" s="14">
        <f ca="1">LOGINV(RAND(),$M$13,$L$13)</f>
        <v>34.225805939833599</v>
      </c>
      <c r="F3144" s="14">
        <f ca="1">LOGINV(RAND(),$M$14,$L$14)</f>
        <v>17.373387750721538</v>
      </c>
      <c r="G3144" s="14">
        <f ca="1">D3144+E3144+F3144</f>
        <v>69.269465937018992</v>
      </c>
      <c r="H3144">
        <f ca="1">FLOOR(SimTable[[#This Row],[Total_Service_Time_sec]],10)</f>
        <v>60</v>
      </c>
    </row>
    <row r="3145" spans="1:8" ht="15" customHeight="1">
      <c r="A3145">
        <f t="shared" si="49"/>
        <v>3144</v>
      </c>
      <c r="B3145" s="13">
        <f ca="1">RAND()</f>
        <v>1.3638230802213602E-2</v>
      </c>
      <c r="C3145" t="str">
        <f ca="1">IF(B3145&lt;=$L$3,$I$3,IF(B3145&lt;=$L$4,$I$4,IF(B3145&lt;=$L$5,$I$5,IF(B3145&lt;=$L$6,$I$6,$I$7))))</f>
        <v>Cone</v>
      </c>
      <c r="D3145" s="14">
        <f ca="1">LOGINV(RAND(),$M$12,$L$12)</f>
        <v>11.02593440850332</v>
      </c>
      <c r="E3145" s="14">
        <f ca="1">LOGINV(RAND(),$M$13,$L$13)</f>
        <v>11.101000667872265</v>
      </c>
      <c r="F3145" s="14">
        <f ca="1">LOGINV(RAND(),$M$14,$L$14)</f>
        <v>26.242267814279074</v>
      </c>
      <c r="G3145" s="14">
        <f ca="1">D3145+E3145+F3145</f>
        <v>48.369202890654662</v>
      </c>
      <c r="H3145">
        <f ca="1">FLOOR(SimTable[[#This Row],[Total_Service_Time_sec]],10)</f>
        <v>40</v>
      </c>
    </row>
    <row r="3146" spans="1:8" ht="15" customHeight="1">
      <c r="A3146">
        <f t="shared" si="49"/>
        <v>3145</v>
      </c>
      <c r="B3146" s="13">
        <f ca="1">RAND()</f>
        <v>0.2199351829964179</v>
      </c>
      <c r="C3146" t="str">
        <f ca="1">IF(B3146&lt;=$L$3,$I$3,IF(B3146&lt;=$L$4,$I$4,IF(B3146&lt;=$L$5,$I$5,IF(B3146&lt;=$L$6,$I$6,$I$7))))</f>
        <v>Cone</v>
      </c>
      <c r="D3146" s="14">
        <f ca="1">LOGINV(RAND(),$M$12,$L$12)</f>
        <v>14.723139193129116</v>
      </c>
      <c r="E3146" s="14">
        <f ca="1">LOGINV(RAND(),$M$13,$L$13)</f>
        <v>9.3404447051396264</v>
      </c>
      <c r="F3146" s="14">
        <f ca="1">LOGINV(RAND(),$M$14,$L$14)</f>
        <v>16.658249064261241</v>
      </c>
      <c r="G3146" s="14">
        <f ca="1">D3146+E3146+F3146</f>
        <v>40.721832962529987</v>
      </c>
      <c r="H3146">
        <f ca="1">FLOOR(SimTable[[#This Row],[Total_Service_Time_sec]],10)</f>
        <v>40</v>
      </c>
    </row>
    <row r="3147" spans="1:8" ht="15" customHeight="1">
      <c r="A3147">
        <f t="shared" si="49"/>
        <v>3146</v>
      </c>
      <c r="B3147" s="13">
        <f ca="1">RAND()</f>
        <v>0.45952771502622536</v>
      </c>
      <c r="C3147" t="str">
        <f ca="1">IF(B3147&lt;=$L$3,$I$3,IF(B3147&lt;=$L$4,$I$4,IF(B3147&lt;=$L$5,$I$5,IF(B3147&lt;=$L$6,$I$6,$I$7))))</f>
        <v>Cone</v>
      </c>
      <c r="D3147" s="14">
        <f ca="1">LOGINV(RAND(),$M$12,$L$12)</f>
        <v>33.858518352001695</v>
      </c>
      <c r="E3147" s="14">
        <f ca="1">LOGINV(RAND(),$M$13,$L$13)</f>
        <v>13.791940116818321</v>
      </c>
      <c r="F3147" s="14">
        <f ca="1">LOGINV(RAND(),$M$14,$L$14)</f>
        <v>20.948805653851849</v>
      </c>
      <c r="G3147" s="14">
        <f ca="1">D3147+E3147+F3147</f>
        <v>68.599264122671869</v>
      </c>
      <c r="H3147">
        <f ca="1">FLOOR(SimTable[[#This Row],[Total_Service_Time_sec]],10)</f>
        <v>60</v>
      </c>
    </row>
    <row r="3148" spans="1:8" ht="15" customHeight="1">
      <c r="A3148">
        <f t="shared" si="49"/>
        <v>3147</v>
      </c>
      <c r="B3148" s="13">
        <f ca="1">RAND()</f>
        <v>0.47597043356238222</v>
      </c>
      <c r="C3148" t="str">
        <f ca="1">IF(B3148&lt;=$L$3,$I$3,IF(B3148&lt;=$L$4,$I$4,IF(B3148&lt;=$L$5,$I$5,IF(B3148&lt;=$L$6,$I$6,$I$7))))</f>
        <v>Cone</v>
      </c>
      <c r="D3148" s="14">
        <f ca="1">LOGINV(RAND(),$M$12,$L$12)</f>
        <v>28.879995438237724</v>
      </c>
      <c r="E3148" s="14">
        <f ca="1">LOGINV(RAND(),$M$13,$L$13)</f>
        <v>12.258621330589047</v>
      </c>
      <c r="F3148" s="14">
        <f ca="1">LOGINV(RAND(),$M$14,$L$14)</f>
        <v>15.491993851982462</v>
      </c>
      <c r="G3148" s="14">
        <f ca="1">D3148+E3148+F3148</f>
        <v>56.630610620809236</v>
      </c>
      <c r="H3148">
        <f ca="1">FLOOR(SimTable[[#This Row],[Total_Service_Time_sec]],10)</f>
        <v>50</v>
      </c>
    </row>
    <row r="3149" spans="1:8" ht="15" customHeight="1">
      <c r="A3149">
        <f t="shared" si="49"/>
        <v>3148</v>
      </c>
      <c r="B3149" s="13">
        <f ca="1">RAND()</f>
        <v>0.27070654239218617</v>
      </c>
      <c r="C3149" t="str">
        <f ca="1">IF(B3149&lt;=$L$3,$I$3,IF(B3149&lt;=$L$4,$I$4,IF(B3149&lt;=$L$5,$I$5,IF(B3149&lt;=$L$6,$I$6,$I$7))))</f>
        <v>Cone</v>
      </c>
      <c r="D3149" s="14">
        <f ca="1">LOGINV(RAND(),$M$12,$L$12)</f>
        <v>48.903889355416979</v>
      </c>
      <c r="E3149" s="14">
        <f ca="1">LOGINV(RAND(),$M$13,$L$13)</f>
        <v>42.729143306901356</v>
      </c>
      <c r="F3149" s="14">
        <f ca="1">LOGINV(RAND(),$M$14,$L$14)</f>
        <v>19.964755589448242</v>
      </c>
      <c r="G3149" s="14">
        <f ca="1">D3149+E3149+F3149</f>
        <v>111.59778825176657</v>
      </c>
      <c r="H3149">
        <f ca="1">FLOOR(SimTable[[#This Row],[Total_Service_Time_sec]],10)</f>
        <v>110</v>
      </c>
    </row>
    <row r="3150" spans="1:8" ht="15" customHeight="1">
      <c r="A3150">
        <f t="shared" si="49"/>
        <v>3149</v>
      </c>
      <c r="B3150" s="13">
        <f ca="1">RAND()</f>
        <v>6.2879099194995125E-2</v>
      </c>
      <c r="C3150" t="str">
        <f ca="1">IF(B3150&lt;=$L$3,$I$3,IF(B3150&lt;=$L$4,$I$4,IF(B3150&lt;=$L$5,$I$5,IF(B3150&lt;=$L$6,$I$6,$I$7))))</f>
        <v>Cone</v>
      </c>
      <c r="D3150" s="14">
        <f ca="1">LOGINV(RAND(),$M$12,$L$12)</f>
        <v>20.812020936205755</v>
      </c>
      <c r="E3150" s="14">
        <f ca="1">LOGINV(RAND(),$M$13,$L$13)</f>
        <v>16.240539139418129</v>
      </c>
      <c r="F3150" s="14">
        <f ca="1">LOGINV(RAND(),$M$14,$L$14)</f>
        <v>19.797361823422907</v>
      </c>
      <c r="G3150" s="14">
        <f ca="1">D3150+E3150+F3150</f>
        <v>56.849921899046791</v>
      </c>
      <c r="H3150">
        <f ca="1">FLOOR(SimTable[[#This Row],[Total_Service_Time_sec]],10)</f>
        <v>50</v>
      </c>
    </row>
    <row r="3151" spans="1:8" ht="15" customHeight="1">
      <c r="A3151">
        <f t="shared" si="49"/>
        <v>3150</v>
      </c>
      <c r="B3151" s="13">
        <f ca="1">RAND()</f>
        <v>0.88029045774862313</v>
      </c>
      <c r="C3151" t="str">
        <f ca="1">IF(B3151&lt;=$L$3,$I$3,IF(B3151&lt;=$L$4,$I$4,IF(B3151&lt;=$L$5,$I$5,IF(B3151&lt;=$L$6,$I$6,$I$7))))</f>
        <v>Shake</v>
      </c>
      <c r="D3151" s="14">
        <f ca="1">LOGINV(RAND(),$M$12,$L$12)</f>
        <v>24.791350763714185</v>
      </c>
      <c r="E3151" s="14">
        <f ca="1">LOGINV(RAND(),$M$13,$L$13)</f>
        <v>22.637102201742461</v>
      </c>
      <c r="F3151" s="14">
        <f ca="1">LOGINV(RAND(),$M$14,$L$14)</f>
        <v>15.593249578818776</v>
      </c>
      <c r="G3151" s="14">
        <f ca="1">D3151+E3151+F3151</f>
        <v>63.021702544275421</v>
      </c>
      <c r="H3151">
        <f ca="1">FLOOR(SimTable[[#This Row],[Total_Service_Time_sec]],10)</f>
        <v>60</v>
      </c>
    </row>
    <row r="3152" spans="1:8" ht="15" customHeight="1">
      <c r="A3152">
        <f t="shared" si="49"/>
        <v>3151</v>
      </c>
      <c r="B3152" s="13">
        <f ca="1">RAND()</f>
        <v>0.14118309959510267</v>
      </c>
      <c r="C3152" t="str">
        <f ca="1">IF(B3152&lt;=$L$3,$I$3,IF(B3152&lt;=$L$4,$I$4,IF(B3152&lt;=$L$5,$I$5,IF(B3152&lt;=$L$6,$I$6,$I$7))))</f>
        <v>Cone</v>
      </c>
      <c r="D3152" s="14">
        <f ca="1">LOGINV(RAND(),$M$12,$L$12)</f>
        <v>24.491811963056016</v>
      </c>
      <c r="E3152" s="14">
        <f ca="1">LOGINV(RAND(),$M$13,$L$13)</f>
        <v>25.139083270168669</v>
      </c>
      <c r="F3152" s="14">
        <f ca="1">LOGINV(RAND(),$M$14,$L$14)</f>
        <v>19.669440511485945</v>
      </c>
      <c r="G3152" s="14">
        <f ca="1">D3152+E3152+F3152</f>
        <v>69.300335744710623</v>
      </c>
      <c r="H3152">
        <f ca="1">FLOOR(SimTable[[#This Row],[Total_Service_Time_sec]],10)</f>
        <v>60</v>
      </c>
    </row>
    <row r="3153" spans="1:8" ht="15" customHeight="1">
      <c r="A3153">
        <f t="shared" si="49"/>
        <v>3152</v>
      </c>
      <c r="B3153" s="13">
        <f ca="1">RAND()</f>
        <v>0.41041961796125204</v>
      </c>
      <c r="C3153" t="str">
        <f ca="1">IF(B3153&lt;=$L$3,$I$3,IF(B3153&lt;=$L$4,$I$4,IF(B3153&lt;=$L$5,$I$5,IF(B3153&lt;=$L$6,$I$6,$I$7))))</f>
        <v>Cone</v>
      </c>
      <c r="D3153" s="14">
        <f ca="1">LOGINV(RAND(),$M$12,$L$12)</f>
        <v>26.190667590298936</v>
      </c>
      <c r="E3153" s="14">
        <f ca="1">LOGINV(RAND(),$M$13,$L$13)</f>
        <v>16.594924103190255</v>
      </c>
      <c r="F3153" s="14">
        <f ca="1">LOGINV(RAND(),$M$14,$L$14)</f>
        <v>20.707687175263171</v>
      </c>
      <c r="G3153" s="14">
        <f ca="1">D3153+E3153+F3153</f>
        <v>63.49327886875237</v>
      </c>
      <c r="H3153">
        <f ca="1">FLOOR(SimTable[[#This Row],[Total_Service_Time_sec]],10)</f>
        <v>60</v>
      </c>
    </row>
    <row r="3154" spans="1:8" ht="15" customHeight="1">
      <c r="A3154">
        <f t="shared" si="49"/>
        <v>3153</v>
      </c>
      <c r="B3154" s="13">
        <f ca="1">RAND()</f>
        <v>0.69646291607494171</v>
      </c>
      <c r="C3154" t="str">
        <f ca="1">IF(B3154&lt;=$L$3,$I$3,IF(B3154&lt;=$L$4,$I$4,IF(B3154&lt;=$L$5,$I$5,IF(B3154&lt;=$L$6,$I$6,$I$7))))</f>
        <v>Cup</v>
      </c>
      <c r="D3154" s="14">
        <f ca="1">LOGINV(RAND(),$M$12,$L$12)</f>
        <v>30.529134744983519</v>
      </c>
      <c r="E3154" s="14">
        <f ca="1">LOGINV(RAND(),$M$13,$L$13)</f>
        <v>32.462949022508617</v>
      </c>
      <c r="F3154" s="14">
        <f ca="1">LOGINV(RAND(),$M$14,$L$14)</f>
        <v>18.999258420927383</v>
      </c>
      <c r="G3154" s="14">
        <f ca="1">D3154+E3154+F3154</f>
        <v>81.991342188419509</v>
      </c>
      <c r="H3154">
        <f ca="1">FLOOR(SimTable[[#This Row],[Total_Service_Time_sec]],10)</f>
        <v>80</v>
      </c>
    </row>
    <row r="3155" spans="1:8" ht="15" customHeight="1">
      <c r="A3155">
        <f t="shared" si="49"/>
        <v>3154</v>
      </c>
      <c r="B3155" s="13">
        <f ca="1">RAND()</f>
        <v>0.13618439371677438</v>
      </c>
      <c r="C3155" t="str">
        <f ca="1">IF(B3155&lt;=$L$3,$I$3,IF(B3155&lt;=$L$4,$I$4,IF(B3155&lt;=$L$5,$I$5,IF(B3155&lt;=$L$6,$I$6,$I$7))))</f>
        <v>Cone</v>
      </c>
      <c r="D3155" s="14">
        <f ca="1">LOGINV(RAND(),$M$12,$L$12)</f>
        <v>31.73408185231472</v>
      </c>
      <c r="E3155" s="14">
        <f ca="1">LOGINV(RAND(),$M$13,$L$13)</f>
        <v>10.385802444239888</v>
      </c>
      <c r="F3155" s="14">
        <f ca="1">LOGINV(RAND(),$M$14,$L$14)</f>
        <v>22.77902678787342</v>
      </c>
      <c r="G3155" s="14">
        <f ca="1">D3155+E3155+F3155</f>
        <v>64.898911084428022</v>
      </c>
      <c r="H3155">
        <f ca="1">FLOOR(SimTable[[#This Row],[Total_Service_Time_sec]],10)</f>
        <v>60</v>
      </c>
    </row>
    <row r="3156" spans="1:8" ht="15" customHeight="1">
      <c r="A3156">
        <f t="shared" si="49"/>
        <v>3155</v>
      </c>
      <c r="B3156" s="13">
        <f ca="1">RAND()</f>
        <v>0.15716733269353966</v>
      </c>
      <c r="C3156" t="str">
        <f ca="1">IF(B3156&lt;=$L$3,$I$3,IF(B3156&lt;=$L$4,$I$4,IF(B3156&lt;=$L$5,$I$5,IF(B3156&lt;=$L$6,$I$6,$I$7))))</f>
        <v>Cone</v>
      </c>
      <c r="D3156" s="14">
        <f ca="1">LOGINV(RAND(),$M$12,$L$12)</f>
        <v>11.06190943373554</v>
      </c>
      <c r="E3156" s="14">
        <f ca="1">LOGINV(RAND(),$M$13,$L$13)</f>
        <v>22.21955971151656</v>
      </c>
      <c r="F3156" s="14">
        <f ca="1">LOGINV(RAND(),$M$14,$L$14)</f>
        <v>24.040868533823698</v>
      </c>
      <c r="G3156" s="14">
        <f ca="1">D3156+E3156+F3156</f>
        <v>57.322337679075801</v>
      </c>
      <c r="H3156">
        <f ca="1">FLOOR(SimTable[[#This Row],[Total_Service_Time_sec]],10)</f>
        <v>50</v>
      </c>
    </row>
    <row r="3157" spans="1:8" ht="15" customHeight="1">
      <c r="A3157">
        <f t="shared" si="49"/>
        <v>3156</v>
      </c>
      <c r="B3157" s="13">
        <f ca="1">RAND()</f>
        <v>9.7808072193736995E-2</v>
      </c>
      <c r="C3157" t="str">
        <f ca="1">IF(B3157&lt;=$L$3,$I$3,IF(B3157&lt;=$L$4,$I$4,IF(B3157&lt;=$L$5,$I$5,IF(B3157&lt;=$L$6,$I$6,$I$7))))</f>
        <v>Cone</v>
      </c>
      <c r="D3157" s="14">
        <f ca="1">LOGINV(RAND(),$M$12,$L$12)</f>
        <v>7.7766291291101206</v>
      </c>
      <c r="E3157" s="14">
        <f ca="1">LOGINV(RAND(),$M$13,$L$13)</f>
        <v>30.171656485033026</v>
      </c>
      <c r="F3157" s="14">
        <f ca="1">LOGINV(RAND(),$M$14,$L$14)</f>
        <v>19.469054732444743</v>
      </c>
      <c r="G3157" s="14">
        <f ca="1">D3157+E3157+F3157</f>
        <v>57.417340346587892</v>
      </c>
      <c r="H3157">
        <f ca="1">FLOOR(SimTable[[#This Row],[Total_Service_Time_sec]],10)</f>
        <v>50</v>
      </c>
    </row>
    <row r="3158" spans="1:8" ht="15" customHeight="1">
      <c r="A3158">
        <f t="shared" si="49"/>
        <v>3157</v>
      </c>
      <c r="B3158" s="13">
        <f ca="1">RAND()</f>
        <v>0.53521763219983165</v>
      </c>
      <c r="C3158" t="str">
        <f ca="1">IF(B3158&lt;=$L$3,$I$3,IF(B3158&lt;=$L$4,$I$4,IF(B3158&lt;=$L$5,$I$5,IF(B3158&lt;=$L$6,$I$6,$I$7))))</f>
        <v>Cup</v>
      </c>
      <c r="D3158" s="14">
        <f ca="1">LOGINV(RAND(),$M$12,$L$12)</f>
        <v>29.957725630123619</v>
      </c>
      <c r="E3158" s="14">
        <f ca="1">LOGINV(RAND(),$M$13,$L$13)</f>
        <v>32.670765559126828</v>
      </c>
      <c r="F3158" s="14">
        <f ca="1">LOGINV(RAND(),$M$14,$L$14)</f>
        <v>28.454742447777676</v>
      </c>
      <c r="G3158" s="14">
        <f ca="1">D3158+E3158+F3158</f>
        <v>91.083233637028115</v>
      </c>
      <c r="H3158">
        <f ca="1">FLOOR(SimTable[[#This Row],[Total_Service_Time_sec]],10)</f>
        <v>90</v>
      </c>
    </row>
    <row r="3159" spans="1:8" ht="15" customHeight="1">
      <c r="A3159">
        <f t="shared" si="49"/>
        <v>3158</v>
      </c>
      <c r="B3159" s="13">
        <f ca="1">RAND()</f>
        <v>0.74465036632479276</v>
      </c>
      <c r="C3159" t="str">
        <f ca="1">IF(B3159&lt;=$L$3,$I$3,IF(B3159&lt;=$L$4,$I$4,IF(B3159&lt;=$L$5,$I$5,IF(B3159&lt;=$L$6,$I$6,$I$7))))</f>
        <v>Cup</v>
      </c>
      <c r="D3159" s="14">
        <f ca="1">LOGINV(RAND(),$M$12,$L$12)</f>
        <v>51.337002239437432</v>
      </c>
      <c r="E3159" s="14">
        <f ca="1">LOGINV(RAND(),$M$13,$L$13)</f>
        <v>25.314429955134109</v>
      </c>
      <c r="F3159" s="14">
        <f ca="1">LOGINV(RAND(),$M$14,$L$14)</f>
        <v>16.310383554547691</v>
      </c>
      <c r="G3159" s="14">
        <f ca="1">D3159+E3159+F3159</f>
        <v>92.961815749119239</v>
      </c>
      <c r="H3159">
        <f ca="1">FLOOR(SimTable[[#This Row],[Total_Service_Time_sec]],10)</f>
        <v>90</v>
      </c>
    </row>
    <row r="3160" spans="1:8" ht="15" customHeight="1">
      <c r="A3160">
        <f t="shared" si="49"/>
        <v>3159</v>
      </c>
      <c r="B3160" s="13">
        <f ca="1">RAND()</f>
        <v>0.84291983671578863</v>
      </c>
      <c r="C3160" t="str">
        <f ca="1">IF(B3160&lt;=$L$3,$I$3,IF(B3160&lt;=$L$4,$I$4,IF(B3160&lt;=$L$5,$I$5,IF(B3160&lt;=$L$6,$I$6,$I$7))))</f>
        <v>Cup</v>
      </c>
      <c r="D3160" s="14">
        <f ca="1">LOGINV(RAND(),$M$12,$L$12)</f>
        <v>62.516304248866106</v>
      </c>
      <c r="E3160" s="14">
        <f ca="1">LOGINV(RAND(),$M$13,$L$13)</f>
        <v>17.098210667058954</v>
      </c>
      <c r="F3160" s="14">
        <f ca="1">LOGINV(RAND(),$M$14,$L$14)</f>
        <v>16.675610829314515</v>
      </c>
      <c r="G3160" s="14">
        <f ca="1">D3160+E3160+F3160</f>
        <v>96.290125745239578</v>
      </c>
      <c r="H3160">
        <f ca="1">FLOOR(SimTable[[#This Row],[Total_Service_Time_sec]],10)</f>
        <v>90</v>
      </c>
    </row>
    <row r="3161" spans="1:8" ht="15" customHeight="1">
      <c r="A3161">
        <f t="shared" si="49"/>
        <v>3160</v>
      </c>
      <c r="B3161" s="13">
        <f ca="1">RAND()</f>
        <v>0.42427233757750171</v>
      </c>
      <c r="C3161" t="str">
        <f ca="1">IF(B3161&lt;=$L$3,$I$3,IF(B3161&lt;=$L$4,$I$4,IF(B3161&lt;=$L$5,$I$5,IF(B3161&lt;=$L$6,$I$6,$I$7))))</f>
        <v>Cone</v>
      </c>
      <c r="D3161" s="14">
        <f ca="1">LOGINV(RAND(),$M$12,$L$12)</f>
        <v>20.265129418617846</v>
      </c>
      <c r="E3161" s="14">
        <f ca="1">LOGINV(RAND(),$M$13,$L$13)</f>
        <v>25.483351910567929</v>
      </c>
      <c r="F3161" s="14">
        <f ca="1">LOGINV(RAND(),$M$14,$L$14)</f>
        <v>18.490598278932268</v>
      </c>
      <c r="G3161" s="14">
        <f ca="1">D3161+E3161+F3161</f>
        <v>64.239079608118047</v>
      </c>
      <c r="H3161">
        <f ca="1">FLOOR(SimTable[[#This Row],[Total_Service_Time_sec]],10)</f>
        <v>60</v>
      </c>
    </row>
    <row r="3162" spans="1:8" ht="15" customHeight="1">
      <c r="A3162">
        <f t="shared" si="49"/>
        <v>3161</v>
      </c>
      <c r="B3162" s="13">
        <f ca="1">RAND()</f>
        <v>0.66840611208736622</v>
      </c>
      <c r="C3162" t="str">
        <f ca="1">IF(B3162&lt;=$L$3,$I$3,IF(B3162&lt;=$L$4,$I$4,IF(B3162&lt;=$L$5,$I$5,IF(B3162&lt;=$L$6,$I$6,$I$7))))</f>
        <v>Cup</v>
      </c>
      <c r="D3162" s="14">
        <f ca="1">LOGINV(RAND(),$M$12,$L$12)</f>
        <v>28.259354766338927</v>
      </c>
      <c r="E3162" s="14">
        <f ca="1">LOGINV(RAND(),$M$13,$L$13)</f>
        <v>15.095026331602421</v>
      </c>
      <c r="F3162" s="14">
        <f ca="1">LOGINV(RAND(),$M$14,$L$14)</f>
        <v>19.889769724946799</v>
      </c>
      <c r="G3162" s="14">
        <f ca="1">D3162+E3162+F3162</f>
        <v>63.244150822888145</v>
      </c>
      <c r="H3162">
        <f ca="1">FLOOR(SimTable[[#This Row],[Total_Service_Time_sec]],10)</f>
        <v>60</v>
      </c>
    </row>
    <row r="3163" spans="1:8" ht="15" customHeight="1">
      <c r="A3163">
        <f t="shared" si="49"/>
        <v>3162</v>
      </c>
      <c r="B3163" s="13">
        <f ca="1">RAND()</f>
        <v>2.0817185092314228E-2</v>
      </c>
      <c r="C3163" t="str">
        <f ca="1">IF(B3163&lt;=$L$3,$I$3,IF(B3163&lt;=$L$4,$I$4,IF(B3163&lt;=$L$5,$I$5,IF(B3163&lt;=$L$6,$I$6,$I$7))))</f>
        <v>Cone</v>
      </c>
      <c r="D3163" s="14">
        <f ca="1">LOGINV(RAND(),$M$12,$L$12)</f>
        <v>127.82133400445221</v>
      </c>
      <c r="E3163" s="14">
        <f ca="1">LOGINV(RAND(),$M$13,$L$13)</f>
        <v>75.014201205255588</v>
      </c>
      <c r="F3163" s="14">
        <f ca="1">LOGINV(RAND(),$M$14,$L$14)</f>
        <v>19.751230038056129</v>
      </c>
      <c r="G3163" s="14">
        <f ca="1">D3163+E3163+F3163</f>
        <v>222.58676524776394</v>
      </c>
      <c r="H3163">
        <f ca="1">FLOOR(SimTable[[#This Row],[Total_Service_Time_sec]],10)</f>
        <v>220</v>
      </c>
    </row>
    <row r="3164" spans="1:8" ht="15" customHeight="1">
      <c r="A3164">
        <f t="shared" si="49"/>
        <v>3163</v>
      </c>
      <c r="B3164" s="13">
        <f ca="1">RAND()</f>
        <v>0.90266993004192475</v>
      </c>
      <c r="C3164" t="str">
        <f ca="1">IF(B3164&lt;=$L$3,$I$3,IF(B3164&lt;=$L$4,$I$4,IF(B3164&lt;=$L$5,$I$5,IF(B3164&lt;=$L$6,$I$6,$I$7))))</f>
        <v>Split</v>
      </c>
      <c r="D3164" s="14">
        <f ca="1">LOGINV(RAND(),$M$12,$L$12)</f>
        <v>27.591692156619768</v>
      </c>
      <c r="E3164" s="14">
        <f ca="1">LOGINV(RAND(),$M$13,$L$13)</f>
        <v>38.792422261727943</v>
      </c>
      <c r="F3164" s="14">
        <f ca="1">LOGINV(RAND(),$M$14,$L$14)</f>
        <v>16.579228920490063</v>
      </c>
      <c r="G3164" s="14">
        <f ca="1">D3164+E3164+F3164</f>
        <v>82.963343338837774</v>
      </c>
      <c r="H3164">
        <f ca="1">FLOOR(SimTable[[#This Row],[Total_Service_Time_sec]],10)</f>
        <v>80</v>
      </c>
    </row>
    <row r="3165" spans="1:8" ht="15" customHeight="1">
      <c r="A3165">
        <f t="shared" si="49"/>
        <v>3164</v>
      </c>
      <c r="B3165" s="13">
        <f ca="1">RAND()</f>
        <v>0.16730940826053087</v>
      </c>
      <c r="C3165" t="str">
        <f ca="1">IF(B3165&lt;=$L$3,$I$3,IF(B3165&lt;=$L$4,$I$4,IF(B3165&lt;=$L$5,$I$5,IF(B3165&lt;=$L$6,$I$6,$I$7))))</f>
        <v>Cone</v>
      </c>
      <c r="D3165" s="14">
        <f ca="1">LOGINV(RAND(),$M$12,$L$12)</f>
        <v>43.717568743869656</v>
      </c>
      <c r="E3165" s="14">
        <f ca="1">LOGINV(RAND(),$M$13,$L$13)</f>
        <v>23.031920755656188</v>
      </c>
      <c r="F3165" s="14">
        <f ca="1">LOGINV(RAND(),$M$14,$L$14)</f>
        <v>22.27890738415898</v>
      </c>
      <c r="G3165" s="14">
        <f ca="1">D3165+E3165+F3165</f>
        <v>89.028396883684835</v>
      </c>
      <c r="H3165">
        <f ca="1">FLOOR(SimTable[[#This Row],[Total_Service_Time_sec]],10)</f>
        <v>80</v>
      </c>
    </row>
    <row r="3166" spans="1:8" ht="15" customHeight="1">
      <c r="A3166">
        <f t="shared" si="49"/>
        <v>3165</v>
      </c>
      <c r="B3166" s="13">
        <f ca="1">RAND()</f>
        <v>0.89450584903026642</v>
      </c>
      <c r="C3166" t="str">
        <f ca="1">IF(B3166&lt;=$L$3,$I$3,IF(B3166&lt;=$L$4,$I$4,IF(B3166&lt;=$L$5,$I$5,IF(B3166&lt;=$L$6,$I$6,$I$7))))</f>
        <v>Shake</v>
      </c>
      <c r="D3166" s="14">
        <f ca="1">LOGINV(RAND(),$M$12,$L$12)</f>
        <v>9.5949221211728251</v>
      </c>
      <c r="E3166" s="14">
        <f ca="1">LOGINV(RAND(),$M$13,$L$13)</f>
        <v>18.980211838986815</v>
      </c>
      <c r="F3166" s="14">
        <f ca="1">LOGINV(RAND(),$M$14,$L$14)</f>
        <v>19.880030922857468</v>
      </c>
      <c r="G3166" s="14">
        <f ca="1">D3166+E3166+F3166</f>
        <v>48.455164883017105</v>
      </c>
      <c r="H3166">
        <f ca="1">FLOOR(SimTable[[#This Row],[Total_Service_Time_sec]],10)</f>
        <v>40</v>
      </c>
    </row>
    <row r="3167" spans="1:8" ht="15" customHeight="1">
      <c r="A3167">
        <f t="shared" si="49"/>
        <v>3166</v>
      </c>
      <c r="B3167" s="13">
        <f ca="1">RAND()</f>
        <v>0.43283782866727782</v>
      </c>
      <c r="C3167" t="str">
        <f ca="1">IF(B3167&lt;=$L$3,$I$3,IF(B3167&lt;=$L$4,$I$4,IF(B3167&lt;=$L$5,$I$5,IF(B3167&lt;=$L$6,$I$6,$I$7))))</f>
        <v>Cone</v>
      </c>
      <c r="D3167" s="14">
        <f ca="1">LOGINV(RAND(),$M$12,$L$12)</f>
        <v>19.366048504312353</v>
      </c>
      <c r="E3167" s="14">
        <f ca="1">LOGINV(RAND(),$M$13,$L$13)</f>
        <v>25.058369459492962</v>
      </c>
      <c r="F3167" s="14">
        <f ca="1">LOGINV(RAND(),$M$14,$L$14)</f>
        <v>19.093608287507966</v>
      </c>
      <c r="G3167" s="14">
        <f ca="1">D3167+E3167+F3167</f>
        <v>63.518026251313273</v>
      </c>
      <c r="H3167">
        <f ca="1">FLOOR(SimTable[[#This Row],[Total_Service_Time_sec]],10)</f>
        <v>60</v>
      </c>
    </row>
    <row r="3168" spans="1:8" ht="15" customHeight="1">
      <c r="A3168">
        <f t="shared" si="49"/>
        <v>3167</v>
      </c>
      <c r="B3168" s="13">
        <f ca="1">RAND()</f>
        <v>0.99517418716657291</v>
      </c>
      <c r="C3168" t="str">
        <f ca="1">IF(B3168&lt;=$L$3,$I$3,IF(B3168&lt;=$L$4,$I$4,IF(B3168&lt;=$L$5,$I$5,IF(B3168&lt;=$L$6,$I$6,$I$7))))</f>
        <v>Sundae</v>
      </c>
      <c r="D3168" s="14">
        <f ca="1">LOGINV(RAND(),$M$12,$L$12)</f>
        <v>15.038903601388608</v>
      </c>
      <c r="E3168" s="14">
        <f ca="1">LOGINV(RAND(),$M$13,$L$13)</f>
        <v>23.701285269465295</v>
      </c>
      <c r="F3168" s="14">
        <f ca="1">LOGINV(RAND(),$M$14,$L$14)</f>
        <v>19.898847038458527</v>
      </c>
      <c r="G3168" s="14">
        <f ca="1">D3168+E3168+F3168</f>
        <v>58.639035909312426</v>
      </c>
      <c r="H3168">
        <f ca="1">FLOOR(SimTable[[#This Row],[Total_Service_Time_sec]],10)</f>
        <v>50</v>
      </c>
    </row>
    <row r="3169" spans="1:8" ht="15" customHeight="1">
      <c r="A3169">
        <f t="shared" si="49"/>
        <v>3168</v>
      </c>
      <c r="B3169" s="13">
        <f ca="1">RAND()</f>
        <v>0.77019511301534227</v>
      </c>
      <c r="C3169" t="str">
        <f ca="1">IF(B3169&lt;=$L$3,$I$3,IF(B3169&lt;=$L$4,$I$4,IF(B3169&lt;=$L$5,$I$5,IF(B3169&lt;=$L$6,$I$6,$I$7))))</f>
        <v>Cup</v>
      </c>
      <c r="D3169" s="14">
        <f ca="1">LOGINV(RAND(),$M$12,$L$12)</f>
        <v>191.97405925188008</v>
      </c>
      <c r="E3169" s="14">
        <f ca="1">LOGINV(RAND(),$M$13,$L$13)</f>
        <v>77.814624474658714</v>
      </c>
      <c r="F3169" s="14">
        <f ca="1">LOGINV(RAND(),$M$14,$L$14)</f>
        <v>22.698256411247137</v>
      </c>
      <c r="G3169" s="14">
        <f ca="1">D3169+E3169+F3169</f>
        <v>292.48694013778595</v>
      </c>
      <c r="H3169">
        <f ca="1">FLOOR(SimTable[[#This Row],[Total_Service_Time_sec]],10)</f>
        <v>290</v>
      </c>
    </row>
    <row r="3170" spans="1:8" ht="15" customHeight="1">
      <c r="A3170">
        <f t="shared" si="49"/>
        <v>3169</v>
      </c>
      <c r="B3170" s="13">
        <f ca="1">RAND()</f>
        <v>0.1072474922950245</v>
      </c>
      <c r="C3170" t="str">
        <f ca="1">IF(B3170&lt;=$L$3,$I$3,IF(B3170&lt;=$L$4,$I$4,IF(B3170&lt;=$L$5,$I$5,IF(B3170&lt;=$L$6,$I$6,$I$7))))</f>
        <v>Cone</v>
      </c>
      <c r="D3170" s="14">
        <f ca="1">LOGINV(RAND(),$M$12,$L$12)</f>
        <v>32.864636540459962</v>
      </c>
      <c r="E3170" s="14">
        <f ca="1">LOGINV(RAND(),$M$13,$L$13)</f>
        <v>44.496791031332151</v>
      </c>
      <c r="F3170" s="14">
        <f ca="1">LOGINV(RAND(),$M$14,$L$14)</f>
        <v>24.479720715971197</v>
      </c>
      <c r="G3170" s="14">
        <f ca="1">D3170+E3170+F3170</f>
        <v>101.84114828776332</v>
      </c>
      <c r="H3170">
        <f ca="1">FLOOR(SimTable[[#This Row],[Total_Service_Time_sec]],10)</f>
        <v>100</v>
      </c>
    </row>
    <row r="3171" spans="1:8" ht="15" customHeight="1">
      <c r="A3171">
        <f t="shared" si="49"/>
        <v>3170</v>
      </c>
      <c r="B3171" s="13">
        <f ca="1">RAND()</f>
        <v>0.58216184924743619</v>
      </c>
      <c r="C3171" t="str">
        <f ca="1">IF(B3171&lt;=$L$3,$I$3,IF(B3171&lt;=$L$4,$I$4,IF(B3171&lt;=$L$5,$I$5,IF(B3171&lt;=$L$6,$I$6,$I$7))))</f>
        <v>Cup</v>
      </c>
      <c r="D3171" s="14">
        <f ca="1">LOGINV(RAND(),$M$12,$L$12)</f>
        <v>11.630698115893566</v>
      </c>
      <c r="E3171" s="14">
        <f ca="1">LOGINV(RAND(),$M$13,$L$13)</f>
        <v>34.416935582179349</v>
      </c>
      <c r="F3171" s="14">
        <f ca="1">LOGINV(RAND(),$M$14,$L$14)</f>
        <v>24.306546959477981</v>
      </c>
      <c r="G3171" s="14">
        <f ca="1">D3171+E3171+F3171</f>
        <v>70.354180657550899</v>
      </c>
      <c r="H3171">
        <f ca="1">FLOOR(SimTable[[#This Row],[Total_Service_Time_sec]],10)</f>
        <v>70</v>
      </c>
    </row>
    <row r="3172" spans="1:8" ht="15" customHeight="1">
      <c r="A3172">
        <f t="shared" si="49"/>
        <v>3171</v>
      </c>
      <c r="B3172" s="13">
        <f ca="1">RAND()</f>
        <v>0.19337145344394391</v>
      </c>
      <c r="C3172" t="str">
        <f ca="1">IF(B3172&lt;=$L$3,$I$3,IF(B3172&lt;=$L$4,$I$4,IF(B3172&lt;=$L$5,$I$5,IF(B3172&lt;=$L$6,$I$6,$I$7))))</f>
        <v>Cone</v>
      </c>
      <c r="D3172" s="14">
        <f ca="1">LOGINV(RAND(),$M$12,$L$12)</f>
        <v>22.39882750472982</v>
      </c>
      <c r="E3172" s="14">
        <f ca="1">LOGINV(RAND(),$M$13,$L$13)</f>
        <v>54.067870516473214</v>
      </c>
      <c r="F3172" s="14">
        <f ca="1">LOGINV(RAND(),$M$14,$L$14)</f>
        <v>20.078687163667695</v>
      </c>
      <c r="G3172" s="14">
        <f ca="1">D3172+E3172+F3172</f>
        <v>96.545385184870725</v>
      </c>
      <c r="H3172">
        <f ca="1">FLOOR(SimTable[[#This Row],[Total_Service_Time_sec]],10)</f>
        <v>90</v>
      </c>
    </row>
    <row r="3173" spans="1:8" ht="15" customHeight="1">
      <c r="A3173">
        <f t="shared" si="49"/>
        <v>3172</v>
      </c>
      <c r="B3173" s="13">
        <f ca="1">RAND()</f>
        <v>0.404401091460169</v>
      </c>
      <c r="C3173" t="str">
        <f ca="1">IF(B3173&lt;=$L$3,$I$3,IF(B3173&lt;=$L$4,$I$4,IF(B3173&lt;=$L$5,$I$5,IF(B3173&lt;=$L$6,$I$6,$I$7))))</f>
        <v>Cone</v>
      </c>
      <c r="D3173" s="14">
        <f ca="1">LOGINV(RAND(),$M$12,$L$12)</f>
        <v>10.245910254574044</v>
      </c>
      <c r="E3173" s="14">
        <f ca="1">LOGINV(RAND(),$M$13,$L$13)</f>
        <v>27.115346182582048</v>
      </c>
      <c r="F3173" s="14">
        <f ca="1">LOGINV(RAND(),$M$14,$L$14)</f>
        <v>20.769751481020222</v>
      </c>
      <c r="G3173" s="14">
        <f ca="1">D3173+E3173+F3173</f>
        <v>58.131007918176316</v>
      </c>
      <c r="H3173">
        <f ca="1">FLOOR(SimTable[[#This Row],[Total_Service_Time_sec]],10)</f>
        <v>50</v>
      </c>
    </row>
    <row r="3174" spans="1:8" ht="15" customHeight="1">
      <c r="A3174">
        <f t="shared" si="49"/>
        <v>3173</v>
      </c>
      <c r="B3174" s="13">
        <f ca="1">RAND()</f>
        <v>1.9205549315211901E-2</v>
      </c>
      <c r="C3174" t="str">
        <f ca="1">IF(B3174&lt;=$L$3,$I$3,IF(B3174&lt;=$L$4,$I$4,IF(B3174&lt;=$L$5,$I$5,IF(B3174&lt;=$L$6,$I$6,$I$7))))</f>
        <v>Cone</v>
      </c>
      <c r="D3174" s="14">
        <f ca="1">LOGINV(RAND(),$M$12,$L$12)</f>
        <v>16.653398732170938</v>
      </c>
      <c r="E3174" s="14">
        <f ca="1">LOGINV(RAND(),$M$13,$L$13)</f>
        <v>15.908929413507449</v>
      </c>
      <c r="F3174" s="14">
        <f ca="1">LOGINV(RAND(),$M$14,$L$14)</f>
        <v>19.08518381199865</v>
      </c>
      <c r="G3174" s="14">
        <f ca="1">D3174+E3174+F3174</f>
        <v>51.64751195767704</v>
      </c>
      <c r="H3174">
        <f ca="1">FLOOR(SimTable[[#This Row],[Total_Service_Time_sec]],10)</f>
        <v>50</v>
      </c>
    </row>
    <row r="3175" spans="1:8" ht="15" customHeight="1">
      <c r="A3175">
        <f t="shared" si="49"/>
        <v>3174</v>
      </c>
      <c r="B3175" s="13">
        <f ca="1">RAND()</f>
        <v>0.80209407550234268</v>
      </c>
      <c r="C3175" t="str">
        <f ca="1">IF(B3175&lt;=$L$3,$I$3,IF(B3175&lt;=$L$4,$I$4,IF(B3175&lt;=$L$5,$I$5,IF(B3175&lt;=$L$6,$I$6,$I$7))))</f>
        <v>Cup</v>
      </c>
      <c r="D3175" s="14">
        <f ca="1">LOGINV(RAND(),$M$12,$L$12)</f>
        <v>12.86590410454977</v>
      </c>
      <c r="E3175" s="14">
        <f ca="1">LOGINV(RAND(),$M$13,$L$13)</f>
        <v>36.965475662506812</v>
      </c>
      <c r="F3175" s="14">
        <f ca="1">LOGINV(RAND(),$M$14,$L$14)</f>
        <v>17.898732967217914</v>
      </c>
      <c r="G3175" s="14">
        <f ca="1">D3175+E3175+F3175</f>
        <v>67.730112734274499</v>
      </c>
      <c r="H3175">
        <f ca="1">FLOOR(SimTable[[#This Row],[Total_Service_Time_sec]],10)</f>
        <v>60</v>
      </c>
    </row>
    <row r="3176" spans="1:8" ht="15" customHeight="1">
      <c r="A3176">
        <f t="shared" si="49"/>
        <v>3175</v>
      </c>
      <c r="B3176" s="13">
        <f ca="1">RAND()</f>
        <v>0.12342576278847683</v>
      </c>
      <c r="C3176" t="str">
        <f ca="1">IF(B3176&lt;=$L$3,$I$3,IF(B3176&lt;=$L$4,$I$4,IF(B3176&lt;=$L$5,$I$5,IF(B3176&lt;=$L$6,$I$6,$I$7))))</f>
        <v>Cone</v>
      </c>
      <c r="D3176" s="14">
        <f ca="1">LOGINV(RAND(),$M$12,$L$12)</f>
        <v>19.346512371089727</v>
      </c>
      <c r="E3176" s="14">
        <f ca="1">LOGINV(RAND(),$M$13,$L$13)</f>
        <v>28.317208326827036</v>
      </c>
      <c r="F3176" s="14">
        <f ca="1">LOGINV(RAND(),$M$14,$L$14)</f>
        <v>16.030815146262281</v>
      </c>
      <c r="G3176" s="14">
        <f ca="1">D3176+E3176+F3176</f>
        <v>63.694535844179043</v>
      </c>
      <c r="H3176">
        <f ca="1">FLOOR(SimTable[[#This Row],[Total_Service_Time_sec]],10)</f>
        <v>60</v>
      </c>
    </row>
    <row r="3177" spans="1:8" ht="15" customHeight="1">
      <c r="A3177">
        <f t="shared" si="49"/>
        <v>3176</v>
      </c>
      <c r="B3177" s="13">
        <f ca="1">RAND()</f>
        <v>0.23416540904550187</v>
      </c>
      <c r="C3177" t="str">
        <f ca="1">IF(B3177&lt;=$L$3,$I$3,IF(B3177&lt;=$L$4,$I$4,IF(B3177&lt;=$L$5,$I$5,IF(B3177&lt;=$L$6,$I$6,$I$7))))</f>
        <v>Cone</v>
      </c>
      <c r="D3177" s="14">
        <f ca="1">LOGINV(RAND(),$M$12,$L$12)</f>
        <v>25.596698810401442</v>
      </c>
      <c r="E3177" s="14">
        <f ca="1">LOGINV(RAND(),$M$13,$L$13)</f>
        <v>21.757033763222932</v>
      </c>
      <c r="F3177" s="14">
        <f ca="1">LOGINV(RAND(),$M$14,$L$14)</f>
        <v>26.817417511312193</v>
      </c>
      <c r="G3177" s="14">
        <f ca="1">D3177+E3177+F3177</f>
        <v>74.171150084936556</v>
      </c>
      <c r="H3177">
        <f ca="1">FLOOR(SimTable[[#This Row],[Total_Service_Time_sec]],10)</f>
        <v>70</v>
      </c>
    </row>
    <row r="3178" spans="1:8" ht="15" customHeight="1">
      <c r="A3178">
        <f t="shared" si="49"/>
        <v>3177</v>
      </c>
      <c r="B3178" s="13">
        <f ca="1">RAND()</f>
        <v>0.64958418391916295</v>
      </c>
      <c r="C3178" t="str">
        <f ca="1">IF(B3178&lt;=$L$3,$I$3,IF(B3178&lt;=$L$4,$I$4,IF(B3178&lt;=$L$5,$I$5,IF(B3178&lt;=$L$6,$I$6,$I$7))))</f>
        <v>Cup</v>
      </c>
      <c r="D3178" s="14">
        <f ca="1">LOGINV(RAND(),$M$12,$L$12)</f>
        <v>23.784409391302724</v>
      </c>
      <c r="E3178" s="14">
        <f ca="1">LOGINV(RAND(),$M$13,$L$13)</f>
        <v>100.4781091374132</v>
      </c>
      <c r="F3178" s="14">
        <f ca="1">LOGINV(RAND(),$M$14,$L$14)</f>
        <v>17.41402113175052</v>
      </c>
      <c r="G3178" s="14">
        <f ca="1">D3178+E3178+F3178</f>
        <v>141.67653966046646</v>
      </c>
      <c r="H3178">
        <f ca="1">FLOOR(SimTable[[#This Row],[Total_Service_Time_sec]],10)</f>
        <v>140</v>
      </c>
    </row>
    <row r="3179" spans="1:8" ht="15" customHeight="1">
      <c r="A3179">
        <f t="shared" si="49"/>
        <v>3178</v>
      </c>
      <c r="B3179" s="13">
        <f ca="1">RAND()</f>
        <v>0.96391932120731105</v>
      </c>
      <c r="C3179" t="str">
        <f ca="1">IF(B3179&lt;=$L$3,$I$3,IF(B3179&lt;=$L$4,$I$4,IF(B3179&lt;=$L$5,$I$5,IF(B3179&lt;=$L$6,$I$6,$I$7))))</f>
        <v>Sundae</v>
      </c>
      <c r="D3179" s="14">
        <f ca="1">LOGINV(RAND(),$M$12,$L$12)</f>
        <v>4.625479009784959</v>
      </c>
      <c r="E3179" s="14">
        <f ca="1">LOGINV(RAND(),$M$13,$L$13)</f>
        <v>39.305631863743727</v>
      </c>
      <c r="F3179" s="14">
        <f ca="1">LOGINV(RAND(),$M$14,$L$14)</f>
        <v>26.545358885800219</v>
      </c>
      <c r="G3179" s="14">
        <f ca="1">D3179+E3179+F3179</f>
        <v>70.476469759328907</v>
      </c>
      <c r="H3179">
        <f ca="1">FLOOR(SimTable[[#This Row],[Total_Service_Time_sec]],10)</f>
        <v>70</v>
      </c>
    </row>
    <row r="3180" spans="1:8" ht="15" customHeight="1">
      <c r="A3180">
        <f t="shared" si="49"/>
        <v>3179</v>
      </c>
      <c r="B3180" s="13">
        <f ca="1">RAND()</f>
        <v>0.94340639722362818</v>
      </c>
      <c r="C3180" t="str">
        <f ca="1">IF(B3180&lt;=$L$3,$I$3,IF(B3180&lt;=$L$4,$I$4,IF(B3180&lt;=$L$5,$I$5,IF(B3180&lt;=$L$6,$I$6,$I$7))))</f>
        <v>Split</v>
      </c>
      <c r="D3180" s="14">
        <f ca="1">LOGINV(RAND(),$M$12,$L$12)</f>
        <v>7.5364567863121588</v>
      </c>
      <c r="E3180" s="14">
        <f ca="1">LOGINV(RAND(),$M$13,$L$13)</f>
        <v>29.625689047397273</v>
      </c>
      <c r="F3180" s="14">
        <f ca="1">LOGINV(RAND(),$M$14,$L$14)</f>
        <v>18.304357167910826</v>
      </c>
      <c r="G3180" s="14">
        <f ca="1">D3180+E3180+F3180</f>
        <v>55.466503001620254</v>
      </c>
      <c r="H3180">
        <f ca="1">FLOOR(SimTable[[#This Row],[Total_Service_Time_sec]],10)</f>
        <v>50</v>
      </c>
    </row>
    <row r="3181" spans="1:8" ht="15" customHeight="1">
      <c r="A3181">
        <f t="shared" si="49"/>
        <v>3180</v>
      </c>
      <c r="B3181" s="13">
        <f ca="1">RAND()</f>
        <v>0.85424340400335597</v>
      </c>
      <c r="C3181" t="str">
        <f ca="1">IF(B3181&lt;=$L$3,$I$3,IF(B3181&lt;=$L$4,$I$4,IF(B3181&lt;=$L$5,$I$5,IF(B3181&lt;=$L$6,$I$6,$I$7))))</f>
        <v>Cup</v>
      </c>
      <c r="D3181" s="14">
        <f ca="1">LOGINV(RAND(),$M$12,$L$12)</f>
        <v>34.162230883028734</v>
      </c>
      <c r="E3181" s="14">
        <f ca="1">LOGINV(RAND(),$M$13,$L$13)</f>
        <v>11.46287506481341</v>
      </c>
      <c r="F3181" s="14">
        <f ca="1">LOGINV(RAND(),$M$14,$L$14)</f>
        <v>22.369317762820604</v>
      </c>
      <c r="G3181" s="14">
        <f ca="1">D3181+E3181+F3181</f>
        <v>67.994423710662744</v>
      </c>
      <c r="H3181">
        <f ca="1">FLOOR(SimTable[[#This Row],[Total_Service_Time_sec]],10)</f>
        <v>60</v>
      </c>
    </row>
    <row r="3182" spans="1:8" ht="15" customHeight="1">
      <c r="A3182">
        <f t="shared" si="49"/>
        <v>3181</v>
      </c>
      <c r="B3182" s="13">
        <f ca="1">RAND()</f>
        <v>0.63149079955450049</v>
      </c>
      <c r="C3182" t="str">
        <f ca="1">IF(B3182&lt;=$L$3,$I$3,IF(B3182&lt;=$L$4,$I$4,IF(B3182&lt;=$L$5,$I$5,IF(B3182&lt;=$L$6,$I$6,$I$7))))</f>
        <v>Cup</v>
      </c>
      <c r="D3182" s="14">
        <f ca="1">LOGINV(RAND(),$M$12,$L$12)</f>
        <v>58.773349634985657</v>
      </c>
      <c r="E3182" s="14">
        <f ca="1">LOGINV(RAND(),$M$13,$L$13)</f>
        <v>64.136539041674553</v>
      </c>
      <c r="F3182" s="14">
        <f ca="1">LOGINV(RAND(),$M$14,$L$14)</f>
        <v>15.302819001931393</v>
      </c>
      <c r="G3182" s="14">
        <f ca="1">D3182+E3182+F3182</f>
        <v>138.21270767859161</v>
      </c>
      <c r="H3182">
        <f ca="1">FLOOR(SimTable[[#This Row],[Total_Service_Time_sec]],10)</f>
        <v>130</v>
      </c>
    </row>
    <row r="3183" spans="1:8" ht="15" customHeight="1">
      <c r="A3183">
        <f t="shared" si="49"/>
        <v>3182</v>
      </c>
      <c r="B3183" s="13">
        <f ca="1">RAND()</f>
        <v>0.95508905074161499</v>
      </c>
      <c r="C3183" t="str">
        <f ca="1">IF(B3183&lt;=$L$3,$I$3,IF(B3183&lt;=$L$4,$I$4,IF(B3183&lt;=$L$5,$I$5,IF(B3183&lt;=$L$6,$I$6,$I$7))))</f>
        <v>Split</v>
      </c>
      <c r="D3183" s="14">
        <f ca="1">LOGINV(RAND(),$M$12,$L$12)</f>
        <v>17.621802144617646</v>
      </c>
      <c r="E3183" s="14">
        <f ca="1">LOGINV(RAND(),$M$13,$L$13)</f>
        <v>50.227814042842034</v>
      </c>
      <c r="F3183" s="14">
        <f ca="1">LOGINV(RAND(),$M$14,$L$14)</f>
        <v>19.648773388959413</v>
      </c>
      <c r="G3183" s="14">
        <f ca="1">D3183+E3183+F3183</f>
        <v>87.498389576419086</v>
      </c>
      <c r="H3183">
        <f ca="1">FLOOR(SimTable[[#This Row],[Total_Service_Time_sec]],10)</f>
        <v>80</v>
      </c>
    </row>
    <row r="3184" spans="1:8" ht="15" customHeight="1">
      <c r="A3184">
        <f t="shared" si="49"/>
        <v>3183</v>
      </c>
      <c r="B3184" s="13">
        <f ca="1">RAND()</f>
        <v>0.98128593435952494</v>
      </c>
      <c r="C3184" t="str">
        <f ca="1">IF(B3184&lt;=$L$3,$I$3,IF(B3184&lt;=$L$4,$I$4,IF(B3184&lt;=$L$5,$I$5,IF(B3184&lt;=$L$6,$I$6,$I$7))))</f>
        <v>Sundae</v>
      </c>
      <c r="D3184" s="14">
        <f ca="1">LOGINV(RAND(),$M$12,$L$12)</f>
        <v>75.33243446963543</v>
      </c>
      <c r="E3184" s="14">
        <f ca="1">LOGINV(RAND(),$M$13,$L$13)</f>
        <v>33.521026083143752</v>
      </c>
      <c r="F3184" s="14">
        <f ca="1">LOGINV(RAND(),$M$14,$L$14)</f>
        <v>17.657836455029624</v>
      </c>
      <c r="G3184" s="14">
        <f ca="1">D3184+E3184+F3184</f>
        <v>126.51129700780881</v>
      </c>
      <c r="H3184">
        <f ca="1">FLOOR(SimTable[[#This Row],[Total_Service_Time_sec]],10)</f>
        <v>120</v>
      </c>
    </row>
    <row r="3185" spans="1:8" ht="15" customHeight="1">
      <c r="A3185">
        <f t="shared" si="49"/>
        <v>3184</v>
      </c>
      <c r="B3185" s="13">
        <f ca="1">RAND()</f>
        <v>0.41531825938582767</v>
      </c>
      <c r="C3185" t="str">
        <f ca="1">IF(B3185&lt;=$L$3,$I$3,IF(B3185&lt;=$L$4,$I$4,IF(B3185&lt;=$L$5,$I$5,IF(B3185&lt;=$L$6,$I$6,$I$7))))</f>
        <v>Cone</v>
      </c>
      <c r="D3185" s="14">
        <f ca="1">LOGINV(RAND(),$M$12,$L$12)</f>
        <v>14.922141540683347</v>
      </c>
      <c r="E3185" s="14">
        <f ca="1">LOGINV(RAND(),$M$13,$L$13)</f>
        <v>12.610720304416006</v>
      </c>
      <c r="F3185" s="14">
        <f ca="1">LOGINV(RAND(),$M$14,$L$14)</f>
        <v>18.321746366733848</v>
      </c>
      <c r="G3185" s="14">
        <f ca="1">D3185+E3185+F3185</f>
        <v>45.854608211833202</v>
      </c>
      <c r="H3185">
        <f ca="1">FLOOR(SimTable[[#This Row],[Total_Service_Time_sec]],10)</f>
        <v>40</v>
      </c>
    </row>
    <row r="3186" spans="1:8" ht="15" customHeight="1">
      <c r="A3186">
        <f t="shared" si="49"/>
        <v>3185</v>
      </c>
      <c r="B3186" s="13">
        <f ca="1">RAND()</f>
        <v>0.6079845880693735</v>
      </c>
      <c r="C3186" t="str">
        <f ca="1">IF(B3186&lt;=$L$3,$I$3,IF(B3186&lt;=$L$4,$I$4,IF(B3186&lt;=$L$5,$I$5,IF(B3186&lt;=$L$6,$I$6,$I$7))))</f>
        <v>Cup</v>
      </c>
      <c r="D3186" s="14">
        <f ca="1">LOGINV(RAND(),$M$12,$L$12)</f>
        <v>24.532254573921342</v>
      </c>
      <c r="E3186" s="14">
        <f ca="1">LOGINV(RAND(),$M$13,$L$13)</f>
        <v>15.691617226829154</v>
      </c>
      <c r="F3186" s="14">
        <f ca="1">LOGINV(RAND(),$M$14,$L$14)</f>
        <v>18.625332614437664</v>
      </c>
      <c r="G3186" s="14">
        <f ca="1">D3186+E3186+F3186</f>
        <v>58.849204415188154</v>
      </c>
      <c r="H3186">
        <f ca="1">FLOOR(SimTable[[#This Row],[Total_Service_Time_sec]],10)</f>
        <v>50</v>
      </c>
    </row>
    <row r="3187" spans="1:8" ht="15" customHeight="1">
      <c r="A3187">
        <f t="shared" si="49"/>
        <v>3186</v>
      </c>
      <c r="B3187" s="13">
        <f ca="1">RAND()</f>
        <v>5.4800106232768875E-2</v>
      </c>
      <c r="C3187" t="str">
        <f ca="1">IF(B3187&lt;=$L$3,$I$3,IF(B3187&lt;=$L$4,$I$4,IF(B3187&lt;=$L$5,$I$5,IF(B3187&lt;=$L$6,$I$6,$I$7))))</f>
        <v>Cone</v>
      </c>
      <c r="D3187" s="14">
        <f ca="1">LOGINV(RAND(),$M$12,$L$12)</f>
        <v>15.300264355225055</v>
      </c>
      <c r="E3187" s="14">
        <f ca="1">LOGINV(RAND(),$M$13,$L$13)</f>
        <v>53.368726531706713</v>
      </c>
      <c r="F3187" s="14">
        <f ca="1">LOGINV(RAND(),$M$14,$L$14)</f>
        <v>20.630342533404669</v>
      </c>
      <c r="G3187" s="14">
        <f ca="1">D3187+E3187+F3187</f>
        <v>89.299333420336438</v>
      </c>
      <c r="H3187">
        <f ca="1">FLOOR(SimTable[[#This Row],[Total_Service_Time_sec]],10)</f>
        <v>80</v>
      </c>
    </row>
    <row r="3188" spans="1:8" ht="15" customHeight="1">
      <c r="A3188">
        <f t="shared" si="49"/>
        <v>3187</v>
      </c>
      <c r="B3188" s="13">
        <f ca="1">RAND()</f>
        <v>0.32038369794422172</v>
      </c>
      <c r="C3188" t="str">
        <f ca="1">IF(B3188&lt;=$L$3,$I$3,IF(B3188&lt;=$L$4,$I$4,IF(B3188&lt;=$L$5,$I$5,IF(B3188&lt;=$L$6,$I$6,$I$7))))</f>
        <v>Cone</v>
      </c>
      <c r="D3188" s="14">
        <f ca="1">LOGINV(RAND(),$M$12,$L$12)</f>
        <v>56.379386691014354</v>
      </c>
      <c r="E3188" s="14">
        <f ca="1">LOGINV(RAND(),$M$13,$L$13)</f>
        <v>10.372723566749045</v>
      </c>
      <c r="F3188" s="14">
        <f ca="1">LOGINV(RAND(),$M$14,$L$14)</f>
        <v>23.454230659199656</v>
      </c>
      <c r="G3188" s="14">
        <f ca="1">D3188+E3188+F3188</f>
        <v>90.206340916963057</v>
      </c>
      <c r="H3188">
        <f ca="1">FLOOR(SimTable[[#This Row],[Total_Service_Time_sec]],10)</f>
        <v>90</v>
      </c>
    </row>
    <row r="3189" spans="1:8" ht="15" customHeight="1">
      <c r="A3189">
        <f t="shared" si="49"/>
        <v>3188</v>
      </c>
      <c r="B3189" s="13">
        <f ca="1">RAND()</f>
        <v>0.28411971441867434</v>
      </c>
      <c r="C3189" t="str">
        <f ca="1">IF(B3189&lt;=$L$3,$I$3,IF(B3189&lt;=$L$4,$I$4,IF(B3189&lt;=$L$5,$I$5,IF(B3189&lt;=$L$6,$I$6,$I$7))))</f>
        <v>Cone</v>
      </c>
      <c r="D3189" s="14">
        <f ca="1">LOGINV(RAND(),$M$12,$L$12)</f>
        <v>7.2189324915326774</v>
      </c>
      <c r="E3189" s="14">
        <f ca="1">LOGINV(RAND(),$M$13,$L$13)</f>
        <v>16.73444227631639</v>
      </c>
      <c r="F3189" s="14">
        <f ca="1">LOGINV(RAND(),$M$14,$L$14)</f>
        <v>18.245316920446538</v>
      </c>
      <c r="G3189" s="14">
        <f ca="1">D3189+E3189+F3189</f>
        <v>42.198691688295604</v>
      </c>
      <c r="H3189">
        <f ca="1">FLOOR(SimTable[[#This Row],[Total_Service_Time_sec]],10)</f>
        <v>40</v>
      </c>
    </row>
    <row r="3190" spans="1:8" ht="15" customHeight="1">
      <c r="A3190">
        <f t="shared" si="49"/>
        <v>3189</v>
      </c>
      <c r="B3190" s="13">
        <f ca="1">RAND()</f>
        <v>0.77323886878735315</v>
      </c>
      <c r="C3190" t="str">
        <f ca="1">IF(B3190&lt;=$L$3,$I$3,IF(B3190&lt;=$L$4,$I$4,IF(B3190&lt;=$L$5,$I$5,IF(B3190&lt;=$L$6,$I$6,$I$7))))</f>
        <v>Cup</v>
      </c>
      <c r="D3190" s="14">
        <f ca="1">LOGINV(RAND(),$M$12,$L$12)</f>
        <v>86.000837135177122</v>
      </c>
      <c r="E3190" s="14">
        <f ca="1">LOGINV(RAND(),$M$13,$L$13)</f>
        <v>24.444883607590807</v>
      </c>
      <c r="F3190" s="14">
        <f ca="1">LOGINV(RAND(),$M$14,$L$14)</f>
        <v>17.553842775475392</v>
      </c>
      <c r="G3190" s="14">
        <f ca="1">D3190+E3190+F3190</f>
        <v>127.99956351824332</v>
      </c>
      <c r="H3190">
        <f ca="1">FLOOR(SimTable[[#This Row],[Total_Service_Time_sec]],10)</f>
        <v>120</v>
      </c>
    </row>
    <row r="3191" spans="1:8" ht="15" customHeight="1">
      <c r="A3191">
        <f t="shared" si="49"/>
        <v>3190</v>
      </c>
      <c r="B3191" s="13">
        <f ca="1">RAND()</f>
        <v>0.33342591865841498</v>
      </c>
      <c r="C3191" t="str">
        <f ca="1">IF(B3191&lt;=$L$3,$I$3,IF(B3191&lt;=$L$4,$I$4,IF(B3191&lt;=$L$5,$I$5,IF(B3191&lt;=$L$6,$I$6,$I$7))))</f>
        <v>Cone</v>
      </c>
      <c r="D3191" s="14">
        <f ca="1">LOGINV(RAND(),$M$12,$L$12)</f>
        <v>41.432636806472665</v>
      </c>
      <c r="E3191" s="14">
        <f ca="1">LOGINV(RAND(),$M$13,$L$13)</f>
        <v>69.43700005364704</v>
      </c>
      <c r="F3191" s="14">
        <f ca="1">LOGINV(RAND(),$M$14,$L$14)</f>
        <v>22.089235967967259</v>
      </c>
      <c r="G3191" s="14">
        <f ca="1">D3191+E3191+F3191</f>
        <v>132.95887282808695</v>
      </c>
      <c r="H3191">
        <f ca="1">FLOOR(SimTable[[#This Row],[Total_Service_Time_sec]],10)</f>
        <v>130</v>
      </c>
    </row>
    <row r="3192" spans="1:8" ht="15" customHeight="1">
      <c r="A3192">
        <f t="shared" si="49"/>
        <v>3191</v>
      </c>
      <c r="B3192" s="13">
        <f ca="1">RAND()</f>
        <v>0.9325557768570315</v>
      </c>
      <c r="C3192" t="str">
        <f ca="1">IF(B3192&lt;=$L$3,$I$3,IF(B3192&lt;=$L$4,$I$4,IF(B3192&lt;=$L$5,$I$5,IF(B3192&lt;=$L$6,$I$6,$I$7))))</f>
        <v>Split</v>
      </c>
      <c r="D3192" s="14">
        <f ca="1">LOGINV(RAND(),$M$12,$L$12)</f>
        <v>28.513905233528185</v>
      </c>
      <c r="E3192" s="14">
        <f ca="1">LOGINV(RAND(),$M$13,$L$13)</f>
        <v>24.328511924337999</v>
      </c>
      <c r="F3192" s="14">
        <f ca="1">LOGINV(RAND(),$M$14,$L$14)</f>
        <v>17.467523102154498</v>
      </c>
      <c r="G3192" s="14">
        <f ca="1">D3192+E3192+F3192</f>
        <v>70.309940260020682</v>
      </c>
      <c r="H3192">
        <f ca="1">FLOOR(SimTable[[#This Row],[Total_Service_Time_sec]],10)</f>
        <v>70</v>
      </c>
    </row>
    <row r="3193" spans="1:8" ht="15" customHeight="1">
      <c r="A3193">
        <f t="shared" si="49"/>
        <v>3192</v>
      </c>
      <c r="B3193" s="13">
        <f ca="1">RAND()</f>
        <v>0.19666826383000846</v>
      </c>
      <c r="C3193" t="str">
        <f ca="1">IF(B3193&lt;=$L$3,$I$3,IF(B3193&lt;=$L$4,$I$4,IF(B3193&lt;=$L$5,$I$5,IF(B3193&lt;=$L$6,$I$6,$I$7))))</f>
        <v>Cone</v>
      </c>
      <c r="D3193" s="14">
        <f ca="1">LOGINV(RAND(),$M$12,$L$12)</f>
        <v>144.58915817753916</v>
      </c>
      <c r="E3193" s="14">
        <f ca="1">LOGINV(RAND(),$M$13,$L$13)</f>
        <v>17.719765366961742</v>
      </c>
      <c r="F3193" s="14">
        <f ca="1">LOGINV(RAND(),$M$14,$L$14)</f>
        <v>24.627076685380704</v>
      </c>
      <c r="G3193" s="14">
        <f ca="1">D3193+E3193+F3193</f>
        <v>186.93600022988161</v>
      </c>
      <c r="H3193">
        <f ca="1">FLOOR(SimTable[[#This Row],[Total_Service_Time_sec]],10)</f>
        <v>180</v>
      </c>
    </row>
    <row r="3194" spans="1:8" ht="15" customHeight="1">
      <c r="A3194">
        <f t="shared" si="49"/>
        <v>3193</v>
      </c>
      <c r="B3194" s="13">
        <f ca="1">RAND()</f>
        <v>0.37718549499744147</v>
      </c>
      <c r="C3194" t="str">
        <f ca="1">IF(B3194&lt;=$L$3,$I$3,IF(B3194&lt;=$L$4,$I$4,IF(B3194&lt;=$L$5,$I$5,IF(B3194&lt;=$L$6,$I$6,$I$7))))</f>
        <v>Cone</v>
      </c>
      <c r="D3194" s="14">
        <f ca="1">LOGINV(RAND(),$M$12,$L$12)</f>
        <v>104.33844870582011</v>
      </c>
      <c r="E3194" s="14">
        <f ca="1">LOGINV(RAND(),$M$13,$L$13)</f>
        <v>18.324240531240427</v>
      </c>
      <c r="F3194" s="14">
        <f ca="1">LOGINV(RAND(),$M$14,$L$14)</f>
        <v>26.115498483465981</v>
      </c>
      <c r="G3194" s="14">
        <f ca="1">D3194+E3194+F3194</f>
        <v>148.77818772052652</v>
      </c>
      <c r="H3194">
        <f ca="1">FLOOR(SimTable[[#This Row],[Total_Service_Time_sec]],10)</f>
        <v>140</v>
      </c>
    </row>
    <row r="3195" spans="1:8" ht="15" customHeight="1">
      <c r="A3195">
        <f t="shared" si="49"/>
        <v>3194</v>
      </c>
      <c r="B3195" s="13">
        <f ca="1">RAND()</f>
        <v>0.55053266101990372</v>
      </c>
      <c r="C3195" t="str">
        <f ca="1">IF(B3195&lt;=$L$3,$I$3,IF(B3195&lt;=$L$4,$I$4,IF(B3195&lt;=$L$5,$I$5,IF(B3195&lt;=$L$6,$I$6,$I$7))))</f>
        <v>Cup</v>
      </c>
      <c r="D3195" s="14">
        <f ca="1">LOGINV(RAND(),$M$12,$L$12)</f>
        <v>28.420351857150731</v>
      </c>
      <c r="E3195" s="14">
        <f ca="1">LOGINV(RAND(),$M$13,$L$13)</f>
        <v>22.890453549815916</v>
      </c>
      <c r="F3195" s="14">
        <f ca="1">LOGINV(RAND(),$M$14,$L$14)</f>
        <v>21.49272177745431</v>
      </c>
      <c r="G3195" s="14">
        <f ca="1">D3195+E3195+F3195</f>
        <v>72.803527184420957</v>
      </c>
      <c r="H3195">
        <f ca="1">FLOOR(SimTable[[#This Row],[Total_Service_Time_sec]],10)</f>
        <v>70</v>
      </c>
    </row>
    <row r="3196" spans="1:8" ht="15" customHeight="1">
      <c r="A3196">
        <f t="shared" si="49"/>
        <v>3195</v>
      </c>
      <c r="B3196" s="13">
        <f ca="1">RAND()</f>
        <v>0.47457888757355948</v>
      </c>
      <c r="C3196" t="str">
        <f ca="1">IF(B3196&lt;=$L$3,$I$3,IF(B3196&lt;=$L$4,$I$4,IF(B3196&lt;=$L$5,$I$5,IF(B3196&lt;=$L$6,$I$6,$I$7))))</f>
        <v>Cone</v>
      </c>
      <c r="D3196" s="14">
        <f ca="1">LOGINV(RAND(),$M$12,$L$12)</f>
        <v>19.509903552850066</v>
      </c>
      <c r="E3196" s="14">
        <f ca="1">LOGINV(RAND(),$M$13,$L$13)</f>
        <v>22.085829591251333</v>
      </c>
      <c r="F3196" s="14">
        <f ca="1">LOGINV(RAND(),$M$14,$L$14)</f>
        <v>18.361892381021125</v>
      </c>
      <c r="G3196" s="14">
        <f ca="1">D3196+E3196+F3196</f>
        <v>59.957625525122523</v>
      </c>
      <c r="H3196">
        <f ca="1">FLOOR(SimTable[[#This Row],[Total_Service_Time_sec]],10)</f>
        <v>50</v>
      </c>
    </row>
    <row r="3197" spans="1:8" ht="15" customHeight="1">
      <c r="A3197">
        <f t="shared" si="49"/>
        <v>3196</v>
      </c>
      <c r="B3197" s="13">
        <f ca="1">RAND()</f>
        <v>0.67288926594472043</v>
      </c>
      <c r="C3197" t="str">
        <f ca="1">IF(B3197&lt;=$L$3,$I$3,IF(B3197&lt;=$L$4,$I$4,IF(B3197&lt;=$L$5,$I$5,IF(B3197&lt;=$L$6,$I$6,$I$7))))</f>
        <v>Cup</v>
      </c>
      <c r="D3197" s="14">
        <f ca="1">LOGINV(RAND(),$M$12,$L$12)</f>
        <v>154.11212338009057</v>
      </c>
      <c r="E3197" s="14">
        <f ca="1">LOGINV(RAND(),$M$13,$L$13)</f>
        <v>18.23257707914647</v>
      </c>
      <c r="F3197" s="14">
        <f ca="1">LOGINV(RAND(),$M$14,$L$14)</f>
        <v>22.119805069573779</v>
      </c>
      <c r="G3197" s="14">
        <f ca="1">D3197+E3197+F3197</f>
        <v>194.4645055288108</v>
      </c>
      <c r="H3197">
        <f ca="1">FLOOR(SimTable[[#This Row],[Total_Service_Time_sec]],10)</f>
        <v>190</v>
      </c>
    </row>
    <row r="3198" spans="1:8" ht="15" customHeight="1">
      <c r="A3198">
        <f t="shared" si="49"/>
        <v>3197</v>
      </c>
      <c r="B3198" s="13">
        <f ca="1">RAND()</f>
        <v>0.8828366273488828</v>
      </c>
      <c r="C3198" t="str">
        <f ca="1">IF(B3198&lt;=$L$3,$I$3,IF(B3198&lt;=$L$4,$I$4,IF(B3198&lt;=$L$5,$I$5,IF(B3198&lt;=$L$6,$I$6,$I$7))))</f>
        <v>Shake</v>
      </c>
      <c r="D3198" s="14">
        <f ca="1">LOGINV(RAND(),$M$12,$L$12)</f>
        <v>34.989136478298391</v>
      </c>
      <c r="E3198" s="14">
        <f ca="1">LOGINV(RAND(),$M$13,$L$13)</f>
        <v>19.029363801917423</v>
      </c>
      <c r="F3198" s="14">
        <f ca="1">LOGINV(RAND(),$M$14,$L$14)</f>
        <v>19.48401246072077</v>
      </c>
      <c r="G3198" s="14">
        <f ca="1">D3198+E3198+F3198</f>
        <v>73.502512740936595</v>
      </c>
      <c r="H3198">
        <f ca="1">FLOOR(SimTable[[#This Row],[Total_Service_Time_sec]],10)</f>
        <v>70</v>
      </c>
    </row>
    <row r="3199" spans="1:8" ht="15" customHeight="1">
      <c r="A3199">
        <f t="shared" si="49"/>
        <v>3198</v>
      </c>
      <c r="B3199" s="13">
        <f ca="1">RAND()</f>
        <v>0.61142166935960507</v>
      </c>
      <c r="C3199" t="str">
        <f ca="1">IF(B3199&lt;=$L$3,$I$3,IF(B3199&lt;=$L$4,$I$4,IF(B3199&lt;=$L$5,$I$5,IF(B3199&lt;=$L$6,$I$6,$I$7))))</f>
        <v>Cup</v>
      </c>
      <c r="D3199" s="14">
        <f ca="1">LOGINV(RAND(),$M$12,$L$12)</f>
        <v>89.732748916229752</v>
      </c>
      <c r="E3199" s="14">
        <f ca="1">LOGINV(RAND(),$M$13,$L$13)</f>
        <v>36.962233021300136</v>
      </c>
      <c r="F3199" s="14">
        <f ca="1">LOGINV(RAND(),$M$14,$L$14)</f>
        <v>15.401705663232161</v>
      </c>
      <c r="G3199" s="14">
        <f ca="1">D3199+E3199+F3199</f>
        <v>142.09668760076204</v>
      </c>
      <c r="H3199">
        <f ca="1">FLOOR(SimTable[[#This Row],[Total_Service_Time_sec]],10)</f>
        <v>140</v>
      </c>
    </row>
    <row r="3200" spans="1:8" ht="15" customHeight="1">
      <c r="A3200">
        <f t="shared" si="49"/>
        <v>3199</v>
      </c>
      <c r="B3200" s="13">
        <f ca="1">RAND()</f>
        <v>0.16053402957057894</v>
      </c>
      <c r="C3200" t="str">
        <f ca="1">IF(B3200&lt;=$L$3,$I$3,IF(B3200&lt;=$L$4,$I$4,IF(B3200&lt;=$L$5,$I$5,IF(B3200&lt;=$L$6,$I$6,$I$7))))</f>
        <v>Cone</v>
      </c>
      <c r="D3200" s="14">
        <f ca="1">LOGINV(RAND(),$M$12,$L$12)</f>
        <v>78.257992477278123</v>
      </c>
      <c r="E3200" s="14">
        <f ca="1">LOGINV(RAND(),$M$13,$L$13)</f>
        <v>20.687151613157415</v>
      </c>
      <c r="F3200" s="14">
        <f ca="1">LOGINV(RAND(),$M$14,$L$14)</f>
        <v>27.859598545604882</v>
      </c>
      <c r="G3200" s="14">
        <f ca="1">D3200+E3200+F3200</f>
        <v>126.80474263604042</v>
      </c>
      <c r="H3200">
        <f ca="1">FLOOR(SimTable[[#This Row],[Total_Service_Time_sec]],10)</f>
        <v>120</v>
      </c>
    </row>
    <row r="3201" spans="1:8" ht="15" customHeight="1">
      <c r="A3201">
        <f t="shared" si="49"/>
        <v>3200</v>
      </c>
      <c r="B3201" s="13">
        <f ca="1">RAND()</f>
        <v>0.67648090138375438</v>
      </c>
      <c r="C3201" t="str">
        <f ca="1">IF(B3201&lt;=$L$3,$I$3,IF(B3201&lt;=$L$4,$I$4,IF(B3201&lt;=$L$5,$I$5,IF(B3201&lt;=$L$6,$I$6,$I$7))))</f>
        <v>Cup</v>
      </c>
      <c r="D3201" s="14">
        <f ca="1">LOGINV(RAND(),$M$12,$L$12)</f>
        <v>69.763766166718383</v>
      </c>
      <c r="E3201" s="14">
        <f ca="1">LOGINV(RAND(),$M$13,$L$13)</f>
        <v>21.271347217747586</v>
      </c>
      <c r="F3201" s="14">
        <f ca="1">LOGINV(RAND(),$M$14,$L$14)</f>
        <v>21.585910762331597</v>
      </c>
      <c r="G3201" s="14">
        <f ca="1">D3201+E3201+F3201</f>
        <v>112.62102414679757</v>
      </c>
      <c r="H3201">
        <f ca="1">FLOOR(SimTable[[#This Row],[Total_Service_Time_sec]],10)</f>
        <v>110</v>
      </c>
    </row>
    <row r="3202" spans="1:8" ht="15" customHeight="1">
      <c r="A3202">
        <f t="shared" ref="A3202:A3265" si="50">ROW()-1</f>
        <v>3201</v>
      </c>
      <c r="B3202" s="13">
        <f ca="1">RAND()</f>
        <v>0.24347865650840617</v>
      </c>
      <c r="C3202" t="str">
        <f ca="1">IF(B3202&lt;=$L$3,$I$3,IF(B3202&lt;=$L$4,$I$4,IF(B3202&lt;=$L$5,$I$5,IF(B3202&lt;=$L$6,$I$6,$I$7))))</f>
        <v>Cone</v>
      </c>
      <c r="D3202" s="14">
        <f ca="1">LOGINV(RAND(),$M$12,$L$12)</f>
        <v>12.748018280832728</v>
      </c>
      <c r="E3202" s="14">
        <f ca="1">LOGINV(RAND(),$M$13,$L$13)</f>
        <v>48.155738400347538</v>
      </c>
      <c r="F3202" s="14">
        <f ca="1">LOGINV(RAND(),$M$14,$L$14)</f>
        <v>30.899540654876798</v>
      </c>
      <c r="G3202" s="14">
        <f ca="1">D3202+E3202+F3202</f>
        <v>91.803297336057071</v>
      </c>
      <c r="H3202">
        <f ca="1">FLOOR(SimTable[[#This Row],[Total_Service_Time_sec]],10)</f>
        <v>90</v>
      </c>
    </row>
    <row r="3203" spans="1:8" ht="15" customHeight="1">
      <c r="A3203">
        <f t="shared" si="50"/>
        <v>3202</v>
      </c>
      <c r="B3203" s="13">
        <f ca="1">RAND()</f>
        <v>0.79665926209470816</v>
      </c>
      <c r="C3203" t="str">
        <f ca="1">IF(B3203&lt;=$L$3,$I$3,IF(B3203&lt;=$L$4,$I$4,IF(B3203&lt;=$L$5,$I$5,IF(B3203&lt;=$L$6,$I$6,$I$7))))</f>
        <v>Cup</v>
      </c>
      <c r="D3203" s="14">
        <f ca="1">LOGINV(RAND(),$M$12,$L$12)</f>
        <v>13.433877951081774</v>
      </c>
      <c r="E3203" s="14">
        <f ca="1">LOGINV(RAND(),$M$13,$L$13)</f>
        <v>48.921791292244549</v>
      </c>
      <c r="F3203" s="14">
        <f ca="1">LOGINV(RAND(),$M$14,$L$14)</f>
        <v>19.44167206262755</v>
      </c>
      <c r="G3203" s="14">
        <f ca="1">D3203+E3203+F3203</f>
        <v>81.797341305953879</v>
      </c>
      <c r="H3203">
        <f ca="1">FLOOR(SimTable[[#This Row],[Total_Service_Time_sec]],10)</f>
        <v>80</v>
      </c>
    </row>
    <row r="3204" spans="1:8" ht="15" customHeight="1">
      <c r="A3204">
        <f t="shared" si="50"/>
        <v>3203</v>
      </c>
      <c r="B3204" s="13">
        <f ca="1">RAND()</f>
        <v>0.3551827888306015</v>
      </c>
      <c r="C3204" t="str">
        <f ca="1">IF(B3204&lt;=$L$3,$I$3,IF(B3204&lt;=$L$4,$I$4,IF(B3204&lt;=$L$5,$I$5,IF(B3204&lt;=$L$6,$I$6,$I$7))))</f>
        <v>Cone</v>
      </c>
      <c r="D3204" s="14">
        <f ca="1">LOGINV(RAND(),$M$12,$L$12)</f>
        <v>17.646769878973146</v>
      </c>
      <c r="E3204" s="14">
        <f ca="1">LOGINV(RAND(),$M$13,$L$13)</f>
        <v>33.40347792430974</v>
      </c>
      <c r="F3204" s="14">
        <f ca="1">LOGINV(RAND(),$M$14,$L$14)</f>
        <v>18.139078017858569</v>
      </c>
      <c r="G3204" s="14">
        <f ca="1">D3204+E3204+F3204</f>
        <v>69.189325821141452</v>
      </c>
      <c r="H3204">
        <f ca="1">FLOOR(SimTable[[#This Row],[Total_Service_Time_sec]],10)</f>
        <v>60</v>
      </c>
    </row>
    <row r="3205" spans="1:8" ht="15" customHeight="1">
      <c r="A3205">
        <f t="shared" si="50"/>
        <v>3204</v>
      </c>
      <c r="B3205" s="13">
        <f ca="1">RAND()</f>
        <v>0.28591986206581477</v>
      </c>
      <c r="C3205" t="str">
        <f ca="1">IF(B3205&lt;=$L$3,$I$3,IF(B3205&lt;=$L$4,$I$4,IF(B3205&lt;=$L$5,$I$5,IF(B3205&lt;=$L$6,$I$6,$I$7))))</f>
        <v>Cone</v>
      </c>
      <c r="D3205" s="14">
        <f ca="1">LOGINV(RAND(),$M$12,$L$12)</f>
        <v>20.920606215788862</v>
      </c>
      <c r="E3205" s="14">
        <f ca="1">LOGINV(RAND(),$M$13,$L$13)</f>
        <v>8.2280249685750118</v>
      </c>
      <c r="F3205" s="14">
        <f ca="1">LOGINV(RAND(),$M$14,$L$14)</f>
        <v>23.683651300939918</v>
      </c>
      <c r="G3205" s="14">
        <f ca="1">D3205+E3205+F3205</f>
        <v>52.832282485303793</v>
      </c>
      <c r="H3205">
        <f ca="1">FLOOR(SimTable[[#This Row],[Total_Service_Time_sec]],10)</f>
        <v>50</v>
      </c>
    </row>
    <row r="3206" spans="1:8" ht="15" customHeight="1">
      <c r="A3206">
        <f t="shared" si="50"/>
        <v>3205</v>
      </c>
      <c r="B3206" s="13">
        <f ca="1">RAND()</f>
        <v>0.68629202778240284</v>
      </c>
      <c r="C3206" t="str">
        <f ca="1">IF(B3206&lt;=$L$3,$I$3,IF(B3206&lt;=$L$4,$I$4,IF(B3206&lt;=$L$5,$I$5,IF(B3206&lt;=$L$6,$I$6,$I$7))))</f>
        <v>Cup</v>
      </c>
      <c r="D3206" s="14">
        <f ca="1">LOGINV(RAND(),$M$12,$L$12)</f>
        <v>23.721598109081398</v>
      </c>
      <c r="E3206" s="14">
        <f ca="1">LOGINV(RAND(),$M$13,$L$13)</f>
        <v>51.99721974624547</v>
      </c>
      <c r="F3206" s="14">
        <f ca="1">LOGINV(RAND(),$M$14,$L$14)</f>
        <v>21.583548654203831</v>
      </c>
      <c r="G3206" s="14">
        <f ca="1">D3206+E3206+F3206</f>
        <v>97.302366509530714</v>
      </c>
      <c r="H3206">
        <f ca="1">FLOOR(SimTable[[#This Row],[Total_Service_Time_sec]],10)</f>
        <v>90</v>
      </c>
    </row>
    <row r="3207" spans="1:8" ht="15" customHeight="1">
      <c r="A3207">
        <f t="shared" si="50"/>
        <v>3206</v>
      </c>
      <c r="B3207" s="13">
        <f ca="1">RAND()</f>
        <v>0.82757247182300597</v>
      </c>
      <c r="C3207" t="str">
        <f ca="1">IF(B3207&lt;=$L$3,$I$3,IF(B3207&lt;=$L$4,$I$4,IF(B3207&lt;=$L$5,$I$5,IF(B3207&lt;=$L$6,$I$6,$I$7))))</f>
        <v>Cup</v>
      </c>
      <c r="D3207" s="14">
        <f ca="1">LOGINV(RAND(),$M$12,$L$12)</f>
        <v>70.972941758150057</v>
      </c>
      <c r="E3207" s="14">
        <f ca="1">LOGINV(RAND(),$M$13,$L$13)</f>
        <v>29.141615083056326</v>
      </c>
      <c r="F3207" s="14">
        <f ca="1">LOGINV(RAND(),$M$14,$L$14)</f>
        <v>20.529108631487738</v>
      </c>
      <c r="G3207" s="14">
        <f ca="1">D3207+E3207+F3207</f>
        <v>120.64366547269412</v>
      </c>
      <c r="H3207">
        <f ca="1">FLOOR(SimTable[[#This Row],[Total_Service_Time_sec]],10)</f>
        <v>120</v>
      </c>
    </row>
    <row r="3208" spans="1:8" ht="15" customHeight="1">
      <c r="A3208">
        <f t="shared" si="50"/>
        <v>3207</v>
      </c>
      <c r="B3208" s="13">
        <f ca="1">RAND()</f>
        <v>0.46344644235703469</v>
      </c>
      <c r="C3208" t="str">
        <f ca="1">IF(B3208&lt;=$L$3,$I$3,IF(B3208&lt;=$L$4,$I$4,IF(B3208&lt;=$L$5,$I$5,IF(B3208&lt;=$L$6,$I$6,$I$7))))</f>
        <v>Cone</v>
      </c>
      <c r="D3208" s="14">
        <f ca="1">LOGINV(RAND(),$M$12,$L$12)</f>
        <v>62.577444814898314</v>
      </c>
      <c r="E3208" s="14">
        <f ca="1">LOGINV(RAND(),$M$13,$L$13)</f>
        <v>73.329152161705849</v>
      </c>
      <c r="F3208" s="14">
        <f ca="1">LOGINV(RAND(),$M$14,$L$14)</f>
        <v>15.154948441240444</v>
      </c>
      <c r="G3208" s="14">
        <f ca="1">D3208+E3208+F3208</f>
        <v>151.0615454178446</v>
      </c>
      <c r="H3208">
        <f ca="1">FLOOR(SimTable[[#This Row],[Total_Service_Time_sec]],10)</f>
        <v>150</v>
      </c>
    </row>
    <row r="3209" spans="1:8" ht="15" customHeight="1">
      <c r="A3209">
        <f t="shared" si="50"/>
        <v>3208</v>
      </c>
      <c r="B3209" s="13">
        <f ca="1">RAND()</f>
        <v>0.95113155760944279</v>
      </c>
      <c r="C3209" t="str">
        <f ca="1">IF(B3209&lt;=$L$3,$I$3,IF(B3209&lt;=$L$4,$I$4,IF(B3209&lt;=$L$5,$I$5,IF(B3209&lt;=$L$6,$I$6,$I$7))))</f>
        <v>Split</v>
      </c>
      <c r="D3209" s="14">
        <f ca="1">LOGINV(RAND(),$M$12,$L$12)</f>
        <v>75.310371185220035</v>
      </c>
      <c r="E3209" s="14">
        <f ca="1">LOGINV(RAND(),$M$13,$L$13)</f>
        <v>38.81276590202777</v>
      </c>
      <c r="F3209" s="14">
        <f ca="1">LOGINV(RAND(),$M$14,$L$14)</f>
        <v>14.093151672939493</v>
      </c>
      <c r="G3209" s="14">
        <f ca="1">D3209+E3209+F3209</f>
        <v>128.2162887601873</v>
      </c>
      <c r="H3209">
        <f ca="1">FLOOR(SimTable[[#This Row],[Total_Service_Time_sec]],10)</f>
        <v>120</v>
      </c>
    </row>
    <row r="3210" spans="1:8" ht="15" customHeight="1">
      <c r="A3210">
        <f t="shared" si="50"/>
        <v>3209</v>
      </c>
      <c r="B3210" s="13">
        <f ca="1">RAND()</f>
        <v>2.5063431587767804E-2</v>
      </c>
      <c r="C3210" t="str">
        <f ca="1">IF(B3210&lt;=$L$3,$I$3,IF(B3210&lt;=$L$4,$I$4,IF(B3210&lt;=$L$5,$I$5,IF(B3210&lt;=$L$6,$I$6,$I$7))))</f>
        <v>Cone</v>
      </c>
      <c r="D3210" s="14">
        <f ca="1">LOGINV(RAND(),$M$12,$L$12)</f>
        <v>131.84933052996809</v>
      </c>
      <c r="E3210" s="14">
        <f ca="1">LOGINV(RAND(),$M$13,$L$13)</f>
        <v>28.190339965270379</v>
      </c>
      <c r="F3210" s="14">
        <f ca="1">LOGINV(RAND(),$M$14,$L$14)</f>
        <v>14.779583489142844</v>
      </c>
      <c r="G3210" s="14">
        <f ca="1">D3210+E3210+F3210</f>
        <v>174.81925398438131</v>
      </c>
      <c r="H3210">
        <f ca="1">FLOOR(SimTable[[#This Row],[Total_Service_Time_sec]],10)</f>
        <v>170</v>
      </c>
    </row>
    <row r="3211" spans="1:8" ht="15" customHeight="1">
      <c r="A3211">
        <f t="shared" si="50"/>
        <v>3210</v>
      </c>
      <c r="B3211" s="13">
        <f ca="1">RAND()</f>
        <v>0.35763613872726585</v>
      </c>
      <c r="C3211" t="str">
        <f ca="1">IF(B3211&lt;=$L$3,$I$3,IF(B3211&lt;=$L$4,$I$4,IF(B3211&lt;=$L$5,$I$5,IF(B3211&lt;=$L$6,$I$6,$I$7))))</f>
        <v>Cone</v>
      </c>
      <c r="D3211" s="14">
        <f ca="1">LOGINV(RAND(),$M$12,$L$12)</f>
        <v>14.224384187690925</v>
      </c>
      <c r="E3211" s="14">
        <f ca="1">LOGINV(RAND(),$M$13,$L$13)</f>
        <v>34.068291375273887</v>
      </c>
      <c r="F3211" s="14">
        <f ca="1">LOGINV(RAND(),$M$14,$L$14)</f>
        <v>24.585665624913464</v>
      </c>
      <c r="G3211" s="14">
        <f ca="1">D3211+E3211+F3211</f>
        <v>72.878341187878277</v>
      </c>
      <c r="H3211">
        <f ca="1">FLOOR(SimTable[[#This Row],[Total_Service_Time_sec]],10)</f>
        <v>70</v>
      </c>
    </row>
    <row r="3212" spans="1:8" ht="15" customHeight="1">
      <c r="A3212">
        <f t="shared" si="50"/>
        <v>3211</v>
      </c>
      <c r="B3212" s="13">
        <f ca="1">RAND()</f>
        <v>0.21227034223215735</v>
      </c>
      <c r="C3212" t="str">
        <f ca="1">IF(B3212&lt;=$L$3,$I$3,IF(B3212&lt;=$L$4,$I$4,IF(B3212&lt;=$L$5,$I$5,IF(B3212&lt;=$L$6,$I$6,$I$7))))</f>
        <v>Cone</v>
      </c>
      <c r="D3212" s="14">
        <f ca="1">LOGINV(RAND(),$M$12,$L$12)</f>
        <v>30.430317917638678</v>
      </c>
      <c r="E3212" s="14">
        <f ca="1">LOGINV(RAND(),$M$13,$L$13)</f>
        <v>14.627160363189633</v>
      </c>
      <c r="F3212" s="14">
        <f ca="1">LOGINV(RAND(),$M$14,$L$14)</f>
        <v>20.916834354716297</v>
      </c>
      <c r="G3212" s="14">
        <f ca="1">D3212+E3212+F3212</f>
        <v>65.974312635544607</v>
      </c>
      <c r="H3212">
        <f ca="1">FLOOR(SimTable[[#This Row],[Total_Service_Time_sec]],10)</f>
        <v>60</v>
      </c>
    </row>
    <row r="3213" spans="1:8" ht="15" customHeight="1">
      <c r="A3213">
        <f t="shared" si="50"/>
        <v>3212</v>
      </c>
      <c r="B3213" s="13">
        <f ca="1">RAND()</f>
        <v>0.33356889918840782</v>
      </c>
      <c r="C3213" t="str">
        <f ca="1">IF(B3213&lt;=$L$3,$I$3,IF(B3213&lt;=$L$4,$I$4,IF(B3213&lt;=$L$5,$I$5,IF(B3213&lt;=$L$6,$I$6,$I$7))))</f>
        <v>Cone</v>
      </c>
      <c r="D3213" s="14">
        <f ca="1">LOGINV(RAND(),$M$12,$L$12)</f>
        <v>10.566652422860209</v>
      </c>
      <c r="E3213" s="14">
        <f ca="1">LOGINV(RAND(),$M$13,$L$13)</f>
        <v>21.488324052841783</v>
      </c>
      <c r="F3213" s="14">
        <f ca="1">LOGINV(RAND(),$M$14,$L$14)</f>
        <v>20.955640682356247</v>
      </c>
      <c r="G3213" s="14">
        <f ca="1">D3213+E3213+F3213</f>
        <v>53.010617158058238</v>
      </c>
      <c r="H3213">
        <f ca="1">FLOOR(SimTable[[#This Row],[Total_Service_Time_sec]],10)</f>
        <v>50</v>
      </c>
    </row>
    <row r="3214" spans="1:8" ht="15" customHeight="1">
      <c r="A3214">
        <f t="shared" si="50"/>
        <v>3213</v>
      </c>
      <c r="B3214" s="13">
        <f ca="1">RAND()</f>
        <v>0.43874211152704878</v>
      </c>
      <c r="C3214" t="str">
        <f ca="1">IF(B3214&lt;=$L$3,$I$3,IF(B3214&lt;=$L$4,$I$4,IF(B3214&lt;=$L$5,$I$5,IF(B3214&lt;=$L$6,$I$6,$I$7))))</f>
        <v>Cone</v>
      </c>
      <c r="D3214" s="14">
        <f ca="1">LOGINV(RAND(),$M$12,$L$12)</f>
        <v>120.45743740211057</v>
      </c>
      <c r="E3214" s="14">
        <f ca="1">LOGINV(RAND(),$M$13,$L$13)</f>
        <v>28.546259865650963</v>
      </c>
      <c r="F3214" s="14">
        <f ca="1">LOGINV(RAND(),$M$14,$L$14)</f>
        <v>29.05980494368367</v>
      </c>
      <c r="G3214" s="14">
        <f ca="1">D3214+E3214+F3214</f>
        <v>178.06350221144521</v>
      </c>
      <c r="H3214">
        <f ca="1">FLOOR(SimTable[[#This Row],[Total_Service_Time_sec]],10)</f>
        <v>170</v>
      </c>
    </row>
    <row r="3215" spans="1:8" ht="15" customHeight="1">
      <c r="A3215">
        <f t="shared" si="50"/>
        <v>3214</v>
      </c>
      <c r="B3215" s="13">
        <f ca="1">RAND()</f>
        <v>0.58553357305532816</v>
      </c>
      <c r="C3215" t="str">
        <f ca="1">IF(B3215&lt;=$L$3,$I$3,IF(B3215&lt;=$L$4,$I$4,IF(B3215&lt;=$L$5,$I$5,IF(B3215&lt;=$L$6,$I$6,$I$7))))</f>
        <v>Cup</v>
      </c>
      <c r="D3215" s="14">
        <f ca="1">LOGINV(RAND(),$M$12,$L$12)</f>
        <v>58.282525152541417</v>
      </c>
      <c r="E3215" s="14">
        <f ca="1">LOGINV(RAND(),$M$13,$L$13)</f>
        <v>15.885110371690581</v>
      </c>
      <c r="F3215" s="14">
        <f ca="1">LOGINV(RAND(),$M$14,$L$14)</f>
        <v>22.196406592459287</v>
      </c>
      <c r="G3215" s="14">
        <f ca="1">D3215+E3215+F3215</f>
        <v>96.36404211669128</v>
      </c>
      <c r="H3215">
        <f ca="1">FLOOR(SimTable[[#This Row],[Total_Service_Time_sec]],10)</f>
        <v>90</v>
      </c>
    </row>
    <row r="3216" spans="1:8" ht="15" customHeight="1">
      <c r="A3216">
        <f t="shared" si="50"/>
        <v>3215</v>
      </c>
      <c r="B3216" s="13">
        <f ca="1">RAND()</f>
        <v>0.11546620119990525</v>
      </c>
      <c r="C3216" t="str">
        <f ca="1">IF(B3216&lt;=$L$3,$I$3,IF(B3216&lt;=$L$4,$I$4,IF(B3216&lt;=$L$5,$I$5,IF(B3216&lt;=$L$6,$I$6,$I$7))))</f>
        <v>Cone</v>
      </c>
      <c r="D3216" s="14">
        <f ca="1">LOGINV(RAND(),$M$12,$L$12)</f>
        <v>10.39185991786648</v>
      </c>
      <c r="E3216" s="14">
        <f ca="1">LOGINV(RAND(),$M$13,$L$13)</f>
        <v>15.826849716804691</v>
      </c>
      <c r="F3216" s="14">
        <f ca="1">LOGINV(RAND(),$M$14,$L$14)</f>
        <v>30.051979795120008</v>
      </c>
      <c r="G3216" s="14">
        <f ca="1">D3216+E3216+F3216</f>
        <v>56.270689429791176</v>
      </c>
      <c r="H3216">
        <f ca="1">FLOOR(SimTable[[#This Row],[Total_Service_Time_sec]],10)</f>
        <v>50</v>
      </c>
    </row>
    <row r="3217" spans="1:8" ht="15" customHeight="1">
      <c r="A3217">
        <f t="shared" si="50"/>
        <v>3216</v>
      </c>
      <c r="B3217" s="13">
        <f ca="1">RAND()</f>
        <v>0.69445824535958256</v>
      </c>
      <c r="C3217" t="str">
        <f ca="1">IF(B3217&lt;=$L$3,$I$3,IF(B3217&lt;=$L$4,$I$4,IF(B3217&lt;=$L$5,$I$5,IF(B3217&lt;=$L$6,$I$6,$I$7))))</f>
        <v>Cup</v>
      </c>
      <c r="D3217" s="14">
        <f ca="1">LOGINV(RAND(),$M$12,$L$12)</f>
        <v>22.910712406989557</v>
      </c>
      <c r="E3217" s="14">
        <f ca="1">LOGINV(RAND(),$M$13,$L$13)</f>
        <v>40.271376525507456</v>
      </c>
      <c r="F3217" s="14">
        <f ca="1">LOGINV(RAND(),$M$14,$L$14)</f>
        <v>18.962994266253457</v>
      </c>
      <c r="G3217" s="14">
        <f ca="1">D3217+E3217+F3217</f>
        <v>82.14508319875047</v>
      </c>
      <c r="H3217">
        <f ca="1">FLOOR(SimTable[[#This Row],[Total_Service_Time_sec]],10)</f>
        <v>80</v>
      </c>
    </row>
    <row r="3218" spans="1:8" ht="15" customHeight="1">
      <c r="A3218">
        <f t="shared" si="50"/>
        <v>3217</v>
      </c>
      <c r="B3218" s="13">
        <f ca="1">RAND()</f>
        <v>0.8349416846956027</v>
      </c>
      <c r="C3218" t="str">
        <f ca="1">IF(B3218&lt;=$L$3,$I$3,IF(B3218&lt;=$L$4,$I$4,IF(B3218&lt;=$L$5,$I$5,IF(B3218&lt;=$L$6,$I$6,$I$7))))</f>
        <v>Cup</v>
      </c>
      <c r="D3218" s="14">
        <f ca="1">LOGINV(RAND(),$M$12,$L$12)</f>
        <v>26.957765913998035</v>
      </c>
      <c r="E3218" s="14">
        <f ca="1">LOGINV(RAND(),$M$13,$L$13)</f>
        <v>29.342689092297281</v>
      </c>
      <c r="F3218" s="14">
        <f ca="1">LOGINV(RAND(),$M$14,$L$14)</f>
        <v>21.488231469084131</v>
      </c>
      <c r="G3218" s="14">
        <f ca="1">D3218+E3218+F3218</f>
        <v>77.78868647537945</v>
      </c>
      <c r="H3218">
        <f ca="1">FLOOR(SimTable[[#This Row],[Total_Service_Time_sec]],10)</f>
        <v>70</v>
      </c>
    </row>
    <row r="3219" spans="1:8" ht="15" customHeight="1">
      <c r="A3219">
        <f t="shared" si="50"/>
        <v>3218</v>
      </c>
      <c r="B3219" s="13">
        <f ca="1">RAND()</f>
        <v>0.71318102826650398</v>
      </c>
      <c r="C3219" t="str">
        <f ca="1">IF(B3219&lt;=$L$3,$I$3,IF(B3219&lt;=$L$4,$I$4,IF(B3219&lt;=$L$5,$I$5,IF(B3219&lt;=$L$6,$I$6,$I$7))))</f>
        <v>Cup</v>
      </c>
      <c r="D3219" s="14">
        <f ca="1">LOGINV(RAND(),$M$12,$L$12)</f>
        <v>21.105570093134936</v>
      </c>
      <c r="E3219" s="14">
        <f ca="1">LOGINV(RAND(),$M$13,$L$13)</f>
        <v>23.87921010134303</v>
      </c>
      <c r="F3219" s="14">
        <f ca="1">LOGINV(RAND(),$M$14,$L$14)</f>
        <v>16.263839022338267</v>
      </c>
      <c r="G3219" s="14">
        <f ca="1">D3219+E3219+F3219</f>
        <v>61.24861921681623</v>
      </c>
      <c r="H3219">
        <f ca="1">FLOOR(SimTable[[#This Row],[Total_Service_Time_sec]],10)</f>
        <v>60</v>
      </c>
    </row>
    <row r="3220" spans="1:8" ht="15" customHeight="1">
      <c r="A3220">
        <f t="shared" si="50"/>
        <v>3219</v>
      </c>
      <c r="B3220" s="13">
        <f ca="1">RAND()</f>
        <v>0.78761453611010657</v>
      </c>
      <c r="C3220" t="str">
        <f ca="1">IF(B3220&lt;=$L$3,$I$3,IF(B3220&lt;=$L$4,$I$4,IF(B3220&lt;=$L$5,$I$5,IF(B3220&lt;=$L$6,$I$6,$I$7))))</f>
        <v>Cup</v>
      </c>
      <c r="D3220" s="14">
        <f ca="1">LOGINV(RAND(),$M$12,$L$12)</f>
        <v>25.870995610683675</v>
      </c>
      <c r="E3220" s="14">
        <f ca="1">LOGINV(RAND(),$M$13,$L$13)</f>
        <v>10.730623891504871</v>
      </c>
      <c r="F3220" s="14">
        <f ca="1">LOGINV(RAND(),$M$14,$L$14)</f>
        <v>17.262208663500171</v>
      </c>
      <c r="G3220" s="14">
        <f ca="1">D3220+E3220+F3220</f>
        <v>53.863828165688716</v>
      </c>
      <c r="H3220">
        <f ca="1">FLOOR(SimTable[[#This Row],[Total_Service_Time_sec]],10)</f>
        <v>50</v>
      </c>
    </row>
    <row r="3221" spans="1:8" ht="15" customHeight="1">
      <c r="A3221">
        <f t="shared" si="50"/>
        <v>3220</v>
      </c>
      <c r="B3221" s="13">
        <f ca="1">RAND()</f>
        <v>0.90831065605635519</v>
      </c>
      <c r="C3221" t="str">
        <f ca="1">IF(B3221&lt;=$L$3,$I$3,IF(B3221&lt;=$L$4,$I$4,IF(B3221&lt;=$L$5,$I$5,IF(B3221&lt;=$L$6,$I$6,$I$7))))</f>
        <v>Split</v>
      </c>
      <c r="D3221" s="14">
        <f ca="1">LOGINV(RAND(),$M$12,$L$12)</f>
        <v>88.611561466490912</v>
      </c>
      <c r="E3221" s="14">
        <f ca="1">LOGINV(RAND(),$M$13,$L$13)</f>
        <v>23.137654360651705</v>
      </c>
      <c r="F3221" s="14">
        <f ca="1">LOGINV(RAND(),$M$14,$L$14)</f>
        <v>25.402419728719735</v>
      </c>
      <c r="G3221" s="14">
        <f ca="1">D3221+E3221+F3221</f>
        <v>137.15163555586236</v>
      </c>
      <c r="H3221">
        <f ca="1">FLOOR(SimTable[[#This Row],[Total_Service_Time_sec]],10)</f>
        <v>130</v>
      </c>
    </row>
    <row r="3222" spans="1:8" ht="15" customHeight="1">
      <c r="A3222">
        <f t="shared" si="50"/>
        <v>3221</v>
      </c>
      <c r="B3222" s="13">
        <f ca="1">RAND()</f>
        <v>0.78826933360158047</v>
      </c>
      <c r="C3222" t="str">
        <f ca="1">IF(B3222&lt;=$L$3,$I$3,IF(B3222&lt;=$L$4,$I$4,IF(B3222&lt;=$L$5,$I$5,IF(B3222&lt;=$L$6,$I$6,$I$7))))</f>
        <v>Cup</v>
      </c>
      <c r="D3222" s="14">
        <f ca="1">LOGINV(RAND(),$M$12,$L$12)</f>
        <v>19.0162881051894</v>
      </c>
      <c r="E3222" s="14">
        <f ca="1">LOGINV(RAND(),$M$13,$L$13)</f>
        <v>18.509652734035086</v>
      </c>
      <c r="F3222" s="14">
        <f ca="1">LOGINV(RAND(),$M$14,$L$14)</f>
        <v>20.454018868659841</v>
      </c>
      <c r="G3222" s="14">
        <f ca="1">D3222+E3222+F3222</f>
        <v>57.979959707884333</v>
      </c>
      <c r="H3222">
        <f ca="1">FLOOR(SimTable[[#This Row],[Total_Service_Time_sec]],10)</f>
        <v>50</v>
      </c>
    </row>
    <row r="3223" spans="1:8" ht="15" customHeight="1">
      <c r="A3223">
        <f t="shared" si="50"/>
        <v>3222</v>
      </c>
      <c r="B3223" s="13">
        <f ca="1">RAND()</f>
        <v>0.15257835019053456</v>
      </c>
      <c r="C3223" t="str">
        <f ca="1">IF(B3223&lt;=$L$3,$I$3,IF(B3223&lt;=$L$4,$I$4,IF(B3223&lt;=$L$5,$I$5,IF(B3223&lt;=$L$6,$I$6,$I$7))))</f>
        <v>Cone</v>
      </c>
      <c r="D3223" s="14">
        <f ca="1">LOGINV(RAND(),$M$12,$L$12)</f>
        <v>9.5413545943670819</v>
      </c>
      <c r="E3223" s="14">
        <f ca="1">LOGINV(RAND(),$M$13,$L$13)</f>
        <v>34.383437910946824</v>
      </c>
      <c r="F3223" s="14">
        <f ca="1">LOGINV(RAND(),$M$14,$L$14)</f>
        <v>26.287131307574558</v>
      </c>
      <c r="G3223" s="14">
        <f ca="1">D3223+E3223+F3223</f>
        <v>70.211923812888458</v>
      </c>
      <c r="H3223">
        <f ca="1">FLOOR(SimTable[[#This Row],[Total_Service_Time_sec]],10)</f>
        <v>70</v>
      </c>
    </row>
    <row r="3224" spans="1:8" ht="15" customHeight="1">
      <c r="A3224">
        <f t="shared" si="50"/>
        <v>3223</v>
      </c>
      <c r="B3224" s="13">
        <f ca="1">RAND()</f>
        <v>0.6756782522375202</v>
      </c>
      <c r="C3224" t="str">
        <f ca="1">IF(B3224&lt;=$L$3,$I$3,IF(B3224&lt;=$L$4,$I$4,IF(B3224&lt;=$L$5,$I$5,IF(B3224&lt;=$L$6,$I$6,$I$7))))</f>
        <v>Cup</v>
      </c>
      <c r="D3224" s="14">
        <f ca="1">LOGINV(RAND(),$M$12,$L$12)</f>
        <v>26.560105951476089</v>
      </c>
      <c r="E3224" s="14">
        <f ca="1">LOGINV(RAND(),$M$13,$L$13)</f>
        <v>17.862661600702424</v>
      </c>
      <c r="F3224" s="14">
        <f ca="1">LOGINV(RAND(),$M$14,$L$14)</f>
        <v>19.191564346026055</v>
      </c>
      <c r="G3224" s="14">
        <f ca="1">D3224+E3224+F3224</f>
        <v>63.614331898204568</v>
      </c>
      <c r="H3224">
        <f ca="1">FLOOR(SimTable[[#This Row],[Total_Service_Time_sec]],10)</f>
        <v>60</v>
      </c>
    </row>
    <row r="3225" spans="1:8" ht="15" customHeight="1">
      <c r="A3225">
        <f t="shared" si="50"/>
        <v>3224</v>
      </c>
      <c r="B3225" s="13">
        <f ca="1">RAND()</f>
        <v>0.36104435586507189</v>
      </c>
      <c r="C3225" t="str">
        <f ca="1">IF(B3225&lt;=$L$3,$I$3,IF(B3225&lt;=$L$4,$I$4,IF(B3225&lt;=$L$5,$I$5,IF(B3225&lt;=$L$6,$I$6,$I$7))))</f>
        <v>Cone</v>
      </c>
      <c r="D3225" s="14">
        <f ca="1">LOGINV(RAND(),$M$12,$L$12)</f>
        <v>17.82544176349057</v>
      </c>
      <c r="E3225" s="14">
        <f ca="1">LOGINV(RAND(),$M$13,$L$13)</f>
        <v>40.887529514707374</v>
      </c>
      <c r="F3225" s="14">
        <f ca="1">LOGINV(RAND(),$M$14,$L$14)</f>
        <v>16.060520771590156</v>
      </c>
      <c r="G3225" s="14">
        <f ca="1">D3225+E3225+F3225</f>
        <v>74.773492049788103</v>
      </c>
      <c r="H3225">
        <f ca="1">FLOOR(SimTable[[#This Row],[Total_Service_Time_sec]],10)</f>
        <v>70</v>
      </c>
    </row>
    <row r="3226" spans="1:8" ht="15" customHeight="1">
      <c r="A3226">
        <f t="shared" si="50"/>
        <v>3225</v>
      </c>
      <c r="B3226" s="13">
        <f ca="1">RAND()</f>
        <v>0.43705443119047205</v>
      </c>
      <c r="C3226" t="str">
        <f ca="1">IF(B3226&lt;=$L$3,$I$3,IF(B3226&lt;=$L$4,$I$4,IF(B3226&lt;=$L$5,$I$5,IF(B3226&lt;=$L$6,$I$6,$I$7))))</f>
        <v>Cone</v>
      </c>
      <c r="D3226" s="14">
        <f ca="1">LOGINV(RAND(),$M$12,$L$12)</f>
        <v>60.699059895786966</v>
      </c>
      <c r="E3226" s="14">
        <f ca="1">LOGINV(RAND(),$M$13,$L$13)</f>
        <v>21.147502634947937</v>
      </c>
      <c r="F3226" s="14">
        <f ca="1">LOGINV(RAND(),$M$14,$L$14)</f>
        <v>16.970292014335897</v>
      </c>
      <c r="G3226" s="14">
        <f ca="1">D3226+E3226+F3226</f>
        <v>98.816854545070797</v>
      </c>
      <c r="H3226">
        <f ca="1">FLOOR(SimTable[[#This Row],[Total_Service_Time_sec]],10)</f>
        <v>90</v>
      </c>
    </row>
    <row r="3227" spans="1:8" ht="15" customHeight="1">
      <c r="A3227">
        <f t="shared" si="50"/>
        <v>3226</v>
      </c>
      <c r="B3227" s="13">
        <f ca="1">RAND()</f>
        <v>0.95251892783485814</v>
      </c>
      <c r="C3227" t="str">
        <f ca="1">IF(B3227&lt;=$L$3,$I$3,IF(B3227&lt;=$L$4,$I$4,IF(B3227&lt;=$L$5,$I$5,IF(B3227&lt;=$L$6,$I$6,$I$7))))</f>
        <v>Split</v>
      </c>
      <c r="D3227" s="14">
        <f ca="1">LOGINV(RAND(),$M$12,$L$12)</f>
        <v>31.247457398658842</v>
      </c>
      <c r="E3227" s="14">
        <f ca="1">LOGINV(RAND(),$M$13,$L$13)</f>
        <v>42.66996972039037</v>
      </c>
      <c r="F3227" s="14">
        <f ca="1">LOGINV(RAND(),$M$14,$L$14)</f>
        <v>17.999272444492689</v>
      </c>
      <c r="G3227" s="14">
        <f ca="1">D3227+E3227+F3227</f>
        <v>91.916699563541897</v>
      </c>
      <c r="H3227">
        <f ca="1">FLOOR(SimTable[[#This Row],[Total_Service_Time_sec]],10)</f>
        <v>90</v>
      </c>
    </row>
    <row r="3228" spans="1:8" ht="15" customHeight="1">
      <c r="A3228">
        <f t="shared" si="50"/>
        <v>3227</v>
      </c>
      <c r="B3228" s="13">
        <f ca="1">RAND()</f>
        <v>0.65789563672537177</v>
      </c>
      <c r="C3228" t="str">
        <f ca="1">IF(B3228&lt;=$L$3,$I$3,IF(B3228&lt;=$L$4,$I$4,IF(B3228&lt;=$L$5,$I$5,IF(B3228&lt;=$L$6,$I$6,$I$7))))</f>
        <v>Cup</v>
      </c>
      <c r="D3228" s="14">
        <f ca="1">LOGINV(RAND(),$M$12,$L$12)</f>
        <v>8.6386520273509007</v>
      </c>
      <c r="E3228" s="14">
        <f ca="1">LOGINV(RAND(),$M$13,$L$13)</f>
        <v>56.953975283221382</v>
      </c>
      <c r="F3228" s="14">
        <f ca="1">LOGINV(RAND(),$M$14,$L$14)</f>
        <v>18.505290138224858</v>
      </c>
      <c r="G3228" s="14">
        <f ca="1">D3228+E3228+F3228</f>
        <v>84.097917448797148</v>
      </c>
      <c r="H3228">
        <f ca="1">FLOOR(SimTable[[#This Row],[Total_Service_Time_sec]],10)</f>
        <v>80</v>
      </c>
    </row>
    <row r="3229" spans="1:8" ht="15" customHeight="1">
      <c r="A3229">
        <f t="shared" si="50"/>
        <v>3228</v>
      </c>
      <c r="B3229" s="13">
        <f ca="1">RAND()</f>
        <v>0.9033144130771309</v>
      </c>
      <c r="C3229" t="str">
        <f ca="1">IF(B3229&lt;=$L$3,$I$3,IF(B3229&lt;=$L$4,$I$4,IF(B3229&lt;=$L$5,$I$5,IF(B3229&lt;=$L$6,$I$6,$I$7))))</f>
        <v>Split</v>
      </c>
      <c r="D3229" s="14">
        <f ca="1">LOGINV(RAND(),$M$12,$L$12)</f>
        <v>15.174351046408145</v>
      </c>
      <c r="E3229" s="14">
        <f ca="1">LOGINV(RAND(),$M$13,$L$13)</f>
        <v>15.410709470443747</v>
      </c>
      <c r="F3229" s="14">
        <f ca="1">LOGINV(RAND(),$M$14,$L$14)</f>
        <v>21.48278795938878</v>
      </c>
      <c r="G3229" s="14">
        <f ca="1">D3229+E3229+F3229</f>
        <v>52.06784847624067</v>
      </c>
      <c r="H3229">
        <f ca="1">FLOOR(SimTable[[#This Row],[Total_Service_Time_sec]],10)</f>
        <v>50</v>
      </c>
    </row>
    <row r="3230" spans="1:8" ht="15" customHeight="1">
      <c r="A3230">
        <f t="shared" si="50"/>
        <v>3229</v>
      </c>
      <c r="B3230" s="13">
        <f ca="1">RAND()</f>
        <v>0.56609018333653072</v>
      </c>
      <c r="C3230" t="str">
        <f ca="1">IF(B3230&lt;=$L$3,$I$3,IF(B3230&lt;=$L$4,$I$4,IF(B3230&lt;=$L$5,$I$5,IF(B3230&lt;=$L$6,$I$6,$I$7))))</f>
        <v>Cup</v>
      </c>
      <c r="D3230" s="14">
        <f ca="1">LOGINV(RAND(),$M$12,$L$12)</f>
        <v>20.698618250264598</v>
      </c>
      <c r="E3230" s="14">
        <f ca="1">LOGINV(RAND(),$M$13,$L$13)</f>
        <v>12.684265093162631</v>
      </c>
      <c r="F3230" s="14">
        <f ca="1">LOGINV(RAND(),$M$14,$L$14)</f>
        <v>18.34262320647537</v>
      </c>
      <c r="G3230" s="14">
        <f ca="1">D3230+E3230+F3230</f>
        <v>51.725506549902605</v>
      </c>
      <c r="H3230">
        <f ca="1">FLOOR(SimTable[[#This Row],[Total_Service_Time_sec]],10)</f>
        <v>50</v>
      </c>
    </row>
    <row r="3231" spans="1:8" ht="15" customHeight="1">
      <c r="A3231">
        <f t="shared" si="50"/>
        <v>3230</v>
      </c>
      <c r="B3231" s="13">
        <f ca="1">RAND()</f>
        <v>0.37040688007298983</v>
      </c>
      <c r="C3231" t="str">
        <f ca="1">IF(B3231&lt;=$L$3,$I$3,IF(B3231&lt;=$L$4,$I$4,IF(B3231&lt;=$L$5,$I$5,IF(B3231&lt;=$L$6,$I$6,$I$7))))</f>
        <v>Cone</v>
      </c>
      <c r="D3231" s="14">
        <f ca="1">LOGINV(RAND(),$M$12,$L$12)</f>
        <v>4.2534237768276206</v>
      </c>
      <c r="E3231" s="14">
        <f ca="1">LOGINV(RAND(),$M$13,$L$13)</f>
        <v>20.210360742787248</v>
      </c>
      <c r="F3231" s="14">
        <f ca="1">LOGINV(RAND(),$M$14,$L$14)</f>
        <v>19.493412499541787</v>
      </c>
      <c r="G3231" s="14">
        <f ca="1">D3231+E3231+F3231</f>
        <v>43.957197019156652</v>
      </c>
      <c r="H3231">
        <f ca="1">FLOOR(SimTable[[#This Row],[Total_Service_Time_sec]],10)</f>
        <v>40</v>
      </c>
    </row>
    <row r="3232" spans="1:8" ht="15" customHeight="1">
      <c r="A3232">
        <f t="shared" si="50"/>
        <v>3231</v>
      </c>
      <c r="B3232" s="13">
        <f ca="1">RAND()</f>
        <v>0.80509591310436546</v>
      </c>
      <c r="C3232" t="str">
        <f ca="1">IF(B3232&lt;=$L$3,$I$3,IF(B3232&lt;=$L$4,$I$4,IF(B3232&lt;=$L$5,$I$5,IF(B3232&lt;=$L$6,$I$6,$I$7))))</f>
        <v>Cup</v>
      </c>
      <c r="D3232" s="14">
        <f ca="1">LOGINV(RAND(),$M$12,$L$12)</f>
        <v>61.867351398075726</v>
      </c>
      <c r="E3232" s="14">
        <f ca="1">LOGINV(RAND(),$M$13,$L$13)</f>
        <v>14.690439761042851</v>
      </c>
      <c r="F3232" s="14">
        <f ca="1">LOGINV(RAND(),$M$14,$L$14)</f>
        <v>19.796085323437957</v>
      </c>
      <c r="G3232" s="14">
        <f ca="1">D3232+E3232+F3232</f>
        <v>96.353876482556529</v>
      </c>
      <c r="H3232">
        <f ca="1">FLOOR(SimTable[[#This Row],[Total_Service_Time_sec]],10)</f>
        <v>90</v>
      </c>
    </row>
    <row r="3233" spans="1:8" ht="15" customHeight="1">
      <c r="A3233">
        <f t="shared" si="50"/>
        <v>3232</v>
      </c>
      <c r="B3233" s="13">
        <f ca="1">RAND()</f>
        <v>0.44396998266068211</v>
      </c>
      <c r="C3233" t="str">
        <f ca="1">IF(B3233&lt;=$L$3,$I$3,IF(B3233&lt;=$L$4,$I$4,IF(B3233&lt;=$L$5,$I$5,IF(B3233&lt;=$L$6,$I$6,$I$7))))</f>
        <v>Cone</v>
      </c>
      <c r="D3233" s="14">
        <f ca="1">LOGINV(RAND(),$M$12,$L$12)</f>
        <v>45.844433181795274</v>
      </c>
      <c r="E3233" s="14">
        <f ca="1">LOGINV(RAND(),$M$13,$L$13)</f>
        <v>25.393807207795234</v>
      </c>
      <c r="F3233" s="14">
        <f ca="1">LOGINV(RAND(),$M$14,$L$14)</f>
        <v>18.559610813827447</v>
      </c>
      <c r="G3233" s="14">
        <f ca="1">D3233+E3233+F3233</f>
        <v>89.797851203417963</v>
      </c>
      <c r="H3233">
        <f ca="1">FLOOR(SimTable[[#This Row],[Total_Service_Time_sec]],10)</f>
        <v>80</v>
      </c>
    </row>
    <row r="3234" spans="1:8" ht="15" customHeight="1">
      <c r="A3234">
        <f t="shared" si="50"/>
        <v>3233</v>
      </c>
      <c r="B3234" s="13">
        <f ca="1">RAND()</f>
        <v>0.25601471860266822</v>
      </c>
      <c r="C3234" t="str">
        <f ca="1">IF(B3234&lt;=$L$3,$I$3,IF(B3234&lt;=$L$4,$I$4,IF(B3234&lt;=$L$5,$I$5,IF(B3234&lt;=$L$6,$I$6,$I$7))))</f>
        <v>Cone</v>
      </c>
      <c r="D3234" s="14">
        <f ca="1">LOGINV(RAND(),$M$12,$L$12)</f>
        <v>37.724256525766371</v>
      </c>
      <c r="E3234" s="14">
        <f ca="1">LOGINV(RAND(),$M$13,$L$13)</f>
        <v>12.822209240069196</v>
      </c>
      <c r="F3234" s="14">
        <f ca="1">LOGINV(RAND(),$M$14,$L$14)</f>
        <v>25.398791898294473</v>
      </c>
      <c r="G3234" s="14">
        <f ca="1">D3234+E3234+F3234</f>
        <v>75.94525766413004</v>
      </c>
      <c r="H3234">
        <f ca="1">FLOOR(SimTable[[#This Row],[Total_Service_Time_sec]],10)</f>
        <v>70</v>
      </c>
    </row>
    <row r="3235" spans="1:8" ht="15" customHeight="1">
      <c r="A3235">
        <f t="shared" si="50"/>
        <v>3234</v>
      </c>
      <c r="B3235" s="13">
        <f ca="1">RAND()</f>
        <v>0.345816957846383</v>
      </c>
      <c r="C3235" t="str">
        <f ca="1">IF(B3235&lt;=$L$3,$I$3,IF(B3235&lt;=$L$4,$I$4,IF(B3235&lt;=$L$5,$I$5,IF(B3235&lt;=$L$6,$I$6,$I$7))))</f>
        <v>Cone</v>
      </c>
      <c r="D3235" s="14">
        <f ca="1">LOGINV(RAND(),$M$12,$L$12)</f>
        <v>11.596682283373672</v>
      </c>
      <c r="E3235" s="14">
        <f ca="1">LOGINV(RAND(),$M$13,$L$13)</f>
        <v>13.353193867752012</v>
      </c>
      <c r="F3235" s="14">
        <f ca="1">LOGINV(RAND(),$M$14,$L$14)</f>
        <v>15.165131737213761</v>
      </c>
      <c r="G3235" s="14">
        <f ca="1">D3235+E3235+F3235</f>
        <v>40.115007888339449</v>
      </c>
      <c r="H3235">
        <f ca="1">FLOOR(SimTable[[#This Row],[Total_Service_Time_sec]],10)</f>
        <v>40</v>
      </c>
    </row>
    <row r="3236" spans="1:8" ht="15" customHeight="1">
      <c r="A3236">
        <f t="shared" si="50"/>
        <v>3235</v>
      </c>
      <c r="B3236" s="13">
        <f ca="1">RAND()</f>
        <v>0.53946362910339318</v>
      </c>
      <c r="C3236" t="str">
        <f ca="1">IF(B3236&lt;=$L$3,$I$3,IF(B3236&lt;=$L$4,$I$4,IF(B3236&lt;=$L$5,$I$5,IF(B3236&lt;=$L$6,$I$6,$I$7))))</f>
        <v>Cup</v>
      </c>
      <c r="D3236" s="14">
        <f ca="1">LOGINV(RAND(),$M$12,$L$12)</f>
        <v>25.870083101519036</v>
      </c>
      <c r="E3236" s="14">
        <f ca="1">LOGINV(RAND(),$M$13,$L$13)</f>
        <v>39.24805681512089</v>
      </c>
      <c r="F3236" s="14">
        <f ca="1">LOGINV(RAND(),$M$14,$L$14)</f>
        <v>13.843028595886233</v>
      </c>
      <c r="G3236" s="14">
        <f ca="1">D3236+E3236+F3236</f>
        <v>78.961168512526172</v>
      </c>
      <c r="H3236">
        <f ca="1">FLOOR(SimTable[[#This Row],[Total_Service_Time_sec]],10)</f>
        <v>70</v>
      </c>
    </row>
    <row r="3237" spans="1:8" ht="15" customHeight="1">
      <c r="A3237">
        <f t="shared" si="50"/>
        <v>3236</v>
      </c>
      <c r="B3237" s="13">
        <f ca="1">RAND()</f>
        <v>0.13133502477888492</v>
      </c>
      <c r="C3237" t="str">
        <f ca="1">IF(B3237&lt;=$L$3,$I$3,IF(B3237&lt;=$L$4,$I$4,IF(B3237&lt;=$L$5,$I$5,IF(B3237&lt;=$L$6,$I$6,$I$7))))</f>
        <v>Cone</v>
      </c>
      <c r="D3237" s="14">
        <f ca="1">LOGINV(RAND(),$M$12,$L$12)</f>
        <v>34.183154145875861</v>
      </c>
      <c r="E3237" s="14">
        <f ca="1">LOGINV(RAND(),$M$13,$L$13)</f>
        <v>16.104217841647756</v>
      </c>
      <c r="F3237" s="14">
        <f ca="1">LOGINV(RAND(),$M$14,$L$14)</f>
        <v>18.815014831745497</v>
      </c>
      <c r="G3237" s="14">
        <f ca="1">D3237+E3237+F3237</f>
        <v>69.102386819269114</v>
      </c>
      <c r="H3237">
        <f ca="1">FLOOR(SimTable[[#This Row],[Total_Service_Time_sec]],10)</f>
        <v>60</v>
      </c>
    </row>
    <row r="3238" spans="1:8" ht="15" customHeight="1">
      <c r="A3238">
        <f t="shared" si="50"/>
        <v>3237</v>
      </c>
      <c r="B3238" s="13">
        <f ca="1">RAND()</f>
        <v>0.49712182867944421</v>
      </c>
      <c r="C3238" t="str">
        <f ca="1">IF(B3238&lt;=$L$3,$I$3,IF(B3238&lt;=$L$4,$I$4,IF(B3238&lt;=$L$5,$I$5,IF(B3238&lt;=$L$6,$I$6,$I$7))))</f>
        <v>Cone</v>
      </c>
      <c r="D3238" s="14">
        <f ca="1">LOGINV(RAND(),$M$12,$L$12)</f>
        <v>11.639313381988677</v>
      </c>
      <c r="E3238" s="14">
        <f ca="1">LOGINV(RAND(),$M$13,$L$13)</f>
        <v>71.731198137789463</v>
      </c>
      <c r="F3238" s="14">
        <f ca="1">LOGINV(RAND(),$M$14,$L$14)</f>
        <v>21.051008141331057</v>
      </c>
      <c r="G3238" s="14">
        <f ca="1">D3238+E3238+F3238</f>
        <v>104.42151966110919</v>
      </c>
      <c r="H3238">
        <f ca="1">FLOOR(SimTable[[#This Row],[Total_Service_Time_sec]],10)</f>
        <v>100</v>
      </c>
    </row>
    <row r="3239" spans="1:8" ht="15" customHeight="1">
      <c r="A3239">
        <f t="shared" si="50"/>
        <v>3238</v>
      </c>
      <c r="B3239" s="13">
        <f ca="1">RAND()</f>
        <v>0.90709661141636633</v>
      </c>
      <c r="C3239" t="str">
        <f ca="1">IF(B3239&lt;=$L$3,$I$3,IF(B3239&lt;=$L$4,$I$4,IF(B3239&lt;=$L$5,$I$5,IF(B3239&lt;=$L$6,$I$6,$I$7))))</f>
        <v>Split</v>
      </c>
      <c r="D3239" s="14">
        <f ca="1">LOGINV(RAND(),$M$12,$L$12)</f>
        <v>20.625514640538544</v>
      </c>
      <c r="E3239" s="14">
        <f ca="1">LOGINV(RAND(),$M$13,$L$13)</f>
        <v>27.933154637694294</v>
      </c>
      <c r="F3239" s="14">
        <f ca="1">LOGINV(RAND(),$M$14,$L$14)</f>
        <v>22.198090542796773</v>
      </c>
      <c r="G3239" s="14">
        <f ca="1">D3239+E3239+F3239</f>
        <v>70.756759821029618</v>
      </c>
      <c r="H3239">
        <f ca="1">FLOOR(SimTable[[#This Row],[Total_Service_Time_sec]],10)</f>
        <v>70</v>
      </c>
    </row>
    <row r="3240" spans="1:8" ht="15" customHeight="1">
      <c r="A3240">
        <f t="shared" si="50"/>
        <v>3239</v>
      </c>
      <c r="B3240" s="13">
        <f ca="1">RAND()</f>
        <v>3.0827503941413203E-2</v>
      </c>
      <c r="C3240" t="str">
        <f ca="1">IF(B3240&lt;=$L$3,$I$3,IF(B3240&lt;=$L$4,$I$4,IF(B3240&lt;=$L$5,$I$5,IF(B3240&lt;=$L$6,$I$6,$I$7))))</f>
        <v>Cone</v>
      </c>
      <c r="D3240" s="14">
        <f ca="1">LOGINV(RAND(),$M$12,$L$12)</f>
        <v>100.61612155779945</v>
      </c>
      <c r="E3240" s="14">
        <f ca="1">LOGINV(RAND(),$M$13,$L$13)</f>
        <v>29.54053767267958</v>
      </c>
      <c r="F3240" s="14">
        <f ca="1">LOGINV(RAND(),$M$14,$L$14)</f>
        <v>17.757867549968712</v>
      </c>
      <c r="G3240" s="14">
        <f ca="1">D3240+E3240+F3240</f>
        <v>147.91452678044774</v>
      </c>
      <c r="H3240">
        <f ca="1">FLOOR(SimTable[[#This Row],[Total_Service_Time_sec]],10)</f>
        <v>140</v>
      </c>
    </row>
    <row r="3241" spans="1:8" ht="15" customHeight="1">
      <c r="A3241">
        <f t="shared" si="50"/>
        <v>3240</v>
      </c>
      <c r="B3241" s="13">
        <f ca="1">RAND()</f>
        <v>0.43075116099707145</v>
      </c>
      <c r="C3241" t="str">
        <f ca="1">IF(B3241&lt;=$L$3,$I$3,IF(B3241&lt;=$L$4,$I$4,IF(B3241&lt;=$L$5,$I$5,IF(B3241&lt;=$L$6,$I$6,$I$7))))</f>
        <v>Cone</v>
      </c>
      <c r="D3241" s="14">
        <f ca="1">LOGINV(RAND(),$M$12,$L$12)</f>
        <v>35.461775360843959</v>
      </c>
      <c r="E3241" s="14">
        <f ca="1">LOGINV(RAND(),$M$13,$L$13)</f>
        <v>17.297337851319888</v>
      </c>
      <c r="F3241" s="14">
        <f ca="1">LOGINV(RAND(),$M$14,$L$14)</f>
        <v>20.718933493954598</v>
      </c>
      <c r="G3241" s="14">
        <f ca="1">D3241+E3241+F3241</f>
        <v>73.478046706118448</v>
      </c>
      <c r="H3241">
        <f ca="1">FLOOR(SimTable[[#This Row],[Total_Service_Time_sec]],10)</f>
        <v>70</v>
      </c>
    </row>
    <row r="3242" spans="1:8" ht="15" customHeight="1">
      <c r="A3242">
        <f t="shared" si="50"/>
        <v>3241</v>
      </c>
      <c r="B3242" s="13">
        <f ca="1">RAND()</f>
        <v>0.32643209714584198</v>
      </c>
      <c r="C3242" t="str">
        <f ca="1">IF(B3242&lt;=$L$3,$I$3,IF(B3242&lt;=$L$4,$I$4,IF(B3242&lt;=$L$5,$I$5,IF(B3242&lt;=$L$6,$I$6,$I$7))))</f>
        <v>Cone</v>
      </c>
      <c r="D3242" s="14">
        <f ca="1">LOGINV(RAND(),$M$12,$L$12)</f>
        <v>24.616702556966686</v>
      </c>
      <c r="E3242" s="14">
        <f ca="1">LOGINV(RAND(),$M$13,$L$13)</f>
        <v>28.582169404009321</v>
      </c>
      <c r="F3242" s="14">
        <f ca="1">LOGINV(RAND(),$M$14,$L$14)</f>
        <v>14.726881796448222</v>
      </c>
      <c r="G3242" s="14">
        <f ca="1">D3242+E3242+F3242</f>
        <v>67.925753757424232</v>
      </c>
      <c r="H3242">
        <f ca="1">FLOOR(SimTable[[#This Row],[Total_Service_Time_sec]],10)</f>
        <v>60</v>
      </c>
    </row>
    <row r="3243" spans="1:8" ht="15" customHeight="1">
      <c r="A3243">
        <f t="shared" si="50"/>
        <v>3242</v>
      </c>
      <c r="B3243" s="13">
        <f ca="1">RAND()</f>
        <v>0.15407462922241777</v>
      </c>
      <c r="C3243" t="str">
        <f ca="1">IF(B3243&lt;=$L$3,$I$3,IF(B3243&lt;=$L$4,$I$4,IF(B3243&lt;=$L$5,$I$5,IF(B3243&lt;=$L$6,$I$6,$I$7))))</f>
        <v>Cone</v>
      </c>
      <c r="D3243" s="14">
        <f ca="1">LOGINV(RAND(),$M$12,$L$12)</f>
        <v>14.263118332205215</v>
      </c>
      <c r="E3243" s="14">
        <f ca="1">LOGINV(RAND(),$M$13,$L$13)</f>
        <v>26.434426716928044</v>
      </c>
      <c r="F3243" s="14">
        <f ca="1">LOGINV(RAND(),$M$14,$L$14)</f>
        <v>22.692026208053772</v>
      </c>
      <c r="G3243" s="14">
        <f ca="1">D3243+E3243+F3243</f>
        <v>63.389571257187029</v>
      </c>
      <c r="H3243">
        <f ca="1">FLOOR(SimTable[[#This Row],[Total_Service_Time_sec]],10)</f>
        <v>60</v>
      </c>
    </row>
    <row r="3244" spans="1:8" ht="15" customHeight="1">
      <c r="A3244">
        <f t="shared" si="50"/>
        <v>3243</v>
      </c>
      <c r="B3244" s="13">
        <f ca="1">RAND()</f>
        <v>0.49447324147072413</v>
      </c>
      <c r="C3244" t="str">
        <f ca="1">IF(B3244&lt;=$L$3,$I$3,IF(B3244&lt;=$L$4,$I$4,IF(B3244&lt;=$L$5,$I$5,IF(B3244&lt;=$L$6,$I$6,$I$7))))</f>
        <v>Cone</v>
      </c>
      <c r="D3244" s="14">
        <f ca="1">LOGINV(RAND(),$M$12,$L$12)</f>
        <v>79.06718657722999</v>
      </c>
      <c r="E3244" s="14">
        <f ca="1">LOGINV(RAND(),$M$13,$L$13)</f>
        <v>18.792239297995927</v>
      </c>
      <c r="F3244" s="14">
        <f ca="1">LOGINV(RAND(),$M$14,$L$14)</f>
        <v>15.90303632004021</v>
      </c>
      <c r="G3244" s="14">
        <f ca="1">D3244+E3244+F3244</f>
        <v>113.76246219526614</v>
      </c>
      <c r="H3244">
        <f ca="1">FLOOR(SimTable[[#This Row],[Total_Service_Time_sec]],10)</f>
        <v>110</v>
      </c>
    </row>
    <row r="3245" spans="1:8" ht="15" customHeight="1">
      <c r="A3245">
        <f t="shared" si="50"/>
        <v>3244</v>
      </c>
      <c r="B3245" s="13">
        <f ca="1">RAND()</f>
        <v>0.95314524198162998</v>
      </c>
      <c r="C3245" t="str">
        <f ca="1">IF(B3245&lt;=$L$3,$I$3,IF(B3245&lt;=$L$4,$I$4,IF(B3245&lt;=$L$5,$I$5,IF(B3245&lt;=$L$6,$I$6,$I$7))))</f>
        <v>Split</v>
      </c>
      <c r="D3245" s="14">
        <f ca="1">LOGINV(RAND(),$M$12,$L$12)</f>
        <v>39.928247167965004</v>
      </c>
      <c r="E3245" s="14">
        <f ca="1">LOGINV(RAND(),$M$13,$L$13)</f>
        <v>60.059278722884095</v>
      </c>
      <c r="F3245" s="14">
        <f ca="1">LOGINV(RAND(),$M$14,$L$14)</f>
        <v>19.955105477598526</v>
      </c>
      <c r="G3245" s="14">
        <f ca="1">D3245+E3245+F3245</f>
        <v>119.94263136844762</v>
      </c>
      <c r="H3245">
        <f ca="1">FLOOR(SimTable[[#This Row],[Total_Service_Time_sec]],10)</f>
        <v>110</v>
      </c>
    </row>
    <row r="3246" spans="1:8" ht="15" customHeight="1">
      <c r="A3246">
        <f t="shared" si="50"/>
        <v>3245</v>
      </c>
      <c r="B3246" s="13">
        <f ca="1">RAND()</f>
        <v>0.3845562114674197</v>
      </c>
      <c r="C3246" t="str">
        <f ca="1">IF(B3246&lt;=$L$3,$I$3,IF(B3246&lt;=$L$4,$I$4,IF(B3246&lt;=$L$5,$I$5,IF(B3246&lt;=$L$6,$I$6,$I$7))))</f>
        <v>Cone</v>
      </c>
      <c r="D3246" s="14">
        <f ca="1">LOGINV(RAND(),$M$12,$L$12)</f>
        <v>55.528868406795155</v>
      </c>
      <c r="E3246" s="14">
        <f ca="1">LOGINV(RAND(),$M$13,$L$13)</f>
        <v>29.422216598644169</v>
      </c>
      <c r="F3246" s="14">
        <f ca="1">LOGINV(RAND(),$M$14,$L$14)</f>
        <v>20.95028857648806</v>
      </c>
      <c r="G3246" s="14">
        <f ca="1">D3246+E3246+F3246</f>
        <v>105.90137358192739</v>
      </c>
      <c r="H3246">
        <f ca="1">FLOOR(SimTable[[#This Row],[Total_Service_Time_sec]],10)</f>
        <v>100</v>
      </c>
    </row>
    <row r="3247" spans="1:8" ht="15" customHeight="1">
      <c r="A3247">
        <f t="shared" si="50"/>
        <v>3246</v>
      </c>
      <c r="B3247" s="13">
        <f ca="1">RAND()</f>
        <v>0.49530255045092886</v>
      </c>
      <c r="C3247" t="str">
        <f ca="1">IF(B3247&lt;=$L$3,$I$3,IF(B3247&lt;=$L$4,$I$4,IF(B3247&lt;=$L$5,$I$5,IF(B3247&lt;=$L$6,$I$6,$I$7))))</f>
        <v>Cone</v>
      </c>
      <c r="D3247" s="14">
        <f ca="1">LOGINV(RAND(),$M$12,$L$12)</f>
        <v>172.13262615809936</v>
      </c>
      <c r="E3247" s="14">
        <f ca="1">LOGINV(RAND(),$M$13,$L$13)</f>
        <v>4.9714802527655717</v>
      </c>
      <c r="F3247" s="14">
        <f ca="1">LOGINV(RAND(),$M$14,$L$14)</f>
        <v>16.876770631147512</v>
      </c>
      <c r="G3247" s="14">
        <f ca="1">D3247+E3247+F3247</f>
        <v>193.98087704201242</v>
      </c>
      <c r="H3247">
        <f ca="1">FLOOR(SimTable[[#This Row],[Total_Service_Time_sec]],10)</f>
        <v>190</v>
      </c>
    </row>
    <row r="3248" spans="1:8" ht="15" customHeight="1">
      <c r="A3248">
        <f t="shared" si="50"/>
        <v>3247</v>
      </c>
      <c r="B3248" s="13">
        <f ca="1">RAND()</f>
        <v>0.38398687530796238</v>
      </c>
      <c r="C3248" t="str">
        <f ca="1">IF(B3248&lt;=$L$3,$I$3,IF(B3248&lt;=$L$4,$I$4,IF(B3248&lt;=$L$5,$I$5,IF(B3248&lt;=$L$6,$I$6,$I$7))))</f>
        <v>Cone</v>
      </c>
      <c r="D3248" s="14">
        <f ca="1">LOGINV(RAND(),$M$12,$L$12)</f>
        <v>23.667425831981426</v>
      </c>
      <c r="E3248" s="14">
        <f ca="1">LOGINV(RAND(),$M$13,$L$13)</f>
        <v>32.997467711144594</v>
      </c>
      <c r="F3248" s="14">
        <f ca="1">LOGINV(RAND(),$M$14,$L$14)</f>
        <v>21.758846704687333</v>
      </c>
      <c r="G3248" s="14">
        <f ca="1">D3248+E3248+F3248</f>
        <v>78.423740247813356</v>
      </c>
      <c r="H3248">
        <f ca="1">FLOOR(SimTable[[#This Row],[Total_Service_Time_sec]],10)</f>
        <v>70</v>
      </c>
    </row>
    <row r="3249" spans="1:8" ht="15" customHeight="1">
      <c r="A3249">
        <f t="shared" si="50"/>
        <v>3248</v>
      </c>
      <c r="B3249" s="13">
        <f ca="1">RAND()</f>
        <v>0.18528864872687911</v>
      </c>
      <c r="C3249" t="str">
        <f ca="1">IF(B3249&lt;=$L$3,$I$3,IF(B3249&lt;=$L$4,$I$4,IF(B3249&lt;=$L$5,$I$5,IF(B3249&lt;=$L$6,$I$6,$I$7))))</f>
        <v>Cone</v>
      </c>
      <c r="D3249" s="14">
        <f ca="1">LOGINV(RAND(),$M$12,$L$12)</f>
        <v>18.05103167993315</v>
      </c>
      <c r="E3249" s="14">
        <f ca="1">LOGINV(RAND(),$M$13,$L$13)</f>
        <v>14.722129302659978</v>
      </c>
      <c r="F3249" s="14">
        <f ca="1">LOGINV(RAND(),$M$14,$L$14)</f>
        <v>25.316581326889882</v>
      </c>
      <c r="G3249" s="14">
        <f ca="1">D3249+E3249+F3249</f>
        <v>58.089742309483007</v>
      </c>
      <c r="H3249">
        <f ca="1">FLOOR(SimTable[[#This Row],[Total_Service_Time_sec]],10)</f>
        <v>50</v>
      </c>
    </row>
    <row r="3250" spans="1:8" ht="15" customHeight="1">
      <c r="A3250">
        <f t="shared" si="50"/>
        <v>3249</v>
      </c>
      <c r="B3250" s="13">
        <f ca="1">RAND()</f>
        <v>0.64819331457354257</v>
      </c>
      <c r="C3250" t="str">
        <f ca="1">IF(B3250&lt;=$L$3,$I$3,IF(B3250&lt;=$L$4,$I$4,IF(B3250&lt;=$L$5,$I$5,IF(B3250&lt;=$L$6,$I$6,$I$7))))</f>
        <v>Cup</v>
      </c>
      <c r="D3250" s="14">
        <f ca="1">LOGINV(RAND(),$M$12,$L$12)</f>
        <v>37.479515214603211</v>
      </c>
      <c r="E3250" s="14">
        <f ca="1">LOGINV(RAND(),$M$13,$L$13)</f>
        <v>14.077063328660744</v>
      </c>
      <c r="F3250" s="14">
        <f ca="1">LOGINV(RAND(),$M$14,$L$14)</f>
        <v>16.030285572523656</v>
      </c>
      <c r="G3250" s="14">
        <f ca="1">D3250+E3250+F3250</f>
        <v>67.586864115787606</v>
      </c>
      <c r="H3250">
        <f ca="1">FLOOR(SimTable[[#This Row],[Total_Service_Time_sec]],10)</f>
        <v>60</v>
      </c>
    </row>
    <row r="3251" spans="1:8" ht="15" customHeight="1">
      <c r="A3251">
        <f t="shared" si="50"/>
        <v>3250</v>
      </c>
      <c r="B3251" s="13">
        <f ca="1">RAND()</f>
        <v>0.14777614546779716</v>
      </c>
      <c r="C3251" t="str">
        <f ca="1">IF(B3251&lt;=$L$3,$I$3,IF(B3251&lt;=$L$4,$I$4,IF(B3251&lt;=$L$5,$I$5,IF(B3251&lt;=$L$6,$I$6,$I$7))))</f>
        <v>Cone</v>
      </c>
      <c r="D3251" s="14">
        <f ca="1">LOGINV(RAND(),$M$12,$L$12)</f>
        <v>49.826403138632507</v>
      </c>
      <c r="E3251" s="14">
        <f ca="1">LOGINV(RAND(),$M$13,$L$13)</f>
        <v>42.35113054940647</v>
      </c>
      <c r="F3251" s="14">
        <f ca="1">LOGINV(RAND(),$M$14,$L$14)</f>
        <v>20.394549900221616</v>
      </c>
      <c r="G3251" s="14">
        <f ca="1">D3251+E3251+F3251</f>
        <v>112.5720835882606</v>
      </c>
      <c r="H3251">
        <f ca="1">FLOOR(SimTable[[#This Row],[Total_Service_Time_sec]],10)</f>
        <v>110</v>
      </c>
    </row>
    <row r="3252" spans="1:8" ht="15" customHeight="1">
      <c r="A3252">
        <f t="shared" si="50"/>
        <v>3251</v>
      </c>
      <c r="B3252" s="13">
        <f ca="1">RAND()</f>
        <v>0.60303814215670448</v>
      </c>
      <c r="C3252" t="str">
        <f ca="1">IF(B3252&lt;=$L$3,$I$3,IF(B3252&lt;=$L$4,$I$4,IF(B3252&lt;=$L$5,$I$5,IF(B3252&lt;=$L$6,$I$6,$I$7))))</f>
        <v>Cup</v>
      </c>
      <c r="D3252" s="14">
        <f ca="1">LOGINV(RAND(),$M$12,$L$12)</f>
        <v>15.743956377361524</v>
      </c>
      <c r="E3252" s="14">
        <f ca="1">LOGINV(RAND(),$M$13,$L$13)</f>
        <v>53.065041851828035</v>
      </c>
      <c r="F3252" s="14">
        <f ca="1">LOGINV(RAND(),$M$14,$L$14)</f>
        <v>23.288229938426927</v>
      </c>
      <c r="G3252" s="14">
        <f ca="1">D3252+E3252+F3252</f>
        <v>92.097228167616478</v>
      </c>
      <c r="H3252">
        <f ca="1">FLOOR(SimTable[[#This Row],[Total_Service_Time_sec]],10)</f>
        <v>90</v>
      </c>
    </row>
    <row r="3253" spans="1:8" ht="15" customHeight="1">
      <c r="A3253">
        <f t="shared" si="50"/>
        <v>3252</v>
      </c>
      <c r="B3253" s="13">
        <f ca="1">RAND()</f>
        <v>0.91264344440240996</v>
      </c>
      <c r="C3253" t="str">
        <f ca="1">IF(B3253&lt;=$L$3,$I$3,IF(B3253&lt;=$L$4,$I$4,IF(B3253&lt;=$L$5,$I$5,IF(B3253&lt;=$L$6,$I$6,$I$7))))</f>
        <v>Split</v>
      </c>
      <c r="D3253" s="14">
        <f ca="1">LOGINV(RAND(),$M$12,$L$12)</f>
        <v>19.312203441475457</v>
      </c>
      <c r="E3253" s="14">
        <f ca="1">LOGINV(RAND(),$M$13,$L$13)</f>
        <v>43.706912603663334</v>
      </c>
      <c r="F3253" s="14">
        <f ca="1">LOGINV(RAND(),$M$14,$L$14)</f>
        <v>22.302752942272345</v>
      </c>
      <c r="G3253" s="14">
        <f ca="1">D3253+E3253+F3253</f>
        <v>85.321868987411136</v>
      </c>
      <c r="H3253">
        <f ca="1">FLOOR(SimTable[[#This Row],[Total_Service_Time_sec]],10)</f>
        <v>80</v>
      </c>
    </row>
    <row r="3254" spans="1:8" ht="15" customHeight="1">
      <c r="A3254">
        <f t="shared" si="50"/>
        <v>3253</v>
      </c>
      <c r="B3254" s="13">
        <f ca="1">RAND()</f>
        <v>0.44061713345986864</v>
      </c>
      <c r="C3254" t="str">
        <f ca="1">IF(B3254&lt;=$L$3,$I$3,IF(B3254&lt;=$L$4,$I$4,IF(B3254&lt;=$L$5,$I$5,IF(B3254&lt;=$L$6,$I$6,$I$7))))</f>
        <v>Cone</v>
      </c>
      <c r="D3254" s="14">
        <f ca="1">LOGINV(RAND(),$M$12,$L$12)</f>
        <v>31.029166840664857</v>
      </c>
      <c r="E3254" s="14">
        <f ca="1">LOGINV(RAND(),$M$13,$L$13)</f>
        <v>18.323649474726228</v>
      </c>
      <c r="F3254" s="14">
        <f ca="1">LOGINV(RAND(),$M$14,$L$14)</f>
        <v>19.038583045111761</v>
      </c>
      <c r="G3254" s="14">
        <f ca="1">D3254+E3254+F3254</f>
        <v>68.391399360502845</v>
      </c>
      <c r="H3254">
        <f ca="1">FLOOR(SimTable[[#This Row],[Total_Service_Time_sec]],10)</f>
        <v>60</v>
      </c>
    </row>
    <row r="3255" spans="1:8" ht="15" customHeight="1">
      <c r="A3255">
        <f t="shared" si="50"/>
        <v>3254</v>
      </c>
      <c r="B3255" s="13">
        <f ca="1">RAND()</f>
        <v>0.71092201896807106</v>
      </c>
      <c r="C3255" t="str">
        <f ca="1">IF(B3255&lt;=$L$3,$I$3,IF(B3255&lt;=$L$4,$I$4,IF(B3255&lt;=$L$5,$I$5,IF(B3255&lt;=$L$6,$I$6,$I$7))))</f>
        <v>Cup</v>
      </c>
      <c r="D3255" s="14">
        <f ca="1">LOGINV(RAND(),$M$12,$L$12)</f>
        <v>5.4600870770287342</v>
      </c>
      <c r="E3255" s="14">
        <f ca="1">LOGINV(RAND(),$M$13,$L$13)</f>
        <v>42.504378776941529</v>
      </c>
      <c r="F3255" s="14">
        <f ca="1">LOGINV(RAND(),$M$14,$L$14)</f>
        <v>16.735134479796276</v>
      </c>
      <c r="G3255" s="14">
        <f ca="1">D3255+E3255+F3255</f>
        <v>64.69960033376654</v>
      </c>
      <c r="H3255">
        <f ca="1">FLOOR(SimTable[[#This Row],[Total_Service_Time_sec]],10)</f>
        <v>60</v>
      </c>
    </row>
    <row r="3256" spans="1:8" ht="15" customHeight="1">
      <c r="A3256">
        <f t="shared" si="50"/>
        <v>3255</v>
      </c>
      <c r="B3256" s="13">
        <f ca="1">RAND()</f>
        <v>0.25257853830611987</v>
      </c>
      <c r="C3256" t="str">
        <f ca="1">IF(B3256&lt;=$L$3,$I$3,IF(B3256&lt;=$L$4,$I$4,IF(B3256&lt;=$L$5,$I$5,IF(B3256&lt;=$L$6,$I$6,$I$7))))</f>
        <v>Cone</v>
      </c>
      <c r="D3256" s="14">
        <f ca="1">LOGINV(RAND(),$M$12,$L$12)</f>
        <v>17.66858374815947</v>
      </c>
      <c r="E3256" s="14">
        <f ca="1">LOGINV(RAND(),$M$13,$L$13)</f>
        <v>25.795417369277821</v>
      </c>
      <c r="F3256" s="14">
        <f ca="1">LOGINV(RAND(),$M$14,$L$14)</f>
        <v>18.51391958544172</v>
      </c>
      <c r="G3256" s="14">
        <f ca="1">D3256+E3256+F3256</f>
        <v>61.977920702879011</v>
      </c>
      <c r="H3256">
        <f ca="1">FLOOR(SimTable[[#This Row],[Total_Service_Time_sec]],10)</f>
        <v>60</v>
      </c>
    </row>
    <row r="3257" spans="1:8" ht="15" customHeight="1">
      <c r="A3257">
        <f t="shared" si="50"/>
        <v>3256</v>
      </c>
      <c r="B3257" s="13">
        <f ca="1">RAND()</f>
        <v>0.69276121640102506</v>
      </c>
      <c r="C3257" t="str">
        <f ca="1">IF(B3257&lt;=$L$3,$I$3,IF(B3257&lt;=$L$4,$I$4,IF(B3257&lt;=$L$5,$I$5,IF(B3257&lt;=$L$6,$I$6,$I$7))))</f>
        <v>Cup</v>
      </c>
      <c r="D3257" s="14">
        <f ca="1">LOGINV(RAND(),$M$12,$L$12)</f>
        <v>60.548024033434018</v>
      </c>
      <c r="E3257" s="14">
        <f ca="1">LOGINV(RAND(),$M$13,$L$13)</f>
        <v>44.783011132698626</v>
      </c>
      <c r="F3257" s="14">
        <f ca="1">LOGINV(RAND(),$M$14,$L$14)</f>
        <v>26.971236249425921</v>
      </c>
      <c r="G3257" s="14">
        <f ca="1">D3257+E3257+F3257</f>
        <v>132.30227141555855</v>
      </c>
      <c r="H3257">
        <f ca="1">FLOOR(SimTable[[#This Row],[Total_Service_Time_sec]],10)</f>
        <v>130</v>
      </c>
    </row>
    <row r="3258" spans="1:8" ht="15" customHeight="1">
      <c r="A3258">
        <f t="shared" si="50"/>
        <v>3257</v>
      </c>
      <c r="B3258" s="13">
        <f ca="1">RAND()</f>
        <v>0.74030020843465394</v>
      </c>
      <c r="C3258" t="str">
        <f ca="1">IF(B3258&lt;=$L$3,$I$3,IF(B3258&lt;=$L$4,$I$4,IF(B3258&lt;=$L$5,$I$5,IF(B3258&lt;=$L$6,$I$6,$I$7))))</f>
        <v>Cup</v>
      </c>
      <c r="D3258" s="14">
        <f ca="1">LOGINV(RAND(),$M$12,$L$12)</f>
        <v>23.954574879745177</v>
      </c>
      <c r="E3258" s="14">
        <f ca="1">LOGINV(RAND(),$M$13,$L$13)</f>
        <v>30.719594339445958</v>
      </c>
      <c r="F3258" s="14">
        <f ca="1">LOGINV(RAND(),$M$14,$L$14)</f>
        <v>19.3863640577007</v>
      </c>
      <c r="G3258" s="14">
        <f ca="1">D3258+E3258+F3258</f>
        <v>74.060533276891832</v>
      </c>
      <c r="H3258">
        <f ca="1">FLOOR(SimTable[[#This Row],[Total_Service_Time_sec]],10)</f>
        <v>70</v>
      </c>
    </row>
    <row r="3259" spans="1:8" ht="15" customHeight="1">
      <c r="A3259">
        <f t="shared" si="50"/>
        <v>3258</v>
      </c>
      <c r="B3259" s="13">
        <f ca="1">RAND()</f>
        <v>7.4378688391184888E-2</v>
      </c>
      <c r="C3259" t="str">
        <f ca="1">IF(B3259&lt;=$L$3,$I$3,IF(B3259&lt;=$L$4,$I$4,IF(B3259&lt;=$L$5,$I$5,IF(B3259&lt;=$L$6,$I$6,$I$7))))</f>
        <v>Cone</v>
      </c>
      <c r="D3259" s="14">
        <f ca="1">LOGINV(RAND(),$M$12,$L$12)</f>
        <v>76.976427566688486</v>
      </c>
      <c r="E3259" s="14">
        <f ca="1">LOGINV(RAND(),$M$13,$L$13)</f>
        <v>16.379942914895537</v>
      </c>
      <c r="F3259" s="14">
        <f ca="1">LOGINV(RAND(),$M$14,$L$14)</f>
        <v>20.25493698432463</v>
      </c>
      <c r="G3259" s="14">
        <f ca="1">D3259+E3259+F3259</f>
        <v>113.61130746590865</v>
      </c>
      <c r="H3259">
        <f ca="1">FLOOR(SimTable[[#This Row],[Total_Service_Time_sec]],10)</f>
        <v>110</v>
      </c>
    </row>
    <row r="3260" spans="1:8" ht="15" customHeight="1">
      <c r="A3260">
        <f t="shared" si="50"/>
        <v>3259</v>
      </c>
      <c r="B3260" s="13">
        <f ca="1">RAND()</f>
        <v>0.91840120985066964</v>
      </c>
      <c r="C3260" t="str">
        <f ca="1">IF(B3260&lt;=$L$3,$I$3,IF(B3260&lt;=$L$4,$I$4,IF(B3260&lt;=$L$5,$I$5,IF(B3260&lt;=$L$6,$I$6,$I$7))))</f>
        <v>Split</v>
      </c>
      <c r="D3260" s="14">
        <f ca="1">LOGINV(RAND(),$M$12,$L$12)</f>
        <v>28.009247074719429</v>
      </c>
      <c r="E3260" s="14">
        <f ca="1">LOGINV(RAND(),$M$13,$L$13)</f>
        <v>55.127199264765231</v>
      </c>
      <c r="F3260" s="14">
        <f ca="1">LOGINV(RAND(),$M$14,$L$14)</f>
        <v>18.099237656798362</v>
      </c>
      <c r="G3260" s="14">
        <f ca="1">D3260+E3260+F3260</f>
        <v>101.23568399628303</v>
      </c>
      <c r="H3260">
        <f ca="1">FLOOR(SimTable[[#This Row],[Total_Service_Time_sec]],10)</f>
        <v>100</v>
      </c>
    </row>
    <row r="3261" spans="1:8" ht="15" customHeight="1">
      <c r="A3261">
        <f t="shared" si="50"/>
        <v>3260</v>
      </c>
      <c r="B3261" s="13">
        <f ca="1">RAND()</f>
        <v>0.44267622855392275</v>
      </c>
      <c r="C3261" t="str">
        <f ca="1">IF(B3261&lt;=$L$3,$I$3,IF(B3261&lt;=$L$4,$I$4,IF(B3261&lt;=$L$5,$I$5,IF(B3261&lt;=$L$6,$I$6,$I$7))))</f>
        <v>Cone</v>
      </c>
      <c r="D3261" s="14">
        <f ca="1">LOGINV(RAND(),$M$12,$L$12)</f>
        <v>71.139148068809163</v>
      </c>
      <c r="E3261" s="14">
        <f ca="1">LOGINV(RAND(),$M$13,$L$13)</f>
        <v>37.133466532659362</v>
      </c>
      <c r="F3261" s="14">
        <f ca="1">LOGINV(RAND(),$M$14,$L$14)</f>
        <v>18.086787749455141</v>
      </c>
      <c r="G3261" s="14">
        <f ca="1">D3261+E3261+F3261</f>
        <v>126.35940235092366</v>
      </c>
      <c r="H3261">
        <f ca="1">FLOOR(SimTable[[#This Row],[Total_Service_Time_sec]],10)</f>
        <v>120</v>
      </c>
    </row>
    <row r="3262" spans="1:8" ht="15" customHeight="1">
      <c r="A3262">
        <f t="shared" si="50"/>
        <v>3261</v>
      </c>
      <c r="B3262" s="13">
        <f ca="1">RAND()</f>
        <v>0.71041032635057577</v>
      </c>
      <c r="C3262" t="str">
        <f ca="1">IF(B3262&lt;=$L$3,$I$3,IF(B3262&lt;=$L$4,$I$4,IF(B3262&lt;=$L$5,$I$5,IF(B3262&lt;=$L$6,$I$6,$I$7))))</f>
        <v>Cup</v>
      </c>
      <c r="D3262" s="14">
        <f ca="1">LOGINV(RAND(),$M$12,$L$12)</f>
        <v>18.591316708595823</v>
      </c>
      <c r="E3262" s="14">
        <f ca="1">LOGINV(RAND(),$M$13,$L$13)</f>
        <v>14.532664191796332</v>
      </c>
      <c r="F3262" s="14">
        <f ca="1">LOGINV(RAND(),$M$14,$L$14)</f>
        <v>20.513448092897409</v>
      </c>
      <c r="G3262" s="14">
        <f ca="1">D3262+E3262+F3262</f>
        <v>53.637428993289561</v>
      </c>
      <c r="H3262">
        <f ca="1">FLOOR(SimTable[[#This Row],[Total_Service_Time_sec]],10)</f>
        <v>50</v>
      </c>
    </row>
    <row r="3263" spans="1:8" ht="15" customHeight="1">
      <c r="A3263">
        <f t="shared" si="50"/>
        <v>3262</v>
      </c>
      <c r="B3263" s="13">
        <f ca="1">RAND()</f>
        <v>0.60685789032237114</v>
      </c>
      <c r="C3263" t="str">
        <f ca="1">IF(B3263&lt;=$L$3,$I$3,IF(B3263&lt;=$L$4,$I$4,IF(B3263&lt;=$L$5,$I$5,IF(B3263&lt;=$L$6,$I$6,$I$7))))</f>
        <v>Cup</v>
      </c>
      <c r="D3263" s="14">
        <f ca="1">LOGINV(RAND(),$M$12,$L$12)</f>
        <v>27.544235209282949</v>
      </c>
      <c r="E3263" s="14">
        <f ca="1">LOGINV(RAND(),$M$13,$L$13)</f>
        <v>24.013018677672527</v>
      </c>
      <c r="F3263" s="14">
        <f ca="1">LOGINV(RAND(),$M$14,$L$14)</f>
        <v>14.637004568781311</v>
      </c>
      <c r="G3263" s="14">
        <f ca="1">D3263+E3263+F3263</f>
        <v>66.194258455736787</v>
      </c>
      <c r="H3263">
        <f ca="1">FLOOR(SimTable[[#This Row],[Total_Service_Time_sec]],10)</f>
        <v>60</v>
      </c>
    </row>
    <row r="3264" spans="1:8" ht="15" customHeight="1">
      <c r="A3264">
        <f t="shared" si="50"/>
        <v>3263</v>
      </c>
      <c r="B3264" s="13">
        <f ca="1">RAND()</f>
        <v>0.35546184259103331</v>
      </c>
      <c r="C3264" t="str">
        <f ca="1">IF(B3264&lt;=$L$3,$I$3,IF(B3264&lt;=$L$4,$I$4,IF(B3264&lt;=$L$5,$I$5,IF(B3264&lt;=$L$6,$I$6,$I$7))))</f>
        <v>Cone</v>
      </c>
      <c r="D3264" s="14">
        <f ca="1">LOGINV(RAND(),$M$12,$L$12)</f>
        <v>26.9392803428048</v>
      </c>
      <c r="E3264" s="14">
        <f ca="1">LOGINV(RAND(),$M$13,$L$13)</f>
        <v>34.598404216713789</v>
      </c>
      <c r="F3264" s="14">
        <f ca="1">LOGINV(RAND(),$M$14,$L$14)</f>
        <v>21.433322129295</v>
      </c>
      <c r="G3264" s="14">
        <f ca="1">D3264+E3264+F3264</f>
        <v>82.971006688813588</v>
      </c>
      <c r="H3264">
        <f ca="1">FLOOR(SimTable[[#This Row],[Total_Service_Time_sec]],10)</f>
        <v>80</v>
      </c>
    </row>
    <row r="3265" spans="1:8" ht="15" customHeight="1">
      <c r="A3265">
        <f t="shared" si="50"/>
        <v>3264</v>
      </c>
      <c r="B3265" s="13">
        <f ca="1">RAND()</f>
        <v>0.51806320247785986</v>
      </c>
      <c r="C3265" t="str">
        <f ca="1">IF(B3265&lt;=$L$3,$I$3,IF(B3265&lt;=$L$4,$I$4,IF(B3265&lt;=$L$5,$I$5,IF(B3265&lt;=$L$6,$I$6,$I$7))))</f>
        <v>Cup</v>
      </c>
      <c r="D3265" s="14">
        <f ca="1">LOGINV(RAND(),$M$12,$L$12)</f>
        <v>38.659595614175309</v>
      </c>
      <c r="E3265" s="14">
        <f ca="1">LOGINV(RAND(),$M$13,$L$13)</f>
        <v>30.533415511404019</v>
      </c>
      <c r="F3265" s="14">
        <f ca="1">LOGINV(RAND(),$M$14,$L$14)</f>
        <v>20.942715350204629</v>
      </c>
      <c r="G3265" s="14">
        <f ca="1">D3265+E3265+F3265</f>
        <v>90.135726475783969</v>
      </c>
      <c r="H3265">
        <f ca="1">FLOOR(SimTable[[#This Row],[Total_Service_Time_sec]],10)</f>
        <v>90</v>
      </c>
    </row>
    <row r="3266" spans="1:8" ht="15" customHeight="1">
      <c r="A3266">
        <f t="shared" ref="A3266:A3329" si="51">ROW()-1</f>
        <v>3265</v>
      </c>
      <c r="B3266" s="13">
        <f ca="1">RAND()</f>
        <v>0.41600870437255222</v>
      </c>
      <c r="C3266" t="str">
        <f ca="1">IF(B3266&lt;=$L$3,$I$3,IF(B3266&lt;=$L$4,$I$4,IF(B3266&lt;=$L$5,$I$5,IF(B3266&lt;=$L$6,$I$6,$I$7))))</f>
        <v>Cone</v>
      </c>
      <c r="D3266" s="14">
        <f ca="1">LOGINV(RAND(),$M$12,$L$12)</f>
        <v>15.003073679969249</v>
      </c>
      <c r="E3266" s="14">
        <f ca="1">LOGINV(RAND(),$M$13,$L$13)</f>
        <v>13.073250090063178</v>
      </c>
      <c r="F3266" s="14">
        <f ca="1">LOGINV(RAND(),$M$14,$L$14)</f>
        <v>19.507425535650047</v>
      </c>
      <c r="G3266" s="14">
        <f ca="1">D3266+E3266+F3266</f>
        <v>47.583749305682474</v>
      </c>
      <c r="H3266">
        <f ca="1">FLOOR(SimTable[[#This Row],[Total_Service_Time_sec]],10)</f>
        <v>40</v>
      </c>
    </row>
    <row r="3267" spans="1:8" ht="15" customHeight="1">
      <c r="A3267">
        <f t="shared" si="51"/>
        <v>3266</v>
      </c>
      <c r="B3267" s="13">
        <f ca="1">RAND()</f>
        <v>0.86295579031900638</v>
      </c>
      <c r="C3267" t="str">
        <f ca="1">IF(B3267&lt;=$L$3,$I$3,IF(B3267&lt;=$L$4,$I$4,IF(B3267&lt;=$L$5,$I$5,IF(B3267&lt;=$L$6,$I$6,$I$7))))</f>
        <v>Shake</v>
      </c>
      <c r="D3267" s="14">
        <f ca="1">LOGINV(RAND(),$M$12,$L$12)</f>
        <v>14.399649028526975</v>
      </c>
      <c r="E3267" s="14">
        <f ca="1">LOGINV(RAND(),$M$13,$L$13)</f>
        <v>31.583718649073141</v>
      </c>
      <c r="F3267" s="14">
        <f ca="1">LOGINV(RAND(),$M$14,$L$14)</f>
        <v>21.270994687472772</v>
      </c>
      <c r="G3267" s="14">
        <f ca="1">D3267+E3267+F3267</f>
        <v>67.254362365072893</v>
      </c>
      <c r="H3267">
        <f ca="1">FLOOR(SimTable[[#This Row],[Total_Service_Time_sec]],10)</f>
        <v>60</v>
      </c>
    </row>
    <row r="3268" spans="1:8" ht="15" customHeight="1">
      <c r="A3268">
        <f t="shared" si="51"/>
        <v>3267</v>
      </c>
      <c r="B3268" s="13">
        <f ca="1">RAND()</f>
        <v>0.34897722586053292</v>
      </c>
      <c r="C3268" t="str">
        <f ca="1">IF(B3268&lt;=$L$3,$I$3,IF(B3268&lt;=$L$4,$I$4,IF(B3268&lt;=$L$5,$I$5,IF(B3268&lt;=$L$6,$I$6,$I$7))))</f>
        <v>Cone</v>
      </c>
      <c r="D3268" s="14">
        <f ca="1">LOGINV(RAND(),$M$12,$L$12)</f>
        <v>39.785998570312941</v>
      </c>
      <c r="E3268" s="14">
        <f ca="1">LOGINV(RAND(),$M$13,$L$13)</f>
        <v>16.124989496670846</v>
      </c>
      <c r="F3268" s="14">
        <f ca="1">LOGINV(RAND(),$M$14,$L$14)</f>
        <v>19.820780986925485</v>
      </c>
      <c r="G3268" s="14">
        <f ca="1">D3268+E3268+F3268</f>
        <v>75.731769053909275</v>
      </c>
      <c r="H3268">
        <f ca="1">FLOOR(SimTable[[#This Row],[Total_Service_Time_sec]],10)</f>
        <v>70</v>
      </c>
    </row>
    <row r="3269" spans="1:8" ht="15" customHeight="1">
      <c r="A3269">
        <f t="shared" si="51"/>
        <v>3268</v>
      </c>
      <c r="B3269" s="13">
        <f ca="1">RAND()</f>
        <v>0.22984621459739629</v>
      </c>
      <c r="C3269" t="str">
        <f ca="1">IF(B3269&lt;=$L$3,$I$3,IF(B3269&lt;=$L$4,$I$4,IF(B3269&lt;=$L$5,$I$5,IF(B3269&lt;=$L$6,$I$6,$I$7))))</f>
        <v>Cone</v>
      </c>
      <c r="D3269" s="14">
        <f ca="1">LOGINV(RAND(),$M$12,$L$12)</f>
        <v>185.84394577258857</v>
      </c>
      <c r="E3269" s="14">
        <f ca="1">LOGINV(RAND(),$M$13,$L$13)</f>
        <v>28.578475823756651</v>
      </c>
      <c r="F3269" s="14">
        <f ca="1">LOGINV(RAND(),$M$14,$L$14)</f>
        <v>18.566134798950749</v>
      </c>
      <c r="G3269" s="14">
        <f ca="1">D3269+E3269+F3269</f>
        <v>232.98855639529597</v>
      </c>
      <c r="H3269">
        <f ca="1">FLOOR(SimTable[[#This Row],[Total_Service_Time_sec]],10)</f>
        <v>230</v>
      </c>
    </row>
    <row r="3270" spans="1:8" ht="15" customHeight="1">
      <c r="A3270">
        <f t="shared" si="51"/>
        <v>3269</v>
      </c>
      <c r="B3270" s="13">
        <f ca="1">RAND()</f>
        <v>0.44805090235626099</v>
      </c>
      <c r="C3270" t="str">
        <f ca="1">IF(B3270&lt;=$L$3,$I$3,IF(B3270&lt;=$L$4,$I$4,IF(B3270&lt;=$L$5,$I$5,IF(B3270&lt;=$L$6,$I$6,$I$7))))</f>
        <v>Cone</v>
      </c>
      <c r="D3270" s="14">
        <f ca="1">LOGINV(RAND(),$M$12,$L$12)</f>
        <v>63.626911540767665</v>
      </c>
      <c r="E3270" s="14">
        <f ca="1">LOGINV(RAND(),$M$13,$L$13)</f>
        <v>10.705789125238784</v>
      </c>
      <c r="F3270" s="14">
        <f ca="1">LOGINV(RAND(),$M$14,$L$14)</f>
        <v>14.213224738646929</v>
      </c>
      <c r="G3270" s="14">
        <f ca="1">D3270+E3270+F3270</f>
        <v>88.545925404653374</v>
      </c>
      <c r="H3270">
        <f ca="1">FLOOR(SimTable[[#This Row],[Total_Service_Time_sec]],10)</f>
        <v>80</v>
      </c>
    </row>
    <row r="3271" spans="1:8" ht="15" customHeight="1">
      <c r="A3271">
        <f t="shared" si="51"/>
        <v>3270</v>
      </c>
      <c r="B3271" s="13">
        <f ca="1">RAND()</f>
        <v>1.5646581309310403E-2</v>
      </c>
      <c r="C3271" t="str">
        <f ca="1">IF(B3271&lt;=$L$3,$I$3,IF(B3271&lt;=$L$4,$I$4,IF(B3271&lt;=$L$5,$I$5,IF(B3271&lt;=$L$6,$I$6,$I$7))))</f>
        <v>Cone</v>
      </c>
      <c r="D3271" s="14">
        <f ca="1">LOGINV(RAND(),$M$12,$L$12)</f>
        <v>35.01325446618057</v>
      </c>
      <c r="E3271" s="14">
        <f ca="1">LOGINV(RAND(),$M$13,$L$13)</f>
        <v>12.602028670617663</v>
      </c>
      <c r="F3271" s="14">
        <f ca="1">LOGINV(RAND(),$M$14,$L$14)</f>
        <v>26.134376534049292</v>
      </c>
      <c r="G3271" s="14">
        <f ca="1">D3271+E3271+F3271</f>
        <v>73.749659670847521</v>
      </c>
      <c r="H3271">
        <f ca="1">FLOOR(SimTable[[#This Row],[Total_Service_Time_sec]],10)</f>
        <v>70</v>
      </c>
    </row>
    <row r="3272" spans="1:8" ht="15" customHeight="1">
      <c r="A3272">
        <f t="shared" si="51"/>
        <v>3271</v>
      </c>
      <c r="B3272" s="13">
        <f ca="1">RAND()</f>
        <v>0.91428204288176118</v>
      </c>
      <c r="C3272" t="str">
        <f ca="1">IF(B3272&lt;=$L$3,$I$3,IF(B3272&lt;=$L$4,$I$4,IF(B3272&lt;=$L$5,$I$5,IF(B3272&lt;=$L$6,$I$6,$I$7))))</f>
        <v>Split</v>
      </c>
      <c r="D3272" s="14">
        <f ca="1">LOGINV(RAND(),$M$12,$L$12)</f>
        <v>81.899413465960848</v>
      </c>
      <c r="E3272" s="14">
        <f ca="1">LOGINV(RAND(),$M$13,$L$13)</f>
        <v>54.367214663941027</v>
      </c>
      <c r="F3272" s="14">
        <f ca="1">LOGINV(RAND(),$M$14,$L$14)</f>
        <v>15.018454692316817</v>
      </c>
      <c r="G3272" s="14">
        <f ca="1">D3272+E3272+F3272</f>
        <v>151.2850828222187</v>
      </c>
      <c r="H3272">
        <f ca="1">FLOOR(SimTable[[#This Row],[Total_Service_Time_sec]],10)</f>
        <v>150</v>
      </c>
    </row>
    <row r="3273" spans="1:8" ht="15" customHeight="1">
      <c r="A3273">
        <f t="shared" si="51"/>
        <v>3272</v>
      </c>
      <c r="B3273" s="13">
        <f ca="1">RAND()</f>
        <v>0.71808527619238793</v>
      </c>
      <c r="C3273" t="str">
        <f ca="1">IF(B3273&lt;=$L$3,$I$3,IF(B3273&lt;=$L$4,$I$4,IF(B3273&lt;=$L$5,$I$5,IF(B3273&lt;=$L$6,$I$6,$I$7))))</f>
        <v>Cup</v>
      </c>
      <c r="D3273" s="14">
        <f ca="1">LOGINV(RAND(),$M$12,$L$12)</f>
        <v>40.700626448891889</v>
      </c>
      <c r="E3273" s="14">
        <f ca="1">LOGINV(RAND(),$M$13,$L$13)</f>
        <v>14.911657836244654</v>
      </c>
      <c r="F3273" s="14">
        <f ca="1">LOGINV(RAND(),$M$14,$L$14)</f>
        <v>18.522058134751529</v>
      </c>
      <c r="G3273" s="14">
        <f ca="1">D3273+E3273+F3273</f>
        <v>74.134342419888071</v>
      </c>
      <c r="H3273">
        <f ca="1">FLOOR(SimTable[[#This Row],[Total_Service_Time_sec]],10)</f>
        <v>70</v>
      </c>
    </row>
    <row r="3274" spans="1:8" ht="15" customHeight="1">
      <c r="A3274">
        <f t="shared" si="51"/>
        <v>3273</v>
      </c>
      <c r="B3274" s="13">
        <f ca="1">RAND()</f>
        <v>0.40791384222992744</v>
      </c>
      <c r="C3274" t="str">
        <f ca="1">IF(B3274&lt;=$L$3,$I$3,IF(B3274&lt;=$L$4,$I$4,IF(B3274&lt;=$L$5,$I$5,IF(B3274&lt;=$L$6,$I$6,$I$7))))</f>
        <v>Cone</v>
      </c>
      <c r="D3274" s="14">
        <f ca="1">LOGINV(RAND(),$M$12,$L$12)</f>
        <v>33.439933049763475</v>
      </c>
      <c r="E3274" s="14">
        <f ca="1">LOGINV(RAND(),$M$13,$L$13)</f>
        <v>30.505660707569199</v>
      </c>
      <c r="F3274" s="14">
        <f ca="1">LOGINV(RAND(),$M$14,$L$14)</f>
        <v>21.779185576986364</v>
      </c>
      <c r="G3274" s="14">
        <f ca="1">D3274+E3274+F3274</f>
        <v>85.724779334319038</v>
      </c>
      <c r="H3274">
        <f ca="1">FLOOR(SimTable[[#This Row],[Total_Service_Time_sec]],10)</f>
        <v>80</v>
      </c>
    </row>
    <row r="3275" spans="1:8" ht="15" customHeight="1">
      <c r="A3275">
        <f t="shared" si="51"/>
        <v>3274</v>
      </c>
      <c r="B3275" s="13">
        <f ca="1">RAND()</f>
        <v>0.50449818253728351</v>
      </c>
      <c r="C3275" t="str">
        <f ca="1">IF(B3275&lt;=$L$3,$I$3,IF(B3275&lt;=$L$4,$I$4,IF(B3275&lt;=$L$5,$I$5,IF(B3275&lt;=$L$6,$I$6,$I$7))))</f>
        <v>Cup</v>
      </c>
      <c r="D3275" s="14">
        <f ca="1">LOGINV(RAND(),$M$12,$L$12)</f>
        <v>21.368670930590469</v>
      </c>
      <c r="E3275" s="14">
        <f ca="1">LOGINV(RAND(),$M$13,$L$13)</f>
        <v>31.01009872516995</v>
      </c>
      <c r="F3275" s="14">
        <f ca="1">LOGINV(RAND(),$M$14,$L$14)</f>
        <v>20.292377967035854</v>
      </c>
      <c r="G3275" s="14">
        <f ca="1">D3275+E3275+F3275</f>
        <v>72.671147622796269</v>
      </c>
      <c r="H3275">
        <f ca="1">FLOOR(SimTable[[#This Row],[Total_Service_Time_sec]],10)</f>
        <v>70</v>
      </c>
    </row>
    <row r="3276" spans="1:8" ht="15" customHeight="1">
      <c r="A3276">
        <f t="shared" si="51"/>
        <v>3275</v>
      </c>
      <c r="B3276" s="13">
        <f ca="1">RAND()</f>
        <v>0.18101941656724208</v>
      </c>
      <c r="C3276" t="str">
        <f ca="1">IF(B3276&lt;=$L$3,$I$3,IF(B3276&lt;=$L$4,$I$4,IF(B3276&lt;=$L$5,$I$5,IF(B3276&lt;=$L$6,$I$6,$I$7))))</f>
        <v>Cone</v>
      </c>
      <c r="D3276" s="14">
        <f ca="1">LOGINV(RAND(),$M$12,$L$12)</f>
        <v>114.54955481847523</v>
      </c>
      <c r="E3276" s="14">
        <f ca="1">LOGINV(RAND(),$M$13,$L$13)</f>
        <v>34.379957464098929</v>
      </c>
      <c r="F3276" s="14">
        <f ca="1">LOGINV(RAND(),$M$14,$L$14)</f>
        <v>18.721842794206058</v>
      </c>
      <c r="G3276" s="14">
        <f ca="1">D3276+E3276+F3276</f>
        <v>167.65135507678022</v>
      </c>
      <c r="H3276">
        <f ca="1">FLOOR(SimTable[[#This Row],[Total_Service_Time_sec]],10)</f>
        <v>160</v>
      </c>
    </row>
    <row r="3277" spans="1:8" ht="15" customHeight="1">
      <c r="A3277">
        <f t="shared" si="51"/>
        <v>3276</v>
      </c>
      <c r="B3277" s="13">
        <f ca="1">RAND()</f>
        <v>0.55597093634071648</v>
      </c>
      <c r="C3277" t="str">
        <f ca="1">IF(B3277&lt;=$L$3,$I$3,IF(B3277&lt;=$L$4,$I$4,IF(B3277&lt;=$L$5,$I$5,IF(B3277&lt;=$L$6,$I$6,$I$7))))</f>
        <v>Cup</v>
      </c>
      <c r="D3277" s="14">
        <f ca="1">LOGINV(RAND(),$M$12,$L$12)</f>
        <v>29.997680746698009</v>
      </c>
      <c r="E3277" s="14">
        <f ca="1">LOGINV(RAND(),$M$13,$L$13)</f>
        <v>18.637332532000141</v>
      </c>
      <c r="F3277" s="14">
        <f ca="1">LOGINV(RAND(),$M$14,$L$14)</f>
        <v>21.576392257418689</v>
      </c>
      <c r="G3277" s="14">
        <f ca="1">D3277+E3277+F3277</f>
        <v>70.211405536116843</v>
      </c>
      <c r="H3277">
        <f ca="1">FLOOR(SimTable[[#This Row],[Total_Service_Time_sec]],10)</f>
        <v>70</v>
      </c>
    </row>
    <row r="3278" spans="1:8" ht="15" customHeight="1">
      <c r="A3278">
        <f t="shared" si="51"/>
        <v>3277</v>
      </c>
      <c r="B3278" s="13">
        <f ca="1">RAND()</f>
        <v>0.48482041334712611</v>
      </c>
      <c r="C3278" t="str">
        <f ca="1">IF(B3278&lt;=$L$3,$I$3,IF(B3278&lt;=$L$4,$I$4,IF(B3278&lt;=$L$5,$I$5,IF(B3278&lt;=$L$6,$I$6,$I$7))))</f>
        <v>Cone</v>
      </c>
      <c r="D3278" s="14">
        <f ca="1">LOGINV(RAND(),$M$12,$L$12)</f>
        <v>6.1595083572574723</v>
      </c>
      <c r="E3278" s="14">
        <f ca="1">LOGINV(RAND(),$M$13,$L$13)</f>
        <v>42.37052334106027</v>
      </c>
      <c r="F3278" s="14">
        <f ca="1">LOGINV(RAND(),$M$14,$L$14)</f>
        <v>19.580415173003335</v>
      </c>
      <c r="G3278" s="14">
        <f ca="1">D3278+E3278+F3278</f>
        <v>68.110446871321074</v>
      </c>
      <c r="H3278">
        <f ca="1">FLOOR(SimTable[[#This Row],[Total_Service_Time_sec]],10)</f>
        <v>60</v>
      </c>
    </row>
    <row r="3279" spans="1:8" ht="15" customHeight="1">
      <c r="A3279">
        <f t="shared" si="51"/>
        <v>3278</v>
      </c>
      <c r="B3279" s="13">
        <f ca="1">RAND()</f>
        <v>0.94392842247517428</v>
      </c>
      <c r="C3279" t="str">
        <f ca="1">IF(B3279&lt;=$L$3,$I$3,IF(B3279&lt;=$L$4,$I$4,IF(B3279&lt;=$L$5,$I$5,IF(B3279&lt;=$L$6,$I$6,$I$7))))</f>
        <v>Split</v>
      </c>
      <c r="D3279" s="14">
        <f ca="1">LOGINV(RAND(),$M$12,$L$12)</f>
        <v>33.007918244650234</v>
      </c>
      <c r="E3279" s="14">
        <f ca="1">LOGINV(RAND(),$M$13,$L$13)</f>
        <v>37.375338431442529</v>
      </c>
      <c r="F3279" s="14">
        <f ca="1">LOGINV(RAND(),$M$14,$L$14)</f>
        <v>16.522170775034635</v>
      </c>
      <c r="G3279" s="14">
        <f ca="1">D3279+E3279+F3279</f>
        <v>86.905427451127409</v>
      </c>
      <c r="H3279">
        <f ca="1">FLOOR(SimTable[[#This Row],[Total_Service_Time_sec]],10)</f>
        <v>80</v>
      </c>
    </row>
    <row r="3280" spans="1:8" ht="15" customHeight="1">
      <c r="A3280">
        <f t="shared" si="51"/>
        <v>3279</v>
      </c>
      <c r="B3280" s="13">
        <f ca="1">RAND()</f>
        <v>0.28277003012635649</v>
      </c>
      <c r="C3280" t="str">
        <f ca="1">IF(B3280&lt;=$L$3,$I$3,IF(B3280&lt;=$L$4,$I$4,IF(B3280&lt;=$L$5,$I$5,IF(B3280&lt;=$L$6,$I$6,$I$7))))</f>
        <v>Cone</v>
      </c>
      <c r="D3280" s="14">
        <f ca="1">LOGINV(RAND(),$M$12,$L$12)</f>
        <v>12.743750754679418</v>
      </c>
      <c r="E3280" s="14">
        <f ca="1">LOGINV(RAND(),$M$13,$L$13)</f>
        <v>17.168546515595057</v>
      </c>
      <c r="F3280" s="14">
        <f ca="1">LOGINV(RAND(),$M$14,$L$14)</f>
        <v>14.769259436421484</v>
      </c>
      <c r="G3280" s="14">
        <f ca="1">D3280+E3280+F3280</f>
        <v>44.681556706695957</v>
      </c>
      <c r="H3280">
        <f ca="1">FLOOR(SimTable[[#This Row],[Total_Service_Time_sec]],10)</f>
        <v>40</v>
      </c>
    </row>
    <row r="3281" spans="1:8" ht="15" customHeight="1">
      <c r="A3281">
        <f t="shared" si="51"/>
        <v>3280</v>
      </c>
      <c r="B3281" s="13">
        <f ca="1">RAND()</f>
        <v>0.45226059595450396</v>
      </c>
      <c r="C3281" t="str">
        <f ca="1">IF(B3281&lt;=$L$3,$I$3,IF(B3281&lt;=$L$4,$I$4,IF(B3281&lt;=$L$5,$I$5,IF(B3281&lt;=$L$6,$I$6,$I$7))))</f>
        <v>Cone</v>
      </c>
      <c r="D3281" s="14">
        <f ca="1">LOGINV(RAND(),$M$12,$L$12)</f>
        <v>31.842201355817458</v>
      </c>
      <c r="E3281" s="14">
        <f ca="1">LOGINV(RAND(),$M$13,$L$13)</f>
        <v>19.690480000226326</v>
      </c>
      <c r="F3281" s="14">
        <f ca="1">LOGINV(RAND(),$M$14,$L$14)</f>
        <v>17.39775792420258</v>
      </c>
      <c r="G3281" s="14">
        <f ca="1">D3281+E3281+F3281</f>
        <v>68.930439280246361</v>
      </c>
      <c r="H3281">
        <f ca="1">FLOOR(SimTable[[#This Row],[Total_Service_Time_sec]],10)</f>
        <v>60</v>
      </c>
    </row>
    <row r="3282" spans="1:8" ht="15" customHeight="1">
      <c r="A3282">
        <f t="shared" si="51"/>
        <v>3281</v>
      </c>
      <c r="B3282" s="13">
        <f ca="1">RAND()</f>
        <v>0.88536306574259327</v>
      </c>
      <c r="C3282" t="str">
        <f ca="1">IF(B3282&lt;=$L$3,$I$3,IF(B3282&lt;=$L$4,$I$4,IF(B3282&lt;=$L$5,$I$5,IF(B3282&lt;=$L$6,$I$6,$I$7))))</f>
        <v>Shake</v>
      </c>
      <c r="D3282" s="14">
        <f ca="1">LOGINV(RAND(),$M$12,$L$12)</f>
        <v>86.720453639837288</v>
      </c>
      <c r="E3282" s="14">
        <f ca="1">LOGINV(RAND(),$M$13,$L$13)</f>
        <v>41.520567601518223</v>
      </c>
      <c r="F3282" s="14">
        <f ca="1">LOGINV(RAND(),$M$14,$L$14)</f>
        <v>15.010325556622329</v>
      </c>
      <c r="G3282" s="14">
        <f ca="1">D3282+E3282+F3282</f>
        <v>143.25134679797782</v>
      </c>
      <c r="H3282">
        <f ca="1">FLOOR(SimTable[[#This Row],[Total_Service_Time_sec]],10)</f>
        <v>140</v>
      </c>
    </row>
    <row r="3283" spans="1:8" ht="15" customHeight="1">
      <c r="A3283">
        <f t="shared" si="51"/>
        <v>3282</v>
      </c>
      <c r="B3283" s="13">
        <f ca="1">RAND()</f>
        <v>0.68674753940445499</v>
      </c>
      <c r="C3283" t="str">
        <f ca="1">IF(B3283&lt;=$L$3,$I$3,IF(B3283&lt;=$L$4,$I$4,IF(B3283&lt;=$L$5,$I$5,IF(B3283&lt;=$L$6,$I$6,$I$7))))</f>
        <v>Cup</v>
      </c>
      <c r="D3283" s="14">
        <f ca="1">LOGINV(RAND(),$M$12,$L$12)</f>
        <v>36.590656800554186</v>
      </c>
      <c r="E3283" s="14">
        <f ca="1">LOGINV(RAND(),$M$13,$L$13)</f>
        <v>35.500490387533127</v>
      </c>
      <c r="F3283" s="14">
        <f ca="1">LOGINV(RAND(),$M$14,$L$14)</f>
        <v>19.553053811419549</v>
      </c>
      <c r="G3283" s="14">
        <f ca="1">D3283+E3283+F3283</f>
        <v>91.644200999506864</v>
      </c>
      <c r="H3283">
        <f ca="1">FLOOR(SimTable[[#This Row],[Total_Service_Time_sec]],10)</f>
        <v>90</v>
      </c>
    </row>
    <row r="3284" spans="1:8" ht="15" customHeight="1">
      <c r="A3284">
        <f t="shared" si="51"/>
        <v>3283</v>
      </c>
      <c r="B3284" s="13">
        <f ca="1">RAND()</f>
        <v>0.55485974777906488</v>
      </c>
      <c r="C3284" t="str">
        <f ca="1">IF(B3284&lt;=$L$3,$I$3,IF(B3284&lt;=$L$4,$I$4,IF(B3284&lt;=$L$5,$I$5,IF(B3284&lt;=$L$6,$I$6,$I$7))))</f>
        <v>Cup</v>
      </c>
      <c r="D3284" s="14">
        <f ca="1">LOGINV(RAND(),$M$12,$L$12)</f>
        <v>18.488117294143112</v>
      </c>
      <c r="E3284" s="14">
        <f ca="1">LOGINV(RAND(),$M$13,$L$13)</f>
        <v>13.05425064452664</v>
      </c>
      <c r="F3284" s="14">
        <f ca="1">LOGINV(RAND(),$M$14,$L$14)</f>
        <v>19.134768024311505</v>
      </c>
      <c r="G3284" s="14">
        <f ca="1">D3284+E3284+F3284</f>
        <v>50.677135962981254</v>
      </c>
      <c r="H3284">
        <f ca="1">FLOOR(SimTable[[#This Row],[Total_Service_Time_sec]],10)</f>
        <v>50</v>
      </c>
    </row>
    <row r="3285" spans="1:8" ht="15" customHeight="1">
      <c r="A3285">
        <f t="shared" si="51"/>
        <v>3284</v>
      </c>
      <c r="B3285" s="13">
        <f ca="1">RAND()</f>
        <v>0.74595873499877252</v>
      </c>
      <c r="C3285" t="str">
        <f ca="1">IF(B3285&lt;=$L$3,$I$3,IF(B3285&lt;=$L$4,$I$4,IF(B3285&lt;=$L$5,$I$5,IF(B3285&lt;=$L$6,$I$6,$I$7))))</f>
        <v>Cup</v>
      </c>
      <c r="D3285" s="14">
        <f ca="1">LOGINV(RAND(),$M$12,$L$12)</f>
        <v>38.334932320463324</v>
      </c>
      <c r="E3285" s="14">
        <f ca="1">LOGINV(RAND(),$M$13,$L$13)</f>
        <v>67.579179192415864</v>
      </c>
      <c r="F3285" s="14">
        <f ca="1">LOGINV(RAND(),$M$14,$L$14)</f>
        <v>14.311042436204797</v>
      </c>
      <c r="G3285" s="14">
        <f ca="1">D3285+E3285+F3285</f>
        <v>120.22515394908399</v>
      </c>
      <c r="H3285">
        <f ca="1">FLOOR(SimTable[[#This Row],[Total_Service_Time_sec]],10)</f>
        <v>120</v>
      </c>
    </row>
    <row r="3286" spans="1:8" ht="15" customHeight="1">
      <c r="A3286">
        <f t="shared" si="51"/>
        <v>3285</v>
      </c>
      <c r="B3286" s="13">
        <f ca="1">RAND()</f>
        <v>5.0538324753020225E-2</v>
      </c>
      <c r="C3286" t="str">
        <f ca="1">IF(B3286&lt;=$L$3,$I$3,IF(B3286&lt;=$L$4,$I$4,IF(B3286&lt;=$L$5,$I$5,IF(B3286&lt;=$L$6,$I$6,$I$7))))</f>
        <v>Cone</v>
      </c>
      <c r="D3286" s="14">
        <f ca="1">LOGINV(RAND(),$M$12,$L$12)</f>
        <v>53.941471183557631</v>
      </c>
      <c r="E3286" s="14">
        <f ca="1">LOGINV(RAND(),$M$13,$L$13)</f>
        <v>22.335503681586335</v>
      </c>
      <c r="F3286" s="14">
        <f ca="1">LOGINV(RAND(),$M$14,$L$14)</f>
        <v>22.738397120540935</v>
      </c>
      <c r="G3286" s="14">
        <f ca="1">D3286+E3286+F3286</f>
        <v>99.015371985684908</v>
      </c>
      <c r="H3286">
        <f ca="1">FLOOR(SimTable[[#This Row],[Total_Service_Time_sec]],10)</f>
        <v>90</v>
      </c>
    </row>
    <row r="3287" spans="1:8" ht="15" customHeight="1">
      <c r="A3287">
        <f t="shared" si="51"/>
        <v>3286</v>
      </c>
      <c r="B3287" s="13">
        <f ca="1">RAND()</f>
        <v>0.22825011696347142</v>
      </c>
      <c r="C3287" t="str">
        <f ca="1">IF(B3287&lt;=$L$3,$I$3,IF(B3287&lt;=$L$4,$I$4,IF(B3287&lt;=$L$5,$I$5,IF(B3287&lt;=$L$6,$I$6,$I$7))))</f>
        <v>Cone</v>
      </c>
      <c r="D3287" s="14">
        <f ca="1">LOGINV(RAND(),$M$12,$L$12)</f>
        <v>37.042140557823366</v>
      </c>
      <c r="E3287" s="14">
        <f ca="1">LOGINV(RAND(),$M$13,$L$13)</f>
        <v>22.423300158928111</v>
      </c>
      <c r="F3287" s="14">
        <f ca="1">LOGINV(RAND(),$M$14,$L$14)</f>
        <v>18.525851084726291</v>
      </c>
      <c r="G3287" s="14">
        <f ca="1">D3287+E3287+F3287</f>
        <v>77.991291801477757</v>
      </c>
      <c r="H3287">
        <f ca="1">FLOOR(SimTable[[#This Row],[Total_Service_Time_sec]],10)</f>
        <v>70</v>
      </c>
    </row>
    <row r="3288" spans="1:8" ht="15" customHeight="1">
      <c r="A3288">
        <f t="shared" si="51"/>
        <v>3287</v>
      </c>
      <c r="B3288" s="13">
        <f ca="1">RAND()</f>
        <v>0.98647045649734488</v>
      </c>
      <c r="C3288" t="str">
        <f ca="1">IF(B3288&lt;=$L$3,$I$3,IF(B3288&lt;=$L$4,$I$4,IF(B3288&lt;=$L$5,$I$5,IF(B3288&lt;=$L$6,$I$6,$I$7))))</f>
        <v>Sundae</v>
      </c>
      <c r="D3288" s="14">
        <f ca="1">LOGINV(RAND(),$M$12,$L$12)</f>
        <v>99.661009428276515</v>
      </c>
      <c r="E3288" s="14">
        <f ca="1">LOGINV(RAND(),$M$13,$L$13)</f>
        <v>34.608986391097446</v>
      </c>
      <c r="F3288" s="14">
        <f ca="1">LOGINV(RAND(),$M$14,$L$14)</f>
        <v>17.322994167103634</v>
      </c>
      <c r="G3288" s="14">
        <f ca="1">D3288+E3288+F3288</f>
        <v>151.59298998647759</v>
      </c>
      <c r="H3288">
        <f ca="1">FLOOR(SimTable[[#This Row],[Total_Service_Time_sec]],10)</f>
        <v>150</v>
      </c>
    </row>
    <row r="3289" spans="1:8" ht="15" customHeight="1">
      <c r="A3289">
        <f t="shared" si="51"/>
        <v>3288</v>
      </c>
      <c r="B3289" s="13">
        <f ca="1">RAND()</f>
        <v>0.27769702458573653</v>
      </c>
      <c r="C3289" t="str">
        <f ca="1">IF(B3289&lt;=$L$3,$I$3,IF(B3289&lt;=$L$4,$I$4,IF(B3289&lt;=$L$5,$I$5,IF(B3289&lt;=$L$6,$I$6,$I$7))))</f>
        <v>Cone</v>
      </c>
      <c r="D3289" s="14">
        <f ca="1">LOGINV(RAND(),$M$12,$L$12)</f>
        <v>41.705189760756916</v>
      </c>
      <c r="E3289" s="14">
        <f ca="1">LOGINV(RAND(),$M$13,$L$13)</f>
        <v>32.897663290793631</v>
      </c>
      <c r="F3289" s="14">
        <f ca="1">LOGINV(RAND(),$M$14,$L$14)</f>
        <v>15.496386745496219</v>
      </c>
      <c r="G3289" s="14">
        <f ca="1">D3289+E3289+F3289</f>
        <v>90.099239797046764</v>
      </c>
      <c r="H3289">
        <f ca="1">FLOOR(SimTable[[#This Row],[Total_Service_Time_sec]],10)</f>
        <v>90</v>
      </c>
    </row>
    <row r="3290" spans="1:8" ht="15" customHeight="1">
      <c r="A3290">
        <f t="shared" si="51"/>
        <v>3289</v>
      </c>
      <c r="B3290" s="13">
        <f ca="1">RAND()</f>
        <v>0.40944538853462364</v>
      </c>
      <c r="C3290" t="str">
        <f ca="1">IF(B3290&lt;=$L$3,$I$3,IF(B3290&lt;=$L$4,$I$4,IF(B3290&lt;=$L$5,$I$5,IF(B3290&lt;=$L$6,$I$6,$I$7))))</f>
        <v>Cone</v>
      </c>
      <c r="D3290" s="14">
        <f ca="1">LOGINV(RAND(),$M$12,$L$12)</f>
        <v>11.765533569511962</v>
      </c>
      <c r="E3290" s="14">
        <f ca="1">LOGINV(RAND(),$M$13,$L$13)</f>
        <v>35.364703825552496</v>
      </c>
      <c r="F3290" s="14">
        <f ca="1">LOGINV(RAND(),$M$14,$L$14)</f>
        <v>17.568897187680264</v>
      </c>
      <c r="G3290" s="14">
        <f ca="1">D3290+E3290+F3290</f>
        <v>64.699134582744719</v>
      </c>
      <c r="H3290">
        <f ca="1">FLOOR(SimTable[[#This Row],[Total_Service_Time_sec]],10)</f>
        <v>60</v>
      </c>
    </row>
    <row r="3291" spans="1:8" ht="15" customHeight="1">
      <c r="A3291">
        <f t="shared" si="51"/>
        <v>3290</v>
      </c>
      <c r="B3291" s="13">
        <f ca="1">RAND()</f>
        <v>0.36270718931514734</v>
      </c>
      <c r="C3291" t="str">
        <f ca="1">IF(B3291&lt;=$L$3,$I$3,IF(B3291&lt;=$L$4,$I$4,IF(B3291&lt;=$L$5,$I$5,IF(B3291&lt;=$L$6,$I$6,$I$7))))</f>
        <v>Cone</v>
      </c>
      <c r="D3291" s="14">
        <f ca="1">LOGINV(RAND(),$M$12,$L$12)</f>
        <v>60.496081902254176</v>
      </c>
      <c r="E3291" s="14">
        <f ca="1">LOGINV(RAND(),$M$13,$L$13)</f>
        <v>38.541708924045317</v>
      </c>
      <c r="F3291" s="14">
        <f ca="1">LOGINV(RAND(),$M$14,$L$14)</f>
        <v>17.799476275639744</v>
      </c>
      <c r="G3291" s="14">
        <f ca="1">D3291+E3291+F3291</f>
        <v>116.83726710193925</v>
      </c>
      <c r="H3291">
        <f ca="1">FLOOR(SimTable[[#This Row],[Total_Service_Time_sec]],10)</f>
        <v>110</v>
      </c>
    </row>
    <row r="3292" spans="1:8" ht="15" customHeight="1">
      <c r="A3292">
        <f t="shared" si="51"/>
        <v>3291</v>
      </c>
      <c r="B3292" s="13">
        <f ca="1">RAND()</f>
        <v>0.97486150394461801</v>
      </c>
      <c r="C3292" t="str">
        <f ca="1">IF(B3292&lt;=$L$3,$I$3,IF(B3292&lt;=$L$4,$I$4,IF(B3292&lt;=$L$5,$I$5,IF(B3292&lt;=$L$6,$I$6,$I$7))))</f>
        <v>Sundae</v>
      </c>
      <c r="D3292" s="14">
        <f ca="1">LOGINV(RAND(),$M$12,$L$12)</f>
        <v>10.824285340668256</v>
      </c>
      <c r="E3292" s="14">
        <f ca="1">LOGINV(RAND(),$M$13,$L$13)</f>
        <v>15.24251431573893</v>
      </c>
      <c r="F3292" s="14">
        <f ca="1">LOGINV(RAND(),$M$14,$L$14)</f>
        <v>16.266398673739218</v>
      </c>
      <c r="G3292" s="14">
        <f ca="1">D3292+E3292+F3292</f>
        <v>42.333198330146402</v>
      </c>
      <c r="H3292">
        <f ca="1">FLOOR(SimTable[[#This Row],[Total_Service_Time_sec]],10)</f>
        <v>40</v>
      </c>
    </row>
    <row r="3293" spans="1:8" ht="15" customHeight="1">
      <c r="A3293">
        <f t="shared" si="51"/>
        <v>3292</v>
      </c>
      <c r="B3293" s="13">
        <f ca="1">RAND()</f>
        <v>0.35464422871240897</v>
      </c>
      <c r="C3293" t="str">
        <f ca="1">IF(B3293&lt;=$L$3,$I$3,IF(B3293&lt;=$L$4,$I$4,IF(B3293&lt;=$L$5,$I$5,IF(B3293&lt;=$L$6,$I$6,$I$7))))</f>
        <v>Cone</v>
      </c>
      <c r="D3293" s="14">
        <f ca="1">LOGINV(RAND(),$M$12,$L$12)</f>
        <v>27.287362362112486</v>
      </c>
      <c r="E3293" s="14">
        <f ca="1">LOGINV(RAND(),$M$13,$L$13)</f>
        <v>39.756717090898093</v>
      </c>
      <c r="F3293" s="14">
        <f ca="1">LOGINV(RAND(),$M$14,$L$14)</f>
        <v>18.312950965126515</v>
      </c>
      <c r="G3293" s="14">
        <f ca="1">D3293+E3293+F3293</f>
        <v>85.3570304181371</v>
      </c>
      <c r="H3293">
        <f ca="1">FLOOR(SimTable[[#This Row],[Total_Service_Time_sec]],10)</f>
        <v>80</v>
      </c>
    </row>
    <row r="3294" spans="1:8" ht="15" customHeight="1">
      <c r="A3294">
        <f t="shared" si="51"/>
        <v>3293</v>
      </c>
      <c r="B3294" s="13">
        <f ca="1">RAND()</f>
        <v>0.37629802475170337</v>
      </c>
      <c r="C3294" t="str">
        <f ca="1">IF(B3294&lt;=$L$3,$I$3,IF(B3294&lt;=$L$4,$I$4,IF(B3294&lt;=$L$5,$I$5,IF(B3294&lt;=$L$6,$I$6,$I$7))))</f>
        <v>Cone</v>
      </c>
      <c r="D3294" s="14">
        <f ca="1">LOGINV(RAND(),$M$12,$L$12)</f>
        <v>32.626761197243006</v>
      </c>
      <c r="E3294" s="14">
        <f ca="1">LOGINV(RAND(),$M$13,$L$13)</f>
        <v>31.17730866151436</v>
      </c>
      <c r="F3294" s="14">
        <f ca="1">LOGINV(RAND(),$M$14,$L$14)</f>
        <v>29.662468227146654</v>
      </c>
      <c r="G3294" s="14">
        <f ca="1">D3294+E3294+F3294</f>
        <v>93.46653808590402</v>
      </c>
      <c r="H3294">
        <f ca="1">FLOOR(SimTable[[#This Row],[Total_Service_Time_sec]],10)</f>
        <v>90</v>
      </c>
    </row>
    <row r="3295" spans="1:8" ht="15" customHeight="1">
      <c r="A3295">
        <f t="shared" si="51"/>
        <v>3294</v>
      </c>
      <c r="B3295" s="13">
        <f ca="1">RAND()</f>
        <v>0.75201203711345277</v>
      </c>
      <c r="C3295" t="str">
        <f ca="1">IF(B3295&lt;=$L$3,$I$3,IF(B3295&lt;=$L$4,$I$4,IF(B3295&lt;=$L$5,$I$5,IF(B3295&lt;=$L$6,$I$6,$I$7))))</f>
        <v>Cup</v>
      </c>
      <c r="D3295" s="14">
        <f ca="1">LOGINV(RAND(),$M$12,$L$12)</f>
        <v>98.177011939997271</v>
      </c>
      <c r="E3295" s="14">
        <f ca="1">LOGINV(RAND(),$M$13,$L$13)</f>
        <v>13.517987430366279</v>
      </c>
      <c r="F3295" s="14">
        <f ca="1">LOGINV(RAND(),$M$14,$L$14)</f>
        <v>15.866075175069284</v>
      </c>
      <c r="G3295" s="14">
        <f ca="1">D3295+E3295+F3295</f>
        <v>127.56107454543283</v>
      </c>
      <c r="H3295">
        <f ca="1">FLOOR(SimTable[[#This Row],[Total_Service_Time_sec]],10)</f>
        <v>120</v>
      </c>
    </row>
    <row r="3296" spans="1:8" ht="15" customHeight="1">
      <c r="A3296">
        <f t="shared" si="51"/>
        <v>3295</v>
      </c>
      <c r="B3296" s="13">
        <f ca="1">RAND()</f>
        <v>0.69888192711160146</v>
      </c>
      <c r="C3296" t="str">
        <f ca="1">IF(B3296&lt;=$L$3,$I$3,IF(B3296&lt;=$L$4,$I$4,IF(B3296&lt;=$L$5,$I$5,IF(B3296&lt;=$L$6,$I$6,$I$7))))</f>
        <v>Cup</v>
      </c>
      <c r="D3296" s="14">
        <f ca="1">LOGINV(RAND(),$M$12,$L$12)</f>
        <v>16.114078246797991</v>
      </c>
      <c r="E3296" s="14">
        <f ca="1">LOGINV(RAND(),$M$13,$L$13)</f>
        <v>20.367751062749338</v>
      </c>
      <c r="F3296" s="14">
        <f ca="1">LOGINV(RAND(),$M$14,$L$14)</f>
        <v>18.571053820421113</v>
      </c>
      <c r="G3296" s="14">
        <f ca="1">D3296+E3296+F3296</f>
        <v>55.052883129968443</v>
      </c>
      <c r="H3296">
        <f ca="1">FLOOR(SimTable[[#This Row],[Total_Service_Time_sec]],10)</f>
        <v>50</v>
      </c>
    </row>
    <row r="3297" spans="1:8" ht="15" customHeight="1">
      <c r="A3297">
        <f t="shared" si="51"/>
        <v>3296</v>
      </c>
      <c r="B3297" s="13">
        <f ca="1">RAND()</f>
        <v>0.24505058993965734</v>
      </c>
      <c r="C3297" t="str">
        <f ca="1">IF(B3297&lt;=$L$3,$I$3,IF(B3297&lt;=$L$4,$I$4,IF(B3297&lt;=$L$5,$I$5,IF(B3297&lt;=$L$6,$I$6,$I$7))))</f>
        <v>Cone</v>
      </c>
      <c r="D3297" s="14">
        <f ca="1">LOGINV(RAND(),$M$12,$L$12)</f>
        <v>21.962036819305425</v>
      </c>
      <c r="E3297" s="14">
        <f ca="1">LOGINV(RAND(),$M$13,$L$13)</f>
        <v>38.610991172313454</v>
      </c>
      <c r="F3297" s="14">
        <f ca="1">LOGINV(RAND(),$M$14,$L$14)</f>
        <v>17.888596268700962</v>
      </c>
      <c r="G3297" s="14">
        <f ca="1">D3297+E3297+F3297</f>
        <v>78.461624260319837</v>
      </c>
      <c r="H3297">
        <f ca="1">FLOOR(SimTable[[#This Row],[Total_Service_Time_sec]],10)</f>
        <v>70</v>
      </c>
    </row>
    <row r="3298" spans="1:8" ht="15" customHeight="1">
      <c r="A3298">
        <f t="shared" si="51"/>
        <v>3297</v>
      </c>
      <c r="B3298" s="13">
        <f ca="1">RAND()</f>
        <v>0.42909737683338312</v>
      </c>
      <c r="C3298" t="str">
        <f ca="1">IF(B3298&lt;=$L$3,$I$3,IF(B3298&lt;=$L$4,$I$4,IF(B3298&lt;=$L$5,$I$5,IF(B3298&lt;=$L$6,$I$6,$I$7))))</f>
        <v>Cone</v>
      </c>
      <c r="D3298" s="14">
        <f ca="1">LOGINV(RAND(),$M$12,$L$12)</f>
        <v>52.283174031597184</v>
      </c>
      <c r="E3298" s="14">
        <f ca="1">LOGINV(RAND(),$M$13,$L$13)</f>
        <v>15.04574795747561</v>
      </c>
      <c r="F3298" s="14">
        <f ca="1">LOGINV(RAND(),$M$14,$L$14)</f>
        <v>26.936460438530158</v>
      </c>
      <c r="G3298" s="14">
        <f ca="1">D3298+E3298+F3298</f>
        <v>94.265382427602958</v>
      </c>
      <c r="H3298">
        <f ca="1">FLOOR(SimTable[[#This Row],[Total_Service_Time_sec]],10)</f>
        <v>90</v>
      </c>
    </row>
    <row r="3299" spans="1:8" ht="15" customHeight="1">
      <c r="A3299">
        <f t="shared" si="51"/>
        <v>3298</v>
      </c>
      <c r="B3299" s="13">
        <f ca="1">RAND()</f>
        <v>0.9152464097934061</v>
      </c>
      <c r="C3299" t="str">
        <f ca="1">IF(B3299&lt;=$L$3,$I$3,IF(B3299&lt;=$L$4,$I$4,IF(B3299&lt;=$L$5,$I$5,IF(B3299&lt;=$L$6,$I$6,$I$7))))</f>
        <v>Split</v>
      </c>
      <c r="D3299" s="14">
        <f ca="1">LOGINV(RAND(),$M$12,$L$12)</f>
        <v>42.894812614697081</v>
      </c>
      <c r="E3299" s="14">
        <f ca="1">LOGINV(RAND(),$M$13,$L$13)</f>
        <v>26.259733087395222</v>
      </c>
      <c r="F3299" s="14">
        <f ca="1">LOGINV(RAND(),$M$14,$L$14)</f>
        <v>28.086496202388588</v>
      </c>
      <c r="G3299" s="14">
        <f ca="1">D3299+E3299+F3299</f>
        <v>97.241041904480895</v>
      </c>
      <c r="H3299">
        <f ca="1">FLOOR(SimTable[[#This Row],[Total_Service_Time_sec]],10)</f>
        <v>90</v>
      </c>
    </row>
    <row r="3300" spans="1:8" ht="15" customHeight="1">
      <c r="A3300">
        <f t="shared" si="51"/>
        <v>3299</v>
      </c>
      <c r="B3300" s="13">
        <f ca="1">RAND()</f>
        <v>0.45240068249675669</v>
      </c>
      <c r="C3300" t="str">
        <f ca="1">IF(B3300&lt;=$L$3,$I$3,IF(B3300&lt;=$L$4,$I$4,IF(B3300&lt;=$L$5,$I$5,IF(B3300&lt;=$L$6,$I$6,$I$7))))</f>
        <v>Cone</v>
      </c>
      <c r="D3300" s="14">
        <f ca="1">LOGINV(RAND(),$M$12,$L$12)</f>
        <v>18.656406762010455</v>
      </c>
      <c r="E3300" s="14">
        <f ca="1">LOGINV(RAND(),$M$13,$L$13)</f>
        <v>34.968460428402913</v>
      </c>
      <c r="F3300" s="14">
        <f ca="1">LOGINV(RAND(),$M$14,$L$14)</f>
        <v>16.351884945113348</v>
      </c>
      <c r="G3300" s="14">
        <f ca="1">D3300+E3300+F3300</f>
        <v>69.976752135526709</v>
      </c>
      <c r="H3300">
        <f ca="1">FLOOR(SimTable[[#This Row],[Total_Service_Time_sec]],10)</f>
        <v>60</v>
      </c>
    </row>
    <row r="3301" spans="1:8" ht="15" customHeight="1">
      <c r="A3301">
        <f t="shared" si="51"/>
        <v>3300</v>
      </c>
      <c r="B3301" s="13">
        <f ca="1">RAND()</f>
        <v>0.9777509017639151</v>
      </c>
      <c r="C3301" t="str">
        <f ca="1">IF(B3301&lt;=$L$3,$I$3,IF(B3301&lt;=$L$4,$I$4,IF(B3301&lt;=$L$5,$I$5,IF(B3301&lt;=$L$6,$I$6,$I$7))))</f>
        <v>Sundae</v>
      </c>
      <c r="D3301" s="14">
        <f ca="1">LOGINV(RAND(),$M$12,$L$12)</f>
        <v>6.6558735484276115</v>
      </c>
      <c r="E3301" s="14">
        <f ca="1">LOGINV(RAND(),$M$13,$L$13)</f>
        <v>40.617683226699988</v>
      </c>
      <c r="F3301" s="14">
        <f ca="1">LOGINV(RAND(),$M$14,$L$14)</f>
        <v>18.83397998298717</v>
      </c>
      <c r="G3301" s="14">
        <f ca="1">D3301+E3301+F3301</f>
        <v>66.107536758114776</v>
      </c>
      <c r="H3301">
        <f ca="1">FLOOR(SimTable[[#This Row],[Total_Service_Time_sec]],10)</f>
        <v>60</v>
      </c>
    </row>
    <row r="3302" spans="1:8" ht="15" customHeight="1">
      <c r="A3302">
        <f t="shared" si="51"/>
        <v>3301</v>
      </c>
      <c r="B3302" s="13">
        <f ca="1">RAND()</f>
        <v>0.46581121413033755</v>
      </c>
      <c r="C3302" t="str">
        <f ca="1">IF(B3302&lt;=$L$3,$I$3,IF(B3302&lt;=$L$4,$I$4,IF(B3302&lt;=$L$5,$I$5,IF(B3302&lt;=$L$6,$I$6,$I$7))))</f>
        <v>Cone</v>
      </c>
      <c r="D3302" s="14">
        <f ca="1">LOGINV(RAND(),$M$12,$L$12)</f>
        <v>14.502759910983169</v>
      </c>
      <c r="E3302" s="14">
        <f ca="1">LOGINV(RAND(),$M$13,$L$13)</f>
        <v>19.284551395517845</v>
      </c>
      <c r="F3302" s="14">
        <f ca="1">LOGINV(RAND(),$M$14,$L$14)</f>
        <v>20.228950136039867</v>
      </c>
      <c r="G3302" s="14">
        <f ca="1">D3302+E3302+F3302</f>
        <v>54.01626144254088</v>
      </c>
      <c r="H3302">
        <f ca="1">FLOOR(SimTable[[#This Row],[Total_Service_Time_sec]],10)</f>
        <v>50</v>
      </c>
    </row>
    <row r="3303" spans="1:8" ht="15" customHeight="1">
      <c r="A3303">
        <f t="shared" si="51"/>
        <v>3302</v>
      </c>
      <c r="B3303" s="13">
        <f ca="1">RAND()</f>
        <v>0.8199220407177904</v>
      </c>
      <c r="C3303" t="str">
        <f ca="1">IF(B3303&lt;=$L$3,$I$3,IF(B3303&lt;=$L$4,$I$4,IF(B3303&lt;=$L$5,$I$5,IF(B3303&lt;=$L$6,$I$6,$I$7))))</f>
        <v>Cup</v>
      </c>
      <c r="D3303" s="14">
        <f ca="1">LOGINV(RAND(),$M$12,$L$12)</f>
        <v>12.315844642945013</v>
      </c>
      <c r="E3303" s="14">
        <f ca="1">LOGINV(RAND(),$M$13,$L$13)</f>
        <v>13.197377410245384</v>
      </c>
      <c r="F3303" s="14">
        <f ca="1">LOGINV(RAND(),$M$14,$L$14)</f>
        <v>23.304950779143201</v>
      </c>
      <c r="G3303" s="14">
        <f ca="1">D3303+E3303+F3303</f>
        <v>48.818172832333602</v>
      </c>
      <c r="H3303">
        <f ca="1">FLOOR(SimTable[[#This Row],[Total_Service_Time_sec]],10)</f>
        <v>40</v>
      </c>
    </row>
    <row r="3304" spans="1:8" ht="15" customHeight="1">
      <c r="A3304">
        <f t="shared" si="51"/>
        <v>3303</v>
      </c>
      <c r="B3304" s="13">
        <f ca="1">RAND()</f>
        <v>0.21089677412929286</v>
      </c>
      <c r="C3304" t="str">
        <f ca="1">IF(B3304&lt;=$L$3,$I$3,IF(B3304&lt;=$L$4,$I$4,IF(B3304&lt;=$L$5,$I$5,IF(B3304&lt;=$L$6,$I$6,$I$7))))</f>
        <v>Cone</v>
      </c>
      <c r="D3304" s="14">
        <f ca="1">LOGINV(RAND(),$M$12,$L$12)</f>
        <v>48.730511184738013</v>
      </c>
      <c r="E3304" s="14">
        <f ca="1">LOGINV(RAND(),$M$13,$L$13)</f>
        <v>30.274430643177915</v>
      </c>
      <c r="F3304" s="14">
        <f ca="1">LOGINV(RAND(),$M$14,$L$14)</f>
        <v>20.492689452068511</v>
      </c>
      <c r="G3304" s="14">
        <f ca="1">D3304+E3304+F3304</f>
        <v>99.497631279984432</v>
      </c>
      <c r="H3304">
        <f ca="1">FLOOR(SimTable[[#This Row],[Total_Service_Time_sec]],10)</f>
        <v>90</v>
      </c>
    </row>
    <row r="3305" spans="1:8" ht="15" customHeight="1">
      <c r="A3305">
        <f t="shared" si="51"/>
        <v>3304</v>
      </c>
      <c r="B3305" s="13">
        <f ca="1">RAND()</f>
        <v>0.87002749077102104</v>
      </c>
      <c r="C3305" t="str">
        <f ca="1">IF(B3305&lt;=$L$3,$I$3,IF(B3305&lt;=$L$4,$I$4,IF(B3305&lt;=$L$5,$I$5,IF(B3305&lt;=$L$6,$I$6,$I$7))))</f>
        <v>Shake</v>
      </c>
      <c r="D3305" s="14">
        <f ca="1">LOGINV(RAND(),$M$12,$L$12)</f>
        <v>29.845882496345428</v>
      </c>
      <c r="E3305" s="14">
        <f ca="1">LOGINV(RAND(),$M$13,$L$13)</f>
        <v>14.490177891717615</v>
      </c>
      <c r="F3305" s="14">
        <f ca="1">LOGINV(RAND(),$M$14,$L$14)</f>
        <v>23.559040991398678</v>
      </c>
      <c r="G3305" s="14">
        <f ca="1">D3305+E3305+F3305</f>
        <v>67.895101379461721</v>
      </c>
      <c r="H3305">
        <f ca="1">FLOOR(SimTable[[#This Row],[Total_Service_Time_sec]],10)</f>
        <v>60</v>
      </c>
    </row>
    <row r="3306" spans="1:8" ht="15" customHeight="1">
      <c r="A3306">
        <f t="shared" si="51"/>
        <v>3305</v>
      </c>
      <c r="B3306" s="13">
        <f ca="1">RAND()</f>
        <v>0.42432316407427928</v>
      </c>
      <c r="C3306" t="str">
        <f ca="1">IF(B3306&lt;=$L$3,$I$3,IF(B3306&lt;=$L$4,$I$4,IF(B3306&lt;=$L$5,$I$5,IF(B3306&lt;=$L$6,$I$6,$I$7))))</f>
        <v>Cone</v>
      </c>
      <c r="D3306" s="14">
        <f ca="1">LOGINV(RAND(),$M$12,$L$12)</f>
        <v>21.582170410403798</v>
      </c>
      <c r="E3306" s="14">
        <f ca="1">LOGINV(RAND(),$M$13,$L$13)</f>
        <v>17.506121781332716</v>
      </c>
      <c r="F3306" s="14">
        <f ca="1">LOGINV(RAND(),$M$14,$L$14)</f>
        <v>14.505021834174821</v>
      </c>
      <c r="G3306" s="14">
        <f ca="1">D3306+E3306+F3306</f>
        <v>53.593314025911333</v>
      </c>
      <c r="H3306">
        <f ca="1">FLOOR(SimTable[[#This Row],[Total_Service_Time_sec]],10)</f>
        <v>50</v>
      </c>
    </row>
    <row r="3307" spans="1:8" ht="15" customHeight="1">
      <c r="A3307">
        <f t="shared" si="51"/>
        <v>3306</v>
      </c>
      <c r="B3307" s="13">
        <f ca="1">RAND()</f>
        <v>0.66938089986168348</v>
      </c>
      <c r="C3307" t="str">
        <f ca="1">IF(B3307&lt;=$L$3,$I$3,IF(B3307&lt;=$L$4,$I$4,IF(B3307&lt;=$L$5,$I$5,IF(B3307&lt;=$L$6,$I$6,$I$7))))</f>
        <v>Cup</v>
      </c>
      <c r="D3307" s="14">
        <f ca="1">LOGINV(RAND(),$M$12,$L$12)</f>
        <v>43.333274708472437</v>
      </c>
      <c r="E3307" s="14">
        <f ca="1">LOGINV(RAND(),$M$13,$L$13)</f>
        <v>59.370098592540856</v>
      </c>
      <c r="F3307" s="14">
        <f ca="1">LOGINV(RAND(),$M$14,$L$14)</f>
        <v>34.003677305224727</v>
      </c>
      <c r="G3307" s="14">
        <f ca="1">D3307+E3307+F3307</f>
        <v>136.70705060623803</v>
      </c>
      <c r="H3307">
        <f ca="1">FLOOR(SimTable[[#This Row],[Total_Service_Time_sec]],10)</f>
        <v>130</v>
      </c>
    </row>
    <row r="3308" spans="1:8" ht="15" customHeight="1">
      <c r="A3308">
        <f t="shared" si="51"/>
        <v>3307</v>
      </c>
      <c r="B3308" s="13">
        <f ca="1">RAND()</f>
        <v>0.49574078058092175</v>
      </c>
      <c r="C3308" t="str">
        <f ca="1">IF(B3308&lt;=$L$3,$I$3,IF(B3308&lt;=$L$4,$I$4,IF(B3308&lt;=$L$5,$I$5,IF(B3308&lt;=$L$6,$I$6,$I$7))))</f>
        <v>Cone</v>
      </c>
      <c r="D3308" s="14">
        <f ca="1">LOGINV(RAND(),$M$12,$L$12)</f>
        <v>5.1193510293153919</v>
      </c>
      <c r="E3308" s="14">
        <f ca="1">LOGINV(RAND(),$M$13,$L$13)</f>
        <v>36.433998484853596</v>
      </c>
      <c r="F3308" s="14">
        <f ca="1">LOGINV(RAND(),$M$14,$L$14)</f>
        <v>14.582153767189505</v>
      </c>
      <c r="G3308" s="14">
        <f ca="1">D3308+E3308+F3308</f>
        <v>56.135503281358488</v>
      </c>
      <c r="H3308">
        <f ca="1">FLOOR(SimTable[[#This Row],[Total_Service_Time_sec]],10)</f>
        <v>50</v>
      </c>
    </row>
    <row r="3309" spans="1:8" ht="15" customHeight="1">
      <c r="A3309">
        <f t="shared" si="51"/>
        <v>3308</v>
      </c>
      <c r="B3309" s="13">
        <f ca="1">RAND()</f>
        <v>0.50368198562030431</v>
      </c>
      <c r="C3309" t="str">
        <f ca="1">IF(B3309&lt;=$L$3,$I$3,IF(B3309&lt;=$L$4,$I$4,IF(B3309&lt;=$L$5,$I$5,IF(B3309&lt;=$L$6,$I$6,$I$7))))</f>
        <v>Cup</v>
      </c>
      <c r="D3309" s="14">
        <f ca="1">LOGINV(RAND(),$M$12,$L$12)</f>
        <v>67.612528090106636</v>
      </c>
      <c r="E3309" s="14">
        <f ca="1">LOGINV(RAND(),$M$13,$L$13)</f>
        <v>47.196690387662294</v>
      </c>
      <c r="F3309" s="14">
        <f ca="1">LOGINV(RAND(),$M$14,$L$14)</f>
        <v>19.278849132407473</v>
      </c>
      <c r="G3309" s="14">
        <f ca="1">D3309+E3309+F3309</f>
        <v>134.08806761017638</v>
      </c>
      <c r="H3309">
        <f ca="1">FLOOR(SimTable[[#This Row],[Total_Service_Time_sec]],10)</f>
        <v>130</v>
      </c>
    </row>
    <row r="3310" spans="1:8" ht="15" customHeight="1">
      <c r="A3310">
        <f t="shared" si="51"/>
        <v>3309</v>
      </c>
      <c r="B3310" s="13">
        <f ca="1">RAND()</f>
        <v>0.88274119027285847</v>
      </c>
      <c r="C3310" t="str">
        <f ca="1">IF(B3310&lt;=$L$3,$I$3,IF(B3310&lt;=$L$4,$I$4,IF(B3310&lt;=$L$5,$I$5,IF(B3310&lt;=$L$6,$I$6,$I$7))))</f>
        <v>Shake</v>
      </c>
      <c r="D3310" s="14">
        <f ca="1">LOGINV(RAND(),$M$12,$L$12)</f>
        <v>38.512121631196983</v>
      </c>
      <c r="E3310" s="14">
        <f ca="1">LOGINV(RAND(),$M$13,$L$13)</f>
        <v>22.446262045200267</v>
      </c>
      <c r="F3310" s="14">
        <f ca="1">LOGINV(RAND(),$M$14,$L$14)</f>
        <v>19.608647644218021</v>
      </c>
      <c r="G3310" s="14">
        <f ca="1">D3310+E3310+F3310</f>
        <v>80.567031320615271</v>
      </c>
      <c r="H3310">
        <f ca="1">FLOOR(SimTable[[#This Row],[Total_Service_Time_sec]],10)</f>
        <v>80</v>
      </c>
    </row>
    <row r="3311" spans="1:8" ht="15" customHeight="1">
      <c r="A3311">
        <f t="shared" si="51"/>
        <v>3310</v>
      </c>
      <c r="B3311" s="13">
        <f ca="1">RAND()</f>
        <v>0.36408199821944121</v>
      </c>
      <c r="C3311" t="str">
        <f ca="1">IF(B3311&lt;=$L$3,$I$3,IF(B3311&lt;=$L$4,$I$4,IF(B3311&lt;=$L$5,$I$5,IF(B3311&lt;=$L$6,$I$6,$I$7))))</f>
        <v>Cone</v>
      </c>
      <c r="D3311" s="14">
        <f ca="1">LOGINV(RAND(),$M$12,$L$12)</f>
        <v>60.485901351247279</v>
      </c>
      <c r="E3311" s="14">
        <f ca="1">LOGINV(RAND(),$M$13,$L$13)</f>
        <v>13.885064892306367</v>
      </c>
      <c r="F3311" s="14">
        <f ca="1">LOGINV(RAND(),$M$14,$L$14)</f>
        <v>20.19950809620806</v>
      </c>
      <c r="G3311" s="14">
        <f ca="1">D3311+E3311+F3311</f>
        <v>94.570474339761716</v>
      </c>
      <c r="H3311">
        <f ca="1">FLOOR(SimTable[[#This Row],[Total_Service_Time_sec]],10)</f>
        <v>90</v>
      </c>
    </row>
    <row r="3312" spans="1:8" ht="15" customHeight="1">
      <c r="A3312">
        <f t="shared" si="51"/>
        <v>3311</v>
      </c>
      <c r="B3312" s="13">
        <f ca="1">RAND()</f>
        <v>3.1842061215898498E-2</v>
      </c>
      <c r="C3312" t="str">
        <f ca="1">IF(B3312&lt;=$L$3,$I$3,IF(B3312&lt;=$L$4,$I$4,IF(B3312&lt;=$L$5,$I$5,IF(B3312&lt;=$L$6,$I$6,$I$7))))</f>
        <v>Cone</v>
      </c>
      <c r="D3312" s="14">
        <f ca="1">LOGINV(RAND(),$M$12,$L$12)</f>
        <v>24.194088733375459</v>
      </c>
      <c r="E3312" s="14">
        <f ca="1">LOGINV(RAND(),$M$13,$L$13)</f>
        <v>12.774250485950279</v>
      </c>
      <c r="F3312" s="14">
        <f ca="1">LOGINV(RAND(),$M$14,$L$14)</f>
        <v>21.79624131174641</v>
      </c>
      <c r="G3312" s="14">
        <f ca="1">D3312+E3312+F3312</f>
        <v>58.764580531072156</v>
      </c>
      <c r="H3312">
        <f ca="1">FLOOR(SimTable[[#This Row],[Total_Service_Time_sec]],10)</f>
        <v>50</v>
      </c>
    </row>
    <row r="3313" spans="1:8" ht="15" customHeight="1">
      <c r="A3313">
        <f t="shared" si="51"/>
        <v>3312</v>
      </c>
      <c r="B3313" s="13">
        <f ca="1">RAND()</f>
        <v>0.83097082149625168</v>
      </c>
      <c r="C3313" t="str">
        <f ca="1">IF(B3313&lt;=$L$3,$I$3,IF(B3313&lt;=$L$4,$I$4,IF(B3313&lt;=$L$5,$I$5,IF(B3313&lt;=$L$6,$I$6,$I$7))))</f>
        <v>Cup</v>
      </c>
      <c r="D3313" s="14">
        <f ca="1">LOGINV(RAND(),$M$12,$L$12)</f>
        <v>39.696380096963701</v>
      </c>
      <c r="E3313" s="14">
        <f ca="1">LOGINV(RAND(),$M$13,$L$13)</f>
        <v>28.499699438415231</v>
      </c>
      <c r="F3313" s="14">
        <f ca="1">LOGINV(RAND(),$M$14,$L$14)</f>
        <v>18.1485112933476</v>
      </c>
      <c r="G3313" s="14">
        <f ca="1">D3313+E3313+F3313</f>
        <v>86.344590828726524</v>
      </c>
      <c r="H3313">
        <f ca="1">FLOOR(SimTable[[#This Row],[Total_Service_Time_sec]],10)</f>
        <v>80</v>
      </c>
    </row>
    <row r="3314" spans="1:8" ht="15" customHeight="1">
      <c r="A3314">
        <f t="shared" si="51"/>
        <v>3313</v>
      </c>
      <c r="B3314" s="13">
        <f ca="1">RAND()</f>
        <v>0.15759771221513907</v>
      </c>
      <c r="C3314" t="str">
        <f ca="1">IF(B3314&lt;=$L$3,$I$3,IF(B3314&lt;=$L$4,$I$4,IF(B3314&lt;=$L$5,$I$5,IF(B3314&lt;=$L$6,$I$6,$I$7))))</f>
        <v>Cone</v>
      </c>
      <c r="D3314" s="14">
        <f ca="1">LOGINV(RAND(),$M$12,$L$12)</f>
        <v>10.79774492457986</v>
      </c>
      <c r="E3314" s="14">
        <f ca="1">LOGINV(RAND(),$M$13,$L$13)</f>
        <v>16.736322743431728</v>
      </c>
      <c r="F3314" s="14">
        <f ca="1">LOGINV(RAND(),$M$14,$L$14)</f>
        <v>18.186517706651951</v>
      </c>
      <c r="G3314" s="14">
        <f ca="1">D3314+E3314+F3314</f>
        <v>45.720585374663543</v>
      </c>
      <c r="H3314">
        <f ca="1">FLOOR(SimTable[[#This Row],[Total_Service_Time_sec]],10)</f>
        <v>40</v>
      </c>
    </row>
    <row r="3315" spans="1:8" ht="15" customHeight="1">
      <c r="A3315">
        <f t="shared" si="51"/>
        <v>3314</v>
      </c>
      <c r="B3315" s="13">
        <f ca="1">RAND()</f>
        <v>0.91056171595655244</v>
      </c>
      <c r="C3315" t="str">
        <f ca="1">IF(B3315&lt;=$L$3,$I$3,IF(B3315&lt;=$L$4,$I$4,IF(B3315&lt;=$L$5,$I$5,IF(B3315&lt;=$L$6,$I$6,$I$7))))</f>
        <v>Split</v>
      </c>
      <c r="D3315" s="14">
        <f ca="1">LOGINV(RAND(),$M$12,$L$12)</f>
        <v>60.504636592386852</v>
      </c>
      <c r="E3315" s="14">
        <f ca="1">LOGINV(RAND(),$M$13,$L$13)</f>
        <v>38.97336571995541</v>
      </c>
      <c r="F3315" s="14">
        <f ca="1">LOGINV(RAND(),$M$14,$L$14)</f>
        <v>23.648540581794737</v>
      </c>
      <c r="G3315" s="14">
        <f ca="1">D3315+E3315+F3315</f>
        <v>123.12654289413699</v>
      </c>
      <c r="H3315">
        <f ca="1">FLOOR(SimTable[[#This Row],[Total_Service_Time_sec]],10)</f>
        <v>120</v>
      </c>
    </row>
    <row r="3316" spans="1:8" ht="15" customHeight="1">
      <c r="A3316">
        <f t="shared" si="51"/>
        <v>3315</v>
      </c>
      <c r="B3316" s="13">
        <f ca="1">RAND()</f>
        <v>0.43371639989901367</v>
      </c>
      <c r="C3316" t="str">
        <f ca="1">IF(B3316&lt;=$L$3,$I$3,IF(B3316&lt;=$L$4,$I$4,IF(B3316&lt;=$L$5,$I$5,IF(B3316&lt;=$L$6,$I$6,$I$7))))</f>
        <v>Cone</v>
      </c>
      <c r="D3316" s="14">
        <f ca="1">LOGINV(RAND(),$M$12,$L$12)</f>
        <v>34.834461512108774</v>
      </c>
      <c r="E3316" s="14">
        <f ca="1">LOGINV(RAND(),$M$13,$L$13)</f>
        <v>40.45225435837402</v>
      </c>
      <c r="F3316" s="14">
        <f ca="1">LOGINV(RAND(),$M$14,$L$14)</f>
        <v>15.602017969647484</v>
      </c>
      <c r="G3316" s="14">
        <f ca="1">D3316+E3316+F3316</f>
        <v>90.888733840130271</v>
      </c>
      <c r="H3316">
        <f ca="1">FLOOR(SimTable[[#This Row],[Total_Service_Time_sec]],10)</f>
        <v>90</v>
      </c>
    </row>
    <row r="3317" spans="1:8" ht="15" customHeight="1">
      <c r="A3317">
        <f t="shared" si="51"/>
        <v>3316</v>
      </c>
      <c r="B3317" s="13">
        <f ca="1">RAND()</f>
        <v>0.6188204488200344</v>
      </c>
      <c r="C3317" t="str">
        <f ca="1">IF(B3317&lt;=$L$3,$I$3,IF(B3317&lt;=$L$4,$I$4,IF(B3317&lt;=$L$5,$I$5,IF(B3317&lt;=$L$6,$I$6,$I$7))))</f>
        <v>Cup</v>
      </c>
      <c r="D3317" s="14">
        <f ca="1">LOGINV(RAND(),$M$12,$L$12)</f>
        <v>23.902361906373379</v>
      </c>
      <c r="E3317" s="14">
        <f ca="1">LOGINV(RAND(),$M$13,$L$13)</f>
        <v>30.59278803095113</v>
      </c>
      <c r="F3317" s="14">
        <f ca="1">LOGINV(RAND(),$M$14,$L$14)</f>
        <v>23.314353221024913</v>
      </c>
      <c r="G3317" s="14">
        <f ca="1">D3317+E3317+F3317</f>
        <v>77.809503158349429</v>
      </c>
      <c r="H3317">
        <f ca="1">FLOOR(SimTable[[#This Row],[Total_Service_Time_sec]],10)</f>
        <v>70</v>
      </c>
    </row>
    <row r="3318" spans="1:8" ht="15" customHeight="1">
      <c r="A3318">
        <f t="shared" si="51"/>
        <v>3317</v>
      </c>
      <c r="B3318" s="13">
        <f ca="1">RAND()</f>
        <v>0.44116973580035601</v>
      </c>
      <c r="C3318" t="str">
        <f ca="1">IF(B3318&lt;=$L$3,$I$3,IF(B3318&lt;=$L$4,$I$4,IF(B3318&lt;=$L$5,$I$5,IF(B3318&lt;=$L$6,$I$6,$I$7))))</f>
        <v>Cone</v>
      </c>
      <c r="D3318" s="14">
        <f ca="1">LOGINV(RAND(),$M$12,$L$12)</f>
        <v>21.707845554809204</v>
      </c>
      <c r="E3318" s="14">
        <f ca="1">LOGINV(RAND(),$M$13,$L$13)</f>
        <v>33.550042103039686</v>
      </c>
      <c r="F3318" s="14">
        <f ca="1">LOGINV(RAND(),$M$14,$L$14)</f>
        <v>18.035548196680118</v>
      </c>
      <c r="G3318" s="14">
        <f ca="1">D3318+E3318+F3318</f>
        <v>73.293435854529008</v>
      </c>
      <c r="H3318">
        <f ca="1">FLOOR(SimTable[[#This Row],[Total_Service_Time_sec]],10)</f>
        <v>70</v>
      </c>
    </row>
    <row r="3319" spans="1:8" ht="15" customHeight="1">
      <c r="A3319">
        <f t="shared" si="51"/>
        <v>3318</v>
      </c>
      <c r="B3319" s="13">
        <f ca="1">RAND()</f>
        <v>0.70636335762727831</v>
      </c>
      <c r="C3319" t="str">
        <f ca="1">IF(B3319&lt;=$L$3,$I$3,IF(B3319&lt;=$L$4,$I$4,IF(B3319&lt;=$L$5,$I$5,IF(B3319&lt;=$L$6,$I$6,$I$7))))</f>
        <v>Cup</v>
      </c>
      <c r="D3319" s="14">
        <f ca="1">LOGINV(RAND(),$M$12,$L$12)</f>
        <v>18.676367900535546</v>
      </c>
      <c r="E3319" s="14">
        <f ca="1">LOGINV(RAND(),$M$13,$L$13)</f>
        <v>40.142837016665794</v>
      </c>
      <c r="F3319" s="14">
        <f ca="1">LOGINV(RAND(),$M$14,$L$14)</f>
        <v>19.667408303470612</v>
      </c>
      <c r="G3319" s="14">
        <f ca="1">D3319+E3319+F3319</f>
        <v>78.486613220671956</v>
      </c>
      <c r="H3319">
        <f ca="1">FLOOR(SimTable[[#This Row],[Total_Service_Time_sec]],10)</f>
        <v>70</v>
      </c>
    </row>
    <row r="3320" spans="1:8" ht="15" customHeight="1">
      <c r="A3320">
        <f t="shared" si="51"/>
        <v>3319</v>
      </c>
      <c r="B3320" s="13">
        <f ca="1">RAND()</f>
        <v>0.12439358651109922</v>
      </c>
      <c r="C3320" t="str">
        <f ca="1">IF(B3320&lt;=$L$3,$I$3,IF(B3320&lt;=$L$4,$I$4,IF(B3320&lt;=$L$5,$I$5,IF(B3320&lt;=$L$6,$I$6,$I$7))))</f>
        <v>Cone</v>
      </c>
      <c r="D3320" s="14">
        <f ca="1">LOGINV(RAND(),$M$12,$L$12)</f>
        <v>31.255399932769187</v>
      </c>
      <c r="E3320" s="14">
        <f ca="1">LOGINV(RAND(),$M$13,$L$13)</f>
        <v>83.256409082473425</v>
      </c>
      <c r="F3320" s="14">
        <f ca="1">LOGINV(RAND(),$M$14,$L$14)</f>
        <v>22.09514302866133</v>
      </c>
      <c r="G3320" s="14">
        <f ca="1">D3320+E3320+F3320</f>
        <v>136.60695204390396</v>
      </c>
      <c r="H3320">
        <f ca="1">FLOOR(SimTable[[#This Row],[Total_Service_Time_sec]],10)</f>
        <v>130</v>
      </c>
    </row>
    <row r="3321" spans="1:8" ht="15" customHeight="1">
      <c r="A3321">
        <f t="shared" si="51"/>
        <v>3320</v>
      </c>
      <c r="B3321" s="13">
        <f ca="1">RAND()</f>
        <v>0.45873397028144369</v>
      </c>
      <c r="C3321" t="str">
        <f ca="1">IF(B3321&lt;=$L$3,$I$3,IF(B3321&lt;=$L$4,$I$4,IF(B3321&lt;=$L$5,$I$5,IF(B3321&lt;=$L$6,$I$6,$I$7))))</f>
        <v>Cone</v>
      </c>
      <c r="D3321" s="14">
        <f ca="1">LOGINV(RAND(),$M$12,$L$12)</f>
        <v>33.528339243648134</v>
      </c>
      <c r="E3321" s="14">
        <f ca="1">LOGINV(RAND(),$M$13,$L$13)</f>
        <v>10.040941209588306</v>
      </c>
      <c r="F3321" s="14">
        <f ca="1">LOGINV(RAND(),$M$14,$L$14)</f>
        <v>29.308337022421409</v>
      </c>
      <c r="G3321" s="14">
        <f ca="1">D3321+E3321+F3321</f>
        <v>72.877617475657843</v>
      </c>
      <c r="H3321">
        <f ca="1">FLOOR(SimTable[[#This Row],[Total_Service_Time_sec]],10)</f>
        <v>70</v>
      </c>
    </row>
    <row r="3322" spans="1:8" ht="15" customHeight="1">
      <c r="A3322">
        <f t="shared" si="51"/>
        <v>3321</v>
      </c>
      <c r="B3322" s="13">
        <f ca="1">RAND()</f>
        <v>0.87182490687050307</v>
      </c>
      <c r="C3322" t="str">
        <f ca="1">IF(B3322&lt;=$L$3,$I$3,IF(B3322&lt;=$L$4,$I$4,IF(B3322&lt;=$L$5,$I$5,IF(B3322&lt;=$L$6,$I$6,$I$7))))</f>
        <v>Shake</v>
      </c>
      <c r="D3322" s="14">
        <f ca="1">LOGINV(RAND(),$M$12,$L$12)</f>
        <v>14.093061808954593</v>
      </c>
      <c r="E3322" s="14">
        <f ca="1">LOGINV(RAND(),$M$13,$L$13)</f>
        <v>14.853946660680187</v>
      </c>
      <c r="F3322" s="14">
        <f ca="1">LOGINV(RAND(),$M$14,$L$14)</f>
        <v>15.917331720089761</v>
      </c>
      <c r="G3322" s="14">
        <f ca="1">D3322+E3322+F3322</f>
        <v>44.864340189724544</v>
      </c>
      <c r="H3322">
        <f ca="1">FLOOR(SimTable[[#This Row],[Total_Service_Time_sec]],10)</f>
        <v>40</v>
      </c>
    </row>
    <row r="3323" spans="1:8" ht="15" customHeight="1">
      <c r="A3323">
        <f t="shared" si="51"/>
        <v>3322</v>
      </c>
      <c r="B3323" s="13">
        <f ca="1">RAND()</f>
        <v>0.89102551017313791</v>
      </c>
      <c r="C3323" t="str">
        <f ca="1">IF(B3323&lt;=$L$3,$I$3,IF(B3323&lt;=$L$4,$I$4,IF(B3323&lt;=$L$5,$I$5,IF(B3323&lt;=$L$6,$I$6,$I$7))))</f>
        <v>Shake</v>
      </c>
      <c r="D3323" s="14">
        <f ca="1">LOGINV(RAND(),$M$12,$L$12)</f>
        <v>26.794657934662133</v>
      </c>
      <c r="E3323" s="14">
        <f ca="1">LOGINV(RAND(),$M$13,$L$13)</f>
        <v>25.315525145266768</v>
      </c>
      <c r="F3323" s="14">
        <f ca="1">LOGINV(RAND(),$M$14,$L$14)</f>
        <v>15.307046237547617</v>
      </c>
      <c r="G3323" s="14">
        <f ca="1">D3323+E3323+F3323</f>
        <v>67.417229317476512</v>
      </c>
      <c r="H3323">
        <f ca="1">FLOOR(SimTable[[#This Row],[Total_Service_Time_sec]],10)</f>
        <v>60</v>
      </c>
    </row>
    <row r="3324" spans="1:8" ht="15" customHeight="1">
      <c r="A3324">
        <f t="shared" si="51"/>
        <v>3323</v>
      </c>
      <c r="B3324" s="13">
        <f ca="1">RAND()</f>
        <v>0.25964035700332</v>
      </c>
      <c r="C3324" t="str">
        <f ca="1">IF(B3324&lt;=$L$3,$I$3,IF(B3324&lt;=$L$4,$I$4,IF(B3324&lt;=$L$5,$I$5,IF(B3324&lt;=$L$6,$I$6,$I$7))))</f>
        <v>Cone</v>
      </c>
      <c r="D3324" s="14">
        <f ca="1">LOGINV(RAND(),$M$12,$L$12)</f>
        <v>47.155021415302315</v>
      </c>
      <c r="E3324" s="14">
        <f ca="1">LOGINV(RAND(),$M$13,$L$13)</f>
        <v>26.262358432262193</v>
      </c>
      <c r="F3324" s="14">
        <f ca="1">LOGINV(RAND(),$M$14,$L$14)</f>
        <v>16.331351672189882</v>
      </c>
      <c r="G3324" s="14">
        <f ca="1">D3324+E3324+F3324</f>
        <v>89.748731519754386</v>
      </c>
      <c r="H3324">
        <f ca="1">FLOOR(SimTable[[#This Row],[Total_Service_Time_sec]],10)</f>
        <v>80</v>
      </c>
    </row>
    <row r="3325" spans="1:8" ht="15" customHeight="1">
      <c r="A3325">
        <f t="shared" si="51"/>
        <v>3324</v>
      </c>
      <c r="B3325" s="13">
        <f ca="1">RAND()</f>
        <v>0.63372352830203305</v>
      </c>
      <c r="C3325" t="str">
        <f ca="1">IF(B3325&lt;=$L$3,$I$3,IF(B3325&lt;=$L$4,$I$4,IF(B3325&lt;=$L$5,$I$5,IF(B3325&lt;=$L$6,$I$6,$I$7))))</f>
        <v>Cup</v>
      </c>
      <c r="D3325" s="14">
        <f ca="1">LOGINV(RAND(),$M$12,$L$12)</f>
        <v>36.308128971715114</v>
      </c>
      <c r="E3325" s="14">
        <f ca="1">LOGINV(RAND(),$M$13,$L$13)</f>
        <v>19.55249825205599</v>
      </c>
      <c r="F3325" s="14">
        <f ca="1">LOGINV(RAND(),$M$14,$L$14)</f>
        <v>16.147523946630617</v>
      </c>
      <c r="G3325" s="14">
        <f ca="1">D3325+E3325+F3325</f>
        <v>72.008151170401717</v>
      </c>
      <c r="H3325">
        <f ca="1">FLOOR(SimTable[[#This Row],[Total_Service_Time_sec]],10)</f>
        <v>70</v>
      </c>
    </row>
    <row r="3326" spans="1:8" ht="15" customHeight="1">
      <c r="A3326">
        <f t="shared" si="51"/>
        <v>3325</v>
      </c>
      <c r="B3326" s="13">
        <f ca="1">RAND()</f>
        <v>0.1326260430192634</v>
      </c>
      <c r="C3326" t="str">
        <f ca="1">IF(B3326&lt;=$L$3,$I$3,IF(B3326&lt;=$L$4,$I$4,IF(B3326&lt;=$L$5,$I$5,IF(B3326&lt;=$L$6,$I$6,$I$7))))</f>
        <v>Cone</v>
      </c>
      <c r="D3326" s="14">
        <f ca="1">LOGINV(RAND(),$M$12,$L$12)</f>
        <v>13.586133311549261</v>
      </c>
      <c r="E3326" s="14">
        <f ca="1">LOGINV(RAND(),$M$13,$L$13)</f>
        <v>9.0220228582870963</v>
      </c>
      <c r="F3326" s="14">
        <f ca="1">LOGINV(RAND(),$M$14,$L$14)</f>
        <v>16.091444773682795</v>
      </c>
      <c r="G3326" s="14">
        <f ca="1">D3326+E3326+F3326</f>
        <v>38.699600943519151</v>
      </c>
      <c r="H3326">
        <f ca="1">FLOOR(SimTable[[#This Row],[Total_Service_Time_sec]],10)</f>
        <v>30</v>
      </c>
    </row>
    <row r="3327" spans="1:8" ht="15" customHeight="1">
      <c r="A3327">
        <f t="shared" si="51"/>
        <v>3326</v>
      </c>
      <c r="B3327" s="13">
        <f ca="1">RAND()</f>
        <v>2.1027080425374933E-2</v>
      </c>
      <c r="C3327" t="str">
        <f ca="1">IF(B3327&lt;=$L$3,$I$3,IF(B3327&lt;=$L$4,$I$4,IF(B3327&lt;=$L$5,$I$5,IF(B3327&lt;=$L$6,$I$6,$I$7))))</f>
        <v>Cone</v>
      </c>
      <c r="D3327" s="14">
        <f ca="1">LOGINV(RAND(),$M$12,$L$12)</f>
        <v>9.2409371358280676</v>
      </c>
      <c r="E3327" s="14">
        <f ca="1">LOGINV(RAND(),$M$13,$L$13)</f>
        <v>21.346895588827714</v>
      </c>
      <c r="F3327" s="14">
        <f ca="1">LOGINV(RAND(),$M$14,$L$14)</f>
        <v>18.324827282621435</v>
      </c>
      <c r="G3327" s="14">
        <f ca="1">D3327+E3327+F3327</f>
        <v>48.912660007277218</v>
      </c>
      <c r="H3327">
        <f ca="1">FLOOR(SimTable[[#This Row],[Total_Service_Time_sec]],10)</f>
        <v>40</v>
      </c>
    </row>
    <row r="3328" spans="1:8" ht="15" customHeight="1">
      <c r="A3328">
        <f t="shared" si="51"/>
        <v>3327</v>
      </c>
      <c r="B3328" s="13">
        <f ca="1">RAND()</f>
        <v>0.25166632920632614</v>
      </c>
      <c r="C3328" t="str">
        <f ca="1">IF(B3328&lt;=$L$3,$I$3,IF(B3328&lt;=$L$4,$I$4,IF(B3328&lt;=$L$5,$I$5,IF(B3328&lt;=$L$6,$I$6,$I$7))))</f>
        <v>Cone</v>
      </c>
      <c r="D3328" s="14">
        <f ca="1">LOGINV(RAND(),$M$12,$L$12)</f>
        <v>124.15958358030392</v>
      </c>
      <c r="E3328" s="14">
        <f ca="1">LOGINV(RAND(),$M$13,$L$13)</f>
        <v>69.582340233871122</v>
      </c>
      <c r="F3328" s="14">
        <f ca="1">LOGINV(RAND(),$M$14,$L$14)</f>
        <v>14.968909758595199</v>
      </c>
      <c r="G3328" s="14">
        <f ca="1">D3328+E3328+F3328</f>
        <v>208.71083357277024</v>
      </c>
      <c r="H3328">
        <f ca="1">FLOOR(SimTable[[#This Row],[Total_Service_Time_sec]],10)</f>
        <v>200</v>
      </c>
    </row>
    <row r="3329" spans="1:8" ht="15" customHeight="1">
      <c r="A3329">
        <f t="shared" si="51"/>
        <v>3328</v>
      </c>
      <c r="B3329" s="13">
        <f ca="1">RAND()</f>
        <v>0.3031455304982662</v>
      </c>
      <c r="C3329" t="str">
        <f ca="1">IF(B3329&lt;=$L$3,$I$3,IF(B3329&lt;=$L$4,$I$4,IF(B3329&lt;=$L$5,$I$5,IF(B3329&lt;=$L$6,$I$6,$I$7))))</f>
        <v>Cone</v>
      </c>
      <c r="D3329" s="14">
        <f ca="1">LOGINV(RAND(),$M$12,$L$12)</f>
        <v>87.608456960240787</v>
      </c>
      <c r="E3329" s="14">
        <f ca="1">LOGINV(RAND(),$M$13,$L$13)</f>
        <v>34.731013081340095</v>
      </c>
      <c r="F3329" s="14">
        <f ca="1">LOGINV(RAND(),$M$14,$L$14)</f>
        <v>24.744128856010462</v>
      </c>
      <c r="G3329" s="14">
        <f ca="1">D3329+E3329+F3329</f>
        <v>147.08359889759134</v>
      </c>
      <c r="H3329">
        <f ca="1">FLOOR(SimTable[[#This Row],[Total_Service_Time_sec]],10)</f>
        <v>140</v>
      </c>
    </row>
    <row r="3330" spans="1:8" ht="15" customHeight="1">
      <c r="A3330">
        <f t="shared" ref="A3330:A3393" si="52">ROW()-1</f>
        <v>3329</v>
      </c>
      <c r="B3330" s="13">
        <f ca="1">RAND()</f>
        <v>0.75754768714961429</v>
      </c>
      <c r="C3330" t="str">
        <f ca="1">IF(B3330&lt;=$L$3,$I$3,IF(B3330&lt;=$L$4,$I$4,IF(B3330&lt;=$L$5,$I$5,IF(B3330&lt;=$L$6,$I$6,$I$7))))</f>
        <v>Cup</v>
      </c>
      <c r="D3330" s="14">
        <f ca="1">LOGINV(RAND(),$M$12,$L$12)</f>
        <v>45.589707414248196</v>
      </c>
      <c r="E3330" s="14">
        <f ca="1">LOGINV(RAND(),$M$13,$L$13)</f>
        <v>43.840875205498612</v>
      </c>
      <c r="F3330" s="14">
        <f ca="1">LOGINV(RAND(),$M$14,$L$14)</f>
        <v>22.04417285923229</v>
      </c>
      <c r="G3330" s="14">
        <f ca="1">D3330+E3330+F3330</f>
        <v>111.47475547897911</v>
      </c>
      <c r="H3330">
        <f ca="1">FLOOR(SimTable[[#This Row],[Total_Service_Time_sec]],10)</f>
        <v>110</v>
      </c>
    </row>
    <row r="3331" spans="1:8" ht="15" customHeight="1">
      <c r="A3331">
        <f t="shared" si="52"/>
        <v>3330</v>
      </c>
      <c r="B3331" s="13">
        <f ca="1">RAND()</f>
        <v>0.1318687647090675</v>
      </c>
      <c r="C3331" t="str">
        <f ca="1">IF(B3331&lt;=$L$3,$I$3,IF(B3331&lt;=$L$4,$I$4,IF(B3331&lt;=$L$5,$I$5,IF(B3331&lt;=$L$6,$I$6,$I$7))))</f>
        <v>Cone</v>
      </c>
      <c r="D3331" s="14">
        <f ca="1">LOGINV(RAND(),$M$12,$L$12)</f>
        <v>87.548827988552702</v>
      </c>
      <c r="E3331" s="14">
        <f ca="1">LOGINV(RAND(),$M$13,$L$13)</f>
        <v>16.325430071011482</v>
      </c>
      <c r="F3331" s="14">
        <f ca="1">LOGINV(RAND(),$M$14,$L$14)</f>
        <v>26.20577852637712</v>
      </c>
      <c r="G3331" s="14">
        <f ca="1">D3331+E3331+F3331</f>
        <v>130.08003658594131</v>
      </c>
      <c r="H3331">
        <f ca="1">FLOOR(SimTable[[#This Row],[Total_Service_Time_sec]],10)</f>
        <v>130</v>
      </c>
    </row>
    <row r="3332" spans="1:8" ht="15" customHeight="1">
      <c r="A3332">
        <f t="shared" si="52"/>
        <v>3331</v>
      </c>
      <c r="B3332" s="13">
        <f ca="1">RAND()</f>
        <v>0.74763055004686196</v>
      </c>
      <c r="C3332" t="str">
        <f ca="1">IF(B3332&lt;=$L$3,$I$3,IF(B3332&lt;=$L$4,$I$4,IF(B3332&lt;=$L$5,$I$5,IF(B3332&lt;=$L$6,$I$6,$I$7))))</f>
        <v>Cup</v>
      </c>
      <c r="D3332" s="14">
        <f ca="1">LOGINV(RAND(),$M$12,$L$12)</f>
        <v>19.016144747569584</v>
      </c>
      <c r="E3332" s="14">
        <f ca="1">LOGINV(RAND(),$M$13,$L$13)</f>
        <v>61.266737836742784</v>
      </c>
      <c r="F3332" s="14">
        <f ca="1">LOGINV(RAND(),$M$14,$L$14)</f>
        <v>21.645505238960169</v>
      </c>
      <c r="G3332" s="14">
        <f ca="1">D3332+E3332+F3332</f>
        <v>101.92838782327254</v>
      </c>
      <c r="H3332">
        <f ca="1">FLOOR(SimTable[[#This Row],[Total_Service_Time_sec]],10)</f>
        <v>100</v>
      </c>
    </row>
    <row r="3333" spans="1:8" ht="15" customHeight="1">
      <c r="A3333">
        <f t="shared" si="52"/>
        <v>3332</v>
      </c>
      <c r="B3333" s="13">
        <f ca="1">RAND()</f>
        <v>0.15299789993270019</v>
      </c>
      <c r="C3333" t="str">
        <f ca="1">IF(B3333&lt;=$L$3,$I$3,IF(B3333&lt;=$L$4,$I$4,IF(B3333&lt;=$L$5,$I$5,IF(B3333&lt;=$L$6,$I$6,$I$7))))</f>
        <v>Cone</v>
      </c>
      <c r="D3333" s="14">
        <f ca="1">LOGINV(RAND(),$M$12,$L$12)</f>
        <v>20.910539083688619</v>
      </c>
      <c r="E3333" s="14">
        <f ca="1">LOGINV(RAND(),$M$13,$L$13)</f>
        <v>38.451343212326321</v>
      </c>
      <c r="F3333" s="14">
        <f ca="1">LOGINV(RAND(),$M$14,$L$14)</f>
        <v>19.720395029873409</v>
      </c>
      <c r="G3333" s="14">
        <f ca="1">D3333+E3333+F3333</f>
        <v>79.082277325888356</v>
      </c>
      <c r="H3333">
        <f ca="1">FLOOR(SimTable[[#This Row],[Total_Service_Time_sec]],10)</f>
        <v>70</v>
      </c>
    </row>
    <row r="3334" spans="1:8" ht="15" customHeight="1">
      <c r="A3334">
        <f t="shared" si="52"/>
        <v>3333</v>
      </c>
      <c r="B3334" s="13">
        <f ca="1">RAND()</f>
        <v>0.88204354801826657</v>
      </c>
      <c r="C3334" t="str">
        <f ca="1">IF(B3334&lt;=$L$3,$I$3,IF(B3334&lt;=$L$4,$I$4,IF(B3334&lt;=$L$5,$I$5,IF(B3334&lt;=$L$6,$I$6,$I$7))))</f>
        <v>Shake</v>
      </c>
      <c r="D3334" s="14">
        <f ca="1">LOGINV(RAND(),$M$12,$L$12)</f>
        <v>23.829398653554669</v>
      </c>
      <c r="E3334" s="14">
        <f ca="1">LOGINV(RAND(),$M$13,$L$13)</f>
        <v>7.3458208130720459</v>
      </c>
      <c r="F3334" s="14">
        <f ca="1">LOGINV(RAND(),$M$14,$L$14)</f>
        <v>22.045041170023485</v>
      </c>
      <c r="G3334" s="14">
        <f ca="1">D3334+E3334+F3334</f>
        <v>53.220260636650195</v>
      </c>
      <c r="H3334">
        <f ca="1">FLOOR(SimTable[[#This Row],[Total_Service_Time_sec]],10)</f>
        <v>50</v>
      </c>
    </row>
    <row r="3335" spans="1:8" ht="15" customHeight="1">
      <c r="A3335">
        <f t="shared" si="52"/>
        <v>3334</v>
      </c>
      <c r="B3335" s="13">
        <f ca="1">RAND()</f>
        <v>0.9530341544596137</v>
      </c>
      <c r="C3335" t="str">
        <f ca="1">IF(B3335&lt;=$L$3,$I$3,IF(B3335&lt;=$L$4,$I$4,IF(B3335&lt;=$L$5,$I$5,IF(B3335&lt;=$L$6,$I$6,$I$7))))</f>
        <v>Split</v>
      </c>
      <c r="D3335" s="14">
        <f ca="1">LOGINV(RAND(),$M$12,$L$12)</f>
        <v>21.843982310318037</v>
      </c>
      <c r="E3335" s="14">
        <f ca="1">LOGINV(RAND(),$M$13,$L$13)</f>
        <v>20.33886519068739</v>
      </c>
      <c r="F3335" s="14">
        <f ca="1">LOGINV(RAND(),$M$14,$L$14)</f>
        <v>13.921771422014867</v>
      </c>
      <c r="G3335" s="14">
        <f ca="1">D3335+E3335+F3335</f>
        <v>56.104618923020297</v>
      </c>
      <c r="H3335">
        <f ca="1">FLOOR(SimTable[[#This Row],[Total_Service_Time_sec]],10)</f>
        <v>50</v>
      </c>
    </row>
    <row r="3336" spans="1:8" ht="15" customHeight="1">
      <c r="A3336">
        <f t="shared" si="52"/>
        <v>3335</v>
      </c>
      <c r="B3336" s="13">
        <f ca="1">RAND()</f>
        <v>8.3718349386686541E-2</v>
      </c>
      <c r="C3336" t="str">
        <f ca="1">IF(B3336&lt;=$L$3,$I$3,IF(B3336&lt;=$L$4,$I$4,IF(B3336&lt;=$L$5,$I$5,IF(B3336&lt;=$L$6,$I$6,$I$7))))</f>
        <v>Cone</v>
      </c>
      <c r="D3336" s="14">
        <f ca="1">LOGINV(RAND(),$M$12,$L$12)</f>
        <v>17.113156945207898</v>
      </c>
      <c r="E3336" s="14">
        <f ca="1">LOGINV(RAND(),$M$13,$L$13)</f>
        <v>27.174333193908531</v>
      </c>
      <c r="F3336" s="14">
        <f ca="1">LOGINV(RAND(),$M$14,$L$14)</f>
        <v>19.534493765938262</v>
      </c>
      <c r="G3336" s="14">
        <f ca="1">D3336+E3336+F3336</f>
        <v>63.821983905054694</v>
      </c>
      <c r="H3336">
        <f ca="1">FLOOR(SimTable[[#This Row],[Total_Service_Time_sec]],10)</f>
        <v>60</v>
      </c>
    </row>
    <row r="3337" spans="1:8" ht="15" customHeight="1">
      <c r="A3337">
        <f t="shared" si="52"/>
        <v>3336</v>
      </c>
      <c r="B3337" s="13">
        <f ca="1">RAND()</f>
        <v>0.86946364529442666</v>
      </c>
      <c r="C3337" t="str">
        <f ca="1">IF(B3337&lt;=$L$3,$I$3,IF(B3337&lt;=$L$4,$I$4,IF(B3337&lt;=$L$5,$I$5,IF(B3337&lt;=$L$6,$I$6,$I$7))))</f>
        <v>Shake</v>
      </c>
      <c r="D3337" s="14">
        <f ca="1">LOGINV(RAND(),$M$12,$L$12)</f>
        <v>108.00539152255497</v>
      </c>
      <c r="E3337" s="14">
        <f ca="1">LOGINV(RAND(),$M$13,$L$13)</f>
        <v>25.370390932151235</v>
      </c>
      <c r="F3337" s="14">
        <f ca="1">LOGINV(RAND(),$M$14,$L$14)</f>
        <v>19.340480266770371</v>
      </c>
      <c r="G3337" s="14">
        <f ca="1">D3337+E3337+F3337</f>
        <v>152.7162627214766</v>
      </c>
      <c r="H3337">
        <f ca="1">FLOOR(SimTable[[#This Row],[Total_Service_Time_sec]],10)</f>
        <v>150</v>
      </c>
    </row>
    <row r="3338" spans="1:8" ht="15" customHeight="1">
      <c r="A3338">
        <f t="shared" si="52"/>
        <v>3337</v>
      </c>
      <c r="B3338" s="13">
        <f ca="1">RAND()</f>
        <v>0.88231389184450748</v>
      </c>
      <c r="C3338" t="str">
        <f ca="1">IF(B3338&lt;=$L$3,$I$3,IF(B3338&lt;=$L$4,$I$4,IF(B3338&lt;=$L$5,$I$5,IF(B3338&lt;=$L$6,$I$6,$I$7))))</f>
        <v>Shake</v>
      </c>
      <c r="D3338" s="14">
        <f ca="1">LOGINV(RAND(),$M$12,$L$12)</f>
        <v>144.49128057643469</v>
      </c>
      <c r="E3338" s="14">
        <f ca="1">LOGINV(RAND(),$M$13,$L$13)</f>
        <v>13.844262041357755</v>
      </c>
      <c r="F3338" s="14">
        <f ca="1">LOGINV(RAND(),$M$14,$L$14)</f>
        <v>18.599652560971794</v>
      </c>
      <c r="G3338" s="14">
        <f ca="1">D3338+E3338+F3338</f>
        <v>176.93519517876425</v>
      </c>
      <c r="H3338">
        <f ca="1">FLOOR(SimTable[[#This Row],[Total_Service_Time_sec]],10)</f>
        <v>170</v>
      </c>
    </row>
    <row r="3339" spans="1:8" ht="15" customHeight="1">
      <c r="A3339">
        <f t="shared" si="52"/>
        <v>3338</v>
      </c>
      <c r="B3339" s="13">
        <f ca="1">RAND()</f>
        <v>0.18573859878385235</v>
      </c>
      <c r="C3339" t="str">
        <f ca="1">IF(B3339&lt;=$L$3,$I$3,IF(B3339&lt;=$L$4,$I$4,IF(B3339&lt;=$L$5,$I$5,IF(B3339&lt;=$L$6,$I$6,$I$7))))</f>
        <v>Cone</v>
      </c>
      <c r="D3339" s="14">
        <f ca="1">LOGINV(RAND(),$M$12,$L$12)</f>
        <v>23.714020121064713</v>
      </c>
      <c r="E3339" s="14">
        <f ca="1">LOGINV(RAND(),$M$13,$L$13)</f>
        <v>20.054214934095196</v>
      </c>
      <c r="F3339" s="14">
        <f ca="1">LOGINV(RAND(),$M$14,$L$14)</f>
        <v>25.179704401375016</v>
      </c>
      <c r="G3339" s="14">
        <f ca="1">D3339+E3339+F3339</f>
        <v>68.947939456534925</v>
      </c>
      <c r="H3339">
        <f ca="1">FLOOR(SimTable[[#This Row],[Total_Service_Time_sec]],10)</f>
        <v>60</v>
      </c>
    </row>
    <row r="3340" spans="1:8" ht="15" customHeight="1">
      <c r="A3340">
        <f t="shared" si="52"/>
        <v>3339</v>
      </c>
      <c r="B3340" s="13">
        <f ca="1">RAND()</f>
        <v>0.59714985042693647</v>
      </c>
      <c r="C3340" t="str">
        <f ca="1">IF(B3340&lt;=$L$3,$I$3,IF(B3340&lt;=$L$4,$I$4,IF(B3340&lt;=$L$5,$I$5,IF(B3340&lt;=$L$6,$I$6,$I$7))))</f>
        <v>Cup</v>
      </c>
      <c r="D3340" s="14">
        <f ca="1">LOGINV(RAND(),$M$12,$L$12)</f>
        <v>28.782392661699294</v>
      </c>
      <c r="E3340" s="14">
        <f ca="1">LOGINV(RAND(),$M$13,$L$13)</f>
        <v>12.107874338315264</v>
      </c>
      <c r="F3340" s="14">
        <f ca="1">LOGINV(RAND(),$M$14,$L$14)</f>
        <v>21.838691508460627</v>
      </c>
      <c r="G3340" s="14">
        <f ca="1">D3340+E3340+F3340</f>
        <v>62.728958508475188</v>
      </c>
      <c r="H3340">
        <f ca="1">FLOOR(SimTable[[#This Row],[Total_Service_Time_sec]],10)</f>
        <v>60</v>
      </c>
    </row>
    <row r="3341" spans="1:8" ht="15" customHeight="1">
      <c r="A3341">
        <f t="shared" si="52"/>
        <v>3340</v>
      </c>
      <c r="B3341" s="13">
        <f ca="1">RAND()</f>
        <v>0.48316743885566615</v>
      </c>
      <c r="C3341" t="str">
        <f ca="1">IF(B3341&lt;=$L$3,$I$3,IF(B3341&lt;=$L$4,$I$4,IF(B3341&lt;=$L$5,$I$5,IF(B3341&lt;=$L$6,$I$6,$I$7))))</f>
        <v>Cone</v>
      </c>
      <c r="D3341" s="14">
        <f ca="1">LOGINV(RAND(),$M$12,$L$12)</f>
        <v>44.52628229057931</v>
      </c>
      <c r="E3341" s="14">
        <f ca="1">LOGINV(RAND(),$M$13,$L$13)</f>
        <v>31.815500012672711</v>
      </c>
      <c r="F3341" s="14">
        <f ca="1">LOGINV(RAND(),$M$14,$L$14)</f>
        <v>31.439317180379827</v>
      </c>
      <c r="G3341" s="14">
        <f ca="1">D3341+E3341+F3341</f>
        <v>107.78109948363185</v>
      </c>
      <c r="H3341">
        <f ca="1">FLOOR(SimTable[[#This Row],[Total_Service_Time_sec]],10)</f>
        <v>100</v>
      </c>
    </row>
    <row r="3342" spans="1:8" ht="15" customHeight="1">
      <c r="A3342">
        <f t="shared" si="52"/>
        <v>3341</v>
      </c>
      <c r="B3342" s="13">
        <f ca="1">RAND()</f>
        <v>0.93459466298559968</v>
      </c>
      <c r="C3342" t="str">
        <f ca="1">IF(B3342&lt;=$L$3,$I$3,IF(B3342&lt;=$L$4,$I$4,IF(B3342&lt;=$L$5,$I$5,IF(B3342&lt;=$L$6,$I$6,$I$7))))</f>
        <v>Split</v>
      </c>
      <c r="D3342" s="14">
        <f ca="1">LOGINV(RAND(),$M$12,$L$12)</f>
        <v>71.541988847090195</v>
      </c>
      <c r="E3342" s="14">
        <f ca="1">LOGINV(RAND(),$M$13,$L$13)</f>
        <v>24.885231564014383</v>
      </c>
      <c r="F3342" s="14">
        <f ca="1">LOGINV(RAND(),$M$14,$L$14)</f>
        <v>24.653291198529548</v>
      </c>
      <c r="G3342" s="14">
        <f ca="1">D3342+E3342+F3342</f>
        <v>121.08051160963412</v>
      </c>
      <c r="H3342">
        <f ca="1">FLOOR(SimTable[[#This Row],[Total_Service_Time_sec]],10)</f>
        <v>120</v>
      </c>
    </row>
    <row r="3343" spans="1:8" ht="15" customHeight="1">
      <c r="A3343">
        <f t="shared" si="52"/>
        <v>3342</v>
      </c>
      <c r="B3343" s="13">
        <f ca="1">RAND()</f>
        <v>0.9635385541278757</v>
      </c>
      <c r="C3343" t="str">
        <f ca="1">IF(B3343&lt;=$L$3,$I$3,IF(B3343&lt;=$L$4,$I$4,IF(B3343&lt;=$L$5,$I$5,IF(B3343&lt;=$L$6,$I$6,$I$7))))</f>
        <v>Sundae</v>
      </c>
      <c r="D3343" s="14">
        <f ca="1">LOGINV(RAND(),$M$12,$L$12)</f>
        <v>12.41078325188761</v>
      </c>
      <c r="E3343" s="14">
        <f ca="1">LOGINV(RAND(),$M$13,$L$13)</f>
        <v>7.7918203351310211</v>
      </c>
      <c r="F3343" s="14">
        <f ca="1">LOGINV(RAND(),$M$14,$L$14)</f>
        <v>19.20327490059368</v>
      </c>
      <c r="G3343" s="14">
        <f ca="1">D3343+E3343+F3343</f>
        <v>39.405878487612313</v>
      </c>
      <c r="H3343">
        <f ca="1">FLOOR(SimTable[[#This Row],[Total_Service_Time_sec]],10)</f>
        <v>30</v>
      </c>
    </row>
    <row r="3344" spans="1:8" ht="15" customHeight="1">
      <c r="A3344">
        <f t="shared" si="52"/>
        <v>3343</v>
      </c>
      <c r="B3344" s="13">
        <f ca="1">RAND()</f>
        <v>0.60511344503813713</v>
      </c>
      <c r="C3344" t="str">
        <f ca="1">IF(B3344&lt;=$L$3,$I$3,IF(B3344&lt;=$L$4,$I$4,IF(B3344&lt;=$L$5,$I$5,IF(B3344&lt;=$L$6,$I$6,$I$7))))</f>
        <v>Cup</v>
      </c>
      <c r="D3344" s="14">
        <f ca="1">LOGINV(RAND(),$M$12,$L$12)</f>
        <v>52.633023441737755</v>
      </c>
      <c r="E3344" s="14">
        <f ca="1">LOGINV(RAND(),$M$13,$L$13)</f>
        <v>12.075791105560381</v>
      </c>
      <c r="F3344" s="14">
        <f ca="1">LOGINV(RAND(),$M$14,$L$14)</f>
        <v>25.692775418185501</v>
      </c>
      <c r="G3344" s="14">
        <f ca="1">D3344+E3344+F3344</f>
        <v>90.401589965483637</v>
      </c>
      <c r="H3344">
        <f ca="1">FLOOR(SimTable[[#This Row],[Total_Service_Time_sec]],10)</f>
        <v>90</v>
      </c>
    </row>
    <row r="3345" spans="1:8" ht="15" customHeight="1">
      <c r="A3345">
        <f t="shared" si="52"/>
        <v>3344</v>
      </c>
      <c r="B3345" s="13">
        <f ca="1">RAND()</f>
        <v>0.30861259196509871</v>
      </c>
      <c r="C3345" t="str">
        <f ca="1">IF(B3345&lt;=$L$3,$I$3,IF(B3345&lt;=$L$4,$I$4,IF(B3345&lt;=$L$5,$I$5,IF(B3345&lt;=$L$6,$I$6,$I$7))))</f>
        <v>Cone</v>
      </c>
      <c r="D3345" s="14">
        <f ca="1">LOGINV(RAND(),$M$12,$L$12)</f>
        <v>21.220790913419943</v>
      </c>
      <c r="E3345" s="14">
        <f ca="1">LOGINV(RAND(),$M$13,$L$13)</f>
        <v>34.836043096936685</v>
      </c>
      <c r="F3345" s="14">
        <f ca="1">LOGINV(RAND(),$M$14,$L$14)</f>
        <v>22.989921629106895</v>
      </c>
      <c r="G3345" s="14">
        <f ca="1">D3345+E3345+F3345</f>
        <v>79.046755639463527</v>
      </c>
      <c r="H3345">
        <f ca="1">FLOOR(SimTable[[#This Row],[Total_Service_Time_sec]],10)</f>
        <v>70</v>
      </c>
    </row>
    <row r="3346" spans="1:8" ht="15" customHeight="1">
      <c r="A3346">
        <f t="shared" si="52"/>
        <v>3345</v>
      </c>
      <c r="B3346" s="13">
        <f ca="1">RAND()</f>
        <v>0.48694736076341805</v>
      </c>
      <c r="C3346" t="str">
        <f ca="1">IF(B3346&lt;=$L$3,$I$3,IF(B3346&lt;=$L$4,$I$4,IF(B3346&lt;=$L$5,$I$5,IF(B3346&lt;=$L$6,$I$6,$I$7))))</f>
        <v>Cone</v>
      </c>
      <c r="D3346" s="14">
        <f ca="1">LOGINV(RAND(),$M$12,$L$12)</f>
        <v>15.109343762888765</v>
      </c>
      <c r="E3346" s="14">
        <f ca="1">LOGINV(RAND(),$M$13,$L$13)</f>
        <v>28.575368767585825</v>
      </c>
      <c r="F3346" s="14">
        <f ca="1">LOGINV(RAND(),$M$14,$L$14)</f>
        <v>20.010010101796059</v>
      </c>
      <c r="G3346" s="14">
        <f ca="1">D3346+E3346+F3346</f>
        <v>63.694722632270654</v>
      </c>
      <c r="H3346">
        <f ca="1">FLOOR(SimTable[[#This Row],[Total_Service_Time_sec]],10)</f>
        <v>60</v>
      </c>
    </row>
    <row r="3347" spans="1:8" ht="15" customHeight="1">
      <c r="A3347">
        <f t="shared" si="52"/>
        <v>3346</v>
      </c>
      <c r="B3347" s="13">
        <f ca="1">RAND()</f>
        <v>2.2096941469522569E-2</v>
      </c>
      <c r="C3347" t="str">
        <f ca="1">IF(B3347&lt;=$L$3,$I$3,IF(B3347&lt;=$L$4,$I$4,IF(B3347&lt;=$L$5,$I$5,IF(B3347&lt;=$L$6,$I$6,$I$7))))</f>
        <v>Cone</v>
      </c>
      <c r="D3347" s="14">
        <f ca="1">LOGINV(RAND(),$M$12,$L$12)</f>
        <v>23.465993983979249</v>
      </c>
      <c r="E3347" s="14">
        <f ca="1">LOGINV(RAND(),$M$13,$L$13)</f>
        <v>41.068105861801527</v>
      </c>
      <c r="F3347" s="14">
        <f ca="1">LOGINV(RAND(),$M$14,$L$14)</f>
        <v>16.287572570748388</v>
      </c>
      <c r="G3347" s="14">
        <f ca="1">D3347+E3347+F3347</f>
        <v>80.821672416529168</v>
      </c>
      <c r="H3347">
        <f ca="1">FLOOR(SimTable[[#This Row],[Total_Service_Time_sec]],10)</f>
        <v>80</v>
      </c>
    </row>
    <row r="3348" spans="1:8" ht="15" customHeight="1">
      <c r="A3348">
        <f t="shared" si="52"/>
        <v>3347</v>
      </c>
      <c r="B3348" s="13">
        <f ca="1">RAND()</f>
        <v>0.41804087786957755</v>
      </c>
      <c r="C3348" t="str">
        <f ca="1">IF(B3348&lt;=$L$3,$I$3,IF(B3348&lt;=$L$4,$I$4,IF(B3348&lt;=$L$5,$I$5,IF(B3348&lt;=$L$6,$I$6,$I$7))))</f>
        <v>Cone</v>
      </c>
      <c r="D3348" s="14">
        <f ca="1">LOGINV(RAND(),$M$12,$L$12)</f>
        <v>47.953735833820531</v>
      </c>
      <c r="E3348" s="14">
        <f ca="1">LOGINV(RAND(),$M$13,$L$13)</f>
        <v>14.269370183631951</v>
      </c>
      <c r="F3348" s="14">
        <f ca="1">LOGINV(RAND(),$M$14,$L$14)</f>
        <v>25.453189173694906</v>
      </c>
      <c r="G3348" s="14">
        <f ca="1">D3348+E3348+F3348</f>
        <v>87.676295191147389</v>
      </c>
      <c r="H3348">
        <f ca="1">FLOOR(SimTable[[#This Row],[Total_Service_Time_sec]],10)</f>
        <v>80</v>
      </c>
    </row>
    <row r="3349" spans="1:8" ht="15" customHeight="1">
      <c r="A3349">
        <f t="shared" si="52"/>
        <v>3348</v>
      </c>
      <c r="B3349" s="13">
        <f ca="1">RAND()</f>
        <v>0.30567870854240775</v>
      </c>
      <c r="C3349" t="str">
        <f ca="1">IF(B3349&lt;=$L$3,$I$3,IF(B3349&lt;=$L$4,$I$4,IF(B3349&lt;=$L$5,$I$5,IF(B3349&lt;=$L$6,$I$6,$I$7))))</f>
        <v>Cone</v>
      </c>
      <c r="D3349" s="14">
        <f ca="1">LOGINV(RAND(),$M$12,$L$12)</f>
        <v>13.551536215311456</v>
      </c>
      <c r="E3349" s="14">
        <f ca="1">LOGINV(RAND(),$M$13,$L$13)</f>
        <v>6.9379818366651556</v>
      </c>
      <c r="F3349" s="14">
        <f ca="1">LOGINV(RAND(),$M$14,$L$14)</f>
        <v>18.185396754290597</v>
      </c>
      <c r="G3349" s="14">
        <f ca="1">D3349+E3349+F3349</f>
        <v>38.674914806267211</v>
      </c>
      <c r="H3349">
        <f ca="1">FLOOR(SimTable[[#This Row],[Total_Service_Time_sec]],10)</f>
        <v>30</v>
      </c>
    </row>
    <row r="3350" spans="1:8" ht="15" customHeight="1">
      <c r="A3350">
        <f t="shared" si="52"/>
        <v>3349</v>
      </c>
      <c r="B3350" s="13">
        <f ca="1">RAND()</f>
        <v>0.76856987684965661</v>
      </c>
      <c r="C3350" t="str">
        <f ca="1">IF(B3350&lt;=$L$3,$I$3,IF(B3350&lt;=$L$4,$I$4,IF(B3350&lt;=$L$5,$I$5,IF(B3350&lt;=$L$6,$I$6,$I$7))))</f>
        <v>Cup</v>
      </c>
      <c r="D3350" s="14">
        <f ca="1">LOGINV(RAND(),$M$12,$L$12)</f>
        <v>49.75065863449467</v>
      </c>
      <c r="E3350" s="14">
        <f ca="1">LOGINV(RAND(),$M$13,$L$13)</f>
        <v>51.487580924269743</v>
      </c>
      <c r="F3350" s="14">
        <f ca="1">LOGINV(RAND(),$M$14,$L$14)</f>
        <v>13.041173804832621</v>
      </c>
      <c r="G3350" s="14">
        <f ca="1">D3350+E3350+F3350</f>
        <v>114.27941336359703</v>
      </c>
      <c r="H3350">
        <f ca="1">FLOOR(SimTable[[#This Row],[Total_Service_Time_sec]],10)</f>
        <v>110</v>
      </c>
    </row>
    <row r="3351" spans="1:8" ht="15" customHeight="1">
      <c r="A3351">
        <f t="shared" si="52"/>
        <v>3350</v>
      </c>
      <c r="B3351" s="13">
        <f ca="1">RAND()</f>
        <v>0.74311693949064461</v>
      </c>
      <c r="C3351" t="str">
        <f ca="1">IF(B3351&lt;=$L$3,$I$3,IF(B3351&lt;=$L$4,$I$4,IF(B3351&lt;=$L$5,$I$5,IF(B3351&lt;=$L$6,$I$6,$I$7))))</f>
        <v>Cup</v>
      </c>
      <c r="D3351" s="14">
        <f ca="1">LOGINV(RAND(),$M$12,$L$12)</f>
        <v>19.623954503616684</v>
      </c>
      <c r="E3351" s="14">
        <f ca="1">LOGINV(RAND(),$M$13,$L$13)</f>
        <v>33.193896110841202</v>
      </c>
      <c r="F3351" s="14">
        <f ca="1">LOGINV(RAND(),$M$14,$L$14)</f>
        <v>20.29912776197985</v>
      </c>
      <c r="G3351" s="14">
        <f ca="1">D3351+E3351+F3351</f>
        <v>73.116978376437729</v>
      </c>
      <c r="H3351">
        <f ca="1">FLOOR(SimTable[[#This Row],[Total_Service_Time_sec]],10)</f>
        <v>70</v>
      </c>
    </row>
    <row r="3352" spans="1:8" ht="15" customHeight="1">
      <c r="A3352">
        <f t="shared" si="52"/>
        <v>3351</v>
      </c>
      <c r="B3352" s="13">
        <f ca="1">RAND()</f>
        <v>0.52756164961442076</v>
      </c>
      <c r="C3352" t="str">
        <f ca="1">IF(B3352&lt;=$L$3,$I$3,IF(B3352&lt;=$L$4,$I$4,IF(B3352&lt;=$L$5,$I$5,IF(B3352&lt;=$L$6,$I$6,$I$7))))</f>
        <v>Cup</v>
      </c>
      <c r="D3352" s="14">
        <f ca="1">LOGINV(RAND(),$M$12,$L$12)</f>
        <v>33.004269076652591</v>
      </c>
      <c r="E3352" s="14">
        <f ca="1">LOGINV(RAND(),$M$13,$L$13)</f>
        <v>23.516809312124682</v>
      </c>
      <c r="F3352" s="14">
        <f ca="1">LOGINV(RAND(),$M$14,$L$14)</f>
        <v>25.768174742043591</v>
      </c>
      <c r="G3352" s="14">
        <f ca="1">D3352+E3352+F3352</f>
        <v>82.289253130820867</v>
      </c>
      <c r="H3352">
        <f ca="1">FLOOR(SimTable[[#This Row],[Total_Service_Time_sec]],10)</f>
        <v>80</v>
      </c>
    </row>
    <row r="3353" spans="1:8" ht="15" customHeight="1">
      <c r="A3353">
        <f t="shared" si="52"/>
        <v>3352</v>
      </c>
      <c r="B3353" s="13">
        <f ca="1">RAND()</f>
        <v>0.95888243947220342</v>
      </c>
      <c r="C3353" t="str">
        <f ca="1">IF(B3353&lt;=$L$3,$I$3,IF(B3353&lt;=$L$4,$I$4,IF(B3353&lt;=$L$5,$I$5,IF(B3353&lt;=$L$6,$I$6,$I$7))))</f>
        <v>Split</v>
      </c>
      <c r="D3353" s="14">
        <f ca="1">LOGINV(RAND(),$M$12,$L$12)</f>
        <v>18.968926986681403</v>
      </c>
      <c r="E3353" s="14">
        <f ca="1">LOGINV(RAND(),$M$13,$L$13)</f>
        <v>31.249834731671061</v>
      </c>
      <c r="F3353" s="14">
        <f ca="1">LOGINV(RAND(),$M$14,$L$14)</f>
        <v>17.902021656078794</v>
      </c>
      <c r="G3353" s="14">
        <f ca="1">D3353+E3353+F3353</f>
        <v>68.120783374431255</v>
      </c>
      <c r="H3353">
        <f ca="1">FLOOR(SimTable[[#This Row],[Total_Service_Time_sec]],10)</f>
        <v>60</v>
      </c>
    </row>
    <row r="3354" spans="1:8" ht="15" customHeight="1">
      <c r="A3354">
        <f t="shared" si="52"/>
        <v>3353</v>
      </c>
      <c r="B3354" s="13">
        <f ca="1">RAND()</f>
        <v>0.62134169174728482</v>
      </c>
      <c r="C3354" t="str">
        <f ca="1">IF(B3354&lt;=$L$3,$I$3,IF(B3354&lt;=$L$4,$I$4,IF(B3354&lt;=$L$5,$I$5,IF(B3354&lt;=$L$6,$I$6,$I$7))))</f>
        <v>Cup</v>
      </c>
      <c r="D3354" s="14">
        <f ca="1">LOGINV(RAND(),$M$12,$L$12)</f>
        <v>6.0908425189165181</v>
      </c>
      <c r="E3354" s="14">
        <f ca="1">LOGINV(RAND(),$M$13,$L$13)</f>
        <v>106.7904592610124</v>
      </c>
      <c r="F3354" s="14">
        <f ca="1">LOGINV(RAND(),$M$14,$L$14)</f>
        <v>19.096511612037574</v>
      </c>
      <c r="G3354" s="14">
        <f ca="1">D3354+E3354+F3354</f>
        <v>131.97781339196649</v>
      </c>
      <c r="H3354">
        <f ca="1">FLOOR(SimTable[[#This Row],[Total_Service_Time_sec]],10)</f>
        <v>130</v>
      </c>
    </row>
    <row r="3355" spans="1:8" ht="15" customHeight="1">
      <c r="A3355">
        <f t="shared" si="52"/>
        <v>3354</v>
      </c>
      <c r="B3355" s="13">
        <f ca="1">RAND()</f>
        <v>0.73481775178630127</v>
      </c>
      <c r="C3355" t="str">
        <f ca="1">IF(B3355&lt;=$L$3,$I$3,IF(B3355&lt;=$L$4,$I$4,IF(B3355&lt;=$L$5,$I$5,IF(B3355&lt;=$L$6,$I$6,$I$7))))</f>
        <v>Cup</v>
      </c>
      <c r="D3355" s="14">
        <f ca="1">LOGINV(RAND(),$M$12,$L$12)</f>
        <v>21.206780942458586</v>
      </c>
      <c r="E3355" s="14">
        <f ca="1">LOGINV(RAND(),$M$13,$L$13)</f>
        <v>22.749391745622635</v>
      </c>
      <c r="F3355" s="14">
        <f ca="1">LOGINV(RAND(),$M$14,$L$14)</f>
        <v>23.195703101747668</v>
      </c>
      <c r="G3355" s="14">
        <f ca="1">D3355+E3355+F3355</f>
        <v>67.151875789828892</v>
      </c>
      <c r="H3355">
        <f ca="1">FLOOR(SimTable[[#This Row],[Total_Service_Time_sec]],10)</f>
        <v>60</v>
      </c>
    </row>
    <row r="3356" spans="1:8" ht="15" customHeight="1">
      <c r="A3356">
        <f t="shared" si="52"/>
        <v>3355</v>
      </c>
      <c r="B3356" s="13">
        <f ca="1">RAND()</f>
        <v>7.0579801307844914E-2</v>
      </c>
      <c r="C3356" t="str">
        <f ca="1">IF(B3356&lt;=$L$3,$I$3,IF(B3356&lt;=$L$4,$I$4,IF(B3356&lt;=$L$5,$I$5,IF(B3356&lt;=$L$6,$I$6,$I$7))))</f>
        <v>Cone</v>
      </c>
      <c r="D3356" s="14">
        <f ca="1">LOGINV(RAND(),$M$12,$L$12)</f>
        <v>17.200699690282732</v>
      </c>
      <c r="E3356" s="14">
        <f ca="1">LOGINV(RAND(),$M$13,$L$13)</f>
        <v>80.752230004881596</v>
      </c>
      <c r="F3356" s="14">
        <f ca="1">LOGINV(RAND(),$M$14,$L$14)</f>
        <v>19.567637326575824</v>
      </c>
      <c r="G3356" s="14">
        <f ca="1">D3356+E3356+F3356</f>
        <v>117.52056702174015</v>
      </c>
      <c r="H3356">
        <f ca="1">FLOOR(SimTable[[#This Row],[Total_Service_Time_sec]],10)</f>
        <v>110</v>
      </c>
    </row>
    <row r="3357" spans="1:8" ht="15" customHeight="1">
      <c r="A3357">
        <f t="shared" si="52"/>
        <v>3356</v>
      </c>
      <c r="B3357" s="13">
        <f ca="1">RAND()</f>
        <v>0.43408688242120097</v>
      </c>
      <c r="C3357" t="str">
        <f ca="1">IF(B3357&lt;=$L$3,$I$3,IF(B3357&lt;=$L$4,$I$4,IF(B3357&lt;=$L$5,$I$5,IF(B3357&lt;=$L$6,$I$6,$I$7))))</f>
        <v>Cone</v>
      </c>
      <c r="D3357" s="14">
        <f ca="1">LOGINV(RAND(),$M$12,$L$12)</f>
        <v>64.805009286240548</v>
      </c>
      <c r="E3357" s="14">
        <f ca="1">LOGINV(RAND(),$M$13,$L$13)</f>
        <v>11.774649568575811</v>
      </c>
      <c r="F3357" s="14">
        <f ca="1">LOGINV(RAND(),$M$14,$L$14)</f>
        <v>17.097409068868505</v>
      </c>
      <c r="G3357" s="14">
        <f ca="1">D3357+E3357+F3357</f>
        <v>93.677067923684859</v>
      </c>
      <c r="H3357">
        <f ca="1">FLOOR(SimTable[[#This Row],[Total_Service_Time_sec]],10)</f>
        <v>90</v>
      </c>
    </row>
    <row r="3358" spans="1:8" ht="15" customHeight="1">
      <c r="A3358">
        <f t="shared" si="52"/>
        <v>3357</v>
      </c>
      <c r="B3358" s="13">
        <f ca="1">RAND()</f>
        <v>0.14108675468792864</v>
      </c>
      <c r="C3358" t="str">
        <f ca="1">IF(B3358&lt;=$L$3,$I$3,IF(B3358&lt;=$L$4,$I$4,IF(B3358&lt;=$L$5,$I$5,IF(B3358&lt;=$L$6,$I$6,$I$7))))</f>
        <v>Cone</v>
      </c>
      <c r="D3358" s="14">
        <f ca="1">LOGINV(RAND(),$M$12,$L$12)</f>
        <v>65.315810069807213</v>
      </c>
      <c r="E3358" s="14">
        <f ca="1">LOGINV(RAND(),$M$13,$L$13)</f>
        <v>20.865403185056984</v>
      </c>
      <c r="F3358" s="14">
        <f ca="1">LOGINV(RAND(),$M$14,$L$14)</f>
        <v>17.49470790745286</v>
      </c>
      <c r="G3358" s="14">
        <f ca="1">D3358+E3358+F3358</f>
        <v>103.67592116231705</v>
      </c>
      <c r="H3358">
        <f ca="1">FLOOR(SimTable[[#This Row],[Total_Service_Time_sec]],10)</f>
        <v>100</v>
      </c>
    </row>
    <row r="3359" spans="1:8" ht="15" customHeight="1">
      <c r="A3359">
        <f t="shared" si="52"/>
        <v>3358</v>
      </c>
      <c r="B3359" s="13">
        <f ca="1">RAND()</f>
        <v>5.3806260556900076E-3</v>
      </c>
      <c r="C3359" t="str">
        <f ca="1">IF(B3359&lt;=$L$3,$I$3,IF(B3359&lt;=$L$4,$I$4,IF(B3359&lt;=$L$5,$I$5,IF(B3359&lt;=$L$6,$I$6,$I$7))))</f>
        <v>Cone</v>
      </c>
      <c r="D3359" s="14">
        <f ca="1">LOGINV(RAND(),$M$12,$L$12)</f>
        <v>38.737009855806427</v>
      </c>
      <c r="E3359" s="14">
        <f ca="1">LOGINV(RAND(),$M$13,$L$13)</f>
        <v>14.209655735946763</v>
      </c>
      <c r="F3359" s="14">
        <f ca="1">LOGINV(RAND(),$M$14,$L$14)</f>
        <v>22.001500778670838</v>
      </c>
      <c r="G3359" s="14">
        <f ca="1">D3359+E3359+F3359</f>
        <v>74.948166370424019</v>
      </c>
      <c r="H3359">
        <f ca="1">FLOOR(SimTable[[#This Row],[Total_Service_Time_sec]],10)</f>
        <v>70</v>
      </c>
    </row>
    <row r="3360" spans="1:8" ht="15" customHeight="1">
      <c r="A3360">
        <f t="shared" si="52"/>
        <v>3359</v>
      </c>
      <c r="B3360" s="13">
        <f ca="1">RAND()</f>
        <v>0.45451074093642807</v>
      </c>
      <c r="C3360" t="str">
        <f ca="1">IF(B3360&lt;=$L$3,$I$3,IF(B3360&lt;=$L$4,$I$4,IF(B3360&lt;=$L$5,$I$5,IF(B3360&lt;=$L$6,$I$6,$I$7))))</f>
        <v>Cone</v>
      </c>
      <c r="D3360" s="14">
        <f ca="1">LOGINV(RAND(),$M$12,$L$12)</f>
        <v>17.713901261648587</v>
      </c>
      <c r="E3360" s="14">
        <f ca="1">LOGINV(RAND(),$M$13,$L$13)</f>
        <v>37.480416011427963</v>
      </c>
      <c r="F3360" s="14">
        <f ca="1">LOGINV(RAND(),$M$14,$L$14)</f>
        <v>20.09872811781203</v>
      </c>
      <c r="G3360" s="14">
        <f ca="1">D3360+E3360+F3360</f>
        <v>75.29304539088858</v>
      </c>
      <c r="H3360">
        <f ca="1">FLOOR(SimTable[[#This Row],[Total_Service_Time_sec]],10)</f>
        <v>70</v>
      </c>
    </row>
    <row r="3361" spans="1:8" ht="15" customHeight="1">
      <c r="A3361">
        <f t="shared" si="52"/>
        <v>3360</v>
      </c>
      <c r="B3361" s="13">
        <f ca="1">RAND()</f>
        <v>0.23343282921452824</v>
      </c>
      <c r="C3361" t="str">
        <f ca="1">IF(B3361&lt;=$L$3,$I$3,IF(B3361&lt;=$L$4,$I$4,IF(B3361&lt;=$L$5,$I$5,IF(B3361&lt;=$L$6,$I$6,$I$7))))</f>
        <v>Cone</v>
      </c>
      <c r="D3361" s="14">
        <f ca="1">LOGINV(RAND(),$M$12,$L$12)</f>
        <v>17.151405527468672</v>
      </c>
      <c r="E3361" s="14">
        <f ca="1">LOGINV(RAND(),$M$13,$L$13)</f>
        <v>47.078411604687112</v>
      </c>
      <c r="F3361" s="14">
        <f ca="1">LOGINV(RAND(),$M$14,$L$14)</f>
        <v>18.952196249398018</v>
      </c>
      <c r="G3361" s="14">
        <f ca="1">D3361+E3361+F3361</f>
        <v>83.182013381553801</v>
      </c>
      <c r="H3361">
        <f ca="1">FLOOR(SimTable[[#This Row],[Total_Service_Time_sec]],10)</f>
        <v>80</v>
      </c>
    </row>
    <row r="3362" spans="1:8" ht="15" customHeight="1">
      <c r="A3362">
        <f t="shared" si="52"/>
        <v>3361</v>
      </c>
      <c r="B3362" s="13">
        <f ca="1">RAND()</f>
        <v>0.21531331811042287</v>
      </c>
      <c r="C3362" t="str">
        <f ca="1">IF(B3362&lt;=$L$3,$I$3,IF(B3362&lt;=$L$4,$I$4,IF(B3362&lt;=$L$5,$I$5,IF(B3362&lt;=$L$6,$I$6,$I$7))))</f>
        <v>Cone</v>
      </c>
      <c r="D3362" s="14">
        <f ca="1">LOGINV(RAND(),$M$12,$L$12)</f>
        <v>38.747298933025981</v>
      </c>
      <c r="E3362" s="14">
        <f ca="1">LOGINV(RAND(),$M$13,$L$13)</f>
        <v>24.436824860304739</v>
      </c>
      <c r="F3362" s="14">
        <f ca="1">LOGINV(RAND(),$M$14,$L$14)</f>
        <v>23.126022478112031</v>
      </c>
      <c r="G3362" s="14">
        <f ca="1">D3362+E3362+F3362</f>
        <v>86.310146271442747</v>
      </c>
      <c r="H3362">
        <f ca="1">FLOOR(SimTable[[#This Row],[Total_Service_Time_sec]],10)</f>
        <v>80</v>
      </c>
    </row>
    <row r="3363" spans="1:8" ht="15" customHeight="1">
      <c r="A3363">
        <f t="shared" si="52"/>
        <v>3362</v>
      </c>
      <c r="B3363" s="13">
        <f ca="1">RAND()</f>
        <v>0.41172413207713432</v>
      </c>
      <c r="C3363" t="str">
        <f ca="1">IF(B3363&lt;=$L$3,$I$3,IF(B3363&lt;=$L$4,$I$4,IF(B3363&lt;=$L$5,$I$5,IF(B3363&lt;=$L$6,$I$6,$I$7))))</f>
        <v>Cone</v>
      </c>
      <c r="D3363" s="14">
        <f ca="1">LOGINV(RAND(),$M$12,$L$12)</f>
        <v>24.16298174862607</v>
      </c>
      <c r="E3363" s="14">
        <f ca="1">LOGINV(RAND(),$M$13,$L$13)</f>
        <v>96.021776618485347</v>
      </c>
      <c r="F3363" s="14">
        <f ca="1">LOGINV(RAND(),$M$14,$L$14)</f>
        <v>16.979105941947481</v>
      </c>
      <c r="G3363" s="14">
        <f ca="1">D3363+E3363+F3363</f>
        <v>137.16386430905891</v>
      </c>
      <c r="H3363">
        <f ca="1">FLOOR(SimTable[[#This Row],[Total_Service_Time_sec]],10)</f>
        <v>130</v>
      </c>
    </row>
    <row r="3364" spans="1:8" ht="15" customHeight="1">
      <c r="A3364">
        <f t="shared" si="52"/>
        <v>3363</v>
      </c>
      <c r="B3364" s="13">
        <f ca="1">RAND()</f>
        <v>0.84029796932117062</v>
      </c>
      <c r="C3364" t="str">
        <f ca="1">IF(B3364&lt;=$L$3,$I$3,IF(B3364&lt;=$L$4,$I$4,IF(B3364&lt;=$L$5,$I$5,IF(B3364&lt;=$L$6,$I$6,$I$7))))</f>
        <v>Cup</v>
      </c>
      <c r="D3364" s="14">
        <f ca="1">LOGINV(RAND(),$M$12,$L$12)</f>
        <v>29.52991369808429</v>
      </c>
      <c r="E3364" s="14">
        <f ca="1">LOGINV(RAND(),$M$13,$L$13)</f>
        <v>15.812442944278922</v>
      </c>
      <c r="F3364" s="14">
        <f ca="1">LOGINV(RAND(),$M$14,$L$14)</f>
        <v>16.080812661521698</v>
      </c>
      <c r="G3364" s="14">
        <f ca="1">D3364+E3364+F3364</f>
        <v>61.423169303884912</v>
      </c>
      <c r="H3364">
        <f ca="1">FLOOR(SimTable[[#This Row],[Total_Service_Time_sec]],10)</f>
        <v>60</v>
      </c>
    </row>
    <row r="3365" spans="1:8" ht="15" customHeight="1">
      <c r="A3365">
        <f t="shared" si="52"/>
        <v>3364</v>
      </c>
      <c r="B3365" s="13">
        <f ca="1">RAND()</f>
        <v>0.13929671321799098</v>
      </c>
      <c r="C3365" t="str">
        <f ca="1">IF(B3365&lt;=$L$3,$I$3,IF(B3365&lt;=$L$4,$I$4,IF(B3365&lt;=$L$5,$I$5,IF(B3365&lt;=$L$6,$I$6,$I$7))))</f>
        <v>Cone</v>
      </c>
      <c r="D3365" s="14">
        <f ca="1">LOGINV(RAND(),$M$12,$L$12)</f>
        <v>28.314929193662653</v>
      </c>
      <c r="E3365" s="14">
        <f ca="1">LOGINV(RAND(),$M$13,$L$13)</f>
        <v>37.757408950418743</v>
      </c>
      <c r="F3365" s="14">
        <f ca="1">LOGINV(RAND(),$M$14,$L$14)</f>
        <v>19.311344750319513</v>
      </c>
      <c r="G3365" s="14">
        <f ca="1">D3365+E3365+F3365</f>
        <v>85.38368289440092</v>
      </c>
      <c r="H3365">
        <f ca="1">FLOOR(SimTable[[#This Row],[Total_Service_Time_sec]],10)</f>
        <v>80</v>
      </c>
    </row>
    <row r="3366" spans="1:8" ht="15" customHeight="1">
      <c r="A3366">
        <f t="shared" si="52"/>
        <v>3365</v>
      </c>
      <c r="B3366" s="13">
        <f ca="1">RAND()</f>
        <v>0.90017725816817484</v>
      </c>
      <c r="C3366" t="str">
        <f ca="1">IF(B3366&lt;=$L$3,$I$3,IF(B3366&lt;=$L$4,$I$4,IF(B3366&lt;=$L$5,$I$5,IF(B3366&lt;=$L$6,$I$6,$I$7))))</f>
        <v>Split</v>
      </c>
      <c r="D3366" s="14">
        <f ca="1">LOGINV(RAND(),$M$12,$L$12)</f>
        <v>10.048836896452714</v>
      </c>
      <c r="E3366" s="14">
        <f ca="1">LOGINV(RAND(),$M$13,$L$13)</f>
        <v>41.490373363330306</v>
      </c>
      <c r="F3366" s="14">
        <f ca="1">LOGINV(RAND(),$M$14,$L$14)</f>
        <v>16.193729037476299</v>
      </c>
      <c r="G3366" s="14">
        <f ca="1">D3366+E3366+F3366</f>
        <v>67.732939297259321</v>
      </c>
      <c r="H3366">
        <f ca="1">FLOOR(SimTable[[#This Row],[Total_Service_Time_sec]],10)</f>
        <v>60</v>
      </c>
    </row>
    <row r="3367" spans="1:8" ht="15" customHeight="1">
      <c r="A3367">
        <f t="shared" si="52"/>
        <v>3366</v>
      </c>
      <c r="B3367" s="13">
        <f ca="1">RAND()</f>
        <v>0.77732197864512254</v>
      </c>
      <c r="C3367" t="str">
        <f ca="1">IF(B3367&lt;=$L$3,$I$3,IF(B3367&lt;=$L$4,$I$4,IF(B3367&lt;=$L$5,$I$5,IF(B3367&lt;=$L$6,$I$6,$I$7))))</f>
        <v>Cup</v>
      </c>
      <c r="D3367" s="14">
        <f ca="1">LOGINV(RAND(),$M$12,$L$12)</f>
        <v>26.439381410145682</v>
      </c>
      <c r="E3367" s="14">
        <f ca="1">LOGINV(RAND(),$M$13,$L$13)</f>
        <v>38.774175546828396</v>
      </c>
      <c r="F3367" s="14">
        <f ca="1">LOGINV(RAND(),$M$14,$L$14)</f>
        <v>19.268355971660938</v>
      </c>
      <c r="G3367" s="14">
        <f ca="1">D3367+E3367+F3367</f>
        <v>84.481912928635012</v>
      </c>
      <c r="H3367">
        <f ca="1">FLOOR(SimTable[[#This Row],[Total_Service_Time_sec]],10)</f>
        <v>80</v>
      </c>
    </row>
    <row r="3368" spans="1:8" ht="15" customHeight="1">
      <c r="A3368">
        <f t="shared" si="52"/>
        <v>3367</v>
      </c>
      <c r="B3368" s="13">
        <f ca="1">RAND()</f>
        <v>0.30197812220244524</v>
      </c>
      <c r="C3368" t="str">
        <f ca="1">IF(B3368&lt;=$L$3,$I$3,IF(B3368&lt;=$L$4,$I$4,IF(B3368&lt;=$L$5,$I$5,IF(B3368&lt;=$L$6,$I$6,$I$7))))</f>
        <v>Cone</v>
      </c>
      <c r="D3368" s="14">
        <f ca="1">LOGINV(RAND(),$M$12,$L$12)</f>
        <v>40.966139914640884</v>
      </c>
      <c r="E3368" s="14">
        <f ca="1">LOGINV(RAND(),$M$13,$L$13)</f>
        <v>13.84771149698134</v>
      </c>
      <c r="F3368" s="14">
        <f ca="1">LOGINV(RAND(),$M$14,$L$14)</f>
        <v>25.103766159014238</v>
      </c>
      <c r="G3368" s="14">
        <f ca="1">D3368+E3368+F3368</f>
        <v>79.917617570636466</v>
      </c>
      <c r="H3368">
        <f ca="1">FLOOR(SimTable[[#This Row],[Total_Service_Time_sec]],10)</f>
        <v>70</v>
      </c>
    </row>
    <row r="3369" spans="1:8" ht="15" customHeight="1">
      <c r="A3369">
        <f t="shared" si="52"/>
        <v>3368</v>
      </c>
      <c r="B3369" s="13">
        <f ca="1">RAND()</f>
        <v>0.46977386404154331</v>
      </c>
      <c r="C3369" t="str">
        <f ca="1">IF(B3369&lt;=$L$3,$I$3,IF(B3369&lt;=$L$4,$I$4,IF(B3369&lt;=$L$5,$I$5,IF(B3369&lt;=$L$6,$I$6,$I$7))))</f>
        <v>Cone</v>
      </c>
      <c r="D3369" s="14">
        <f ca="1">LOGINV(RAND(),$M$12,$L$12)</f>
        <v>94.574087288447402</v>
      </c>
      <c r="E3369" s="14">
        <f ca="1">LOGINV(RAND(),$M$13,$L$13)</f>
        <v>47.664666096725654</v>
      </c>
      <c r="F3369" s="14">
        <f ca="1">LOGINV(RAND(),$M$14,$L$14)</f>
        <v>18.940592255885985</v>
      </c>
      <c r="G3369" s="14">
        <f ca="1">D3369+E3369+F3369</f>
        <v>161.17934564105903</v>
      </c>
      <c r="H3369">
        <f ca="1">FLOOR(SimTable[[#This Row],[Total_Service_Time_sec]],10)</f>
        <v>160</v>
      </c>
    </row>
    <row r="3370" spans="1:8" ht="15" customHeight="1">
      <c r="A3370">
        <f t="shared" si="52"/>
        <v>3369</v>
      </c>
      <c r="B3370" s="13">
        <f ca="1">RAND()</f>
        <v>0.64953957892680647</v>
      </c>
      <c r="C3370" t="str">
        <f ca="1">IF(B3370&lt;=$L$3,$I$3,IF(B3370&lt;=$L$4,$I$4,IF(B3370&lt;=$L$5,$I$5,IF(B3370&lt;=$L$6,$I$6,$I$7))))</f>
        <v>Cup</v>
      </c>
      <c r="D3370" s="14">
        <f ca="1">LOGINV(RAND(),$M$12,$L$12)</f>
        <v>27.132431981913598</v>
      </c>
      <c r="E3370" s="14">
        <f ca="1">LOGINV(RAND(),$M$13,$L$13)</f>
        <v>9.3808006570377351</v>
      </c>
      <c r="F3370" s="14">
        <f ca="1">LOGINV(RAND(),$M$14,$L$14)</f>
        <v>21.281715816136739</v>
      </c>
      <c r="G3370" s="14">
        <f ca="1">D3370+E3370+F3370</f>
        <v>57.794948455088075</v>
      </c>
      <c r="H3370">
        <f ca="1">FLOOR(SimTable[[#This Row],[Total_Service_Time_sec]],10)</f>
        <v>50</v>
      </c>
    </row>
    <row r="3371" spans="1:8" ht="15" customHeight="1">
      <c r="A3371">
        <f t="shared" si="52"/>
        <v>3370</v>
      </c>
      <c r="B3371" s="13">
        <f ca="1">RAND()</f>
        <v>0.54170470824895967</v>
      </c>
      <c r="C3371" t="str">
        <f ca="1">IF(B3371&lt;=$L$3,$I$3,IF(B3371&lt;=$L$4,$I$4,IF(B3371&lt;=$L$5,$I$5,IF(B3371&lt;=$L$6,$I$6,$I$7))))</f>
        <v>Cup</v>
      </c>
      <c r="D3371" s="14">
        <f ca="1">LOGINV(RAND(),$M$12,$L$12)</f>
        <v>59.858874253538168</v>
      </c>
      <c r="E3371" s="14">
        <f ca="1">LOGINV(RAND(),$M$13,$L$13)</f>
        <v>24.22572358033873</v>
      </c>
      <c r="F3371" s="14">
        <f ca="1">LOGINV(RAND(),$M$14,$L$14)</f>
        <v>19.725619156020901</v>
      </c>
      <c r="G3371" s="14">
        <f ca="1">D3371+E3371+F3371</f>
        <v>103.8102169898978</v>
      </c>
      <c r="H3371">
        <f ca="1">FLOOR(SimTable[[#This Row],[Total_Service_Time_sec]],10)</f>
        <v>100</v>
      </c>
    </row>
    <row r="3372" spans="1:8" ht="15" customHeight="1">
      <c r="A3372">
        <f t="shared" si="52"/>
        <v>3371</v>
      </c>
      <c r="B3372" s="13">
        <f ca="1">RAND()</f>
        <v>0.51757502302505887</v>
      </c>
      <c r="C3372" t="str">
        <f ca="1">IF(B3372&lt;=$L$3,$I$3,IF(B3372&lt;=$L$4,$I$4,IF(B3372&lt;=$L$5,$I$5,IF(B3372&lt;=$L$6,$I$6,$I$7))))</f>
        <v>Cup</v>
      </c>
      <c r="D3372" s="14">
        <f ca="1">LOGINV(RAND(),$M$12,$L$12)</f>
        <v>61.940208376136525</v>
      </c>
      <c r="E3372" s="14">
        <f ca="1">LOGINV(RAND(),$M$13,$L$13)</f>
        <v>51.360701161695424</v>
      </c>
      <c r="F3372" s="14">
        <f ca="1">LOGINV(RAND(),$M$14,$L$14)</f>
        <v>21.766354724472116</v>
      </c>
      <c r="G3372" s="14">
        <f ca="1">D3372+E3372+F3372</f>
        <v>135.06726426230406</v>
      </c>
      <c r="H3372">
        <f ca="1">FLOOR(SimTable[[#This Row],[Total_Service_Time_sec]],10)</f>
        <v>130</v>
      </c>
    </row>
    <row r="3373" spans="1:8" ht="15" customHeight="1">
      <c r="A3373">
        <f t="shared" si="52"/>
        <v>3372</v>
      </c>
      <c r="B3373" s="13">
        <f ca="1">RAND()</f>
        <v>0.83122055761835389</v>
      </c>
      <c r="C3373" t="str">
        <f ca="1">IF(B3373&lt;=$L$3,$I$3,IF(B3373&lt;=$L$4,$I$4,IF(B3373&lt;=$L$5,$I$5,IF(B3373&lt;=$L$6,$I$6,$I$7))))</f>
        <v>Cup</v>
      </c>
      <c r="D3373" s="14">
        <f ca="1">LOGINV(RAND(),$M$12,$L$12)</f>
        <v>71.032252528368176</v>
      </c>
      <c r="E3373" s="14">
        <f ca="1">LOGINV(RAND(),$M$13,$L$13)</f>
        <v>38.884328851765652</v>
      </c>
      <c r="F3373" s="14">
        <f ca="1">LOGINV(RAND(),$M$14,$L$14)</f>
        <v>18.064885027610451</v>
      </c>
      <c r="G3373" s="14">
        <f ca="1">D3373+E3373+F3373</f>
        <v>127.98146640774428</v>
      </c>
      <c r="H3373">
        <f ca="1">FLOOR(SimTable[[#This Row],[Total_Service_Time_sec]],10)</f>
        <v>120</v>
      </c>
    </row>
    <row r="3374" spans="1:8" ht="15" customHeight="1">
      <c r="A3374">
        <f t="shared" si="52"/>
        <v>3373</v>
      </c>
      <c r="B3374" s="13">
        <f ca="1">RAND()</f>
        <v>0.98758437858129011</v>
      </c>
      <c r="C3374" t="str">
        <f ca="1">IF(B3374&lt;=$L$3,$I$3,IF(B3374&lt;=$L$4,$I$4,IF(B3374&lt;=$L$5,$I$5,IF(B3374&lt;=$L$6,$I$6,$I$7))))</f>
        <v>Sundae</v>
      </c>
      <c r="D3374" s="14">
        <f ca="1">LOGINV(RAND(),$M$12,$L$12)</f>
        <v>49.735023978796612</v>
      </c>
      <c r="E3374" s="14">
        <f ca="1">LOGINV(RAND(),$M$13,$L$13)</f>
        <v>53.822857895132117</v>
      </c>
      <c r="F3374" s="14">
        <f ca="1">LOGINV(RAND(),$M$14,$L$14)</f>
        <v>18.666823673575156</v>
      </c>
      <c r="G3374" s="14">
        <f ca="1">D3374+E3374+F3374</f>
        <v>122.22470554750387</v>
      </c>
      <c r="H3374">
        <f ca="1">FLOOR(SimTable[[#This Row],[Total_Service_Time_sec]],10)</f>
        <v>120</v>
      </c>
    </row>
    <row r="3375" spans="1:8" ht="15" customHeight="1">
      <c r="A3375">
        <f t="shared" si="52"/>
        <v>3374</v>
      </c>
      <c r="B3375" s="13">
        <f ca="1">RAND()</f>
        <v>0.37729209288125953</v>
      </c>
      <c r="C3375" t="str">
        <f ca="1">IF(B3375&lt;=$L$3,$I$3,IF(B3375&lt;=$L$4,$I$4,IF(B3375&lt;=$L$5,$I$5,IF(B3375&lt;=$L$6,$I$6,$I$7))))</f>
        <v>Cone</v>
      </c>
      <c r="D3375" s="14">
        <f ca="1">LOGINV(RAND(),$M$12,$L$12)</f>
        <v>13.136806139469305</v>
      </c>
      <c r="E3375" s="14">
        <f ca="1">LOGINV(RAND(),$M$13,$L$13)</f>
        <v>76.497834543594806</v>
      </c>
      <c r="F3375" s="14">
        <f ca="1">LOGINV(RAND(),$M$14,$L$14)</f>
        <v>15.012330965689204</v>
      </c>
      <c r="G3375" s="14">
        <f ca="1">D3375+E3375+F3375</f>
        <v>104.64697164875331</v>
      </c>
      <c r="H3375">
        <f ca="1">FLOOR(SimTable[[#This Row],[Total_Service_Time_sec]],10)</f>
        <v>100</v>
      </c>
    </row>
    <row r="3376" spans="1:8" ht="15" customHeight="1">
      <c r="A3376">
        <f t="shared" si="52"/>
        <v>3375</v>
      </c>
      <c r="B3376" s="13">
        <f ca="1">RAND()</f>
        <v>0.75279677564636827</v>
      </c>
      <c r="C3376" t="str">
        <f ca="1">IF(B3376&lt;=$L$3,$I$3,IF(B3376&lt;=$L$4,$I$4,IF(B3376&lt;=$L$5,$I$5,IF(B3376&lt;=$L$6,$I$6,$I$7))))</f>
        <v>Cup</v>
      </c>
      <c r="D3376" s="14">
        <f ca="1">LOGINV(RAND(),$M$12,$L$12)</f>
        <v>39.202604125620091</v>
      </c>
      <c r="E3376" s="14">
        <f ca="1">LOGINV(RAND(),$M$13,$L$13)</f>
        <v>19.446525000872146</v>
      </c>
      <c r="F3376" s="14">
        <f ca="1">LOGINV(RAND(),$M$14,$L$14)</f>
        <v>18.253940508384247</v>
      </c>
      <c r="G3376" s="14">
        <f ca="1">D3376+E3376+F3376</f>
        <v>76.903069634876488</v>
      </c>
      <c r="H3376">
        <f ca="1">FLOOR(SimTable[[#This Row],[Total_Service_Time_sec]],10)</f>
        <v>70</v>
      </c>
    </row>
    <row r="3377" spans="1:8" ht="15" customHeight="1">
      <c r="A3377">
        <f t="shared" si="52"/>
        <v>3376</v>
      </c>
      <c r="B3377" s="13">
        <f ca="1">RAND()</f>
        <v>0.57678113903474526</v>
      </c>
      <c r="C3377" t="str">
        <f ca="1">IF(B3377&lt;=$L$3,$I$3,IF(B3377&lt;=$L$4,$I$4,IF(B3377&lt;=$L$5,$I$5,IF(B3377&lt;=$L$6,$I$6,$I$7))))</f>
        <v>Cup</v>
      </c>
      <c r="D3377" s="14">
        <f ca="1">LOGINV(RAND(),$M$12,$L$12)</f>
        <v>56.01145173790448</v>
      </c>
      <c r="E3377" s="14">
        <f ca="1">LOGINV(RAND(),$M$13,$L$13)</f>
        <v>26.857429474708795</v>
      </c>
      <c r="F3377" s="14">
        <f ca="1">LOGINV(RAND(),$M$14,$L$14)</f>
        <v>24.262139617685396</v>
      </c>
      <c r="G3377" s="14">
        <f ca="1">D3377+E3377+F3377</f>
        <v>107.13102083029867</v>
      </c>
      <c r="H3377">
        <f ca="1">FLOOR(SimTable[[#This Row],[Total_Service_Time_sec]],10)</f>
        <v>100</v>
      </c>
    </row>
    <row r="3378" spans="1:8" ht="15" customHeight="1">
      <c r="A3378">
        <f t="shared" si="52"/>
        <v>3377</v>
      </c>
      <c r="B3378" s="13">
        <f ca="1">RAND()</f>
        <v>0.52753642552292024</v>
      </c>
      <c r="C3378" t="str">
        <f ca="1">IF(B3378&lt;=$L$3,$I$3,IF(B3378&lt;=$L$4,$I$4,IF(B3378&lt;=$L$5,$I$5,IF(B3378&lt;=$L$6,$I$6,$I$7))))</f>
        <v>Cup</v>
      </c>
      <c r="D3378" s="14">
        <f ca="1">LOGINV(RAND(),$M$12,$L$12)</f>
        <v>30.480874698433141</v>
      </c>
      <c r="E3378" s="14">
        <f ca="1">LOGINV(RAND(),$M$13,$L$13)</f>
        <v>16.302078608837679</v>
      </c>
      <c r="F3378" s="14">
        <f ca="1">LOGINV(RAND(),$M$14,$L$14)</f>
        <v>24.634502881182357</v>
      </c>
      <c r="G3378" s="14">
        <f ca="1">D3378+E3378+F3378</f>
        <v>71.417456188453173</v>
      </c>
      <c r="H3378">
        <f ca="1">FLOOR(SimTable[[#This Row],[Total_Service_Time_sec]],10)</f>
        <v>70</v>
      </c>
    </row>
    <row r="3379" spans="1:8" ht="15" customHeight="1">
      <c r="A3379">
        <f t="shared" si="52"/>
        <v>3378</v>
      </c>
      <c r="B3379" s="13">
        <f ca="1">RAND()</f>
        <v>0.35852944148835775</v>
      </c>
      <c r="C3379" t="str">
        <f ca="1">IF(B3379&lt;=$L$3,$I$3,IF(B3379&lt;=$L$4,$I$4,IF(B3379&lt;=$L$5,$I$5,IF(B3379&lt;=$L$6,$I$6,$I$7))))</f>
        <v>Cone</v>
      </c>
      <c r="D3379" s="14">
        <f ca="1">LOGINV(RAND(),$M$12,$L$12)</f>
        <v>57.728874213916427</v>
      </c>
      <c r="E3379" s="14">
        <f ca="1">LOGINV(RAND(),$M$13,$L$13)</f>
        <v>39.717592727990159</v>
      </c>
      <c r="F3379" s="14">
        <f ca="1">LOGINV(RAND(),$M$14,$L$14)</f>
        <v>17.491701647768544</v>
      </c>
      <c r="G3379" s="14">
        <f ca="1">D3379+E3379+F3379</f>
        <v>114.93816858967512</v>
      </c>
      <c r="H3379">
        <f ca="1">FLOOR(SimTable[[#This Row],[Total_Service_Time_sec]],10)</f>
        <v>110</v>
      </c>
    </row>
    <row r="3380" spans="1:8" ht="15" customHeight="1">
      <c r="A3380">
        <f t="shared" si="52"/>
        <v>3379</v>
      </c>
      <c r="B3380" s="13">
        <f ca="1">RAND()</f>
        <v>0.39304883289513515</v>
      </c>
      <c r="C3380" t="str">
        <f ca="1">IF(B3380&lt;=$L$3,$I$3,IF(B3380&lt;=$L$4,$I$4,IF(B3380&lt;=$L$5,$I$5,IF(B3380&lt;=$L$6,$I$6,$I$7))))</f>
        <v>Cone</v>
      </c>
      <c r="D3380" s="14">
        <f ca="1">LOGINV(RAND(),$M$12,$L$12)</f>
        <v>63.765194907184387</v>
      </c>
      <c r="E3380" s="14">
        <f ca="1">LOGINV(RAND(),$M$13,$L$13)</f>
        <v>37.161821437504827</v>
      </c>
      <c r="F3380" s="14">
        <f ca="1">LOGINV(RAND(),$M$14,$L$14)</f>
        <v>23.048105969511575</v>
      </c>
      <c r="G3380" s="14">
        <f ca="1">D3380+E3380+F3380</f>
        <v>123.97512231420077</v>
      </c>
      <c r="H3380">
        <f ca="1">FLOOR(SimTable[[#This Row],[Total_Service_Time_sec]],10)</f>
        <v>120</v>
      </c>
    </row>
    <row r="3381" spans="1:8" ht="15" customHeight="1">
      <c r="A3381">
        <f t="shared" si="52"/>
        <v>3380</v>
      </c>
      <c r="B3381" s="13">
        <f ca="1">RAND()</f>
        <v>0.15607042177718689</v>
      </c>
      <c r="C3381" t="str">
        <f ca="1">IF(B3381&lt;=$L$3,$I$3,IF(B3381&lt;=$L$4,$I$4,IF(B3381&lt;=$L$5,$I$5,IF(B3381&lt;=$L$6,$I$6,$I$7))))</f>
        <v>Cone</v>
      </c>
      <c r="D3381" s="14">
        <f ca="1">LOGINV(RAND(),$M$12,$L$12)</f>
        <v>39.911864344978305</v>
      </c>
      <c r="E3381" s="14">
        <f ca="1">LOGINV(RAND(),$M$13,$L$13)</f>
        <v>32.869227608626197</v>
      </c>
      <c r="F3381" s="14">
        <f ca="1">LOGINV(RAND(),$M$14,$L$14)</f>
        <v>15.329572902512105</v>
      </c>
      <c r="G3381" s="14">
        <f ca="1">D3381+E3381+F3381</f>
        <v>88.110664856116614</v>
      </c>
      <c r="H3381">
        <f ca="1">FLOOR(SimTable[[#This Row],[Total_Service_Time_sec]],10)</f>
        <v>80</v>
      </c>
    </row>
    <row r="3382" spans="1:8" ht="15" customHeight="1">
      <c r="A3382">
        <f t="shared" si="52"/>
        <v>3381</v>
      </c>
      <c r="B3382" s="13">
        <f ca="1">RAND()</f>
        <v>0.60012478254294288</v>
      </c>
      <c r="C3382" t="str">
        <f ca="1">IF(B3382&lt;=$L$3,$I$3,IF(B3382&lt;=$L$4,$I$4,IF(B3382&lt;=$L$5,$I$5,IF(B3382&lt;=$L$6,$I$6,$I$7))))</f>
        <v>Cup</v>
      </c>
      <c r="D3382" s="14">
        <f ca="1">LOGINV(RAND(),$M$12,$L$12)</f>
        <v>46.616498589452398</v>
      </c>
      <c r="E3382" s="14">
        <f ca="1">LOGINV(RAND(),$M$13,$L$13)</f>
        <v>26.494498650118679</v>
      </c>
      <c r="F3382" s="14">
        <f ca="1">LOGINV(RAND(),$M$14,$L$14)</f>
        <v>17.132631771727855</v>
      </c>
      <c r="G3382" s="14">
        <f ca="1">D3382+E3382+F3382</f>
        <v>90.243629011298935</v>
      </c>
      <c r="H3382">
        <f ca="1">FLOOR(SimTable[[#This Row],[Total_Service_Time_sec]],10)</f>
        <v>90</v>
      </c>
    </row>
    <row r="3383" spans="1:8" ht="15" customHeight="1">
      <c r="A3383">
        <f t="shared" si="52"/>
        <v>3382</v>
      </c>
      <c r="B3383" s="13">
        <f ca="1">RAND()</f>
        <v>5.6005361350084493E-2</v>
      </c>
      <c r="C3383" t="str">
        <f ca="1">IF(B3383&lt;=$L$3,$I$3,IF(B3383&lt;=$L$4,$I$4,IF(B3383&lt;=$L$5,$I$5,IF(B3383&lt;=$L$6,$I$6,$I$7))))</f>
        <v>Cone</v>
      </c>
      <c r="D3383" s="14">
        <f ca="1">LOGINV(RAND(),$M$12,$L$12)</f>
        <v>11.30292607730313</v>
      </c>
      <c r="E3383" s="14">
        <f ca="1">LOGINV(RAND(),$M$13,$L$13)</f>
        <v>84.265116868072482</v>
      </c>
      <c r="F3383" s="14">
        <f ca="1">LOGINV(RAND(),$M$14,$L$14)</f>
        <v>17.792921026686955</v>
      </c>
      <c r="G3383" s="14">
        <f ca="1">D3383+E3383+F3383</f>
        <v>113.36096397206256</v>
      </c>
      <c r="H3383">
        <f ca="1">FLOOR(SimTable[[#This Row],[Total_Service_Time_sec]],10)</f>
        <v>110</v>
      </c>
    </row>
    <row r="3384" spans="1:8" ht="15" customHeight="1">
      <c r="A3384">
        <f t="shared" si="52"/>
        <v>3383</v>
      </c>
      <c r="B3384" s="13">
        <f ca="1">RAND()</f>
        <v>0.71795722520957139</v>
      </c>
      <c r="C3384" t="str">
        <f ca="1">IF(B3384&lt;=$L$3,$I$3,IF(B3384&lt;=$L$4,$I$4,IF(B3384&lt;=$L$5,$I$5,IF(B3384&lt;=$L$6,$I$6,$I$7))))</f>
        <v>Cup</v>
      </c>
      <c r="D3384" s="14">
        <f ca="1">LOGINV(RAND(),$M$12,$L$12)</f>
        <v>14.533084882186463</v>
      </c>
      <c r="E3384" s="14">
        <f ca="1">LOGINV(RAND(),$M$13,$L$13)</f>
        <v>22.892106418133711</v>
      </c>
      <c r="F3384" s="14">
        <f ca="1">LOGINV(RAND(),$M$14,$L$14)</f>
        <v>20.077831475070905</v>
      </c>
      <c r="G3384" s="14">
        <f ca="1">D3384+E3384+F3384</f>
        <v>57.503022775391074</v>
      </c>
      <c r="H3384">
        <f ca="1">FLOOR(SimTable[[#This Row],[Total_Service_Time_sec]],10)</f>
        <v>50</v>
      </c>
    </row>
    <row r="3385" spans="1:8" ht="15" customHeight="1">
      <c r="A3385">
        <f t="shared" si="52"/>
        <v>3384</v>
      </c>
      <c r="B3385" s="13">
        <f ca="1">RAND()</f>
        <v>0.69032018368520631</v>
      </c>
      <c r="C3385" t="str">
        <f ca="1">IF(B3385&lt;=$L$3,$I$3,IF(B3385&lt;=$L$4,$I$4,IF(B3385&lt;=$L$5,$I$5,IF(B3385&lt;=$L$6,$I$6,$I$7))))</f>
        <v>Cup</v>
      </c>
      <c r="D3385" s="14">
        <f ca="1">LOGINV(RAND(),$M$12,$L$12)</f>
        <v>138.03809957098116</v>
      </c>
      <c r="E3385" s="14">
        <f ca="1">LOGINV(RAND(),$M$13,$L$13)</f>
        <v>25.132946725175039</v>
      </c>
      <c r="F3385" s="14">
        <f ca="1">LOGINV(RAND(),$M$14,$L$14)</f>
        <v>19.762910270759232</v>
      </c>
      <c r="G3385" s="14">
        <f ca="1">D3385+E3385+F3385</f>
        <v>182.93395656691541</v>
      </c>
      <c r="H3385">
        <f ca="1">FLOOR(SimTable[[#This Row],[Total_Service_Time_sec]],10)</f>
        <v>180</v>
      </c>
    </row>
    <row r="3386" spans="1:8" ht="15" customHeight="1">
      <c r="A3386">
        <f t="shared" si="52"/>
        <v>3385</v>
      </c>
      <c r="B3386" s="13">
        <f ca="1">RAND()</f>
        <v>0.39925588608635565</v>
      </c>
      <c r="C3386" t="str">
        <f ca="1">IF(B3386&lt;=$L$3,$I$3,IF(B3386&lt;=$L$4,$I$4,IF(B3386&lt;=$L$5,$I$5,IF(B3386&lt;=$L$6,$I$6,$I$7))))</f>
        <v>Cone</v>
      </c>
      <c r="D3386" s="14">
        <f ca="1">LOGINV(RAND(),$M$12,$L$12)</f>
        <v>173.30441783541991</v>
      </c>
      <c r="E3386" s="14">
        <f ca="1">LOGINV(RAND(),$M$13,$L$13)</f>
        <v>17.461969391358149</v>
      </c>
      <c r="F3386" s="14">
        <f ca="1">LOGINV(RAND(),$M$14,$L$14)</f>
        <v>15.11190169302226</v>
      </c>
      <c r="G3386" s="14">
        <f ca="1">D3386+E3386+F3386</f>
        <v>205.8782889198003</v>
      </c>
      <c r="H3386">
        <f ca="1">FLOOR(SimTable[[#This Row],[Total_Service_Time_sec]],10)</f>
        <v>200</v>
      </c>
    </row>
    <row r="3387" spans="1:8" ht="15" customHeight="1">
      <c r="A3387">
        <f t="shared" si="52"/>
        <v>3386</v>
      </c>
      <c r="B3387" s="13">
        <f ca="1">RAND()</f>
        <v>0.76323848565246932</v>
      </c>
      <c r="C3387" t="str">
        <f ca="1">IF(B3387&lt;=$L$3,$I$3,IF(B3387&lt;=$L$4,$I$4,IF(B3387&lt;=$L$5,$I$5,IF(B3387&lt;=$L$6,$I$6,$I$7))))</f>
        <v>Cup</v>
      </c>
      <c r="D3387" s="14">
        <f ca="1">LOGINV(RAND(),$M$12,$L$12)</f>
        <v>35.015561148245425</v>
      </c>
      <c r="E3387" s="14">
        <f ca="1">LOGINV(RAND(),$M$13,$L$13)</f>
        <v>22.386444958518535</v>
      </c>
      <c r="F3387" s="14">
        <f ca="1">LOGINV(RAND(),$M$14,$L$14)</f>
        <v>21.57987474765762</v>
      </c>
      <c r="G3387" s="14">
        <f ca="1">D3387+E3387+F3387</f>
        <v>78.981880854421576</v>
      </c>
      <c r="H3387">
        <f ca="1">FLOOR(SimTable[[#This Row],[Total_Service_Time_sec]],10)</f>
        <v>70</v>
      </c>
    </row>
    <row r="3388" spans="1:8" ht="15" customHeight="1">
      <c r="A3388">
        <f t="shared" si="52"/>
        <v>3387</v>
      </c>
      <c r="B3388" s="13">
        <f ca="1">RAND()</f>
        <v>0.56875470402994055</v>
      </c>
      <c r="C3388" t="str">
        <f ca="1">IF(B3388&lt;=$L$3,$I$3,IF(B3388&lt;=$L$4,$I$4,IF(B3388&lt;=$L$5,$I$5,IF(B3388&lt;=$L$6,$I$6,$I$7))))</f>
        <v>Cup</v>
      </c>
      <c r="D3388" s="14">
        <f ca="1">LOGINV(RAND(),$M$12,$L$12)</f>
        <v>43.767286190798011</v>
      </c>
      <c r="E3388" s="14">
        <f ca="1">LOGINV(RAND(),$M$13,$L$13)</f>
        <v>55.271691478401401</v>
      </c>
      <c r="F3388" s="14">
        <f ca="1">LOGINV(RAND(),$M$14,$L$14)</f>
        <v>29.711096902679138</v>
      </c>
      <c r="G3388" s="14">
        <f ca="1">D3388+E3388+F3388</f>
        <v>128.75007457187854</v>
      </c>
      <c r="H3388">
        <f ca="1">FLOOR(SimTable[[#This Row],[Total_Service_Time_sec]],10)</f>
        <v>120</v>
      </c>
    </row>
    <row r="3389" spans="1:8" ht="15" customHeight="1">
      <c r="A3389">
        <f t="shared" si="52"/>
        <v>3388</v>
      </c>
      <c r="B3389" s="13">
        <f ca="1">RAND()</f>
        <v>0.32081878288773902</v>
      </c>
      <c r="C3389" t="str">
        <f ca="1">IF(B3389&lt;=$L$3,$I$3,IF(B3389&lt;=$L$4,$I$4,IF(B3389&lt;=$L$5,$I$5,IF(B3389&lt;=$L$6,$I$6,$I$7))))</f>
        <v>Cone</v>
      </c>
      <c r="D3389" s="14">
        <f ca="1">LOGINV(RAND(),$M$12,$L$12)</f>
        <v>12.637734135288266</v>
      </c>
      <c r="E3389" s="14">
        <f ca="1">LOGINV(RAND(),$M$13,$L$13)</f>
        <v>27.409710948439134</v>
      </c>
      <c r="F3389" s="14">
        <f ca="1">LOGINV(RAND(),$M$14,$L$14)</f>
        <v>22.017229190332074</v>
      </c>
      <c r="G3389" s="14">
        <f ca="1">D3389+E3389+F3389</f>
        <v>62.06467427405947</v>
      </c>
      <c r="H3389">
        <f ca="1">FLOOR(SimTable[[#This Row],[Total_Service_Time_sec]],10)</f>
        <v>60</v>
      </c>
    </row>
    <row r="3390" spans="1:8" ht="15" customHeight="1">
      <c r="A3390">
        <f t="shared" si="52"/>
        <v>3389</v>
      </c>
      <c r="B3390" s="13">
        <f ca="1">RAND()</f>
        <v>6.5533929326940021E-2</v>
      </c>
      <c r="C3390" t="str">
        <f ca="1">IF(B3390&lt;=$L$3,$I$3,IF(B3390&lt;=$L$4,$I$4,IF(B3390&lt;=$L$5,$I$5,IF(B3390&lt;=$L$6,$I$6,$I$7))))</f>
        <v>Cone</v>
      </c>
      <c r="D3390" s="14">
        <f ca="1">LOGINV(RAND(),$M$12,$L$12)</f>
        <v>27.96485613220683</v>
      </c>
      <c r="E3390" s="14">
        <f ca="1">LOGINV(RAND(),$M$13,$L$13)</f>
        <v>16.29970857580879</v>
      </c>
      <c r="F3390" s="14">
        <f ca="1">LOGINV(RAND(),$M$14,$L$14)</f>
        <v>23.77162298996446</v>
      </c>
      <c r="G3390" s="14">
        <f ca="1">D3390+E3390+F3390</f>
        <v>68.036187697980083</v>
      </c>
      <c r="H3390">
        <f ca="1">FLOOR(SimTable[[#This Row],[Total_Service_Time_sec]],10)</f>
        <v>60</v>
      </c>
    </row>
    <row r="3391" spans="1:8" ht="15" customHeight="1">
      <c r="A3391">
        <f t="shared" si="52"/>
        <v>3390</v>
      </c>
      <c r="B3391" s="13">
        <f ca="1">RAND()</f>
        <v>0.35046084759371177</v>
      </c>
      <c r="C3391" t="str">
        <f ca="1">IF(B3391&lt;=$L$3,$I$3,IF(B3391&lt;=$L$4,$I$4,IF(B3391&lt;=$L$5,$I$5,IF(B3391&lt;=$L$6,$I$6,$I$7))))</f>
        <v>Cone</v>
      </c>
      <c r="D3391" s="14">
        <f ca="1">LOGINV(RAND(),$M$12,$L$12)</f>
        <v>43.03757797046552</v>
      </c>
      <c r="E3391" s="14">
        <f ca="1">LOGINV(RAND(),$M$13,$L$13)</f>
        <v>21.24276864635981</v>
      </c>
      <c r="F3391" s="14">
        <f ca="1">LOGINV(RAND(),$M$14,$L$14)</f>
        <v>19.845245086912705</v>
      </c>
      <c r="G3391" s="14">
        <f ca="1">D3391+E3391+F3391</f>
        <v>84.125591703738024</v>
      </c>
      <c r="H3391">
        <f ca="1">FLOOR(SimTable[[#This Row],[Total_Service_Time_sec]],10)</f>
        <v>80</v>
      </c>
    </row>
    <row r="3392" spans="1:8" ht="15" customHeight="1">
      <c r="A3392">
        <f t="shared" si="52"/>
        <v>3391</v>
      </c>
      <c r="B3392" s="13">
        <f ca="1">RAND()</f>
        <v>0.28600145611409511</v>
      </c>
      <c r="C3392" t="str">
        <f ca="1">IF(B3392&lt;=$L$3,$I$3,IF(B3392&lt;=$L$4,$I$4,IF(B3392&lt;=$L$5,$I$5,IF(B3392&lt;=$L$6,$I$6,$I$7))))</f>
        <v>Cone</v>
      </c>
      <c r="D3392" s="14">
        <f ca="1">LOGINV(RAND(),$M$12,$L$12)</f>
        <v>10.61387048014995</v>
      </c>
      <c r="E3392" s="14">
        <f ca="1">LOGINV(RAND(),$M$13,$L$13)</f>
        <v>17.136528245253224</v>
      </c>
      <c r="F3392" s="14">
        <f ca="1">LOGINV(RAND(),$M$14,$L$14)</f>
        <v>22.349258509183969</v>
      </c>
      <c r="G3392" s="14">
        <f ca="1">D3392+E3392+F3392</f>
        <v>50.099657234587141</v>
      </c>
      <c r="H3392">
        <f ca="1">FLOOR(SimTable[[#This Row],[Total_Service_Time_sec]],10)</f>
        <v>50</v>
      </c>
    </row>
    <row r="3393" spans="1:8" ht="15" customHeight="1">
      <c r="A3393">
        <f t="shared" si="52"/>
        <v>3392</v>
      </c>
      <c r="B3393" s="13">
        <f ca="1">RAND()</f>
        <v>0.28413024267712916</v>
      </c>
      <c r="C3393" t="str">
        <f ca="1">IF(B3393&lt;=$L$3,$I$3,IF(B3393&lt;=$L$4,$I$4,IF(B3393&lt;=$L$5,$I$5,IF(B3393&lt;=$L$6,$I$6,$I$7))))</f>
        <v>Cone</v>
      </c>
      <c r="D3393" s="14">
        <f ca="1">LOGINV(RAND(),$M$12,$L$12)</f>
        <v>57.660829912793211</v>
      </c>
      <c r="E3393" s="14">
        <f ca="1">LOGINV(RAND(),$M$13,$L$13)</f>
        <v>28.49300302718024</v>
      </c>
      <c r="F3393" s="14">
        <f ca="1">LOGINV(RAND(),$M$14,$L$14)</f>
        <v>23.171642597459318</v>
      </c>
      <c r="G3393" s="14">
        <f ca="1">D3393+E3393+F3393</f>
        <v>109.32547553743277</v>
      </c>
      <c r="H3393">
        <f ca="1">FLOOR(SimTable[[#This Row],[Total_Service_Time_sec]],10)</f>
        <v>100</v>
      </c>
    </row>
    <row r="3394" spans="1:8" ht="15" customHeight="1">
      <c r="A3394">
        <f t="shared" ref="A3394:A3457" si="53">ROW()-1</f>
        <v>3393</v>
      </c>
      <c r="B3394" s="13">
        <f ca="1">RAND()</f>
        <v>8.1281046201014062E-2</v>
      </c>
      <c r="C3394" t="str">
        <f ca="1">IF(B3394&lt;=$L$3,$I$3,IF(B3394&lt;=$L$4,$I$4,IF(B3394&lt;=$L$5,$I$5,IF(B3394&lt;=$L$6,$I$6,$I$7))))</f>
        <v>Cone</v>
      </c>
      <c r="D3394" s="14">
        <f ca="1">LOGINV(RAND(),$M$12,$L$12)</f>
        <v>5.9568171468682092</v>
      </c>
      <c r="E3394" s="14">
        <f ca="1">LOGINV(RAND(),$M$13,$L$13)</f>
        <v>27.252749412560458</v>
      </c>
      <c r="F3394" s="14">
        <f ca="1">LOGINV(RAND(),$M$14,$L$14)</f>
        <v>19.335254099350099</v>
      </c>
      <c r="G3394" s="14">
        <f ca="1">D3394+E3394+F3394</f>
        <v>52.544820658778761</v>
      </c>
      <c r="H3394">
        <f ca="1">FLOOR(SimTable[[#This Row],[Total_Service_Time_sec]],10)</f>
        <v>50</v>
      </c>
    </row>
    <row r="3395" spans="1:8" ht="15" customHeight="1">
      <c r="A3395">
        <f t="shared" si="53"/>
        <v>3394</v>
      </c>
      <c r="B3395" s="13">
        <f ca="1">RAND()</f>
        <v>0.46128640481255534</v>
      </c>
      <c r="C3395" t="str">
        <f ca="1">IF(B3395&lt;=$L$3,$I$3,IF(B3395&lt;=$L$4,$I$4,IF(B3395&lt;=$L$5,$I$5,IF(B3395&lt;=$L$6,$I$6,$I$7))))</f>
        <v>Cone</v>
      </c>
      <c r="D3395" s="14">
        <f ca="1">LOGINV(RAND(),$M$12,$L$12)</f>
        <v>28.356270095449688</v>
      </c>
      <c r="E3395" s="14">
        <f ca="1">LOGINV(RAND(),$M$13,$L$13)</f>
        <v>17.682056024976564</v>
      </c>
      <c r="F3395" s="14">
        <f ca="1">LOGINV(RAND(),$M$14,$L$14)</f>
        <v>19.300085254176977</v>
      </c>
      <c r="G3395" s="14">
        <f ca="1">D3395+E3395+F3395</f>
        <v>65.338411374603226</v>
      </c>
      <c r="H3395">
        <f ca="1">FLOOR(SimTable[[#This Row],[Total_Service_Time_sec]],10)</f>
        <v>60</v>
      </c>
    </row>
    <row r="3396" spans="1:8" ht="15" customHeight="1">
      <c r="A3396">
        <f t="shared" si="53"/>
        <v>3395</v>
      </c>
      <c r="B3396" s="13">
        <f ca="1">RAND()</f>
        <v>0.22405582513253186</v>
      </c>
      <c r="C3396" t="str">
        <f ca="1">IF(B3396&lt;=$L$3,$I$3,IF(B3396&lt;=$L$4,$I$4,IF(B3396&lt;=$L$5,$I$5,IF(B3396&lt;=$L$6,$I$6,$I$7))))</f>
        <v>Cone</v>
      </c>
      <c r="D3396" s="14">
        <f ca="1">LOGINV(RAND(),$M$12,$L$12)</f>
        <v>24.496145384920773</v>
      </c>
      <c r="E3396" s="14">
        <f ca="1">LOGINV(RAND(),$M$13,$L$13)</f>
        <v>34.123017349284062</v>
      </c>
      <c r="F3396" s="14">
        <f ca="1">LOGINV(RAND(),$M$14,$L$14)</f>
        <v>26.341407517976815</v>
      </c>
      <c r="G3396" s="14">
        <f ca="1">D3396+E3396+F3396</f>
        <v>84.960570252181654</v>
      </c>
      <c r="H3396">
        <f ca="1">FLOOR(SimTable[[#This Row],[Total_Service_Time_sec]],10)</f>
        <v>80</v>
      </c>
    </row>
    <row r="3397" spans="1:8" ht="15" customHeight="1">
      <c r="A3397">
        <f t="shared" si="53"/>
        <v>3396</v>
      </c>
      <c r="B3397" s="13">
        <f ca="1">RAND()</f>
        <v>0.43278910212698873</v>
      </c>
      <c r="C3397" t="str">
        <f ca="1">IF(B3397&lt;=$L$3,$I$3,IF(B3397&lt;=$L$4,$I$4,IF(B3397&lt;=$L$5,$I$5,IF(B3397&lt;=$L$6,$I$6,$I$7))))</f>
        <v>Cone</v>
      </c>
      <c r="D3397" s="14">
        <f ca="1">LOGINV(RAND(),$M$12,$L$12)</f>
        <v>22.692721325602488</v>
      </c>
      <c r="E3397" s="14">
        <f ca="1">LOGINV(RAND(),$M$13,$L$13)</f>
        <v>45.339324293349961</v>
      </c>
      <c r="F3397" s="14">
        <f ca="1">LOGINV(RAND(),$M$14,$L$14)</f>
        <v>18.843938094740501</v>
      </c>
      <c r="G3397" s="14">
        <f ca="1">D3397+E3397+F3397</f>
        <v>86.87598371369296</v>
      </c>
      <c r="H3397">
        <f ca="1">FLOOR(SimTable[[#This Row],[Total_Service_Time_sec]],10)</f>
        <v>80</v>
      </c>
    </row>
    <row r="3398" spans="1:8" ht="15" customHeight="1">
      <c r="A3398">
        <f t="shared" si="53"/>
        <v>3397</v>
      </c>
      <c r="B3398" s="13">
        <f ca="1">RAND()</f>
        <v>0.31327698107001978</v>
      </c>
      <c r="C3398" t="str">
        <f ca="1">IF(B3398&lt;=$L$3,$I$3,IF(B3398&lt;=$L$4,$I$4,IF(B3398&lt;=$L$5,$I$5,IF(B3398&lt;=$L$6,$I$6,$I$7))))</f>
        <v>Cone</v>
      </c>
      <c r="D3398" s="14">
        <f ca="1">LOGINV(RAND(),$M$12,$L$12)</f>
        <v>47.969928180384976</v>
      </c>
      <c r="E3398" s="14">
        <f ca="1">LOGINV(RAND(),$M$13,$L$13)</f>
        <v>29.440146234618815</v>
      </c>
      <c r="F3398" s="14">
        <f ca="1">LOGINV(RAND(),$M$14,$L$14)</f>
        <v>19.290871155892649</v>
      </c>
      <c r="G3398" s="14">
        <f ca="1">D3398+E3398+F3398</f>
        <v>96.700945570896437</v>
      </c>
      <c r="H3398">
        <f ca="1">FLOOR(SimTable[[#This Row],[Total_Service_Time_sec]],10)</f>
        <v>90</v>
      </c>
    </row>
    <row r="3399" spans="1:8" ht="15" customHeight="1">
      <c r="A3399">
        <f t="shared" si="53"/>
        <v>3398</v>
      </c>
      <c r="B3399" s="13">
        <f ca="1">RAND()</f>
        <v>0.37404483373786435</v>
      </c>
      <c r="C3399" t="str">
        <f ca="1">IF(B3399&lt;=$L$3,$I$3,IF(B3399&lt;=$L$4,$I$4,IF(B3399&lt;=$L$5,$I$5,IF(B3399&lt;=$L$6,$I$6,$I$7))))</f>
        <v>Cone</v>
      </c>
      <c r="D3399" s="14">
        <f ca="1">LOGINV(RAND(),$M$12,$L$12)</f>
        <v>46.831341403790269</v>
      </c>
      <c r="E3399" s="14">
        <f ca="1">LOGINV(RAND(),$M$13,$L$13)</f>
        <v>27.62877707090388</v>
      </c>
      <c r="F3399" s="14">
        <f ca="1">LOGINV(RAND(),$M$14,$L$14)</f>
        <v>25.412482843885847</v>
      </c>
      <c r="G3399" s="14">
        <f ca="1">D3399+E3399+F3399</f>
        <v>99.872601318579996</v>
      </c>
      <c r="H3399">
        <f ca="1">FLOOR(SimTable[[#This Row],[Total_Service_Time_sec]],10)</f>
        <v>90</v>
      </c>
    </row>
    <row r="3400" spans="1:8" ht="15" customHeight="1">
      <c r="A3400">
        <f t="shared" si="53"/>
        <v>3399</v>
      </c>
      <c r="B3400" s="13">
        <f ca="1">RAND()</f>
        <v>0.50210399817049312</v>
      </c>
      <c r="C3400" t="str">
        <f ca="1">IF(B3400&lt;=$L$3,$I$3,IF(B3400&lt;=$L$4,$I$4,IF(B3400&lt;=$L$5,$I$5,IF(B3400&lt;=$L$6,$I$6,$I$7))))</f>
        <v>Cup</v>
      </c>
      <c r="D3400" s="14">
        <f ca="1">LOGINV(RAND(),$M$12,$L$12)</f>
        <v>45.826031229445803</v>
      </c>
      <c r="E3400" s="14">
        <f ca="1">LOGINV(RAND(),$M$13,$L$13)</f>
        <v>37.385415234105693</v>
      </c>
      <c r="F3400" s="14">
        <f ca="1">LOGINV(RAND(),$M$14,$L$14)</f>
        <v>17.671606467410506</v>
      </c>
      <c r="G3400" s="14">
        <f ca="1">D3400+E3400+F3400</f>
        <v>100.88305293096201</v>
      </c>
      <c r="H3400">
        <f ca="1">FLOOR(SimTable[[#This Row],[Total_Service_Time_sec]],10)</f>
        <v>100</v>
      </c>
    </row>
    <row r="3401" spans="1:8" ht="15" customHeight="1">
      <c r="A3401">
        <f t="shared" si="53"/>
        <v>3400</v>
      </c>
      <c r="B3401" s="13">
        <f ca="1">RAND()</f>
        <v>0.62834068888714401</v>
      </c>
      <c r="C3401" t="str">
        <f ca="1">IF(B3401&lt;=$L$3,$I$3,IF(B3401&lt;=$L$4,$I$4,IF(B3401&lt;=$L$5,$I$5,IF(B3401&lt;=$L$6,$I$6,$I$7))))</f>
        <v>Cup</v>
      </c>
      <c r="D3401" s="14">
        <f ca="1">LOGINV(RAND(),$M$12,$L$12)</f>
        <v>62.037620857716163</v>
      </c>
      <c r="E3401" s="14">
        <f ca="1">LOGINV(RAND(),$M$13,$L$13)</f>
        <v>19.628327465830601</v>
      </c>
      <c r="F3401" s="14">
        <f ca="1">LOGINV(RAND(),$M$14,$L$14)</f>
        <v>23.908388429932351</v>
      </c>
      <c r="G3401" s="14">
        <f ca="1">D3401+E3401+F3401</f>
        <v>105.57433675347912</v>
      </c>
      <c r="H3401">
        <f ca="1">FLOOR(SimTable[[#This Row],[Total_Service_Time_sec]],10)</f>
        <v>100</v>
      </c>
    </row>
    <row r="3402" spans="1:8" ht="15" customHeight="1">
      <c r="A3402">
        <f t="shared" si="53"/>
        <v>3401</v>
      </c>
      <c r="B3402" s="13">
        <f ca="1">RAND()</f>
        <v>0.80696303664890767</v>
      </c>
      <c r="C3402" t="str">
        <f ca="1">IF(B3402&lt;=$L$3,$I$3,IF(B3402&lt;=$L$4,$I$4,IF(B3402&lt;=$L$5,$I$5,IF(B3402&lt;=$L$6,$I$6,$I$7))))</f>
        <v>Cup</v>
      </c>
      <c r="D3402" s="14">
        <f ca="1">LOGINV(RAND(),$M$12,$L$12)</f>
        <v>15.576903057254491</v>
      </c>
      <c r="E3402" s="14">
        <f ca="1">LOGINV(RAND(),$M$13,$L$13)</f>
        <v>66.611343299162371</v>
      </c>
      <c r="F3402" s="14">
        <f ca="1">LOGINV(RAND(),$M$14,$L$14)</f>
        <v>20.346908746151424</v>
      </c>
      <c r="G3402" s="14">
        <f ca="1">D3402+E3402+F3402</f>
        <v>102.5351551025683</v>
      </c>
      <c r="H3402">
        <f ca="1">FLOOR(SimTable[[#This Row],[Total_Service_Time_sec]],10)</f>
        <v>100</v>
      </c>
    </row>
    <row r="3403" spans="1:8" ht="15" customHeight="1">
      <c r="A3403">
        <f t="shared" si="53"/>
        <v>3402</v>
      </c>
      <c r="B3403" s="13">
        <f ca="1">RAND()</f>
        <v>0.75172851042183975</v>
      </c>
      <c r="C3403" t="str">
        <f ca="1">IF(B3403&lt;=$L$3,$I$3,IF(B3403&lt;=$L$4,$I$4,IF(B3403&lt;=$L$5,$I$5,IF(B3403&lt;=$L$6,$I$6,$I$7))))</f>
        <v>Cup</v>
      </c>
      <c r="D3403" s="14">
        <f ca="1">LOGINV(RAND(),$M$12,$L$12)</f>
        <v>19.258445491377088</v>
      </c>
      <c r="E3403" s="14">
        <f ca="1">LOGINV(RAND(),$M$13,$L$13)</f>
        <v>22.357057502998639</v>
      </c>
      <c r="F3403" s="14">
        <f ca="1">LOGINV(RAND(),$M$14,$L$14)</f>
        <v>17.412241939217356</v>
      </c>
      <c r="G3403" s="14">
        <f ca="1">D3403+E3403+F3403</f>
        <v>59.027744933593084</v>
      </c>
      <c r="H3403">
        <f ca="1">FLOOR(SimTable[[#This Row],[Total_Service_Time_sec]],10)</f>
        <v>50</v>
      </c>
    </row>
    <row r="3404" spans="1:8" ht="15" customHeight="1">
      <c r="A3404">
        <f t="shared" si="53"/>
        <v>3403</v>
      </c>
      <c r="B3404" s="13">
        <f ca="1">RAND()</f>
        <v>0.44955010757807679</v>
      </c>
      <c r="C3404" t="str">
        <f ca="1">IF(B3404&lt;=$L$3,$I$3,IF(B3404&lt;=$L$4,$I$4,IF(B3404&lt;=$L$5,$I$5,IF(B3404&lt;=$L$6,$I$6,$I$7))))</f>
        <v>Cone</v>
      </c>
      <c r="D3404" s="14">
        <f ca="1">LOGINV(RAND(),$M$12,$L$12)</f>
        <v>20.234014962981004</v>
      </c>
      <c r="E3404" s="14">
        <f ca="1">LOGINV(RAND(),$M$13,$L$13)</f>
        <v>22.200642360228784</v>
      </c>
      <c r="F3404" s="14">
        <f ca="1">LOGINV(RAND(),$M$14,$L$14)</f>
        <v>23.294479076799885</v>
      </c>
      <c r="G3404" s="14">
        <f ca="1">D3404+E3404+F3404</f>
        <v>65.729136400009679</v>
      </c>
      <c r="H3404">
        <f ca="1">FLOOR(SimTable[[#This Row],[Total_Service_Time_sec]],10)</f>
        <v>60</v>
      </c>
    </row>
    <row r="3405" spans="1:8" ht="15" customHeight="1">
      <c r="A3405">
        <f t="shared" si="53"/>
        <v>3404</v>
      </c>
      <c r="B3405" s="13">
        <f ca="1">RAND()</f>
        <v>0.54857714984170314</v>
      </c>
      <c r="C3405" t="str">
        <f ca="1">IF(B3405&lt;=$L$3,$I$3,IF(B3405&lt;=$L$4,$I$4,IF(B3405&lt;=$L$5,$I$5,IF(B3405&lt;=$L$6,$I$6,$I$7))))</f>
        <v>Cup</v>
      </c>
      <c r="D3405" s="14">
        <f ca="1">LOGINV(RAND(),$M$12,$L$12)</f>
        <v>40.470565888144634</v>
      </c>
      <c r="E3405" s="14">
        <f ca="1">LOGINV(RAND(),$M$13,$L$13)</f>
        <v>21.186843508468996</v>
      </c>
      <c r="F3405" s="14">
        <f ca="1">LOGINV(RAND(),$M$14,$L$14)</f>
        <v>17.120849613279958</v>
      </c>
      <c r="G3405" s="14">
        <f ca="1">D3405+E3405+F3405</f>
        <v>78.778259009893588</v>
      </c>
      <c r="H3405">
        <f ca="1">FLOOR(SimTable[[#This Row],[Total_Service_Time_sec]],10)</f>
        <v>70</v>
      </c>
    </row>
    <row r="3406" spans="1:8" ht="15" customHeight="1">
      <c r="A3406">
        <f t="shared" si="53"/>
        <v>3405</v>
      </c>
      <c r="B3406" s="13">
        <f ca="1">RAND()</f>
        <v>0.87690594760854057</v>
      </c>
      <c r="C3406" t="str">
        <f ca="1">IF(B3406&lt;=$L$3,$I$3,IF(B3406&lt;=$L$4,$I$4,IF(B3406&lt;=$L$5,$I$5,IF(B3406&lt;=$L$6,$I$6,$I$7))))</f>
        <v>Shake</v>
      </c>
      <c r="D3406" s="14">
        <f ca="1">LOGINV(RAND(),$M$12,$L$12)</f>
        <v>69.492854779706548</v>
      </c>
      <c r="E3406" s="14">
        <f ca="1">LOGINV(RAND(),$M$13,$L$13)</f>
        <v>17.881324940096061</v>
      </c>
      <c r="F3406" s="14">
        <f ca="1">LOGINV(RAND(),$M$14,$L$14)</f>
        <v>18.574802391464072</v>
      </c>
      <c r="G3406" s="14">
        <f ca="1">D3406+E3406+F3406</f>
        <v>105.94898211126669</v>
      </c>
      <c r="H3406">
        <f ca="1">FLOOR(SimTable[[#This Row],[Total_Service_Time_sec]],10)</f>
        <v>100</v>
      </c>
    </row>
    <row r="3407" spans="1:8" ht="15" customHeight="1">
      <c r="A3407">
        <f t="shared" si="53"/>
        <v>3406</v>
      </c>
      <c r="B3407" s="13">
        <f ca="1">RAND()</f>
        <v>0.53119515278379614</v>
      </c>
      <c r="C3407" t="str">
        <f ca="1">IF(B3407&lt;=$L$3,$I$3,IF(B3407&lt;=$L$4,$I$4,IF(B3407&lt;=$L$5,$I$5,IF(B3407&lt;=$L$6,$I$6,$I$7))))</f>
        <v>Cup</v>
      </c>
      <c r="D3407" s="14">
        <f ca="1">LOGINV(RAND(),$M$12,$L$12)</f>
        <v>33.146143717463055</v>
      </c>
      <c r="E3407" s="14">
        <f ca="1">LOGINV(RAND(),$M$13,$L$13)</f>
        <v>18.003164805351066</v>
      </c>
      <c r="F3407" s="14">
        <f ca="1">LOGINV(RAND(),$M$14,$L$14)</f>
        <v>20.06148018495319</v>
      </c>
      <c r="G3407" s="14">
        <f ca="1">D3407+E3407+F3407</f>
        <v>71.210788707767307</v>
      </c>
      <c r="H3407">
        <f ca="1">FLOOR(SimTable[[#This Row],[Total_Service_Time_sec]],10)</f>
        <v>70</v>
      </c>
    </row>
    <row r="3408" spans="1:8" ht="15" customHeight="1">
      <c r="A3408">
        <f t="shared" si="53"/>
        <v>3407</v>
      </c>
      <c r="B3408" s="13">
        <f ca="1">RAND()</f>
        <v>0.80262874089233216</v>
      </c>
      <c r="C3408" t="str">
        <f ca="1">IF(B3408&lt;=$L$3,$I$3,IF(B3408&lt;=$L$4,$I$4,IF(B3408&lt;=$L$5,$I$5,IF(B3408&lt;=$L$6,$I$6,$I$7))))</f>
        <v>Cup</v>
      </c>
      <c r="D3408" s="14">
        <f ca="1">LOGINV(RAND(),$M$12,$L$12)</f>
        <v>21.938052413134365</v>
      </c>
      <c r="E3408" s="14">
        <f ca="1">LOGINV(RAND(),$M$13,$L$13)</f>
        <v>17.616893064557345</v>
      </c>
      <c r="F3408" s="14">
        <f ca="1">LOGINV(RAND(),$M$14,$L$14)</f>
        <v>20.939435534949901</v>
      </c>
      <c r="G3408" s="14">
        <f ca="1">D3408+E3408+F3408</f>
        <v>60.494381012641611</v>
      </c>
      <c r="H3408">
        <f ca="1">FLOOR(SimTable[[#This Row],[Total_Service_Time_sec]],10)</f>
        <v>60</v>
      </c>
    </row>
    <row r="3409" spans="1:8" ht="15" customHeight="1">
      <c r="A3409">
        <f t="shared" si="53"/>
        <v>3408</v>
      </c>
      <c r="B3409" s="13">
        <f ca="1">RAND()</f>
        <v>0.18178794226621331</v>
      </c>
      <c r="C3409" t="str">
        <f ca="1">IF(B3409&lt;=$L$3,$I$3,IF(B3409&lt;=$L$4,$I$4,IF(B3409&lt;=$L$5,$I$5,IF(B3409&lt;=$L$6,$I$6,$I$7))))</f>
        <v>Cone</v>
      </c>
      <c r="D3409" s="14">
        <f ca="1">LOGINV(RAND(),$M$12,$L$12)</f>
        <v>42.110187862235186</v>
      </c>
      <c r="E3409" s="14">
        <f ca="1">LOGINV(RAND(),$M$13,$L$13)</f>
        <v>29.569920929938409</v>
      </c>
      <c r="F3409" s="14">
        <f ca="1">LOGINV(RAND(),$M$14,$L$14)</f>
        <v>19.485259211391348</v>
      </c>
      <c r="G3409" s="14">
        <f ca="1">D3409+E3409+F3409</f>
        <v>91.16536800356495</v>
      </c>
      <c r="H3409">
        <f ca="1">FLOOR(SimTable[[#This Row],[Total_Service_Time_sec]],10)</f>
        <v>90</v>
      </c>
    </row>
    <row r="3410" spans="1:8" ht="15" customHeight="1">
      <c r="A3410">
        <f t="shared" si="53"/>
        <v>3409</v>
      </c>
      <c r="B3410" s="13">
        <f ca="1">RAND()</f>
        <v>0.9434401840118003</v>
      </c>
      <c r="C3410" t="str">
        <f ca="1">IF(B3410&lt;=$L$3,$I$3,IF(B3410&lt;=$L$4,$I$4,IF(B3410&lt;=$L$5,$I$5,IF(B3410&lt;=$L$6,$I$6,$I$7))))</f>
        <v>Split</v>
      </c>
      <c r="D3410" s="14">
        <f ca="1">LOGINV(RAND(),$M$12,$L$12)</f>
        <v>22.791122922188755</v>
      </c>
      <c r="E3410" s="14">
        <f ca="1">LOGINV(RAND(),$M$13,$L$13)</f>
        <v>29.91146503423105</v>
      </c>
      <c r="F3410" s="14">
        <f ca="1">LOGINV(RAND(),$M$14,$L$14)</f>
        <v>18.619134468592385</v>
      </c>
      <c r="G3410" s="14">
        <f ca="1">D3410+E3410+F3410</f>
        <v>71.321722425012183</v>
      </c>
      <c r="H3410">
        <f ca="1">FLOOR(SimTable[[#This Row],[Total_Service_Time_sec]],10)</f>
        <v>70</v>
      </c>
    </row>
    <row r="3411" spans="1:8" ht="15" customHeight="1">
      <c r="A3411">
        <f t="shared" si="53"/>
        <v>3410</v>
      </c>
      <c r="B3411" s="13">
        <f ca="1">RAND()</f>
        <v>0.17838612341304572</v>
      </c>
      <c r="C3411" t="str">
        <f ca="1">IF(B3411&lt;=$L$3,$I$3,IF(B3411&lt;=$L$4,$I$4,IF(B3411&lt;=$L$5,$I$5,IF(B3411&lt;=$L$6,$I$6,$I$7))))</f>
        <v>Cone</v>
      </c>
      <c r="D3411" s="14">
        <f ca="1">LOGINV(RAND(),$M$12,$L$12)</f>
        <v>36.144832357731531</v>
      </c>
      <c r="E3411" s="14">
        <f ca="1">LOGINV(RAND(),$M$13,$L$13)</f>
        <v>31.916893581608239</v>
      </c>
      <c r="F3411" s="14">
        <f ca="1">LOGINV(RAND(),$M$14,$L$14)</f>
        <v>23.445043248308778</v>
      </c>
      <c r="G3411" s="14">
        <f ca="1">D3411+E3411+F3411</f>
        <v>91.506769187648544</v>
      </c>
      <c r="H3411">
        <f ca="1">FLOOR(SimTable[[#This Row],[Total_Service_Time_sec]],10)</f>
        <v>90</v>
      </c>
    </row>
    <row r="3412" spans="1:8" ht="15" customHeight="1">
      <c r="A3412">
        <f t="shared" si="53"/>
        <v>3411</v>
      </c>
      <c r="B3412" s="13">
        <f ca="1">RAND()</f>
        <v>2.064429025498371E-2</v>
      </c>
      <c r="C3412" t="str">
        <f ca="1">IF(B3412&lt;=$L$3,$I$3,IF(B3412&lt;=$L$4,$I$4,IF(B3412&lt;=$L$5,$I$5,IF(B3412&lt;=$L$6,$I$6,$I$7))))</f>
        <v>Cone</v>
      </c>
      <c r="D3412" s="14">
        <f ca="1">LOGINV(RAND(),$M$12,$L$12)</f>
        <v>42.131478686454159</v>
      </c>
      <c r="E3412" s="14">
        <f ca="1">LOGINV(RAND(),$M$13,$L$13)</f>
        <v>58.101350360094571</v>
      </c>
      <c r="F3412" s="14">
        <f ca="1">LOGINV(RAND(),$M$14,$L$14)</f>
        <v>20.544418128334591</v>
      </c>
      <c r="G3412" s="14">
        <f ca="1">D3412+E3412+F3412</f>
        <v>120.77724717488331</v>
      </c>
      <c r="H3412">
        <f ca="1">FLOOR(SimTable[[#This Row],[Total_Service_Time_sec]],10)</f>
        <v>120</v>
      </c>
    </row>
    <row r="3413" spans="1:8" ht="15" customHeight="1">
      <c r="A3413">
        <f t="shared" si="53"/>
        <v>3412</v>
      </c>
      <c r="B3413" s="13">
        <f ca="1">RAND()</f>
        <v>0.6429089391745505</v>
      </c>
      <c r="C3413" t="str">
        <f ca="1">IF(B3413&lt;=$L$3,$I$3,IF(B3413&lt;=$L$4,$I$4,IF(B3413&lt;=$L$5,$I$5,IF(B3413&lt;=$L$6,$I$6,$I$7))))</f>
        <v>Cup</v>
      </c>
      <c r="D3413" s="14">
        <f ca="1">LOGINV(RAND(),$M$12,$L$12)</f>
        <v>12.324518526825369</v>
      </c>
      <c r="E3413" s="14">
        <f ca="1">LOGINV(RAND(),$M$13,$L$13)</f>
        <v>26.784397289141779</v>
      </c>
      <c r="F3413" s="14">
        <f ca="1">LOGINV(RAND(),$M$14,$L$14)</f>
        <v>16.667765909057085</v>
      </c>
      <c r="G3413" s="14">
        <f ca="1">D3413+E3413+F3413</f>
        <v>55.776681725024233</v>
      </c>
      <c r="H3413">
        <f ca="1">FLOOR(SimTable[[#This Row],[Total_Service_Time_sec]],10)</f>
        <v>50</v>
      </c>
    </row>
    <row r="3414" spans="1:8" ht="15" customHeight="1">
      <c r="A3414">
        <f t="shared" si="53"/>
        <v>3413</v>
      </c>
      <c r="B3414" s="13">
        <f ca="1">RAND()</f>
        <v>0.98651227133867436</v>
      </c>
      <c r="C3414" t="str">
        <f ca="1">IF(B3414&lt;=$L$3,$I$3,IF(B3414&lt;=$L$4,$I$4,IF(B3414&lt;=$L$5,$I$5,IF(B3414&lt;=$L$6,$I$6,$I$7))))</f>
        <v>Sundae</v>
      </c>
      <c r="D3414" s="14">
        <f ca="1">LOGINV(RAND(),$M$12,$L$12)</f>
        <v>15.12786625814638</v>
      </c>
      <c r="E3414" s="14">
        <f ca="1">LOGINV(RAND(),$M$13,$L$13)</f>
        <v>19.413725643493219</v>
      </c>
      <c r="F3414" s="14">
        <f ca="1">LOGINV(RAND(),$M$14,$L$14)</f>
        <v>20.117533963324647</v>
      </c>
      <c r="G3414" s="14">
        <f ca="1">D3414+E3414+F3414</f>
        <v>54.659125864964246</v>
      </c>
      <c r="H3414">
        <f ca="1">FLOOR(SimTable[[#This Row],[Total_Service_Time_sec]],10)</f>
        <v>50</v>
      </c>
    </row>
    <row r="3415" spans="1:8" ht="15" customHeight="1">
      <c r="A3415">
        <f t="shared" si="53"/>
        <v>3414</v>
      </c>
      <c r="B3415" s="13">
        <f ca="1">RAND()</f>
        <v>0.59906787524190441</v>
      </c>
      <c r="C3415" t="str">
        <f ca="1">IF(B3415&lt;=$L$3,$I$3,IF(B3415&lt;=$L$4,$I$4,IF(B3415&lt;=$L$5,$I$5,IF(B3415&lt;=$L$6,$I$6,$I$7))))</f>
        <v>Cup</v>
      </c>
      <c r="D3415" s="14">
        <f ca="1">LOGINV(RAND(),$M$12,$L$12)</f>
        <v>35.972468932903865</v>
      </c>
      <c r="E3415" s="14">
        <f ca="1">LOGINV(RAND(),$M$13,$L$13)</f>
        <v>125.92150134085361</v>
      </c>
      <c r="F3415" s="14">
        <f ca="1">LOGINV(RAND(),$M$14,$L$14)</f>
        <v>23.264153894841503</v>
      </c>
      <c r="G3415" s="14">
        <f ca="1">D3415+E3415+F3415</f>
        <v>185.15812416859899</v>
      </c>
      <c r="H3415">
        <f ca="1">FLOOR(SimTable[[#This Row],[Total_Service_Time_sec]],10)</f>
        <v>180</v>
      </c>
    </row>
    <row r="3416" spans="1:8" ht="15" customHeight="1">
      <c r="A3416">
        <f t="shared" si="53"/>
        <v>3415</v>
      </c>
      <c r="B3416" s="13">
        <f ca="1">RAND()</f>
        <v>0.84083527238936695</v>
      </c>
      <c r="C3416" t="str">
        <f ca="1">IF(B3416&lt;=$L$3,$I$3,IF(B3416&lt;=$L$4,$I$4,IF(B3416&lt;=$L$5,$I$5,IF(B3416&lt;=$L$6,$I$6,$I$7))))</f>
        <v>Cup</v>
      </c>
      <c r="D3416" s="14">
        <f ca="1">LOGINV(RAND(),$M$12,$L$12)</f>
        <v>9.9132453001965786</v>
      </c>
      <c r="E3416" s="14">
        <f ca="1">LOGINV(RAND(),$M$13,$L$13)</f>
        <v>26.058220812719046</v>
      </c>
      <c r="F3416" s="14">
        <f ca="1">LOGINV(RAND(),$M$14,$L$14)</f>
        <v>16.266551233913287</v>
      </c>
      <c r="G3416" s="14">
        <f ca="1">D3416+E3416+F3416</f>
        <v>52.238017346828912</v>
      </c>
      <c r="H3416">
        <f ca="1">FLOOR(SimTable[[#This Row],[Total_Service_Time_sec]],10)</f>
        <v>50</v>
      </c>
    </row>
    <row r="3417" spans="1:8" ht="15" customHeight="1">
      <c r="A3417">
        <f t="shared" si="53"/>
        <v>3416</v>
      </c>
      <c r="B3417" s="13">
        <f ca="1">RAND()</f>
        <v>0.9676042781892833</v>
      </c>
      <c r="C3417" t="str">
        <f ca="1">IF(B3417&lt;=$L$3,$I$3,IF(B3417&lt;=$L$4,$I$4,IF(B3417&lt;=$L$5,$I$5,IF(B3417&lt;=$L$6,$I$6,$I$7))))</f>
        <v>Sundae</v>
      </c>
      <c r="D3417" s="14">
        <f ca="1">LOGINV(RAND(),$M$12,$L$12)</f>
        <v>28.04650135574952</v>
      </c>
      <c r="E3417" s="14">
        <f ca="1">LOGINV(RAND(),$M$13,$L$13)</f>
        <v>20.003793549980561</v>
      </c>
      <c r="F3417" s="14">
        <f ca="1">LOGINV(RAND(),$M$14,$L$14)</f>
        <v>16.411611089467698</v>
      </c>
      <c r="G3417" s="14">
        <f ca="1">D3417+E3417+F3417</f>
        <v>64.461905995197782</v>
      </c>
      <c r="H3417">
        <f ca="1">FLOOR(SimTable[[#This Row],[Total_Service_Time_sec]],10)</f>
        <v>60</v>
      </c>
    </row>
    <row r="3418" spans="1:8" ht="15" customHeight="1">
      <c r="A3418">
        <f t="shared" si="53"/>
        <v>3417</v>
      </c>
      <c r="B3418" s="13">
        <f ca="1">RAND()</f>
        <v>0.84337855019838615</v>
      </c>
      <c r="C3418" t="str">
        <f ca="1">IF(B3418&lt;=$L$3,$I$3,IF(B3418&lt;=$L$4,$I$4,IF(B3418&lt;=$L$5,$I$5,IF(B3418&lt;=$L$6,$I$6,$I$7))))</f>
        <v>Cup</v>
      </c>
      <c r="D3418" s="14">
        <f ca="1">LOGINV(RAND(),$M$12,$L$12)</f>
        <v>35.960937556165355</v>
      </c>
      <c r="E3418" s="14">
        <f ca="1">LOGINV(RAND(),$M$13,$L$13)</f>
        <v>30.551717117933297</v>
      </c>
      <c r="F3418" s="14">
        <f ca="1">LOGINV(RAND(),$M$14,$L$14)</f>
        <v>22.105678631024428</v>
      </c>
      <c r="G3418" s="14">
        <f ca="1">D3418+E3418+F3418</f>
        <v>88.618333305123087</v>
      </c>
      <c r="H3418">
        <f ca="1">FLOOR(SimTable[[#This Row],[Total_Service_Time_sec]],10)</f>
        <v>80</v>
      </c>
    </row>
    <row r="3419" spans="1:8" ht="15" customHeight="1">
      <c r="A3419">
        <f t="shared" si="53"/>
        <v>3418</v>
      </c>
      <c r="B3419" s="13">
        <f ca="1">RAND()</f>
        <v>0.79798937616518695</v>
      </c>
      <c r="C3419" t="str">
        <f ca="1">IF(B3419&lt;=$L$3,$I$3,IF(B3419&lt;=$L$4,$I$4,IF(B3419&lt;=$L$5,$I$5,IF(B3419&lt;=$L$6,$I$6,$I$7))))</f>
        <v>Cup</v>
      </c>
      <c r="D3419" s="14">
        <f ca="1">LOGINV(RAND(),$M$12,$L$12)</f>
        <v>17.433690454198331</v>
      </c>
      <c r="E3419" s="14">
        <f ca="1">LOGINV(RAND(),$M$13,$L$13)</f>
        <v>38.471318149633611</v>
      </c>
      <c r="F3419" s="14">
        <f ca="1">LOGINV(RAND(),$M$14,$L$14)</f>
        <v>32.625408945946845</v>
      </c>
      <c r="G3419" s="14">
        <f ca="1">D3419+E3419+F3419</f>
        <v>88.53041754977879</v>
      </c>
      <c r="H3419">
        <f ca="1">FLOOR(SimTable[[#This Row],[Total_Service_Time_sec]],10)</f>
        <v>80</v>
      </c>
    </row>
    <row r="3420" spans="1:8" ht="15" customHeight="1">
      <c r="A3420">
        <f t="shared" si="53"/>
        <v>3419</v>
      </c>
      <c r="B3420" s="13">
        <f ca="1">RAND()</f>
        <v>0.58472440668258985</v>
      </c>
      <c r="C3420" t="str">
        <f ca="1">IF(B3420&lt;=$L$3,$I$3,IF(B3420&lt;=$L$4,$I$4,IF(B3420&lt;=$L$5,$I$5,IF(B3420&lt;=$L$6,$I$6,$I$7))))</f>
        <v>Cup</v>
      </c>
      <c r="D3420" s="14">
        <f ca="1">LOGINV(RAND(),$M$12,$L$12)</f>
        <v>28.997241119232921</v>
      </c>
      <c r="E3420" s="14">
        <f ca="1">LOGINV(RAND(),$M$13,$L$13)</f>
        <v>49.537897365045183</v>
      </c>
      <c r="F3420" s="14">
        <f ca="1">LOGINV(RAND(),$M$14,$L$14)</f>
        <v>19.377210155302972</v>
      </c>
      <c r="G3420" s="14">
        <f ca="1">D3420+E3420+F3420</f>
        <v>97.912348639581083</v>
      </c>
      <c r="H3420">
        <f ca="1">FLOOR(SimTable[[#This Row],[Total_Service_Time_sec]],10)</f>
        <v>90</v>
      </c>
    </row>
    <row r="3421" spans="1:8" ht="15" customHeight="1">
      <c r="A3421">
        <f t="shared" si="53"/>
        <v>3420</v>
      </c>
      <c r="B3421" s="13">
        <f ca="1">RAND()</f>
        <v>0.99795495761488684</v>
      </c>
      <c r="C3421" t="str">
        <f ca="1">IF(B3421&lt;=$L$3,$I$3,IF(B3421&lt;=$L$4,$I$4,IF(B3421&lt;=$L$5,$I$5,IF(B3421&lt;=$L$6,$I$6,$I$7))))</f>
        <v>Sundae</v>
      </c>
      <c r="D3421" s="14">
        <f ca="1">LOGINV(RAND(),$M$12,$L$12)</f>
        <v>47.807314542655803</v>
      </c>
      <c r="E3421" s="14">
        <f ca="1">LOGINV(RAND(),$M$13,$L$13)</f>
        <v>31.140618941223444</v>
      </c>
      <c r="F3421" s="14">
        <f ca="1">LOGINV(RAND(),$M$14,$L$14)</f>
        <v>12.614004476123501</v>
      </c>
      <c r="G3421" s="14">
        <f ca="1">D3421+E3421+F3421</f>
        <v>91.561937960002737</v>
      </c>
      <c r="H3421">
        <f ca="1">FLOOR(SimTable[[#This Row],[Total_Service_Time_sec]],10)</f>
        <v>90</v>
      </c>
    </row>
    <row r="3422" spans="1:8" ht="15" customHeight="1">
      <c r="A3422">
        <f t="shared" si="53"/>
        <v>3421</v>
      </c>
      <c r="B3422" s="13">
        <f ca="1">RAND()</f>
        <v>0.98252593037162261</v>
      </c>
      <c r="C3422" t="str">
        <f ca="1">IF(B3422&lt;=$L$3,$I$3,IF(B3422&lt;=$L$4,$I$4,IF(B3422&lt;=$L$5,$I$5,IF(B3422&lt;=$L$6,$I$6,$I$7))))</f>
        <v>Sundae</v>
      </c>
      <c r="D3422" s="14">
        <f ca="1">LOGINV(RAND(),$M$12,$L$12)</f>
        <v>29.272579956766045</v>
      </c>
      <c r="E3422" s="14">
        <f ca="1">LOGINV(RAND(),$M$13,$L$13)</f>
        <v>14.343486952557008</v>
      </c>
      <c r="F3422" s="14">
        <f ca="1">LOGINV(RAND(),$M$14,$L$14)</f>
        <v>17.108845883628913</v>
      </c>
      <c r="G3422" s="14">
        <f ca="1">D3422+E3422+F3422</f>
        <v>60.724912792951969</v>
      </c>
      <c r="H3422">
        <f ca="1">FLOOR(SimTable[[#This Row],[Total_Service_Time_sec]],10)</f>
        <v>60</v>
      </c>
    </row>
    <row r="3423" spans="1:8" ht="15" customHeight="1">
      <c r="A3423">
        <f t="shared" si="53"/>
        <v>3422</v>
      </c>
      <c r="B3423" s="13">
        <f ca="1">RAND()</f>
        <v>0.96204864716505578</v>
      </c>
      <c r="C3423" t="str">
        <f ca="1">IF(B3423&lt;=$L$3,$I$3,IF(B3423&lt;=$L$4,$I$4,IF(B3423&lt;=$L$5,$I$5,IF(B3423&lt;=$L$6,$I$6,$I$7))))</f>
        <v>Sundae</v>
      </c>
      <c r="D3423" s="14">
        <f ca="1">LOGINV(RAND(),$M$12,$L$12)</f>
        <v>52.810625843746514</v>
      </c>
      <c r="E3423" s="14">
        <f ca="1">LOGINV(RAND(),$M$13,$L$13)</f>
        <v>13.215156679880289</v>
      </c>
      <c r="F3423" s="14">
        <f ca="1">LOGINV(RAND(),$M$14,$L$14)</f>
        <v>22.459594815391878</v>
      </c>
      <c r="G3423" s="14">
        <f ca="1">D3423+E3423+F3423</f>
        <v>88.485377339018683</v>
      </c>
      <c r="H3423">
        <f ca="1">FLOOR(SimTable[[#This Row],[Total_Service_Time_sec]],10)</f>
        <v>80</v>
      </c>
    </row>
    <row r="3424" spans="1:8" ht="15" customHeight="1">
      <c r="A3424">
        <f t="shared" si="53"/>
        <v>3423</v>
      </c>
      <c r="B3424" s="13">
        <f ca="1">RAND()</f>
        <v>0.53415797397389464</v>
      </c>
      <c r="C3424" t="str">
        <f ca="1">IF(B3424&lt;=$L$3,$I$3,IF(B3424&lt;=$L$4,$I$4,IF(B3424&lt;=$L$5,$I$5,IF(B3424&lt;=$L$6,$I$6,$I$7))))</f>
        <v>Cup</v>
      </c>
      <c r="D3424" s="14">
        <f ca="1">LOGINV(RAND(),$M$12,$L$12)</f>
        <v>25.898463934772344</v>
      </c>
      <c r="E3424" s="14">
        <f ca="1">LOGINV(RAND(),$M$13,$L$13)</f>
        <v>37.154845618610821</v>
      </c>
      <c r="F3424" s="14">
        <f ca="1">LOGINV(RAND(),$M$14,$L$14)</f>
        <v>25.587238549219816</v>
      </c>
      <c r="G3424" s="14">
        <f ca="1">D3424+E3424+F3424</f>
        <v>88.640548102602978</v>
      </c>
      <c r="H3424">
        <f ca="1">FLOOR(SimTable[[#This Row],[Total_Service_Time_sec]],10)</f>
        <v>80</v>
      </c>
    </row>
    <row r="3425" spans="1:8" ht="15" customHeight="1">
      <c r="A3425">
        <f t="shared" si="53"/>
        <v>3424</v>
      </c>
      <c r="B3425" s="13">
        <f ca="1">RAND()</f>
        <v>0.79156713668410161</v>
      </c>
      <c r="C3425" t="str">
        <f ca="1">IF(B3425&lt;=$L$3,$I$3,IF(B3425&lt;=$L$4,$I$4,IF(B3425&lt;=$L$5,$I$5,IF(B3425&lt;=$L$6,$I$6,$I$7))))</f>
        <v>Cup</v>
      </c>
      <c r="D3425" s="14">
        <f ca="1">LOGINV(RAND(),$M$12,$L$12)</f>
        <v>32.497968095196306</v>
      </c>
      <c r="E3425" s="14">
        <f ca="1">LOGINV(RAND(),$M$13,$L$13)</f>
        <v>10.928960212857923</v>
      </c>
      <c r="F3425" s="14">
        <f ca="1">LOGINV(RAND(),$M$14,$L$14)</f>
        <v>20.126328407889027</v>
      </c>
      <c r="G3425" s="14">
        <f ca="1">D3425+E3425+F3425</f>
        <v>63.553256715943256</v>
      </c>
      <c r="H3425">
        <f ca="1">FLOOR(SimTable[[#This Row],[Total_Service_Time_sec]],10)</f>
        <v>60</v>
      </c>
    </row>
    <row r="3426" spans="1:8" ht="15" customHeight="1">
      <c r="A3426">
        <f t="shared" si="53"/>
        <v>3425</v>
      </c>
      <c r="B3426" s="13">
        <f ca="1">RAND()</f>
        <v>0.20588824523393701</v>
      </c>
      <c r="C3426" t="str">
        <f ca="1">IF(B3426&lt;=$L$3,$I$3,IF(B3426&lt;=$L$4,$I$4,IF(B3426&lt;=$L$5,$I$5,IF(B3426&lt;=$L$6,$I$6,$I$7))))</f>
        <v>Cone</v>
      </c>
      <c r="D3426" s="14">
        <f ca="1">LOGINV(RAND(),$M$12,$L$12)</f>
        <v>25.340101353072118</v>
      </c>
      <c r="E3426" s="14">
        <f ca="1">LOGINV(RAND(),$M$13,$L$13)</f>
        <v>18.907580231821552</v>
      </c>
      <c r="F3426" s="14">
        <f ca="1">LOGINV(RAND(),$M$14,$L$14)</f>
        <v>21.076991580231088</v>
      </c>
      <c r="G3426" s="14">
        <f ca="1">D3426+E3426+F3426</f>
        <v>65.32467316512475</v>
      </c>
      <c r="H3426">
        <f ca="1">FLOOR(SimTable[[#This Row],[Total_Service_Time_sec]],10)</f>
        <v>60</v>
      </c>
    </row>
    <row r="3427" spans="1:8" ht="15" customHeight="1">
      <c r="A3427">
        <f t="shared" si="53"/>
        <v>3426</v>
      </c>
      <c r="B3427" s="13">
        <f ca="1">RAND()</f>
        <v>0.25342381977329154</v>
      </c>
      <c r="C3427" t="str">
        <f ca="1">IF(B3427&lt;=$L$3,$I$3,IF(B3427&lt;=$L$4,$I$4,IF(B3427&lt;=$L$5,$I$5,IF(B3427&lt;=$L$6,$I$6,$I$7))))</f>
        <v>Cone</v>
      </c>
      <c r="D3427" s="14">
        <f ca="1">LOGINV(RAND(),$M$12,$L$12)</f>
        <v>37.567029380658362</v>
      </c>
      <c r="E3427" s="14">
        <f ca="1">LOGINV(RAND(),$M$13,$L$13)</f>
        <v>16.35126379889963</v>
      </c>
      <c r="F3427" s="14">
        <f ca="1">LOGINV(RAND(),$M$14,$L$14)</f>
        <v>18.500007069287633</v>
      </c>
      <c r="G3427" s="14">
        <f ca="1">D3427+E3427+F3427</f>
        <v>72.418300248845625</v>
      </c>
      <c r="H3427">
        <f ca="1">FLOOR(SimTable[[#This Row],[Total_Service_Time_sec]],10)</f>
        <v>70</v>
      </c>
    </row>
    <row r="3428" spans="1:8" ht="15" customHeight="1">
      <c r="A3428">
        <f t="shared" si="53"/>
        <v>3427</v>
      </c>
      <c r="B3428" s="13">
        <f ca="1">RAND()</f>
        <v>1.5673559121751834E-2</v>
      </c>
      <c r="C3428" t="str">
        <f ca="1">IF(B3428&lt;=$L$3,$I$3,IF(B3428&lt;=$L$4,$I$4,IF(B3428&lt;=$L$5,$I$5,IF(B3428&lt;=$L$6,$I$6,$I$7))))</f>
        <v>Cone</v>
      </c>
      <c r="D3428" s="14">
        <f ca="1">LOGINV(RAND(),$M$12,$L$12)</f>
        <v>20.26008828479943</v>
      </c>
      <c r="E3428" s="14">
        <f ca="1">LOGINV(RAND(),$M$13,$L$13)</f>
        <v>27.540735357972</v>
      </c>
      <c r="F3428" s="14">
        <f ca="1">LOGINV(RAND(),$M$14,$L$14)</f>
        <v>24.699907147803781</v>
      </c>
      <c r="G3428" s="14">
        <f ca="1">D3428+E3428+F3428</f>
        <v>72.500730790575219</v>
      </c>
      <c r="H3428">
        <f ca="1">FLOOR(SimTable[[#This Row],[Total_Service_Time_sec]],10)</f>
        <v>70</v>
      </c>
    </row>
    <row r="3429" spans="1:8" ht="15" customHeight="1">
      <c r="A3429">
        <f t="shared" si="53"/>
        <v>3428</v>
      </c>
      <c r="B3429" s="13">
        <f ca="1">RAND()</f>
        <v>0.66431363337158233</v>
      </c>
      <c r="C3429" t="str">
        <f ca="1">IF(B3429&lt;=$L$3,$I$3,IF(B3429&lt;=$L$4,$I$4,IF(B3429&lt;=$L$5,$I$5,IF(B3429&lt;=$L$6,$I$6,$I$7))))</f>
        <v>Cup</v>
      </c>
      <c r="D3429" s="14">
        <f ca="1">LOGINV(RAND(),$M$12,$L$12)</f>
        <v>34.199781048678361</v>
      </c>
      <c r="E3429" s="14">
        <f ca="1">LOGINV(RAND(),$M$13,$L$13)</f>
        <v>35.099404033685943</v>
      </c>
      <c r="F3429" s="14">
        <f ca="1">LOGINV(RAND(),$M$14,$L$14)</f>
        <v>14.638832898384191</v>
      </c>
      <c r="G3429" s="14">
        <f ca="1">D3429+E3429+F3429</f>
        <v>83.938017980748498</v>
      </c>
      <c r="H3429">
        <f ca="1">FLOOR(SimTable[[#This Row],[Total_Service_Time_sec]],10)</f>
        <v>80</v>
      </c>
    </row>
    <row r="3430" spans="1:8" ht="15" customHeight="1">
      <c r="A3430">
        <f t="shared" si="53"/>
        <v>3429</v>
      </c>
      <c r="B3430" s="13">
        <f ca="1">RAND()</f>
        <v>0.10600254520421848</v>
      </c>
      <c r="C3430" t="str">
        <f ca="1">IF(B3430&lt;=$L$3,$I$3,IF(B3430&lt;=$L$4,$I$4,IF(B3430&lt;=$L$5,$I$5,IF(B3430&lt;=$L$6,$I$6,$I$7))))</f>
        <v>Cone</v>
      </c>
      <c r="D3430" s="14">
        <f ca="1">LOGINV(RAND(),$M$12,$L$12)</f>
        <v>20.737973308543694</v>
      </c>
      <c r="E3430" s="14">
        <f ca="1">LOGINV(RAND(),$M$13,$L$13)</f>
        <v>17.094419798418357</v>
      </c>
      <c r="F3430" s="14">
        <f ca="1">LOGINV(RAND(),$M$14,$L$14)</f>
        <v>18.792017890586617</v>
      </c>
      <c r="G3430" s="14">
        <f ca="1">D3430+E3430+F3430</f>
        <v>56.624410997548665</v>
      </c>
      <c r="H3430">
        <f ca="1">FLOOR(SimTable[[#This Row],[Total_Service_Time_sec]],10)</f>
        <v>50</v>
      </c>
    </row>
    <row r="3431" spans="1:8" ht="15" customHeight="1">
      <c r="A3431">
        <f t="shared" si="53"/>
        <v>3430</v>
      </c>
      <c r="B3431" s="13">
        <f ca="1">RAND()</f>
        <v>0.66114784321633613</v>
      </c>
      <c r="C3431" t="str">
        <f ca="1">IF(B3431&lt;=$L$3,$I$3,IF(B3431&lt;=$L$4,$I$4,IF(B3431&lt;=$L$5,$I$5,IF(B3431&lt;=$L$6,$I$6,$I$7))))</f>
        <v>Cup</v>
      </c>
      <c r="D3431" s="14">
        <f ca="1">LOGINV(RAND(),$M$12,$L$12)</f>
        <v>94.008949604934571</v>
      </c>
      <c r="E3431" s="14">
        <f ca="1">LOGINV(RAND(),$M$13,$L$13)</f>
        <v>39.792964878960461</v>
      </c>
      <c r="F3431" s="14">
        <f ca="1">LOGINV(RAND(),$M$14,$L$14)</f>
        <v>17.303705382494698</v>
      </c>
      <c r="G3431" s="14">
        <f ca="1">D3431+E3431+F3431</f>
        <v>151.1056198663897</v>
      </c>
      <c r="H3431">
        <f ca="1">FLOOR(SimTable[[#This Row],[Total_Service_Time_sec]],10)</f>
        <v>150</v>
      </c>
    </row>
    <row r="3432" spans="1:8" ht="15" customHeight="1">
      <c r="A3432">
        <f t="shared" si="53"/>
        <v>3431</v>
      </c>
      <c r="B3432" s="13">
        <f ca="1">RAND()</f>
        <v>0.50739432640327997</v>
      </c>
      <c r="C3432" t="str">
        <f ca="1">IF(B3432&lt;=$L$3,$I$3,IF(B3432&lt;=$L$4,$I$4,IF(B3432&lt;=$L$5,$I$5,IF(B3432&lt;=$L$6,$I$6,$I$7))))</f>
        <v>Cup</v>
      </c>
      <c r="D3432" s="14">
        <f ca="1">LOGINV(RAND(),$M$12,$L$12)</f>
        <v>14.241585503324128</v>
      </c>
      <c r="E3432" s="14">
        <f ca="1">LOGINV(RAND(),$M$13,$L$13)</f>
        <v>19.879699985600393</v>
      </c>
      <c r="F3432" s="14">
        <f ca="1">LOGINV(RAND(),$M$14,$L$14)</f>
        <v>23.039015361881713</v>
      </c>
      <c r="G3432" s="14">
        <f ca="1">D3432+E3432+F3432</f>
        <v>57.160300850806237</v>
      </c>
      <c r="H3432">
        <f ca="1">FLOOR(SimTable[[#This Row],[Total_Service_Time_sec]],10)</f>
        <v>50</v>
      </c>
    </row>
    <row r="3433" spans="1:8" ht="15" customHeight="1">
      <c r="A3433">
        <f t="shared" si="53"/>
        <v>3432</v>
      </c>
      <c r="B3433" s="13">
        <f ca="1">RAND()</f>
        <v>0.95367619742402354</v>
      </c>
      <c r="C3433" t="str">
        <f ca="1">IF(B3433&lt;=$L$3,$I$3,IF(B3433&lt;=$L$4,$I$4,IF(B3433&lt;=$L$5,$I$5,IF(B3433&lt;=$L$6,$I$6,$I$7))))</f>
        <v>Split</v>
      </c>
      <c r="D3433" s="14">
        <f ca="1">LOGINV(RAND(),$M$12,$L$12)</f>
        <v>10.751851646186168</v>
      </c>
      <c r="E3433" s="14">
        <f ca="1">LOGINV(RAND(),$M$13,$L$13)</f>
        <v>39.786852771666133</v>
      </c>
      <c r="F3433" s="14">
        <f ca="1">LOGINV(RAND(),$M$14,$L$14)</f>
        <v>19.533023592243222</v>
      </c>
      <c r="G3433" s="14">
        <f ca="1">D3433+E3433+F3433</f>
        <v>70.071728010095526</v>
      </c>
      <c r="H3433">
        <f ca="1">FLOOR(SimTable[[#This Row],[Total_Service_Time_sec]],10)</f>
        <v>70</v>
      </c>
    </row>
    <row r="3434" spans="1:8" ht="15" customHeight="1">
      <c r="A3434">
        <f t="shared" si="53"/>
        <v>3433</v>
      </c>
      <c r="B3434" s="13">
        <f ca="1">RAND()</f>
        <v>0.65257146220085072</v>
      </c>
      <c r="C3434" t="str">
        <f ca="1">IF(B3434&lt;=$L$3,$I$3,IF(B3434&lt;=$L$4,$I$4,IF(B3434&lt;=$L$5,$I$5,IF(B3434&lt;=$L$6,$I$6,$I$7))))</f>
        <v>Cup</v>
      </c>
      <c r="D3434" s="14">
        <f ca="1">LOGINV(RAND(),$M$12,$L$12)</f>
        <v>105.00872022175569</v>
      </c>
      <c r="E3434" s="14">
        <f ca="1">LOGINV(RAND(),$M$13,$L$13)</f>
        <v>10.196197172657243</v>
      </c>
      <c r="F3434" s="14">
        <f ca="1">LOGINV(RAND(),$M$14,$L$14)</f>
        <v>16.750846876354515</v>
      </c>
      <c r="G3434" s="14">
        <f ca="1">D3434+E3434+F3434</f>
        <v>131.95576427076747</v>
      </c>
      <c r="H3434">
        <f ca="1">FLOOR(SimTable[[#This Row],[Total_Service_Time_sec]],10)</f>
        <v>130</v>
      </c>
    </row>
    <row r="3435" spans="1:8" ht="15" customHeight="1">
      <c r="A3435">
        <f t="shared" si="53"/>
        <v>3434</v>
      </c>
      <c r="B3435" s="13">
        <f ca="1">RAND()</f>
        <v>0.77863369826207729</v>
      </c>
      <c r="C3435" t="str">
        <f ca="1">IF(B3435&lt;=$L$3,$I$3,IF(B3435&lt;=$L$4,$I$4,IF(B3435&lt;=$L$5,$I$5,IF(B3435&lt;=$L$6,$I$6,$I$7))))</f>
        <v>Cup</v>
      </c>
      <c r="D3435" s="14">
        <f ca="1">LOGINV(RAND(),$M$12,$L$12)</f>
        <v>86.512462336697041</v>
      </c>
      <c r="E3435" s="14">
        <f ca="1">LOGINV(RAND(),$M$13,$L$13)</f>
        <v>19.460240043455538</v>
      </c>
      <c r="F3435" s="14">
        <f ca="1">LOGINV(RAND(),$M$14,$L$14)</f>
        <v>22.481304678200271</v>
      </c>
      <c r="G3435" s="14">
        <f ca="1">D3435+E3435+F3435</f>
        <v>128.45400705835286</v>
      </c>
      <c r="H3435">
        <f ca="1">FLOOR(SimTable[[#This Row],[Total_Service_Time_sec]],10)</f>
        <v>120</v>
      </c>
    </row>
    <row r="3436" spans="1:8" ht="15" customHeight="1">
      <c r="A3436">
        <f t="shared" si="53"/>
        <v>3435</v>
      </c>
      <c r="B3436" s="13">
        <f ca="1">RAND()</f>
        <v>0.11673721144805571</v>
      </c>
      <c r="C3436" t="str">
        <f ca="1">IF(B3436&lt;=$L$3,$I$3,IF(B3436&lt;=$L$4,$I$4,IF(B3436&lt;=$L$5,$I$5,IF(B3436&lt;=$L$6,$I$6,$I$7))))</f>
        <v>Cone</v>
      </c>
      <c r="D3436" s="14">
        <f ca="1">LOGINV(RAND(),$M$12,$L$12)</f>
        <v>36.692819574277856</v>
      </c>
      <c r="E3436" s="14">
        <f ca="1">LOGINV(RAND(),$M$13,$L$13)</f>
        <v>37.580775915154575</v>
      </c>
      <c r="F3436" s="14">
        <f ca="1">LOGINV(RAND(),$M$14,$L$14)</f>
        <v>19.014805441746809</v>
      </c>
      <c r="G3436" s="14">
        <f ca="1">D3436+E3436+F3436</f>
        <v>93.28840093117924</v>
      </c>
      <c r="H3436">
        <f ca="1">FLOOR(SimTable[[#This Row],[Total_Service_Time_sec]],10)</f>
        <v>90</v>
      </c>
    </row>
    <row r="3437" spans="1:8" ht="15" customHeight="1">
      <c r="A3437">
        <f t="shared" si="53"/>
        <v>3436</v>
      </c>
      <c r="B3437" s="13">
        <f ca="1">RAND()</f>
        <v>0.42954076281409825</v>
      </c>
      <c r="C3437" t="str">
        <f ca="1">IF(B3437&lt;=$L$3,$I$3,IF(B3437&lt;=$L$4,$I$4,IF(B3437&lt;=$L$5,$I$5,IF(B3437&lt;=$L$6,$I$6,$I$7))))</f>
        <v>Cone</v>
      </c>
      <c r="D3437" s="14">
        <f ca="1">LOGINV(RAND(),$M$12,$L$12)</f>
        <v>24.905488084555035</v>
      </c>
      <c r="E3437" s="14">
        <f ca="1">LOGINV(RAND(),$M$13,$L$13)</f>
        <v>90.439873346235728</v>
      </c>
      <c r="F3437" s="14">
        <f ca="1">LOGINV(RAND(),$M$14,$L$14)</f>
        <v>26.182014651485762</v>
      </c>
      <c r="G3437" s="14">
        <f ca="1">D3437+E3437+F3437</f>
        <v>141.52737608227653</v>
      </c>
      <c r="H3437">
        <f ca="1">FLOOR(SimTable[[#This Row],[Total_Service_Time_sec]],10)</f>
        <v>140</v>
      </c>
    </row>
    <row r="3438" spans="1:8" ht="15" customHeight="1">
      <c r="A3438">
        <f t="shared" si="53"/>
        <v>3437</v>
      </c>
      <c r="B3438" s="13">
        <f ca="1">RAND()</f>
        <v>2.1518822478031163E-2</v>
      </c>
      <c r="C3438" t="str">
        <f ca="1">IF(B3438&lt;=$L$3,$I$3,IF(B3438&lt;=$L$4,$I$4,IF(B3438&lt;=$L$5,$I$5,IF(B3438&lt;=$L$6,$I$6,$I$7))))</f>
        <v>Cone</v>
      </c>
      <c r="D3438" s="14">
        <f ca="1">LOGINV(RAND(),$M$12,$L$12)</f>
        <v>19.770388316733129</v>
      </c>
      <c r="E3438" s="14">
        <f ca="1">LOGINV(RAND(),$M$13,$L$13)</f>
        <v>45.447646312869288</v>
      </c>
      <c r="F3438" s="14">
        <f ca="1">LOGINV(RAND(),$M$14,$L$14)</f>
        <v>22.185952604541026</v>
      </c>
      <c r="G3438" s="14">
        <f ca="1">D3438+E3438+F3438</f>
        <v>87.403987234143443</v>
      </c>
      <c r="H3438">
        <f ca="1">FLOOR(SimTable[[#This Row],[Total_Service_Time_sec]],10)</f>
        <v>80</v>
      </c>
    </row>
    <row r="3439" spans="1:8" ht="15" customHeight="1">
      <c r="A3439">
        <f t="shared" si="53"/>
        <v>3438</v>
      </c>
      <c r="B3439" s="13">
        <f ca="1">RAND()</f>
        <v>0.78375934345031517</v>
      </c>
      <c r="C3439" t="str">
        <f ca="1">IF(B3439&lt;=$L$3,$I$3,IF(B3439&lt;=$L$4,$I$4,IF(B3439&lt;=$L$5,$I$5,IF(B3439&lt;=$L$6,$I$6,$I$7))))</f>
        <v>Cup</v>
      </c>
      <c r="D3439" s="14">
        <f ca="1">LOGINV(RAND(),$M$12,$L$12)</f>
        <v>19.830151716331777</v>
      </c>
      <c r="E3439" s="14">
        <f ca="1">LOGINV(RAND(),$M$13,$L$13)</f>
        <v>22.364099769772309</v>
      </c>
      <c r="F3439" s="14">
        <f ca="1">LOGINV(RAND(),$M$14,$L$14)</f>
        <v>19.727312426126549</v>
      </c>
      <c r="G3439" s="14">
        <f ca="1">D3439+E3439+F3439</f>
        <v>61.921563912230638</v>
      </c>
      <c r="H3439">
        <f ca="1">FLOOR(SimTable[[#This Row],[Total_Service_Time_sec]],10)</f>
        <v>60</v>
      </c>
    </row>
    <row r="3440" spans="1:8" ht="15" customHeight="1">
      <c r="A3440">
        <f t="shared" si="53"/>
        <v>3439</v>
      </c>
      <c r="B3440" s="13">
        <f ca="1">RAND()</f>
        <v>0.68192823694770444</v>
      </c>
      <c r="C3440" t="str">
        <f ca="1">IF(B3440&lt;=$L$3,$I$3,IF(B3440&lt;=$L$4,$I$4,IF(B3440&lt;=$L$5,$I$5,IF(B3440&lt;=$L$6,$I$6,$I$7))))</f>
        <v>Cup</v>
      </c>
      <c r="D3440" s="14">
        <f ca="1">LOGINV(RAND(),$M$12,$L$12)</f>
        <v>8.7689711415664835</v>
      </c>
      <c r="E3440" s="14">
        <f ca="1">LOGINV(RAND(),$M$13,$L$13)</f>
        <v>32.38789331546932</v>
      </c>
      <c r="F3440" s="14">
        <f ca="1">LOGINV(RAND(),$M$14,$L$14)</f>
        <v>18.933964611543768</v>
      </c>
      <c r="G3440" s="14">
        <f ca="1">D3440+E3440+F3440</f>
        <v>60.090829068579566</v>
      </c>
      <c r="H3440">
        <f ca="1">FLOOR(SimTable[[#This Row],[Total_Service_Time_sec]],10)</f>
        <v>60</v>
      </c>
    </row>
    <row r="3441" spans="1:8" ht="15" customHeight="1">
      <c r="A3441">
        <f t="shared" si="53"/>
        <v>3440</v>
      </c>
      <c r="B3441" s="13">
        <f ca="1">RAND()</f>
        <v>0.85796164535766761</v>
      </c>
      <c r="C3441" t="str">
        <f ca="1">IF(B3441&lt;=$L$3,$I$3,IF(B3441&lt;=$L$4,$I$4,IF(B3441&lt;=$L$5,$I$5,IF(B3441&lt;=$L$6,$I$6,$I$7))))</f>
        <v>Cup</v>
      </c>
      <c r="D3441" s="14">
        <f ca="1">LOGINV(RAND(),$M$12,$L$12)</f>
        <v>15.672043158014262</v>
      </c>
      <c r="E3441" s="14">
        <f ca="1">LOGINV(RAND(),$M$13,$L$13)</f>
        <v>19.18090030014908</v>
      </c>
      <c r="F3441" s="14">
        <f ca="1">LOGINV(RAND(),$M$14,$L$14)</f>
        <v>21.729977771670153</v>
      </c>
      <c r="G3441" s="14">
        <f ca="1">D3441+E3441+F3441</f>
        <v>56.582921229833488</v>
      </c>
      <c r="H3441">
        <f ca="1">FLOOR(SimTable[[#This Row],[Total_Service_Time_sec]],10)</f>
        <v>50</v>
      </c>
    </row>
    <row r="3442" spans="1:8" ht="15" customHeight="1">
      <c r="A3442">
        <f t="shared" si="53"/>
        <v>3441</v>
      </c>
      <c r="B3442" s="13">
        <f ca="1">RAND()</f>
        <v>0.65093998721696733</v>
      </c>
      <c r="C3442" t="str">
        <f ca="1">IF(B3442&lt;=$L$3,$I$3,IF(B3442&lt;=$L$4,$I$4,IF(B3442&lt;=$L$5,$I$5,IF(B3442&lt;=$L$6,$I$6,$I$7))))</f>
        <v>Cup</v>
      </c>
      <c r="D3442" s="14">
        <f ca="1">LOGINV(RAND(),$M$12,$L$12)</f>
        <v>34.058850759290401</v>
      </c>
      <c r="E3442" s="14">
        <f ca="1">LOGINV(RAND(),$M$13,$L$13)</f>
        <v>27.245886015270489</v>
      </c>
      <c r="F3442" s="14">
        <f ca="1">LOGINV(RAND(),$M$14,$L$14)</f>
        <v>17.909451824973729</v>
      </c>
      <c r="G3442" s="14">
        <f ca="1">D3442+E3442+F3442</f>
        <v>79.214188599534623</v>
      </c>
      <c r="H3442">
        <f ca="1">FLOOR(SimTable[[#This Row],[Total_Service_Time_sec]],10)</f>
        <v>70</v>
      </c>
    </row>
    <row r="3443" spans="1:8" ht="15" customHeight="1">
      <c r="A3443">
        <f t="shared" si="53"/>
        <v>3442</v>
      </c>
      <c r="B3443" s="13">
        <f ca="1">RAND()</f>
        <v>0.5218016757147963</v>
      </c>
      <c r="C3443" t="str">
        <f ca="1">IF(B3443&lt;=$L$3,$I$3,IF(B3443&lt;=$L$4,$I$4,IF(B3443&lt;=$L$5,$I$5,IF(B3443&lt;=$L$6,$I$6,$I$7))))</f>
        <v>Cup</v>
      </c>
      <c r="D3443" s="14">
        <f ca="1">LOGINV(RAND(),$M$12,$L$12)</f>
        <v>33.421757748022536</v>
      </c>
      <c r="E3443" s="14">
        <f ca="1">LOGINV(RAND(),$M$13,$L$13)</f>
        <v>37.547243022103828</v>
      </c>
      <c r="F3443" s="14">
        <f ca="1">LOGINV(RAND(),$M$14,$L$14)</f>
        <v>20.061192711596831</v>
      </c>
      <c r="G3443" s="14">
        <f ca="1">D3443+E3443+F3443</f>
        <v>91.030193481723202</v>
      </c>
      <c r="H3443">
        <f ca="1">FLOOR(SimTable[[#This Row],[Total_Service_Time_sec]],10)</f>
        <v>90</v>
      </c>
    </row>
    <row r="3444" spans="1:8" ht="15" customHeight="1">
      <c r="A3444">
        <f t="shared" si="53"/>
        <v>3443</v>
      </c>
      <c r="B3444" s="13">
        <f ca="1">RAND()</f>
        <v>1.3864132314636013E-3</v>
      </c>
      <c r="C3444" t="str">
        <f ca="1">IF(B3444&lt;=$L$3,$I$3,IF(B3444&lt;=$L$4,$I$4,IF(B3444&lt;=$L$5,$I$5,IF(B3444&lt;=$L$6,$I$6,$I$7))))</f>
        <v>Cone</v>
      </c>
      <c r="D3444" s="14">
        <f ca="1">LOGINV(RAND(),$M$12,$L$12)</f>
        <v>38.533477807030685</v>
      </c>
      <c r="E3444" s="14">
        <f ca="1">LOGINV(RAND(),$M$13,$L$13)</f>
        <v>43.183330387290987</v>
      </c>
      <c r="F3444" s="14">
        <f ca="1">LOGINV(RAND(),$M$14,$L$14)</f>
        <v>23.117084234958877</v>
      </c>
      <c r="G3444" s="14">
        <f ca="1">D3444+E3444+F3444</f>
        <v>104.83389242928055</v>
      </c>
      <c r="H3444">
        <f ca="1">FLOOR(SimTable[[#This Row],[Total_Service_Time_sec]],10)</f>
        <v>100</v>
      </c>
    </row>
    <row r="3445" spans="1:8" ht="15" customHeight="1">
      <c r="A3445">
        <f t="shared" si="53"/>
        <v>3444</v>
      </c>
      <c r="B3445" s="13">
        <f ca="1">RAND()</f>
        <v>0.52623172441781263</v>
      </c>
      <c r="C3445" t="str">
        <f ca="1">IF(B3445&lt;=$L$3,$I$3,IF(B3445&lt;=$L$4,$I$4,IF(B3445&lt;=$L$5,$I$5,IF(B3445&lt;=$L$6,$I$6,$I$7))))</f>
        <v>Cup</v>
      </c>
      <c r="D3445" s="14">
        <f ca="1">LOGINV(RAND(),$M$12,$L$12)</f>
        <v>26.208968502685074</v>
      </c>
      <c r="E3445" s="14">
        <f ca="1">LOGINV(RAND(),$M$13,$L$13)</f>
        <v>32.086809176009588</v>
      </c>
      <c r="F3445" s="14">
        <f ca="1">LOGINV(RAND(),$M$14,$L$14)</f>
        <v>17.300855521722539</v>
      </c>
      <c r="G3445" s="14">
        <f ca="1">D3445+E3445+F3445</f>
        <v>75.596633200417202</v>
      </c>
      <c r="H3445">
        <f ca="1">FLOOR(SimTable[[#This Row],[Total_Service_Time_sec]],10)</f>
        <v>70</v>
      </c>
    </row>
    <row r="3446" spans="1:8" ht="15" customHeight="1">
      <c r="A3446">
        <f t="shared" si="53"/>
        <v>3445</v>
      </c>
      <c r="B3446" s="13">
        <f ca="1">RAND()</f>
        <v>0.67696316853620697</v>
      </c>
      <c r="C3446" t="str">
        <f ca="1">IF(B3446&lt;=$L$3,$I$3,IF(B3446&lt;=$L$4,$I$4,IF(B3446&lt;=$L$5,$I$5,IF(B3446&lt;=$L$6,$I$6,$I$7))))</f>
        <v>Cup</v>
      </c>
      <c r="D3446" s="14">
        <f ca="1">LOGINV(RAND(),$M$12,$L$12)</f>
        <v>14.497254828006257</v>
      </c>
      <c r="E3446" s="14">
        <f ca="1">LOGINV(RAND(),$M$13,$L$13)</f>
        <v>55.522186319480738</v>
      </c>
      <c r="F3446" s="14">
        <f ca="1">LOGINV(RAND(),$M$14,$L$14)</f>
        <v>21.612302216213099</v>
      </c>
      <c r="G3446" s="14">
        <f ca="1">D3446+E3446+F3446</f>
        <v>91.631743363700096</v>
      </c>
      <c r="H3446">
        <f ca="1">FLOOR(SimTable[[#This Row],[Total_Service_Time_sec]],10)</f>
        <v>90</v>
      </c>
    </row>
    <row r="3447" spans="1:8" ht="15" customHeight="1">
      <c r="A3447">
        <f t="shared" si="53"/>
        <v>3446</v>
      </c>
      <c r="B3447" s="13">
        <f ca="1">RAND()</f>
        <v>0.71556044298704502</v>
      </c>
      <c r="C3447" t="str">
        <f ca="1">IF(B3447&lt;=$L$3,$I$3,IF(B3447&lt;=$L$4,$I$4,IF(B3447&lt;=$L$5,$I$5,IF(B3447&lt;=$L$6,$I$6,$I$7))))</f>
        <v>Cup</v>
      </c>
      <c r="D3447" s="14">
        <f ca="1">LOGINV(RAND(),$M$12,$L$12)</f>
        <v>33.087792751735499</v>
      </c>
      <c r="E3447" s="14">
        <f ca="1">LOGINV(RAND(),$M$13,$L$13)</f>
        <v>19.8965575456672</v>
      </c>
      <c r="F3447" s="14">
        <f ca="1">LOGINV(RAND(),$M$14,$L$14)</f>
        <v>14.231766113786019</v>
      </c>
      <c r="G3447" s="14">
        <f ca="1">D3447+E3447+F3447</f>
        <v>67.216116411188722</v>
      </c>
      <c r="H3447">
        <f ca="1">FLOOR(SimTable[[#This Row],[Total_Service_Time_sec]],10)</f>
        <v>60</v>
      </c>
    </row>
    <row r="3448" spans="1:8" ht="15" customHeight="1">
      <c r="A3448">
        <f t="shared" si="53"/>
        <v>3447</v>
      </c>
      <c r="B3448" s="13">
        <f ca="1">RAND()</f>
        <v>9.1014140883041383E-2</v>
      </c>
      <c r="C3448" t="str">
        <f ca="1">IF(B3448&lt;=$L$3,$I$3,IF(B3448&lt;=$L$4,$I$4,IF(B3448&lt;=$L$5,$I$5,IF(B3448&lt;=$L$6,$I$6,$I$7))))</f>
        <v>Cone</v>
      </c>
      <c r="D3448" s="14">
        <f ca="1">LOGINV(RAND(),$M$12,$L$12)</f>
        <v>16.920906612604501</v>
      </c>
      <c r="E3448" s="14">
        <f ca="1">LOGINV(RAND(),$M$13,$L$13)</f>
        <v>32.862091382011457</v>
      </c>
      <c r="F3448" s="14">
        <f ca="1">LOGINV(RAND(),$M$14,$L$14)</f>
        <v>23.506745011865423</v>
      </c>
      <c r="G3448" s="14">
        <f ca="1">D3448+E3448+F3448</f>
        <v>73.289743006481373</v>
      </c>
      <c r="H3448">
        <f ca="1">FLOOR(SimTable[[#This Row],[Total_Service_Time_sec]],10)</f>
        <v>70</v>
      </c>
    </row>
    <row r="3449" spans="1:8" ht="15" customHeight="1">
      <c r="A3449">
        <f t="shared" si="53"/>
        <v>3448</v>
      </c>
      <c r="B3449" s="13">
        <f ca="1">RAND()</f>
        <v>0.79341560318556015</v>
      </c>
      <c r="C3449" t="str">
        <f ca="1">IF(B3449&lt;=$L$3,$I$3,IF(B3449&lt;=$L$4,$I$4,IF(B3449&lt;=$L$5,$I$5,IF(B3449&lt;=$L$6,$I$6,$I$7))))</f>
        <v>Cup</v>
      </c>
      <c r="D3449" s="14">
        <f ca="1">LOGINV(RAND(),$M$12,$L$12)</f>
        <v>35.030564060024012</v>
      </c>
      <c r="E3449" s="14">
        <f ca="1">LOGINV(RAND(),$M$13,$L$13)</f>
        <v>29.678695854627755</v>
      </c>
      <c r="F3449" s="14">
        <f ca="1">LOGINV(RAND(),$M$14,$L$14)</f>
        <v>18.894010502143946</v>
      </c>
      <c r="G3449" s="14">
        <f ca="1">D3449+E3449+F3449</f>
        <v>83.603270416795709</v>
      </c>
      <c r="H3449">
        <f ca="1">FLOOR(SimTable[[#This Row],[Total_Service_Time_sec]],10)</f>
        <v>80</v>
      </c>
    </row>
    <row r="3450" spans="1:8" ht="15" customHeight="1">
      <c r="A3450">
        <f t="shared" si="53"/>
        <v>3449</v>
      </c>
      <c r="B3450" s="13">
        <f ca="1">RAND()</f>
        <v>0.17025672590056429</v>
      </c>
      <c r="C3450" t="str">
        <f ca="1">IF(B3450&lt;=$L$3,$I$3,IF(B3450&lt;=$L$4,$I$4,IF(B3450&lt;=$L$5,$I$5,IF(B3450&lt;=$L$6,$I$6,$I$7))))</f>
        <v>Cone</v>
      </c>
      <c r="D3450" s="14">
        <f ca="1">LOGINV(RAND(),$M$12,$L$12)</f>
        <v>88.874303133384714</v>
      </c>
      <c r="E3450" s="14">
        <f ca="1">LOGINV(RAND(),$M$13,$L$13)</f>
        <v>14.75994596938855</v>
      </c>
      <c r="F3450" s="14">
        <f ca="1">LOGINV(RAND(),$M$14,$L$14)</f>
        <v>18.793675958630537</v>
      </c>
      <c r="G3450" s="14">
        <f ca="1">D3450+E3450+F3450</f>
        <v>122.42792506140381</v>
      </c>
      <c r="H3450">
        <f ca="1">FLOOR(SimTable[[#This Row],[Total_Service_Time_sec]],10)</f>
        <v>120</v>
      </c>
    </row>
    <row r="3451" spans="1:8" ht="15" customHeight="1">
      <c r="A3451">
        <f t="shared" si="53"/>
        <v>3450</v>
      </c>
      <c r="B3451" s="13">
        <f ca="1">RAND()</f>
        <v>0.49981193990735939</v>
      </c>
      <c r="C3451" t="str">
        <f ca="1">IF(B3451&lt;=$L$3,$I$3,IF(B3451&lt;=$L$4,$I$4,IF(B3451&lt;=$L$5,$I$5,IF(B3451&lt;=$L$6,$I$6,$I$7))))</f>
        <v>Cone</v>
      </c>
      <c r="D3451" s="14">
        <f ca="1">LOGINV(RAND(),$M$12,$L$12)</f>
        <v>51.374654457235806</v>
      </c>
      <c r="E3451" s="14">
        <f ca="1">LOGINV(RAND(),$M$13,$L$13)</f>
        <v>39.028194570179707</v>
      </c>
      <c r="F3451" s="14">
        <f ca="1">LOGINV(RAND(),$M$14,$L$14)</f>
        <v>29.489929020021091</v>
      </c>
      <c r="G3451" s="14">
        <f ca="1">D3451+E3451+F3451</f>
        <v>119.89277804743661</v>
      </c>
      <c r="H3451">
        <f ca="1">FLOOR(SimTable[[#This Row],[Total_Service_Time_sec]],10)</f>
        <v>110</v>
      </c>
    </row>
    <row r="3452" spans="1:8" ht="15" customHeight="1">
      <c r="A3452">
        <f t="shared" si="53"/>
        <v>3451</v>
      </c>
      <c r="B3452" s="13">
        <f ca="1">RAND()</f>
        <v>0.42826939634594896</v>
      </c>
      <c r="C3452" t="str">
        <f ca="1">IF(B3452&lt;=$L$3,$I$3,IF(B3452&lt;=$L$4,$I$4,IF(B3452&lt;=$L$5,$I$5,IF(B3452&lt;=$L$6,$I$6,$I$7))))</f>
        <v>Cone</v>
      </c>
      <c r="D3452" s="14">
        <f ca="1">LOGINV(RAND(),$M$12,$L$12)</f>
        <v>54.461237194970728</v>
      </c>
      <c r="E3452" s="14">
        <f ca="1">LOGINV(RAND(),$M$13,$L$13)</f>
        <v>20.025933127694724</v>
      </c>
      <c r="F3452" s="14">
        <f ca="1">LOGINV(RAND(),$M$14,$L$14)</f>
        <v>21.169294849968761</v>
      </c>
      <c r="G3452" s="14">
        <f ca="1">D3452+E3452+F3452</f>
        <v>95.656465172634213</v>
      </c>
      <c r="H3452">
        <f ca="1">FLOOR(SimTable[[#This Row],[Total_Service_Time_sec]],10)</f>
        <v>90</v>
      </c>
    </row>
    <row r="3453" spans="1:8" ht="15" customHeight="1">
      <c r="A3453">
        <f t="shared" si="53"/>
        <v>3452</v>
      </c>
      <c r="B3453" s="13">
        <f ca="1">RAND()</f>
        <v>0.65027310294073171</v>
      </c>
      <c r="C3453" t="str">
        <f ca="1">IF(B3453&lt;=$L$3,$I$3,IF(B3453&lt;=$L$4,$I$4,IF(B3453&lt;=$L$5,$I$5,IF(B3453&lt;=$L$6,$I$6,$I$7))))</f>
        <v>Cup</v>
      </c>
      <c r="D3453" s="14">
        <f ca="1">LOGINV(RAND(),$M$12,$L$12)</f>
        <v>35.710421916969906</v>
      </c>
      <c r="E3453" s="14">
        <f ca="1">LOGINV(RAND(),$M$13,$L$13)</f>
        <v>35.879047043536602</v>
      </c>
      <c r="F3453" s="14">
        <f ca="1">LOGINV(RAND(),$M$14,$L$14)</f>
        <v>17.143560071563073</v>
      </c>
      <c r="G3453" s="14">
        <f ca="1">D3453+E3453+F3453</f>
        <v>88.733029032069581</v>
      </c>
      <c r="H3453">
        <f ca="1">FLOOR(SimTable[[#This Row],[Total_Service_Time_sec]],10)</f>
        <v>80</v>
      </c>
    </row>
    <row r="3454" spans="1:8" ht="15" customHeight="1">
      <c r="A3454">
        <f t="shared" si="53"/>
        <v>3453</v>
      </c>
      <c r="B3454" s="13">
        <f ca="1">RAND()</f>
        <v>0.97644214425390907</v>
      </c>
      <c r="C3454" t="str">
        <f ca="1">IF(B3454&lt;=$L$3,$I$3,IF(B3454&lt;=$L$4,$I$4,IF(B3454&lt;=$L$5,$I$5,IF(B3454&lt;=$L$6,$I$6,$I$7))))</f>
        <v>Sundae</v>
      </c>
      <c r="D3454" s="14">
        <f ca="1">LOGINV(RAND(),$M$12,$L$12)</f>
        <v>84.380125417709166</v>
      </c>
      <c r="E3454" s="14">
        <f ca="1">LOGINV(RAND(),$M$13,$L$13)</f>
        <v>34.25581807492749</v>
      </c>
      <c r="F3454" s="14">
        <f ca="1">LOGINV(RAND(),$M$14,$L$14)</f>
        <v>30.816418259912499</v>
      </c>
      <c r="G3454" s="14">
        <f ca="1">D3454+E3454+F3454</f>
        <v>149.45236175254917</v>
      </c>
      <c r="H3454">
        <f ca="1">FLOOR(SimTable[[#This Row],[Total_Service_Time_sec]],10)</f>
        <v>140</v>
      </c>
    </row>
    <row r="3455" spans="1:8" ht="15" customHeight="1">
      <c r="A3455">
        <f t="shared" si="53"/>
        <v>3454</v>
      </c>
      <c r="B3455" s="13">
        <f ca="1">RAND()</f>
        <v>0.9836459761466495</v>
      </c>
      <c r="C3455" t="str">
        <f ca="1">IF(B3455&lt;=$L$3,$I$3,IF(B3455&lt;=$L$4,$I$4,IF(B3455&lt;=$L$5,$I$5,IF(B3455&lt;=$L$6,$I$6,$I$7))))</f>
        <v>Sundae</v>
      </c>
      <c r="D3455" s="14">
        <f ca="1">LOGINV(RAND(),$M$12,$L$12)</f>
        <v>36.191409605289188</v>
      </c>
      <c r="E3455" s="14">
        <f ca="1">LOGINV(RAND(),$M$13,$L$13)</f>
        <v>20.387570237231689</v>
      </c>
      <c r="F3455" s="14">
        <f ca="1">LOGINV(RAND(),$M$14,$L$14)</f>
        <v>17.26482765011745</v>
      </c>
      <c r="G3455" s="14">
        <f ca="1">D3455+E3455+F3455</f>
        <v>73.843807492638334</v>
      </c>
      <c r="H3455">
        <f ca="1">FLOOR(SimTable[[#This Row],[Total_Service_Time_sec]],10)</f>
        <v>70</v>
      </c>
    </row>
    <row r="3456" spans="1:8" ht="15" customHeight="1">
      <c r="A3456">
        <f t="shared" si="53"/>
        <v>3455</v>
      </c>
      <c r="B3456" s="13">
        <f ca="1">RAND()</f>
        <v>0.95985008970484254</v>
      </c>
      <c r="C3456" t="str">
        <f ca="1">IF(B3456&lt;=$L$3,$I$3,IF(B3456&lt;=$L$4,$I$4,IF(B3456&lt;=$L$5,$I$5,IF(B3456&lt;=$L$6,$I$6,$I$7))))</f>
        <v>Split</v>
      </c>
      <c r="D3456" s="14">
        <f ca="1">LOGINV(RAND(),$M$12,$L$12)</f>
        <v>22.323541838328435</v>
      </c>
      <c r="E3456" s="14">
        <f ca="1">LOGINV(RAND(),$M$13,$L$13)</f>
        <v>28.190673226995518</v>
      </c>
      <c r="F3456" s="14">
        <f ca="1">LOGINV(RAND(),$M$14,$L$14)</f>
        <v>17.769422558857727</v>
      </c>
      <c r="G3456" s="14">
        <f ca="1">D3456+E3456+F3456</f>
        <v>68.283637624181679</v>
      </c>
      <c r="H3456">
        <f ca="1">FLOOR(SimTable[[#This Row],[Total_Service_Time_sec]],10)</f>
        <v>60</v>
      </c>
    </row>
    <row r="3457" spans="1:8" ht="15" customHeight="1">
      <c r="A3457">
        <f t="shared" si="53"/>
        <v>3456</v>
      </c>
      <c r="B3457" s="13">
        <f ca="1">RAND()</f>
        <v>0.39377289735964061</v>
      </c>
      <c r="C3457" t="str">
        <f ca="1">IF(B3457&lt;=$L$3,$I$3,IF(B3457&lt;=$L$4,$I$4,IF(B3457&lt;=$L$5,$I$5,IF(B3457&lt;=$L$6,$I$6,$I$7))))</f>
        <v>Cone</v>
      </c>
      <c r="D3457" s="14">
        <f ca="1">LOGINV(RAND(),$M$12,$L$12)</f>
        <v>59.122043929272728</v>
      </c>
      <c r="E3457" s="14">
        <f ca="1">LOGINV(RAND(),$M$13,$L$13)</f>
        <v>11.492432415778508</v>
      </c>
      <c r="F3457" s="14">
        <f ca="1">LOGINV(RAND(),$M$14,$L$14)</f>
        <v>18.166279382074176</v>
      </c>
      <c r="G3457" s="14">
        <f ca="1">D3457+E3457+F3457</f>
        <v>88.78075572712541</v>
      </c>
      <c r="H3457">
        <f ca="1">FLOOR(SimTable[[#This Row],[Total_Service_Time_sec]],10)</f>
        <v>80</v>
      </c>
    </row>
    <row r="3458" spans="1:8" ht="15" customHeight="1">
      <c r="A3458">
        <f t="shared" ref="A3458:A3521" si="54">ROW()-1</f>
        <v>3457</v>
      </c>
      <c r="B3458" s="13">
        <f ca="1">RAND()</f>
        <v>0.35909729938045298</v>
      </c>
      <c r="C3458" t="str">
        <f ca="1">IF(B3458&lt;=$L$3,$I$3,IF(B3458&lt;=$L$4,$I$4,IF(B3458&lt;=$L$5,$I$5,IF(B3458&lt;=$L$6,$I$6,$I$7))))</f>
        <v>Cone</v>
      </c>
      <c r="D3458" s="14">
        <f ca="1">LOGINV(RAND(),$M$12,$L$12)</f>
        <v>45.388569042994398</v>
      </c>
      <c r="E3458" s="14">
        <f ca="1">LOGINV(RAND(),$M$13,$L$13)</f>
        <v>13.596808397917819</v>
      </c>
      <c r="F3458" s="14">
        <f ca="1">LOGINV(RAND(),$M$14,$L$14)</f>
        <v>22.371482560774904</v>
      </c>
      <c r="G3458" s="14">
        <f ca="1">D3458+E3458+F3458</f>
        <v>81.356860001687124</v>
      </c>
      <c r="H3458">
        <f ca="1">FLOOR(SimTable[[#This Row],[Total_Service_Time_sec]],10)</f>
        <v>80</v>
      </c>
    </row>
    <row r="3459" spans="1:8" ht="15" customHeight="1">
      <c r="A3459">
        <f t="shared" si="54"/>
        <v>3458</v>
      </c>
      <c r="B3459" s="13">
        <f ca="1">RAND()</f>
        <v>0.23970759131139929</v>
      </c>
      <c r="C3459" t="str">
        <f ca="1">IF(B3459&lt;=$L$3,$I$3,IF(B3459&lt;=$L$4,$I$4,IF(B3459&lt;=$L$5,$I$5,IF(B3459&lt;=$L$6,$I$6,$I$7))))</f>
        <v>Cone</v>
      </c>
      <c r="D3459" s="14">
        <f ca="1">LOGINV(RAND(),$M$12,$L$12)</f>
        <v>29.290228602708478</v>
      </c>
      <c r="E3459" s="14">
        <f ca="1">LOGINV(RAND(),$M$13,$L$13)</f>
        <v>21.593729717161015</v>
      </c>
      <c r="F3459" s="14">
        <f ca="1">LOGINV(RAND(),$M$14,$L$14)</f>
        <v>20.186186834790192</v>
      </c>
      <c r="G3459" s="14">
        <f ca="1">D3459+E3459+F3459</f>
        <v>71.070145154659684</v>
      </c>
      <c r="H3459">
        <f ca="1">FLOOR(SimTable[[#This Row],[Total_Service_Time_sec]],10)</f>
        <v>70</v>
      </c>
    </row>
    <row r="3460" spans="1:8" ht="15" customHeight="1">
      <c r="A3460">
        <f t="shared" si="54"/>
        <v>3459</v>
      </c>
      <c r="B3460" s="13">
        <f ca="1">RAND()</f>
        <v>7.1361987879903666E-2</v>
      </c>
      <c r="C3460" t="str">
        <f ca="1">IF(B3460&lt;=$L$3,$I$3,IF(B3460&lt;=$L$4,$I$4,IF(B3460&lt;=$L$5,$I$5,IF(B3460&lt;=$L$6,$I$6,$I$7))))</f>
        <v>Cone</v>
      </c>
      <c r="D3460" s="14">
        <f ca="1">LOGINV(RAND(),$M$12,$L$12)</f>
        <v>97.021809918564713</v>
      </c>
      <c r="E3460" s="14">
        <f ca="1">LOGINV(RAND(),$M$13,$L$13)</f>
        <v>30.994798111256024</v>
      </c>
      <c r="F3460" s="14">
        <f ca="1">LOGINV(RAND(),$M$14,$L$14)</f>
        <v>20.830912144645882</v>
      </c>
      <c r="G3460" s="14">
        <f ca="1">D3460+E3460+F3460</f>
        <v>148.84752017446661</v>
      </c>
      <c r="H3460">
        <f ca="1">FLOOR(SimTable[[#This Row],[Total_Service_Time_sec]],10)</f>
        <v>140</v>
      </c>
    </row>
    <row r="3461" spans="1:8" ht="15" customHeight="1">
      <c r="A3461">
        <f t="shared" si="54"/>
        <v>3460</v>
      </c>
      <c r="B3461" s="13">
        <f ca="1">RAND()</f>
        <v>0.76384316188287615</v>
      </c>
      <c r="C3461" t="str">
        <f ca="1">IF(B3461&lt;=$L$3,$I$3,IF(B3461&lt;=$L$4,$I$4,IF(B3461&lt;=$L$5,$I$5,IF(B3461&lt;=$L$6,$I$6,$I$7))))</f>
        <v>Cup</v>
      </c>
      <c r="D3461" s="14">
        <f ca="1">LOGINV(RAND(),$M$12,$L$12)</f>
        <v>15.208509595027474</v>
      </c>
      <c r="E3461" s="14">
        <f ca="1">LOGINV(RAND(),$M$13,$L$13)</f>
        <v>79.227993160107104</v>
      </c>
      <c r="F3461" s="14">
        <f ca="1">LOGINV(RAND(),$M$14,$L$14)</f>
        <v>21.772817040203478</v>
      </c>
      <c r="G3461" s="14">
        <f ca="1">D3461+E3461+F3461</f>
        <v>116.20931979533806</v>
      </c>
      <c r="H3461">
        <f ca="1">FLOOR(SimTable[[#This Row],[Total_Service_Time_sec]],10)</f>
        <v>110</v>
      </c>
    </row>
    <row r="3462" spans="1:8" ht="15" customHeight="1">
      <c r="A3462">
        <f t="shared" si="54"/>
        <v>3461</v>
      </c>
      <c r="B3462" s="13">
        <f ca="1">RAND()</f>
        <v>0.70917470041962916</v>
      </c>
      <c r="C3462" t="str">
        <f ca="1">IF(B3462&lt;=$L$3,$I$3,IF(B3462&lt;=$L$4,$I$4,IF(B3462&lt;=$L$5,$I$5,IF(B3462&lt;=$L$6,$I$6,$I$7))))</f>
        <v>Cup</v>
      </c>
      <c r="D3462" s="14">
        <f ca="1">LOGINV(RAND(),$M$12,$L$12)</f>
        <v>14.359687481216021</v>
      </c>
      <c r="E3462" s="14">
        <f ca="1">LOGINV(RAND(),$M$13,$L$13)</f>
        <v>14.709823095991867</v>
      </c>
      <c r="F3462" s="14">
        <f ca="1">LOGINV(RAND(),$M$14,$L$14)</f>
        <v>25.711554824741008</v>
      </c>
      <c r="G3462" s="14">
        <f ca="1">D3462+E3462+F3462</f>
        <v>54.781065401948894</v>
      </c>
      <c r="H3462">
        <f ca="1">FLOOR(SimTable[[#This Row],[Total_Service_Time_sec]],10)</f>
        <v>50</v>
      </c>
    </row>
    <row r="3463" spans="1:8" ht="15" customHeight="1">
      <c r="A3463">
        <f t="shared" si="54"/>
        <v>3462</v>
      </c>
      <c r="B3463" s="13">
        <f ca="1">RAND()</f>
        <v>0.75214748982448543</v>
      </c>
      <c r="C3463" t="str">
        <f ca="1">IF(B3463&lt;=$L$3,$I$3,IF(B3463&lt;=$L$4,$I$4,IF(B3463&lt;=$L$5,$I$5,IF(B3463&lt;=$L$6,$I$6,$I$7))))</f>
        <v>Cup</v>
      </c>
      <c r="D3463" s="14">
        <f ca="1">LOGINV(RAND(),$M$12,$L$12)</f>
        <v>17.758477195595436</v>
      </c>
      <c r="E3463" s="14">
        <f ca="1">LOGINV(RAND(),$M$13,$L$13)</f>
        <v>39.918610312251872</v>
      </c>
      <c r="F3463" s="14">
        <f ca="1">LOGINV(RAND(),$M$14,$L$14)</f>
        <v>14.10856778649339</v>
      </c>
      <c r="G3463" s="14">
        <f ca="1">D3463+E3463+F3463</f>
        <v>71.7856552943407</v>
      </c>
      <c r="H3463">
        <f ca="1">FLOOR(SimTable[[#This Row],[Total_Service_Time_sec]],10)</f>
        <v>70</v>
      </c>
    </row>
    <row r="3464" spans="1:8" ht="15" customHeight="1">
      <c r="A3464">
        <f t="shared" si="54"/>
        <v>3463</v>
      </c>
      <c r="B3464" s="13">
        <f ca="1">RAND()</f>
        <v>0.77361540269931028</v>
      </c>
      <c r="C3464" t="str">
        <f ca="1">IF(B3464&lt;=$L$3,$I$3,IF(B3464&lt;=$L$4,$I$4,IF(B3464&lt;=$L$5,$I$5,IF(B3464&lt;=$L$6,$I$6,$I$7))))</f>
        <v>Cup</v>
      </c>
      <c r="D3464" s="14">
        <f ca="1">LOGINV(RAND(),$M$12,$L$12)</f>
        <v>169.73487249128314</v>
      </c>
      <c r="E3464" s="14">
        <f ca="1">LOGINV(RAND(),$M$13,$L$13)</f>
        <v>66.277919200894161</v>
      </c>
      <c r="F3464" s="14">
        <f ca="1">LOGINV(RAND(),$M$14,$L$14)</f>
        <v>17.09649651181979</v>
      </c>
      <c r="G3464" s="14">
        <f ca="1">D3464+E3464+F3464</f>
        <v>253.1092882039971</v>
      </c>
      <c r="H3464">
        <f ca="1">FLOOR(SimTable[[#This Row],[Total_Service_Time_sec]],10)</f>
        <v>250</v>
      </c>
    </row>
    <row r="3465" spans="1:8" ht="15" customHeight="1">
      <c r="A3465">
        <f t="shared" si="54"/>
        <v>3464</v>
      </c>
      <c r="B3465" s="13">
        <f ca="1">RAND()</f>
        <v>5.5419647379431947E-2</v>
      </c>
      <c r="C3465" t="str">
        <f ca="1">IF(B3465&lt;=$L$3,$I$3,IF(B3465&lt;=$L$4,$I$4,IF(B3465&lt;=$L$5,$I$5,IF(B3465&lt;=$L$6,$I$6,$I$7))))</f>
        <v>Cone</v>
      </c>
      <c r="D3465" s="14">
        <f ca="1">LOGINV(RAND(),$M$12,$L$12)</f>
        <v>65.946986634990964</v>
      </c>
      <c r="E3465" s="14">
        <f ca="1">LOGINV(RAND(),$M$13,$L$13)</f>
        <v>62.963979382370205</v>
      </c>
      <c r="F3465" s="14">
        <f ca="1">LOGINV(RAND(),$M$14,$L$14)</f>
        <v>26.516775974738199</v>
      </c>
      <c r="G3465" s="14">
        <f ca="1">D3465+E3465+F3465</f>
        <v>155.42774199209939</v>
      </c>
      <c r="H3465">
        <f ca="1">FLOOR(SimTable[[#This Row],[Total_Service_Time_sec]],10)</f>
        <v>150</v>
      </c>
    </row>
    <row r="3466" spans="1:8" ht="15" customHeight="1">
      <c r="A3466">
        <f t="shared" si="54"/>
        <v>3465</v>
      </c>
      <c r="B3466" s="13">
        <f ca="1">RAND()</f>
        <v>0.68639328277678624</v>
      </c>
      <c r="C3466" t="str">
        <f ca="1">IF(B3466&lt;=$L$3,$I$3,IF(B3466&lt;=$L$4,$I$4,IF(B3466&lt;=$L$5,$I$5,IF(B3466&lt;=$L$6,$I$6,$I$7))))</f>
        <v>Cup</v>
      </c>
      <c r="D3466" s="14">
        <f ca="1">LOGINV(RAND(),$M$12,$L$12)</f>
        <v>13.443949190934315</v>
      </c>
      <c r="E3466" s="14">
        <f ca="1">LOGINV(RAND(),$M$13,$L$13)</f>
        <v>28.551468280259257</v>
      </c>
      <c r="F3466" s="14">
        <f ca="1">LOGINV(RAND(),$M$14,$L$14)</f>
        <v>18.799195692364393</v>
      </c>
      <c r="G3466" s="14">
        <f ca="1">D3466+E3466+F3466</f>
        <v>60.794613163557969</v>
      </c>
      <c r="H3466">
        <f ca="1">FLOOR(SimTable[[#This Row],[Total_Service_Time_sec]],10)</f>
        <v>60</v>
      </c>
    </row>
    <row r="3467" spans="1:8" ht="15" customHeight="1">
      <c r="A3467">
        <f t="shared" si="54"/>
        <v>3466</v>
      </c>
      <c r="B3467" s="13">
        <f ca="1">RAND()</f>
        <v>0.57479722324541616</v>
      </c>
      <c r="C3467" t="str">
        <f ca="1">IF(B3467&lt;=$L$3,$I$3,IF(B3467&lt;=$L$4,$I$4,IF(B3467&lt;=$L$5,$I$5,IF(B3467&lt;=$L$6,$I$6,$I$7))))</f>
        <v>Cup</v>
      </c>
      <c r="D3467" s="14">
        <f ca="1">LOGINV(RAND(),$M$12,$L$12)</f>
        <v>64.700501267231743</v>
      </c>
      <c r="E3467" s="14">
        <f ca="1">LOGINV(RAND(),$M$13,$L$13)</f>
        <v>42.862054567446812</v>
      </c>
      <c r="F3467" s="14">
        <f ca="1">LOGINV(RAND(),$M$14,$L$14)</f>
        <v>22.587147832299429</v>
      </c>
      <c r="G3467" s="14">
        <f ca="1">D3467+E3467+F3467</f>
        <v>130.14970366697798</v>
      </c>
      <c r="H3467">
        <f ca="1">FLOOR(SimTable[[#This Row],[Total_Service_Time_sec]],10)</f>
        <v>130</v>
      </c>
    </row>
    <row r="3468" spans="1:8" ht="15" customHeight="1">
      <c r="A3468">
        <f t="shared" si="54"/>
        <v>3467</v>
      </c>
      <c r="B3468" s="13">
        <f ca="1">RAND()</f>
        <v>0.95983713153542904</v>
      </c>
      <c r="C3468" t="str">
        <f ca="1">IF(B3468&lt;=$L$3,$I$3,IF(B3468&lt;=$L$4,$I$4,IF(B3468&lt;=$L$5,$I$5,IF(B3468&lt;=$L$6,$I$6,$I$7))))</f>
        <v>Split</v>
      </c>
      <c r="D3468" s="14">
        <f ca="1">LOGINV(RAND(),$M$12,$L$12)</f>
        <v>13.98948896946232</v>
      </c>
      <c r="E3468" s="14">
        <f ca="1">LOGINV(RAND(),$M$13,$L$13)</f>
        <v>40.090071828749608</v>
      </c>
      <c r="F3468" s="14">
        <f ca="1">LOGINV(RAND(),$M$14,$L$14)</f>
        <v>22.205137816551247</v>
      </c>
      <c r="G3468" s="14">
        <f ca="1">D3468+E3468+F3468</f>
        <v>76.284698614763172</v>
      </c>
      <c r="H3468">
        <f ca="1">FLOOR(SimTable[[#This Row],[Total_Service_Time_sec]],10)</f>
        <v>70</v>
      </c>
    </row>
    <row r="3469" spans="1:8" ht="15" customHeight="1">
      <c r="A3469">
        <f t="shared" si="54"/>
        <v>3468</v>
      </c>
      <c r="B3469" s="13">
        <f ca="1">RAND()</f>
        <v>0.30421123326234212</v>
      </c>
      <c r="C3469" t="str">
        <f ca="1">IF(B3469&lt;=$L$3,$I$3,IF(B3469&lt;=$L$4,$I$4,IF(B3469&lt;=$L$5,$I$5,IF(B3469&lt;=$L$6,$I$6,$I$7))))</f>
        <v>Cone</v>
      </c>
      <c r="D3469" s="14">
        <f ca="1">LOGINV(RAND(),$M$12,$L$12)</f>
        <v>9.8208825940892517</v>
      </c>
      <c r="E3469" s="14">
        <f ca="1">LOGINV(RAND(),$M$13,$L$13)</f>
        <v>13.349063927793134</v>
      </c>
      <c r="F3469" s="14">
        <f ca="1">LOGINV(RAND(),$M$14,$L$14)</f>
        <v>18.570915599216093</v>
      </c>
      <c r="G3469" s="14">
        <f ca="1">D3469+E3469+F3469</f>
        <v>41.74086212109848</v>
      </c>
      <c r="H3469">
        <f ca="1">FLOOR(SimTable[[#This Row],[Total_Service_Time_sec]],10)</f>
        <v>40</v>
      </c>
    </row>
    <row r="3470" spans="1:8" ht="15" customHeight="1">
      <c r="A3470">
        <f t="shared" si="54"/>
        <v>3469</v>
      </c>
      <c r="B3470" s="13">
        <f ca="1">RAND()</f>
        <v>0.4914489002512149</v>
      </c>
      <c r="C3470" t="str">
        <f ca="1">IF(B3470&lt;=$L$3,$I$3,IF(B3470&lt;=$L$4,$I$4,IF(B3470&lt;=$L$5,$I$5,IF(B3470&lt;=$L$6,$I$6,$I$7))))</f>
        <v>Cone</v>
      </c>
      <c r="D3470" s="14">
        <f ca="1">LOGINV(RAND(),$M$12,$L$12)</f>
        <v>21.717802943101582</v>
      </c>
      <c r="E3470" s="14">
        <f ca="1">LOGINV(RAND(),$M$13,$L$13)</f>
        <v>24.458996967335857</v>
      </c>
      <c r="F3470" s="14">
        <f ca="1">LOGINV(RAND(),$M$14,$L$14)</f>
        <v>18.087688661682247</v>
      </c>
      <c r="G3470" s="14">
        <f ca="1">D3470+E3470+F3470</f>
        <v>64.264488572119689</v>
      </c>
      <c r="H3470">
        <f ca="1">FLOOR(SimTable[[#This Row],[Total_Service_Time_sec]],10)</f>
        <v>60</v>
      </c>
    </row>
    <row r="3471" spans="1:8" ht="15" customHeight="1">
      <c r="A3471">
        <f t="shared" si="54"/>
        <v>3470</v>
      </c>
      <c r="B3471" s="13">
        <f ca="1">RAND()</f>
        <v>0.48126330300831999</v>
      </c>
      <c r="C3471" t="str">
        <f ca="1">IF(B3471&lt;=$L$3,$I$3,IF(B3471&lt;=$L$4,$I$4,IF(B3471&lt;=$L$5,$I$5,IF(B3471&lt;=$L$6,$I$6,$I$7))))</f>
        <v>Cone</v>
      </c>
      <c r="D3471" s="14">
        <f ca="1">LOGINV(RAND(),$M$12,$L$12)</f>
        <v>113.33864665646247</v>
      </c>
      <c r="E3471" s="14">
        <f ca="1">LOGINV(RAND(),$M$13,$L$13)</f>
        <v>11.372052948591522</v>
      </c>
      <c r="F3471" s="14">
        <f ca="1">LOGINV(RAND(),$M$14,$L$14)</f>
        <v>26.769574229183164</v>
      </c>
      <c r="G3471" s="14">
        <f ca="1">D3471+E3471+F3471</f>
        <v>151.48027383423715</v>
      </c>
      <c r="H3471">
        <f ca="1">FLOOR(SimTable[[#This Row],[Total_Service_Time_sec]],10)</f>
        <v>150</v>
      </c>
    </row>
    <row r="3472" spans="1:8" ht="15" customHeight="1">
      <c r="A3472">
        <f t="shared" si="54"/>
        <v>3471</v>
      </c>
      <c r="B3472" s="13">
        <f ca="1">RAND()</f>
        <v>0.42737257929453798</v>
      </c>
      <c r="C3472" t="str">
        <f ca="1">IF(B3472&lt;=$L$3,$I$3,IF(B3472&lt;=$L$4,$I$4,IF(B3472&lt;=$L$5,$I$5,IF(B3472&lt;=$L$6,$I$6,$I$7))))</f>
        <v>Cone</v>
      </c>
      <c r="D3472" s="14">
        <f ca="1">LOGINV(RAND(),$M$12,$L$12)</f>
        <v>16.646637792782997</v>
      </c>
      <c r="E3472" s="14">
        <f ca="1">LOGINV(RAND(),$M$13,$L$13)</f>
        <v>20.773019554409434</v>
      </c>
      <c r="F3472" s="14">
        <f ca="1">LOGINV(RAND(),$M$14,$L$14)</f>
        <v>21.480435795035106</v>
      </c>
      <c r="G3472" s="14">
        <f ca="1">D3472+E3472+F3472</f>
        <v>58.900093142227533</v>
      </c>
      <c r="H3472">
        <f ca="1">FLOOR(SimTable[[#This Row],[Total_Service_Time_sec]],10)</f>
        <v>50</v>
      </c>
    </row>
    <row r="3473" spans="1:8" ht="15" customHeight="1">
      <c r="A3473">
        <f t="shared" si="54"/>
        <v>3472</v>
      </c>
      <c r="B3473" s="13">
        <f ca="1">RAND()</f>
        <v>0.91478295640718288</v>
      </c>
      <c r="C3473" t="str">
        <f ca="1">IF(B3473&lt;=$L$3,$I$3,IF(B3473&lt;=$L$4,$I$4,IF(B3473&lt;=$L$5,$I$5,IF(B3473&lt;=$L$6,$I$6,$I$7))))</f>
        <v>Split</v>
      </c>
      <c r="D3473" s="14">
        <f ca="1">LOGINV(RAND(),$M$12,$L$12)</f>
        <v>10.98154484991954</v>
      </c>
      <c r="E3473" s="14">
        <f ca="1">LOGINV(RAND(),$M$13,$L$13)</f>
        <v>21.778934905485308</v>
      </c>
      <c r="F3473" s="14">
        <f ca="1">LOGINV(RAND(),$M$14,$L$14)</f>
        <v>20.09095136044435</v>
      </c>
      <c r="G3473" s="14">
        <f ca="1">D3473+E3473+F3473</f>
        <v>52.851431115849195</v>
      </c>
      <c r="H3473">
        <f ca="1">FLOOR(SimTable[[#This Row],[Total_Service_Time_sec]],10)</f>
        <v>50</v>
      </c>
    </row>
    <row r="3474" spans="1:8" ht="15" customHeight="1">
      <c r="A3474">
        <f t="shared" si="54"/>
        <v>3473</v>
      </c>
      <c r="B3474" s="13">
        <f ca="1">RAND()</f>
        <v>1.2601807630667983E-2</v>
      </c>
      <c r="C3474" t="str">
        <f ca="1">IF(B3474&lt;=$L$3,$I$3,IF(B3474&lt;=$L$4,$I$4,IF(B3474&lt;=$L$5,$I$5,IF(B3474&lt;=$L$6,$I$6,$I$7))))</f>
        <v>Cone</v>
      </c>
      <c r="D3474" s="14">
        <f ca="1">LOGINV(RAND(),$M$12,$L$12)</f>
        <v>42.21984194638658</v>
      </c>
      <c r="E3474" s="14">
        <f ca="1">LOGINV(RAND(),$M$13,$L$13)</f>
        <v>32.377236511608793</v>
      </c>
      <c r="F3474" s="14">
        <f ca="1">LOGINV(RAND(),$M$14,$L$14)</f>
        <v>18.057164441741993</v>
      </c>
      <c r="G3474" s="14">
        <f ca="1">D3474+E3474+F3474</f>
        <v>92.654242899737355</v>
      </c>
      <c r="H3474">
        <f ca="1">FLOOR(SimTable[[#This Row],[Total_Service_Time_sec]],10)</f>
        <v>90</v>
      </c>
    </row>
    <row r="3475" spans="1:8" ht="15" customHeight="1">
      <c r="A3475">
        <f t="shared" si="54"/>
        <v>3474</v>
      </c>
      <c r="B3475" s="13">
        <f ca="1">RAND()</f>
        <v>0.63831049502611281</v>
      </c>
      <c r="C3475" t="str">
        <f ca="1">IF(B3475&lt;=$L$3,$I$3,IF(B3475&lt;=$L$4,$I$4,IF(B3475&lt;=$L$5,$I$5,IF(B3475&lt;=$L$6,$I$6,$I$7))))</f>
        <v>Cup</v>
      </c>
      <c r="D3475" s="14">
        <f ca="1">LOGINV(RAND(),$M$12,$L$12)</f>
        <v>43.976329225814368</v>
      </c>
      <c r="E3475" s="14">
        <f ca="1">LOGINV(RAND(),$M$13,$L$13)</f>
        <v>31.386932709606828</v>
      </c>
      <c r="F3475" s="14">
        <f ca="1">LOGINV(RAND(),$M$14,$L$14)</f>
        <v>19.577356635670409</v>
      </c>
      <c r="G3475" s="14">
        <f ca="1">D3475+E3475+F3475</f>
        <v>94.940618571091605</v>
      </c>
      <c r="H3475">
        <f ca="1">FLOOR(SimTable[[#This Row],[Total_Service_Time_sec]],10)</f>
        <v>90</v>
      </c>
    </row>
    <row r="3476" spans="1:8" ht="15" customHeight="1">
      <c r="A3476">
        <f t="shared" si="54"/>
        <v>3475</v>
      </c>
      <c r="B3476" s="13">
        <f ca="1">RAND()</f>
        <v>0.56292354926558219</v>
      </c>
      <c r="C3476" t="str">
        <f ca="1">IF(B3476&lt;=$L$3,$I$3,IF(B3476&lt;=$L$4,$I$4,IF(B3476&lt;=$L$5,$I$5,IF(B3476&lt;=$L$6,$I$6,$I$7))))</f>
        <v>Cup</v>
      </c>
      <c r="D3476" s="14">
        <f ca="1">LOGINV(RAND(),$M$12,$L$12)</f>
        <v>24.036433656731361</v>
      </c>
      <c r="E3476" s="14">
        <f ca="1">LOGINV(RAND(),$M$13,$L$13)</f>
        <v>16.677577179548699</v>
      </c>
      <c r="F3476" s="14">
        <f ca="1">LOGINV(RAND(),$M$14,$L$14)</f>
        <v>24.041995464719349</v>
      </c>
      <c r="G3476" s="14">
        <f ca="1">D3476+E3476+F3476</f>
        <v>64.756006300999417</v>
      </c>
      <c r="H3476">
        <f ca="1">FLOOR(SimTable[[#This Row],[Total_Service_Time_sec]],10)</f>
        <v>60</v>
      </c>
    </row>
    <row r="3477" spans="1:8" ht="15" customHeight="1">
      <c r="A3477">
        <f t="shared" si="54"/>
        <v>3476</v>
      </c>
      <c r="B3477" s="13">
        <f ca="1">RAND()</f>
        <v>0.3000938419439082</v>
      </c>
      <c r="C3477" t="str">
        <f ca="1">IF(B3477&lt;=$L$3,$I$3,IF(B3477&lt;=$L$4,$I$4,IF(B3477&lt;=$L$5,$I$5,IF(B3477&lt;=$L$6,$I$6,$I$7))))</f>
        <v>Cone</v>
      </c>
      <c r="D3477" s="14">
        <f ca="1">LOGINV(RAND(),$M$12,$L$12)</f>
        <v>45.953625000914265</v>
      </c>
      <c r="E3477" s="14">
        <f ca="1">LOGINV(RAND(),$M$13,$L$13)</f>
        <v>17.770730082912699</v>
      </c>
      <c r="F3477" s="14">
        <f ca="1">LOGINV(RAND(),$M$14,$L$14)</f>
        <v>21.139412205255589</v>
      </c>
      <c r="G3477" s="14">
        <f ca="1">D3477+E3477+F3477</f>
        <v>84.863767289082546</v>
      </c>
      <c r="H3477">
        <f ca="1">FLOOR(SimTable[[#This Row],[Total_Service_Time_sec]],10)</f>
        <v>80</v>
      </c>
    </row>
    <row r="3478" spans="1:8" ht="15" customHeight="1">
      <c r="A3478">
        <f t="shared" si="54"/>
        <v>3477</v>
      </c>
      <c r="B3478" s="13">
        <f ca="1">RAND()</f>
        <v>0.49704232894253542</v>
      </c>
      <c r="C3478" t="str">
        <f ca="1">IF(B3478&lt;=$L$3,$I$3,IF(B3478&lt;=$L$4,$I$4,IF(B3478&lt;=$L$5,$I$5,IF(B3478&lt;=$L$6,$I$6,$I$7))))</f>
        <v>Cone</v>
      </c>
      <c r="D3478" s="14">
        <f ca="1">LOGINV(RAND(),$M$12,$L$12)</f>
        <v>65.759709772560612</v>
      </c>
      <c r="E3478" s="14">
        <f ca="1">LOGINV(RAND(),$M$13,$L$13)</f>
        <v>25.48321230768283</v>
      </c>
      <c r="F3478" s="14">
        <f ca="1">LOGINV(RAND(),$M$14,$L$14)</f>
        <v>19.458461837611058</v>
      </c>
      <c r="G3478" s="14">
        <f ca="1">D3478+E3478+F3478</f>
        <v>110.7013839178545</v>
      </c>
      <c r="H3478">
        <f ca="1">FLOOR(SimTable[[#This Row],[Total_Service_Time_sec]],10)</f>
        <v>110</v>
      </c>
    </row>
    <row r="3479" spans="1:8" ht="15" customHeight="1">
      <c r="A3479">
        <f t="shared" si="54"/>
        <v>3478</v>
      </c>
      <c r="B3479" s="13">
        <f ca="1">RAND()</f>
        <v>0.885384868555398</v>
      </c>
      <c r="C3479" t="str">
        <f ca="1">IF(B3479&lt;=$L$3,$I$3,IF(B3479&lt;=$L$4,$I$4,IF(B3479&lt;=$L$5,$I$5,IF(B3479&lt;=$L$6,$I$6,$I$7))))</f>
        <v>Shake</v>
      </c>
      <c r="D3479" s="14">
        <f ca="1">LOGINV(RAND(),$M$12,$L$12)</f>
        <v>17.056401945091952</v>
      </c>
      <c r="E3479" s="14">
        <f ca="1">LOGINV(RAND(),$M$13,$L$13)</f>
        <v>48.751494367624126</v>
      </c>
      <c r="F3479" s="14">
        <f ca="1">LOGINV(RAND(),$M$14,$L$14)</f>
        <v>19.755668458846561</v>
      </c>
      <c r="G3479" s="14">
        <f ca="1">D3479+E3479+F3479</f>
        <v>85.563564771562639</v>
      </c>
      <c r="H3479">
        <f ca="1">FLOOR(SimTable[[#This Row],[Total_Service_Time_sec]],10)</f>
        <v>80</v>
      </c>
    </row>
    <row r="3480" spans="1:8" ht="15" customHeight="1">
      <c r="A3480">
        <f t="shared" si="54"/>
        <v>3479</v>
      </c>
      <c r="B3480" s="13">
        <f ca="1">RAND()</f>
        <v>1.6171186451657715E-2</v>
      </c>
      <c r="C3480" t="str">
        <f ca="1">IF(B3480&lt;=$L$3,$I$3,IF(B3480&lt;=$L$4,$I$4,IF(B3480&lt;=$L$5,$I$5,IF(B3480&lt;=$L$6,$I$6,$I$7))))</f>
        <v>Cone</v>
      </c>
      <c r="D3480" s="14">
        <f ca="1">LOGINV(RAND(),$M$12,$L$12)</f>
        <v>33.531983517585502</v>
      </c>
      <c r="E3480" s="14">
        <f ca="1">LOGINV(RAND(),$M$13,$L$13)</f>
        <v>24.537629976411854</v>
      </c>
      <c r="F3480" s="14">
        <f ca="1">LOGINV(RAND(),$M$14,$L$14)</f>
        <v>24.425348141363799</v>
      </c>
      <c r="G3480" s="14">
        <f ca="1">D3480+E3480+F3480</f>
        <v>82.49496163536115</v>
      </c>
      <c r="H3480">
        <f ca="1">FLOOR(SimTable[[#This Row],[Total_Service_Time_sec]],10)</f>
        <v>80</v>
      </c>
    </row>
    <row r="3481" spans="1:8" ht="15" customHeight="1">
      <c r="A3481">
        <f t="shared" si="54"/>
        <v>3480</v>
      </c>
      <c r="B3481" s="13">
        <f ca="1">RAND()</f>
        <v>0.98752028914852019</v>
      </c>
      <c r="C3481" t="str">
        <f ca="1">IF(B3481&lt;=$L$3,$I$3,IF(B3481&lt;=$L$4,$I$4,IF(B3481&lt;=$L$5,$I$5,IF(B3481&lt;=$L$6,$I$6,$I$7))))</f>
        <v>Sundae</v>
      </c>
      <c r="D3481" s="14">
        <f ca="1">LOGINV(RAND(),$M$12,$L$12)</f>
        <v>48.926345007235668</v>
      </c>
      <c r="E3481" s="14">
        <f ca="1">LOGINV(RAND(),$M$13,$L$13)</f>
        <v>47.742443402702229</v>
      </c>
      <c r="F3481" s="14">
        <f ca="1">LOGINV(RAND(),$M$14,$L$14)</f>
        <v>16.517168728294468</v>
      </c>
      <c r="G3481" s="14">
        <f ca="1">D3481+E3481+F3481</f>
        <v>113.18595713823235</v>
      </c>
      <c r="H3481">
        <f ca="1">FLOOR(SimTable[[#This Row],[Total_Service_Time_sec]],10)</f>
        <v>110</v>
      </c>
    </row>
    <row r="3482" spans="1:8" ht="15" customHeight="1">
      <c r="A3482">
        <f t="shared" si="54"/>
        <v>3481</v>
      </c>
      <c r="B3482" s="13">
        <f ca="1">RAND()</f>
        <v>0.57597816789078449</v>
      </c>
      <c r="C3482" t="str">
        <f ca="1">IF(B3482&lt;=$L$3,$I$3,IF(B3482&lt;=$L$4,$I$4,IF(B3482&lt;=$L$5,$I$5,IF(B3482&lt;=$L$6,$I$6,$I$7))))</f>
        <v>Cup</v>
      </c>
      <c r="D3482" s="14">
        <f ca="1">LOGINV(RAND(),$M$12,$L$12)</f>
        <v>54.402594116576509</v>
      </c>
      <c r="E3482" s="14">
        <f ca="1">LOGINV(RAND(),$M$13,$L$13)</f>
        <v>15.571038427398781</v>
      </c>
      <c r="F3482" s="14">
        <f ca="1">LOGINV(RAND(),$M$14,$L$14)</f>
        <v>18.090432222214133</v>
      </c>
      <c r="G3482" s="14">
        <f ca="1">D3482+E3482+F3482</f>
        <v>88.064064766189418</v>
      </c>
      <c r="H3482">
        <f ca="1">FLOOR(SimTable[[#This Row],[Total_Service_Time_sec]],10)</f>
        <v>80</v>
      </c>
    </row>
    <row r="3483" spans="1:8" ht="15" customHeight="1">
      <c r="A3483">
        <f t="shared" si="54"/>
        <v>3482</v>
      </c>
      <c r="B3483" s="13">
        <f ca="1">RAND()</f>
        <v>0.85459553233448415</v>
      </c>
      <c r="C3483" t="str">
        <f ca="1">IF(B3483&lt;=$L$3,$I$3,IF(B3483&lt;=$L$4,$I$4,IF(B3483&lt;=$L$5,$I$5,IF(B3483&lt;=$L$6,$I$6,$I$7))))</f>
        <v>Cup</v>
      </c>
      <c r="D3483" s="14">
        <f ca="1">LOGINV(RAND(),$M$12,$L$12)</f>
        <v>13.395557401368114</v>
      </c>
      <c r="E3483" s="14">
        <f ca="1">LOGINV(RAND(),$M$13,$L$13)</f>
        <v>36.519828008110416</v>
      </c>
      <c r="F3483" s="14">
        <f ca="1">LOGINV(RAND(),$M$14,$L$14)</f>
        <v>22.844110207084306</v>
      </c>
      <c r="G3483" s="14">
        <f ca="1">D3483+E3483+F3483</f>
        <v>72.759495616562845</v>
      </c>
      <c r="H3483">
        <f ca="1">FLOOR(SimTable[[#This Row],[Total_Service_Time_sec]],10)</f>
        <v>70</v>
      </c>
    </row>
    <row r="3484" spans="1:8" ht="15" customHeight="1">
      <c r="A3484">
        <f t="shared" si="54"/>
        <v>3483</v>
      </c>
      <c r="B3484" s="13">
        <f ca="1">RAND()</f>
        <v>0.7090892104511467</v>
      </c>
      <c r="C3484" t="str">
        <f ca="1">IF(B3484&lt;=$L$3,$I$3,IF(B3484&lt;=$L$4,$I$4,IF(B3484&lt;=$L$5,$I$5,IF(B3484&lt;=$L$6,$I$6,$I$7))))</f>
        <v>Cup</v>
      </c>
      <c r="D3484" s="14">
        <f ca="1">LOGINV(RAND(),$M$12,$L$12)</f>
        <v>39.440450345396165</v>
      </c>
      <c r="E3484" s="14">
        <f ca="1">LOGINV(RAND(),$M$13,$L$13)</f>
        <v>53.246058489189465</v>
      </c>
      <c r="F3484" s="14">
        <f ca="1">LOGINV(RAND(),$M$14,$L$14)</f>
        <v>16.877309260360416</v>
      </c>
      <c r="G3484" s="14">
        <f ca="1">D3484+E3484+F3484</f>
        <v>109.56381809494604</v>
      </c>
      <c r="H3484">
        <f ca="1">FLOOR(SimTable[[#This Row],[Total_Service_Time_sec]],10)</f>
        <v>100</v>
      </c>
    </row>
    <row r="3485" spans="1:8" ht="15" customHeight="1">
      <c r="A3485">
        <f t="shared" si="54"/>
        <v>3484</v>
      </c>
      <c r="B3485" s="13">
        <f ca="1">RAND()</f>
        <v>0.46267569633241912</v>
      </c>
      <c r="C3485" t="str">
        <f ca="1">IF(B3485&lt;=$L$3,$I$3,IF(B3485&lt;=$L$4,$I$4,IF(B3485&lt;=$L$5,$I$5,IF(B3485&lt;=$L$6,$I$6,$I$7))))</f>
        <v>Cone</v>
      </c>
      <c r="D3485" s="14">
        <f ca="1">LOGINV(RAND(),$M$12,$L$12)</f>
        <v>26.32288900839308</v>
      </c>
      <c r="E3485" s="14">
        <f ca="1">LOGINV(RAND(),$M$13,$L$13)</f>
        <v>29.446869633911174</v>
      </c>
      <c r="F3485" s="14">
        <f ca="1">LOGINV(RAND(),$M$14,$L$14)</f>
        <v>24.605971124891443</v>
      </c>
      <c r="G3485" s="14">
        <f ca="1">D3485+E3485+F3485</f>
        <v>80.375729767195693</v>
      </c>
      <c r="H3485">
        <f ca="1">FLOOR(SimTable[[#This Row],[Total_Service_Time_sec]],10)</f>
        <v>80</v>
      </c>
    </row>
    <row r="3486" spans="1:8" ht="15" customHeight="1">
      <c r="A3486">
        <f t="shared" si="54"/>
        <v>3485</v>
      </c>
      <c r="B3486" s="13">
        <f ca="1">RAND()</f>
        <v>0.42639563964518101</v>
      </c>
      <c r="C3486" t="str">
        <f ca="1">IF(B3486&lt;=$L$3,$I$3,IF(B3486&lt;=$L$4,$I$4,IF(B3486&lt;=$L$5,$I$5,IF(B3486&lt;=$L$6,$I$6,$I$7))))</f>
        <v>Cone</v>
      </c>
      <c r="D3486" s="14">
        <f ca="1">LOGINV(RAND(),$M$12,$L$12)</f>
        <v>18.456096689675373</v>
      </c>
      <c r="E3486" s="14">
        <f ca="1">LOGINV(RAND(),$M$13,$L$13)</f>
        <v>30.760459312318297</v>
      </c>
      <c r="F3486" s="14">
        <f ca="1">LOGINV(RAND(),$M$14,$L$14)</f>
        <v>31.940219297925935</v>
      </c>
      <c r="G3486" s="14">
        <f ca="1">D3486+E3486+F3486</f>
        <v>81.156775299919602</v>
      </c>
      <c r="H3486">
        <f ca="1">FLOOR(SimTable[[#This Row],[Total_Service_Time_sec]],10)</f>
        <v>80</v>
      </c>
    </row>
    <row r="3487" spans="1:8" ht="15" customHeight="1">
      <c r="A3487">
        <f t="shared" si="54"/>
        <v>3486</v>
      </c>
      <c r="B3487" s="13">
        <f ca="1">RAND()</f>
        <v>4.798681920827208E-2</v>
      </c>
      <c r="C3487" t="str">
        <f ca="1">IF(B3487&lt;=$L$3,$I$3,IF(B3487&lt;=$L$4,$I$4,IF(B3487&lt;=$L$5,$I$5,IF(B3487&lt;=$L$6,$I$6,$I$7))))</f>
        <v>Cone</v>
      </c>
      <c r="D3487" s="14">
        <f ca="1">LOGINV(RAND(),$M$12,$L$12)</f>
        <v>23.193724998174936</v>
      </c>
      <c r="E3487" s="14">
        <f ca="1">LOGINV(RAND(),$M$13,$L$13)</f>
        <v>60.144123882018441</v>
      </c>
      <c r="F3487" s="14">
        <f ca="1">LOGINV(RAND(),$M$14,$L$14)</f>
        <v>18.080397555344412</v>
      </c>
      <c r="G3487" s="14">
        <f ca="1">D3487+E3487+F3487</f>
        <v>101.41824643553778</v>
      </c>
      <c r="H3487">
        <f ca="1">FLOOR(SimTable[[#This Row],[Total_Service_Time_sec]],10)</f>
        <v>100</v>
      </c>
    </row>
    <row r="3488" spans="1:8" ht="15" customHeight="1">
      <c r="A3488">
        <f t="shared" si="54"/>
        <v>3487</v>
      </c>
      <c r="B3488" s="13">
        <f ca="1">RAND()</f>
        <v>0.3468917025539362</v>
      </c>
      <c r="C3488" t="str">
        <f ca="1">IF(B3488&lt;=$L$3,$I$3,IF(B3488&lt;=$L$4,$I$4,IF(B3488&lt;=$L$5,$I$5,IF(B3488&lt;=$L$6,$I$6,$I$7))))</f>
        <v>Cone</v>
      </c>
      <c r="D3488" s="14">
        <f ca="1">LOGINV(RAND(),$M$12,$L$12)</f>
        <v>95.60035274614809</v>
      </c>
      <c r="E3488" s="14">
        <f ca="1">LOGINV(RAND(),$M$13,$L$13)</f>
        <v>40.48240224486328</v>
      </c>
      <c r="F3488" s="14">
        <f ca="1">LOGINV(RAND(),$M$14,$L$14)</f>
        <v>15.418166566627484</v>
      </c>
      <c r="G3488" s="14">
        <f ca="1">D3488+E3488+F3488</f>
        <v>151.50092155763886</v>
      </c>
      <c r="H3488">
        <f ca="1">FLOOR(SimTable[[#This Row],[Total_Service_Time_sec]],10)</f>
        <v>150</v>
      </c>
    </row>
    <row r="3489" spans="1:8" ht="15" customHeight="1">
      <c r="A3489">
        <f t="shared" si="54"/>
        <v>3488</v>
      </c>
      <c r="B3489" s="13">
        <f ca="1">RAND()</f>
        <v>0.36860811865784038</v>
      </c>
      <c r="C3489" t="str">
        <f ca="1">IF(B3489&lt;=$L$3,$I$3,IF(B3489&lt;=$L$4,$I$4,IF(B3489&lt;=$L$5,$I$5,IF(B3489&lt;=$L$6,$I$6,$I$7))))</f>
        <v>Cone</v>
      </c>
      <c r="D3489" s="14">
        <f ca="1">LOGINV(RAND(),$M$12,$L$12)</f>
        <v>13.790381746698039</v>
      </c>
      <c r="E3489" s="14">
        <f ca="1">LOGINV(RAND(),$M$13,$L$13)</f>
        <v>40.039333153514846</v>
      </c>
      <c r="F3489" s="14">
        <f ca="1">LOGINV(RAND(),$M$14,$L$14)</f>
        <v>25.50499080439608</v>
      </c>
      <c r="G3489" s="14">
        <f ca="1">D3489+E3489+F3489</f>
        <v>79.334705704608965</v>
      </c>
      <c r="H3489">
        <f ca="1">FLOOR(SimTable[[#This Row],[Total_Service_Time_sec]],10)</f>
        <v>70</v>
      </c>
    </row>
    <row r="3490" spans="1:8" ht="15" customHeight="1">
      <c r="A3490">
        <f t="shared" si="54"/>
        <v>3489</v>
      </c>
      <c r="B3490" s="13">
        <f ca="1">RAND()</f>
        <v>0.81278916433897241</v>
      </c>
      <c r="C3490" t="str">
        <f ca="1">IF(B3490&lt;=$L$3,$I$3,IF(B3490&lt;=$L$4,$I$4,IF(B3490&lt;=$L$5,$I$5,IF(B3490&lt;=$L$6,$I$6,$I$7))))</f>
        <v>Cup</v>
      </c>
      <c r="D3490" s="14">
        <f ca="1">LOGINV(RAND(),$M$12,$L$12)</f>
        <v>17.359963378179117</v>
      </c>
      <c r="E3490" s="14">
        <f ca="1">LOGINV(RAND(),$M$13,$L$13)</f>
        <v>25.558049095704433</v>
      </c>
      <c r="F3490" s="14">
        <f ca="1">LOGINV(RAND(),$M$14,$L$14)</f>
        <v>25.713412057591562</v>
      </c>
      <c r="G3490" s="14">
        <f ca="1">D3490+E3490+F3490</f>
        <v>68.631424531475119</v>
      </c>
      <c r="H3490">
        <f ca="1">FLOOR(SimTable[[#This Row],[Total_Service_Time_sec]],10)</f>
        <v>60</v>
      </c>
    </row>
    <row r="3491" spans="1:8" ht="15" customHeight="1">
      <c r="A3491">
        <f t="shared" si="54"/>
        <v>3490</v>
      </c>
      <c r="B3491" s="13">
        <f ca="1">RAND()</f>
        <v>0.62859428633111913</v>
      </c>
      <c r="C3491" t="str">
        <f ca="1">IF(B3491&lt;=$L$3,$I$3,IF(B3491&lt;=$L$4,$I$4,IF(B3491&lt;=$L$5,$I$5,IF(B3491&lt;=$L$6,$I$6,$I$7))))</f>
        <v>Cup</v>
      </c>
      <c r="D3491" s="14">
        <f ca="1">LOGINV(RAND(),$M$12,$L$12)</f>
        <v>50.222736060399235</v>
      </c>
      <c r="E3491" s="14">
        <f ca="1">LOGINV(RAND(),$M$13,$L$13)</f>
        <v>43.4029878230699</v>
      </c>
      <c r="F3491" s="14">
        <f ca="1">LOGINV(RAND(),$M$14,$L$14)</f>
        <v>19.930649385315437</v>
      </c>
      <c r="G3491" s="14">
        <f ca="1">D3491+E3491+F3491</f>
        <v>113.55637326878457</v>
      </c>
      <c r="H3491">
        <f ca="1">FLOOR(SimTable[[#This Row],[Total_Service_Time_sec]],10)</f>
        <v>110</v>
      </c>
    </row>
    <row r="3492" spans="1:8" ht="15" customHeight="1">
      <c r="A3492">
        <f t="shared" si="54"/>
        <v>3491</v>
      </c>
      <c r="B3492" s="13">
        <f ca="1">RAND()</f>
        <v>0.97349096574142779</v>
      </c>
      <c r="C3492" t="str">
        <f ca="1">IF(B3492&lt;=$L$3,$I$3,IF(B3492&lt;=$L$4,$I$4,IF(B3492&lt;=$L$5,$I$5,IF(B3492&lt;=$L$6,$I$6,$I$7))))</f>
        <v>Sundae</v>
      </c>
      <c r="D3492" s="14">
        <f ca="1">LOGINV(RAND(),$M$12,$L$12)</f>
        <v>43.544790812140654</v>
      </c>
      <c r="E3492" s="14">
        <f ca="1">LOGINV(RAND(),$M$13,$L$13)</f>
        <v>23.054686369100864</v>
      </c>
      <c r="F3492" s="14">
        <f ca="1">LOGINV(RAND(),$M$14,$L$14)</f>
        <v>19.078564129074856</v>
      </c>
      <c r="G3492" s="14">
        <f ca="1">D3492+E3492+F3492</f>
        <v>85.678041310316388</v>
      </c>
      <c r="H3492">
        <f ca="1">FLOOR(SimTable[[#This Row],[Total_Service_Time_sec]],10)</f>
        <v>80</v>
      </c>
    </row>
    <row r="3493" spans="1:8" ht="15" customHeight="1">
      <c r="A3493">
        <f t="shared" si="54"/>
        <v>3492</v>
      </c>
      <c r="B3493" s="13">
        <f ca="1">RAND()</f>
        <v>0.14278946431439477</v>
      </c>
      <c r="C3493" t="str">
        <f ca="1">IF(B3493&lt;=$L$3,$I$3,IF(B3493&lt;=$L$4,$I$4,IF(B3493&lt;=$L$5,$I$5,IF(B3493&lt;=$L$6,$I$6,$I$7))))</f>
        <v>Cone</v>
      </c>
      <c r="D3493" s="14">
        <f ca="1">LOGINV(RAND(),$M$12,$L$12)</f>
        <v>36.53255230142225</v>
      </c>
      <c r="E3493" s="14">
        <f ca="1">LOGINV(RAND(),$M$13,$L$13)</f>
        <v>22.937550468252738</v>
      </c>
      <c r="F3493" s="14">
        <f ca="1">LOGINV(RAND(),$M$14,$L$14)</f>
        <v>18.151223953797302</v>
      </c>
      <c r="G3493" s="14">
        <f ca="1">D3493+E3493+F3493</f>
        <v>77.621326723472293</v>
      </c>
      <c r="H3493">
        <f ca="1">FLOOR(SimTable[[#This Row],[Total_Service_Time_sec]],10)</f>
        <v>70</v>
      </c>
    </row>
    <row r="3494" spans="1:8" ht="15" customHeight="1">
      <c r="A3494">
        <f t="shared" si="54"/>
        <v>3493</v>
      </c>
      <c r="B3494" s="13">
        <f ca="1">RAND()</f>
        <v>0.67398516558523802</v>
      </c>
      <c r="C3494" t="str">
        <f ca="1">IF(B3494&lt;=$L$3,$I$3,IF(B3494&lt;=$L$4,$I$4,IF(B3494&lt;=$L$5,$I$5,IF(B3494&lt;=$L$6,$I$6,$I$7))))</f>
        <v>Cup</v>
      </c>
      <c r="D3494" s="14">
        <f ca="1">LOGINV(RAND(),$M$12,$L$12)</f>
        <v>52.694695861419213</v>
      </c>
      <c r="E3494" s="14">
        <f ca="1">LOGINV(RAND(),$M$13,$L$13)</f>
        <v>22.842354002501832</v>
      </c>
      <c r="F3494" s="14">
        <f ca="1">LOGINV(RAND(),$M$14,$L$14)</f>
        <v>20.657158625468373</v>
      </c>
      <c r="G3494" s="14">
        <f ca="1">D3494+E3494+F3494</f>
        <v>96.19420848938941</v>
      </c>
      <c r="H3494">
        <f ca="1">FLOOR(SimTable[[#This Row],[Total_Service_Time_sec]],10)</f>
        <v>90</v>
      </c>
    </row>
    <row r="3495" spans="1:8" ht="15" customHeight="1">
      <c r="A3495">
        <f t="shared" si="54"/>
        <v>3494</v>
      </c>
      <c r="B3495" s="13">
        <f ca="1">RAND()</f>
        <v>0.53259892116743235</v>
      </c>
      <c r="C3495" t="str">
        <f ca="1">IF(B3495&lt;=$L$3,$I$3,IF(B3495&lt;=$L$4,$I$4,IF(B3495&lt;=$L$5,$I$5,IF(B3495&lt;=$L$6,$I$6,$I$7))))</f>
        <v>Cup</v>
      </c>
      <c r="D3495" s="14">
        <f ca="1">LOGINV(RAND(),$M$12,$L$12)</f>
        <v>32.84420941489752</v>
      </c>
      <c r="E3495" s="14">
        <f ca="1">LOGINV(RAND(),$M$13,$L$13)</f>
        <v>52.501825978376601</v>
      </c>
      <c r="F3495" s="14">
        <f ca="1">LOGINV(RAND(),$M$14,$L$14)</f>
        <v>19.901215672444788</v>
      </c>
      <c r="G3495" s="14">
        <f ca="1">D3495+E3495+F3495</f>
        <v>105.24725106571891</v>
      </c>
      <c r="H3495">
        <f ca="1">FLOOR(SimTable[[#This Row],[Total_Service_Time_sec]],10)</f>
        <v>100</v>
      </c>
    </row>
    <row r="3496" spans="1:8" ht="15" customHeight="1">
      <c r="A3496">
        <f t="shared" si="54"/>
        <v>3495</v>
      </c>
      <c r="B3496" s="13">
        <f ca="1">RAND()</f>
        <v>0.58572436779744219</v>
      </c>
      <c r="C3496" t="str">
        <f ca="1">IF(B3496&lt;=$L$3,$I$3,IF(B3496&lt;=$L$4,$I$4,IF(B3496&lt;=$L$5,$I$5,IF(B3496&lt;=$L$6,$I$6,$I$7))))</f>
        <v>Cup</v>
      </c>
      <c r="D3496" s="14">
        <f ca="1">LOGINV(RAND(),$M$12,$L$12)</f>
        <v>44.855411693357752</v>
      </c>
      <c r="E3496" s="14">
        <f ca="1">LOGINV(RAND(),$M$13,$L$13)</f>
        <v>27.267242898437868</v>
      </c>
      <c r="F3496" s="14">
        <f ca="1">LOGINV(RAND(),$M$14,$L$14)</f>
        <v>21.909261642373803</v>
      </c>
      <c r="G3496" s="14">
        <f ca="1">D3496+E3496+F3496</f>
        <v>94.031916234169429</v>
      </c>
      <c r="H3496">
        <f ca="1">FLOOR(SimTable[[#This Row],[Total_Service_Time_sec]],10)</f>
        <v>90</v>
      </c>
    </row>
    <row r="3497" spans="1:8" ht="15" customHeight="1">
      <c r="A3497">
        <f t="shared" si="54"/>
        <v>3496</v>
      </c>
      <c r="B3497" s="13">
        <f ca="1">RAND()</f>
        <v>0.35559916849875073</v>
      </c>
      <c r="C3497" t="str">
        <f ca="1">IF(B3497&lt;=$L$3,$I$3,IF(B3497&lt;=$L$4,$I$4,IF(B3497&lt;=$L$5,$I$5,IF(B3497&lt;=$L$6,$I$6,$I$7))))</f>
        <v>Cone</v>
      </c>
      <c r="D3497" s="14">
        <f ca="1">LOGINV(RAND(),$M$12,$L$12)</f>
        <v>28.211458082953126</v>
      </c>
      <c r="E3497" s="14">
        <f ca="1">LOGINV(RAND(),$M$13,$L$13)</f>
        <v>19.71255163096377</v>
      </c>
      <c r="F3497" s="14">
        <f ca="1">LOGINV(RAND(),$M$14,$L$14)</f>
        <v>24.030958699812359</v>
      </c>
      <c r="G3497" s="14">
        <f ca="1">D3497+E3497+F3497</f>
        <v>71.954968413729262</v>
      </c>
      <c r="H3497">
        <f ca="1">FLOOR(SimTable[[#This Row],[Total_Service_Time_sec]],10)</f>
        <v>70</v>
      </c>
    </row>
    <row r="3498" spans="1:8" ht="15" customHeight="1">
      <c r="A3498">
        <f t="shared" si="54"/>
        <v>3497</v>
      </c>
      <c r="B3498" s="13">
        <f ca="1">RAND()</f>
        <v>0.89042574832641386</v>
      </c>
      <c r="C3498" t="str">
        <f ca="1">IF(B3498&lt;=$L$3,$I$3,IF(B3498&lt;=$L$4,$I$4,IF(B3498&lt;=$L$5,$I$5,IF(B3498&lt;=$L$6,$I$6,$I$7))))</f>
        <v>Shake</v>
      </c>
      <c r="D3498" s="14">
        <f ca="1">LOGINV(RAND(),$M$12,$L$12)</f>
        <v>39.509738482107437</v>
      </c>
      <c r="E3498" s="14">
        <f ca="1">LOGINV(RAND(),$M$13,$L$13)</f>
        <v>25.814016055337792</v>
      </c>
      <c r="F3498" s="14">
        <f ca="1">LOGINV(RAND(),$M$14,$L$14)</f>
        <v>17.417160764629706</v>
      </c>
      <c r="G3498" s="14">
        <f ca="1">D3498+E3498+F3498</f>
        <v>82.740915302074939</v>
      </c>
      <c r="H3498">
        <f ca="1">FLOOR(SimTable[[#This Row],[Total_Service_Time_sec]],10)</f>
        <v>80</v>
      </c>
    </row>
    <row r="3499" spans="1:8" ht="15" customHeight="1">
      <c r="A3499">
        <f t="shared" si="54"/>
        <v>3498</v>
      </c>
      <c r="B3499" s="13">
        <f ca="1">RAND()</f>
        <v>0.20373493707996837</v>
      </c>
      <c r="C3499" t="str">
        <f ca="1">IF(B3499&lt;=$L$3,$I$3,IF(B3499&lt;=$L$4,$I$4,IF(B3499&lt;=$L$5,$I$5,IF(B3499&lt;=$L$6,$I$6,$I$7))))</f>
        <v>Cone</v>
      </c>
      <c r="D3499" s="14">
        <f ca="1">LOGINV(RAND(),$M$12,$L$12)</f>
        <v>13.289305695597127</v>
      </c>
      <c r="E3499" s="14">
        <f ca="1">LOGINV(RAND(),$M$13,$L$13)</f>
        <v>32.721241609895301</v>
      </c>
      <c r="F3499" s="14">
        <f ca="1">LOGINV(RAND(),$M$14,$L$14)</f>
        <v>21.524183606280427</v>
      </c>
      <c r="G3499" s="14">
        <f ca="1">D3499+E3499+F3499</f>
        <v>67.534730911772854</v>
      </c>
      <c r="H3499">
        <f ca="1">FLOOR(SimTable[[#This Row],[Total_Service_Time_sec]],10)</f>
        <v>60</v>
      </c>
    </row>
    <row r="3500" spans="1:8" ht="15" customHeight="1">
      <c r="A3500">
        <f t="shared" si="54"/>
        <v>3499</v>
      </c>
      <c r="B3500" s="13">
        <f ca="1">RAND()</f>
        <v>0.87891790911371748</v>
      </c>
      <c r="C3500" t="str">
        <f ca="1">IF(B3500&lt;=$L$3,$I$3,IF(B3500&lt;=$L$4,$I$4,IF(B3500&lt;=$L$5,$I$5,IF(B3500&lt;=$L$6,$I$6,$I$7))))</f>
        <v>Shake</v>
      </c>
      <c r="D3500" s="14">
        <f ca="1">LOGINV(RAND(),$M$12,$L$12)</f>
        <v>19.665267179705083</v>
      </c>
      <c r="E3500" s="14">
        <f ca="1">LOGINV(RAND(),$M$13,$L$13)</f>
        <v>29.406860061407919</v>
      </c>
      <c r="F3500" s="14">
        <f ca="1">LOGINV(RAND(),$M$14,$L$14)</f>
        <v>21.966112240222685</v>
      </c>
      <c r="G3500" s="14">
        <f ca="1">D3500+E3500+F3500</f>
        <v>71.038239481335694</v>
      </c>
      <c r="H3500">
        <f ca="1">FLOOR(SimTable[[#This Row],[Total_Service_Time_sec]],10)</f>
        <v>70</v>
      </c>
    </row>
    <row r="3501" spans="1:8" ht="15" customHeight="1">
      <c r="A3501">
        <f t="shared" si="54"/>
        <v>3500</v>
      </c>
      <c r="B3501" s="13">
        <f ca="1">RAND()</f>
        <v>0.13387765934374485</v>
      </c>
      <c r="C3501" t="str">
        <f ca="1">IF(B3501&lt;=$L$3,$I$3,IF(B3501&lt;=$L$4,$I$4,IF(B3501&lt;=$L$5,$I$5,IF(B3501&lt;=$L$6,$I$6,$I$7))))</f>
        <v>Cone</v>
      </c>
      <c r="D3501" s="14">
        <f ca="1">LOGINV(RAND(),$M$12,$L$12)</f>
        <v>20.891822259801032</v>
      </c>
      <c r="E3501" s="14">
        <f ca="1">LOGINV(RAND(),$M$13,$L$13)</f>
        <v>25.326353833578921</v>
      </c>
      <c r="F3501" s="14">
        <f ca="1">LOGINV(RAND(),$M$14,$L$14)</f>
        <v>16.642542263193842</v>
      </c>
      <c r="G3501" s="14">
        <f ca="1">D3501+E3501+F3501</f>
        <v>62.860718356573798</v>
      </c>
      <c r="H3501">
        <f ca="1">FLOOR(SimTable[[#This Row],[Total_Service_Time_sec]],10)</f>
        <v>60</v>
      </c>
    </row>
    <row r="3502" spans="1:8" ht="15" customHeight="1">
      <c r="A3502">
        <f t="shared" si="54"/>
        <v>3501</v>
      </c>
      <c r="B3502" s="13">
        <f ca="1">RAND()</f>
        <v>0.51223934605878751</v>
      </c>
      <c r="C3502" t="str">
        <f ca="1">IF(B3502&lt;=$L$3,$I$3,IF(B3502&lt;=$L$4,$I$4,IF(B3502&lt;=$L$5,$I$5,IF(B3502&lt;=$L$6,$I$6,$I$7))))</f>
        <v>Cup</v>
      </c>
      <c r="D3502" s="14">
        <f ca="1">LOGINV(RAND(),$M$12,$L$12)</f>
        <v>22.123639636649148</v>
      </c>
      <c r="E3502" s="14">
        <f ca="1">LOGINV(RAND(),$M$13,$L$13)</f>
        <v>6.6770941599702365</v>
      </c>
      <c r="F3502" s="14">
        <f ca="1">LOGINV(RAND(),$M$14,$L$14)</f>
        <v>15.202886693118867</v>
      </c>
      <c r="G3502" s="14">
        <f ca="1">D3502+E3502+F3502</f>
        <v>44.003620489738253</v>
      </c>
      <c r="H3502">
        <f ca="1">FLOOR(SimTable[[#This Row],[Total_Service_Time_sec]],10)</f>
        <v>40</v>
      </c>
    </row>
    <row r="3503" spans="1:8" ht="15" customHeight="1">
      <c r="A3503">
        <f t="shared" si="54"/>
        <v>3502</v>
      </c>
      <c r="B3503" s="13">
        <f ca="1">RAND()</f>
        <v>0.93726793202372116</v>
      </c>
      <c r="C3503" t="str">
        <f ca="1">IF(B3503&lt;=$L$3,$I$3,IF(B3503&lt;=$L$4,$I$4,IF(B3503&lt;=$L$5,$I$5,IF(B3503&lt;=$L$6,$I$6,$I$7))))</f>
        <v>Split</v>
      </c>
      <c r="D3503" s="14">
        <f ca="1">LOGINV(RAND(),$M$12,$L$12)</f>
        <v>29.251415276559534</v>
      </c>
      <c r="E3503" s="14">
        <f ca="1">LOGINV(RAND(),$M$13,$L$13)</f>
        <v>7.8293434861289954</v>
      </c>
      <c r="F3503" s="14">
        <f ca="1">LOGINV(RAND(),$M$14,$L$14)</f>
        <v>21.953783606799277</v>
      </c>
      <c r="G3503" s="14">
        <f ca="1">D3503+E3503+F3503</f>
        <v>59.034542369487809</v>
      </c>
      <c r="H3503">
        <f ca="1">FLOOR(SimTable[[#This Row],[Total_Service_Time_sec]],10)</f>
        <v>50</v>
      </c>
    </row>
    <row r="3504" spans="1:8" ht="15" customHeight="1">
      <c r="A3504">
        <f t="shared" si="54"/>
        <v>3503</v>
      </c>
      <c r="B3504" s="13">
        <f ca="1">RAND()</f>
        <v>0.26489139133855433</v>
      </c>
      <c r="C3504" t="str">
        <f ca="1">IF(B3504&lt;=$L$3,$I$3,IF(B3504&lt;=$L$4,$I$4,IF(B3504&lt;=$L$5,$I$5,IF(B3504&lt;=$L$6,$I$6,$I$7))))</f>
        <v>Cone</v>
      </c>
      <c r="D3504" s="14">
        <f ca="1">LOGINV(RAND(),$M$12,$L$12)</f>
        <v>22.090980479238759</v>
      </c>
      <c r="E3504" s="14">
        <f ca="1">LOGINV(RAND(),$M$13,$L$13)</f>
        <v>22.157009815275195</v>
      </c>
      <c r="F3504" s="14">
        <f ca="1">LOGINV(RAND(),$M$14,$L$14)</f>
        <v>15.403118698576424</v>
      </c>
      <c r="G3504" s="14">
        <f ca="1">D3504+E3504+F3504</f>
        <v>59.651108993090375</v>
      </c>
      <c r="H3504">
        <f ca="1">FLOOR(SimTable[[#This Row],[Total_Service_Time_sec]],10)</f>
        <v>50</v>
      </c>
    </row>
    <row r="3505" spans="1:8" ht="15" customHeight="1">
      <c r="A3505">
        <f t="shared" si="54"/>
        <v>3504</v>
      </c>
      <c r="B3505" s="13">
        <f ca="1">RAND()</f>
        <v>0.57795457649780435</v>
      </c>
      <c r="C3505" t="str">
        <f ca="1">IF(B3505&lt;=$L$3,$I$3,IF(B3505&lt;=$L$4,$I$4,IF(B3505&lt;=$L$5,$I$5,IF(B3505&lt;=$L$6,$I$6,$I$7))))</f>
        <v>Cup</v>
      </c>
      <c r="D3505" s="14">
        <f ca="1">LOGINV(RAND(),$M$12,$L$12)</f>
        <v>34.359608356461813</v>
      </c>
      <c r="E3505" s="14">
        <f ca="1">LOGINV(RAND(),$M$13,$L$13)</f>
        <v>14.580969571306987</v>
      </c>
      <c r="F3505" s="14">
        <f ca="1">LOGINV(RAND(),$M$14,$L$14)</f>
        <v>20.445140756266493</v>
      </c>
      <c r="G3505" s="14">
        <f ca="1">D3505+E3505+F3505</f>
        <v>69.385718684035297</v>
      </c>
      <c r="H3505">
        <f ca="1">FLOOR(SimTable[[#This Row],[Total_Service_Time_sec]],10)</f>
        <v>60</v>
      </c>
    </row>
    <row r="3506" spans="1:8" ht="15" customHeight="1">
      <c r="A3506">
        <f t="shared" si="54"/>
        <v>3505</v>
      </c>
      <c r="B3506" s="13">
        <f ca="1">RAND()</f>
        <v>0.43047775608279815</v>
      </c>
      <c r="C3506" t="str">
        <f ca="1">IF(B3506&lt;=$L$3,$I$3,IF(B3506&lt;=$L$4,$I$4,IF(B3506&lt;=$L$5,$I$5,IF(B3506&lt;=$L$6,$I$6,$I$7))))</f>
        <v>Cone</v>
      </c>
      <c r="D3506" s="14">
        <f ca="1">LOGINV(RAND(),$M$12,$L$12)</f>
        <v>33.884721631147912</v>
      </c>
      <c r="E3506" s="14">
        <f ca="1">LOGINV(RAND(),$M$13,$L$13)</f>
        <v>46.174106403533401</v>
      </c>
      <c r="F3506" s="14">
        <f ca="1">LOGINV(RAND(),$M$14,$L$14)</f>
        <v>22.375998515094295</v>
      </c>
      <c r="G3506" s="14">
        <f ca="1">D3506+E3506+F3506</f>
        <v>102.43482654977561</v>
      </c>
      <c r="H3506">
        <f ca="1">FLOOR(SimTable[[#This Row],[Total_Service_Time_sec]],10)</f>
        <v>100</v>
      </c>
    </row>
    <row r="3507" spans="1:8" ht="15" customHeight="1">
      <c r="A3507">
        <f t="shared" si="54"/>
        <v>3506</v>
      </c>
      <c r="B3507" s="13">
        <f ca="1">RAND()</f>
        <v>0.93347245115895139</v>
      </c>
      <c r="C3507" t="str">
        <f ca="1">IF(B3507&lt;=$L$3,$I$3,IF(B3507&lt;=$L$4,$I$4,IF(B3507&lt;=$L$5,$I$5,IF(B3507&lt;=$L$6,$I$6,$I$7))))</f>
        <v>Split</v>
      </c>
      <c r="D3507" s="14">
        <f ca="1">LOGINV(RAND(),$M$12,$L$12)</f>
        <v>48.588199767272243</v>
      </c>
      <c r="E3507" s="14">
        <f ca="1">LOGINV(RAND(),$M$13,$L$13)</f>
        <v>13.607352169702581</v>
      </c>
      <c r="F3507" s="14">
        <f ca="1">LOGINV(RAND(),$M$14,$L$14)</f>
        <v>23.429237602495384</v>
      </c>
      <c r="G3507" s="14">
        <f ca="1">D3507+E3507+F3507</f>
        <v>85.624789539470214</v>
      </c>
      <c r="H3507">
        <f ca="1">FLOOR(SimTable[[#This Row],[Total_Service_Time_sec]],10)</f>
        <v>80</v>
      </c>
    </row>
    <row r="3508" spans="1:8" ht="15" customHeight="1">
      <c r="A3508">
        <f t="shared" si="54"/>
        <v>3507</v>
      </c>
      <c r="B3508" s="13">
        <f ca="1">RAND()</f>
        <v>0.66160688812665713</v>
      </c>
      <c r="C3508" t="str">
        <f ca="1">IF(B3508&lt;=$L$3,$I$3,IF(B3508&lt;=$L$4,$I$4,IF(B3508&lt;=$L$5,$I$5,IF(B3508&lt;=$L$6,$I$6,$I$7))))</f>
        <v>Cup</v>
      </c>
      <c r="D3508" s="14">
        <f ca="1">LOGINV(RAND(),$M$12,$L$12)</f>
        <v>29.888354420252529</v>
      </c>
      <c r="E3508" s="14">
        <f ca="1">LOGINV(RAND(),$M$13,$L$13)</f>
        <v>13.19564624747454</v>
      </c>
      <c r="F3508" s="14">
        <f ca="1">LOGINV(RAND(),$M$14,$L$14)</f>
        <v>16.805910929929755</v>
      </c>
      <c r="G3508" s="14">
        <f ca="1">D3508+E3508+F3508</f>
        <v>59.88991159765682</v>
      </c>
      <c r="H3508">
        <f ca="1">FLOOR(SimTable[[#This Row],[Total_Service_Time_sec]],10)</f>
        <v>50</v>
      </c>
    </row>
    <row r="3509" spans="1:8" ht="15" customHeight="1">
      <c r="A3509">
        <f t="shared" si="54"/>
        <v>3508</v>
      </c>
      <c r="B3509" s="13">
        <f ca="1">RAND()</f>
        <v>0.74903579563528322</v>
      </c>
      <c r="C3509" t="str">
        <f ca="1">IF(B3509&lt;=$L$3,$I$3,IF(B3509&lt;=$L$4,$I$4,IF(B3509&lt;=$L$5,$I$5,IF(B3509&lt;=$L$6,$I$6,$I$7))))</f>
        <v>Cup</v>
      </c>
      <c r="D3509" s="14">
        <f ca="1">LOGINV(RAND(),$M$12,$L$12)</f>
        <v>14.055548892988783</v>
      </c>
      <c r="E3509" s="14">
        <f ca="1">LOGINV(RAND(),$M$13,$L$13)</f>
        <v>42.024370714866819</v>
      </c>
      <c r="F3509" s="14">
        <f ca="1">LOGINV(RAND(),$M$14,$L$14)</f>
        <v>21.45218999019437</v>
      </c>
      <c r="G3509" s="14">
        <f ca="1">D3509+E3509+F3509</f>
        <v>77.532109598049971</v>
      </c>
      <c r="H3509">
        <f ca="1">FLOOR(SimTable[[#This Row],[Total_Service_Time_sec]],10)</f>
        <v>70</v>
      </c>
    </row>
    <row r="3510" spans="1:8" ht="15" customHeight="1">
      <c r="A3510">
        <f t="shared" si="54"/>
        <v>3509</v>
      </c>
      <c r="B3510" s="13">
        <f ca="1">RAND()</f>
        <v>0.84791994812851501</v>
      </c>
      <c r="C3510" t="str">
        <f ca="1">IF(B3510&lt;=$L$3,$I$3,IF(B3510&lt;=$L$4,$I$4,IF(B3510&lt;=$L$5,$I$5,IF(B3510&lt;=$L$6,$I$6,$I$7))))</f>
        <v>Cup</v>
      </c>
      <c r="D3510" s="14">
        <f ca="1">LOGINV(RAND(),$M$12,$L$12)</f>
        <v>21.975420981641086</v>
      </c>
      <c r="E3510" s="14">
        <f ca="1">LOGINV(RAND(),$M$13,$L$13)</f>
        <v>23.497027074427837</v>
      </c>
      <c r="F3510" s="14">
        <f ca="1">LOGINV(RAND(),$M$14,$L$14)</f>
        <v>17.883935486295936</v>
      </c>
      <c r="G3510" s="14">
        <f ca="1">D3510+E3510+F3510</f>
        <v>63.356383542364867</v>
      </c>
      <c r="H3510">
        <f ca="1">FLOOR(SimTable[[#This Row],[Total_Service_Time_sec]],10)</f>
        <v>60</v>
      </c>
    </row>
    <row r="3511" spans="1:8" ht="15" customHeight="1">
      <c r="A3511">
        <f t="shared" si="54"/>
        <v>3510</v>
      </c>
      <c r="B3511" s="13">
        <f ca="1">RAND()</f>
        <v>0.88496119607433155</v>
      </c>
      <c r="C3511" t="str">
        <f ca="1">IF(B3511&lt;=$L$3,$I$3,IF(B3511&lt;=$L$4,$I$4,IF(B3511&lt;=$L$5,$I$5,IF(B3511&lt;=$L$6,$I$6,$I$7))))</f>
        <v>Shake</v>
      </c>
      <c r="D3511" s="14">
        <f ca="1">LOGINV(RAND(),$M$12,$L$12)</f>
        <v>47.346991178895188</v>
      </c>
      <c r="E3511" s="14">
        <f ca="1">LOGINV(RAND(),$M$13,$L$13)</f>
        <v>20.669997833321663</v>
      </c>
      <c r="F3511" s="14">
        <f ca="1">LOGINV(RAND(),$M$14,$L$14)</f>
        <v>19.636499264470675</v>
      </c>
      <c r="G3511" s="14">
        <f ca="1">D3511+E3511+F3511</f>
        <v>87.653488276687526</v>
      </c>
      <c r="H3511">
        <f ca="1">FLOOR(SimTable[[#This Row],[Total_Service_Time_sec]],10)</f>
        <v>80</v>
      </c>
    </row>
    <row r="3512" spans="1:8" ht="15" customHeight="1">
      <c r="A3512">
        <f t="shared" si="54"/>
        <v>3511</v>
      </c>
      <c r="B3512" s="13">
        <f ca="1">RAND()</f>
        <v>0.87961829673268832</v>
      </c>
      <c r="C3512" t="str">
        <f ca="1">IF(B3512&lt;=$L$3,$I$3,IF(B3512&lt;=$L$4,$I$4,IF(B3512&lt;=$L$5,$I$5,IF(B3512&lt;=$L$6,$I$6,$I$7))))</f>
        <v>Shake</v>
      </c>
      <c r="D3512" s="14">
        <f ca="1">LOGINV(RAND(),$M$12,$L$12)</f>
        <v>44.791353493009701</v>
      </c>
      <c r="E3512" s="14">
        <f ca="1">LOGINV(RAND(),$M$13,$L$13)</f>
        <v>32.285360192426253</v>
      </c>
      <c r="F3512" s="14">
        <f ca="1">LOGINV(RAND(),$M$14,$L$14)</f>
        <v>14.582319350659571</v>
      </c>
      <c r="G3512" s="14">
        <f ca="1">D3512+E3512+F3512</f>
        <v>91.659033036095522</v>
      </c>
      <c r="H3512">
        <f ca="1">FLOOR(SimTable[[#This Row],[Total_Service_Time_sec]],10)</f>
        <v>90</v>
      </c>
    </row>
    <row r="3513" spans="1:8" ht="15" customHeight="1">
      <c r="A3513">
        <f t="shared" si="54"/>
        <v>3512</v>
      </c>
      <c r="B3513" s="13">
        <f ca="1">RAND()</f>
        <v>0.98659226111351161</v>
      </c>
      <c r="C3513" t="str">
        <f ca="1">IF(B3513&lt;=$L$3,$I$3,IF(B3513&lt;=$L$4,$I$4,IF(B3513&lt;=$L$5,$I$5,IF(B3513&lt;=$L$6,$I$6,$I$7))))</f>
        <v>Sundae</v>
      </c>
      <c r="D3513" s="14">
        <f ca="1">LOGINV(RAND(),$M$12,$L$12)</f>
        <v>23.253656510075466</v>
      </c>
      <c r="E3513" s="14">
        <f ca="1">LOGINV(RAND(),$M$13,$L$13)</f>
        <v>77.363140321973532</v>
      </c>
      <c r="F3513" s="14">
        <f ca="1">LOGINV(RAND(),$M$14,$L$14)</f>
        <v>19.068000708209841</v>
      </c>
      <c r="G3513" s="14">
        <f ca="1">D3513+E3513+F3513</f>
        <v>119.68479754025884</v>
      </c>
      <c r="H3513">
        <f ca="1">FLOOR(SimTable[[#This Row],[Total_Service_Time_sec]],10)</f>
        <v>110</v>
      </c>
    </row>
    <row r="3514" spans="1:8" ht="15" customHeight="1">
      <c r="A3514">
        <f t="shared" si="54"/>
        <v>3513</v>
      </c>
      <c r="B3514" s="13">
        <f ca="1">RAND()</f>
        <v>0.76645287942417917</v>
      </c>
      <c r="C3514" t="str">
        <f ca="1">IF(B3514&lt;=$L$3,$I$3,IF(B3514&lt;=$L$4,$I$4,IF(B3514&lt;=$L$5,$I$5,IF(B3514&lt;=$L$6,$I$6,$I$7))))</f>
        <v>Cup</v>
      </c>
      <c r="D3514" s="14">
        <f ca="1">LOGINV(RAND(),$M$12,$L$12)</f>
        <v>87.078786772574048</v>
      </c>
      <c r="E3514" s="14">
        <f ca="1">LOGINV(RAND(),$M$13,$L$13)</f>
        <v>12.701642380913997</v>
      </c>
      <c r="F3514" s="14">
        <f ca="1">LOGINV(RAND(),$M$14,$L$14)</f>
        <v>14.466115144315161</v>
      </c>
      <c r="G3514" s="14">
        <f ca="1">D3514+E3514+F3514</f>
        <v>114.24654429780321</v>
      </c>
      <c r="H3514">
        <f ca="1">FLOOR(SimTable[[#This Row],[Total_Service_Time_sec]],10)</f>
        <v>110</v>
      </c>
    </row>
    <row r="3515" spans="1:8" ht="15" customHeight="1">
      <c r="A3515">
        <f t="shared" si="54"/>
        <v>3514</v>
      </c>
      <c r="B3515" s="13">
        <f ca="1">RAND()</f>
        <v>0.38278337456357769</v>
      </c>
      <c r="C3515" t="str">
        <f ca="1">IF(B3515&lt;=$L$3,$I$3,IF(B3515&lt;=$L$4,$I$4,IF(B3515&lt;=$L$5,$I$5,IF(B3515&lt;=$L$6,$I$6,$I$7))))</f>
        <v>Cone</v>
      </c>
      <c r="D3515" s="14">
        <f ca="1">LOGINV(RAND(),$M$12,$L$12)</f>
        <v>20.262233929133529</v>
      </c>
      <c r="E3515" s="14">
        <f ca="1">LOGINV(RAND(),$M$13,$L$13)</f>
        <v>23.286451019580486</v>
      </c>
      <c r="F3515" s="14">
        <f ca="1">LOGINV(RAND(),$M$14,$L$14)</f>
        <v>15.851179966988598</v>
      </c>
      <c r="G3515" s="14">
        <f ca="1">D3515+E3515+F3515</f>
        <v>59.399864915702608</v>
      </c>
      <c r="H3515">
        <f ca="1">FLOOR(SimTable[[#This Row],[Total_Service_Time_sec]],10)</f>
        <v>50</v>
      </c>
    </row>
    <row r="3516" spans="1:8" ht="15" customHeight="1">
      <c r="A3516">
        <f t="shared" si="54"/>
        <v>3515</v>
      </c>
      <c r="B3516" s="13">
        <f ca="1">RAND()</f>
        <v>0.78047235425646422</v>
      </c>
      <c r="C3516" t="str">
        <f ca="1">IF(B3516&lt;=$L$3,$I$3,IF(B3516&lt;=$L$4,$I$4,IF(B3516&lt;=$L$5,$I$5,IF(B3516&lt;=$L$6,$I$6,$I$7))))</f>
        <v>Cup</v>
      </c>
      <c r="D3516" s="14">
        <f ca="1">LOGINV(RAND(),$M$12,$L$12)</f>
        <v>100.58266758821696</v>
      </c>
      <c r="E3516" s="14">
        <f ca="1">LOGINV(RAND(),$M$13,$L$13)</f>
        <v>14.197517496630278</v>
      </c>
      <c r="F3516" s="14">
        <f ca="1">LOGINV(RAND(),$M$14,$L$14)</f>
        <v>22.535031900139209</v>
      </c>
      <c r="G3516" s="14">
        <f ca="1">D3516+E3516+F3516</f>
        <v>137.31521698498645</v>
      </c>
      <c r="H3516">
        <f ca="1">FLOOR(SimTable[[#This Row],[Total_Service_Time_sec]],10)</f>
        <v>130</v>
      </c>
    </row>
    <row r="3517" spans="1:8" ht="15" customHeight="1">
      <c r="A3517">
        <f t="shared" si="54"/>
        <v>3516</v>
      </c>
      <c r="B3517" s="13">
        <f ca="1">RAND()</f>
        <v>0.31520831027666385</v>
      </c>
      <c r="C3517" t="str">
        <f ca="1">IF(B3517&lt;=$L$3,$I$3,IF(B3517&lt;=$L$4,$I$4,IF(B3517&lt;=$L$5,$I$5,IF(B3517&lt;=$L$6,$I$6,$I$7))))</f>
        <v>Cone</v>
      </c>
      <c r="D3517" s="14">
        <f ca="1">LOGINV(RAND(),$M$12,$L$12)</f>
        <v>10.626304692394031</v>
      </c>
      <c r="E3517" s="14">
        <f ca="1">LOGINV(RAND(),$M$13,$L$13)</f>
        <v>26.188715082328152</v>
      </c>
      <c r="F3517" s="14">
        <f ca="1">LOGINV(RAND(),$M$14,$L$14)</f>
        <v>16.906695129309526</v>
      </c>
      <c r="G3517" s="14">
        <f ca="1">D3517+E3517+F3517</f>
        <v>53.721714904031707</v>
      </c>
      <c r="H3517">
        <f ca="1">FLOOR(SimTable[[#This Row],[Total_Service_Time_sec]],10)</f>
        <v>50</v>
      </c>
    </row>
    <row r="3518" spans="1:8" ht="15" customHeight="1">
      <c r="A3518">
        <f t="shared" si="54"/>
        <v>3517</v>
      </c>
      <c r="B3518" s="13">
        <f ca="1">RAND()</f>
        <v>0.60710291473621181</v>
      </c>
      <c r="C3518" t="str">
        <f ca="1">IF(B3518&lt;=$L$3,$I$3,IF(B3518&lt;=$L$4,$I$4,IF(B3518&lt;=$L$5,$I$5,IF(B3518&lt;=$L$6,$I$6,$I$7))))</f>
        <v>Cup</v>
      </c>
      <c r="D3518" s="14">
        <f ca="1">LOGINV(RAND(),$M$12,$L$12)</f>
        <v>38.166091635358157</v>
      </c>
      <c r="E3518" s="14">
        <f ca="1">LOGINV(RAND(),$M$13,$L$13)</f>
        <v>17.035129148323989</v>
      </c>
      <c r="F3518" s="14">
        <f ca="1">LOGINV(RAND(),$M$14,$L$14)</f>
        <v>18.254590412425372</v>
      </c>
      <c r="G3518" s="14">
        <f ca="1">D3518+E3518+F3518</f>
        <v>73.455811196107518</v>
      </c>
      <c r="H3518">
        <f ca="1">FLOOR(SimTable[[#This Row],[Total_Service_Time_sec]],10)</f>
        <v>70</v>
      </c>
    </row>
    <row r="3519" spans="1:8" ht="15" customHeight="1">
      <c r="A3519">
        <f t="shared" si="54"/>
        <v>3518</v>
      </c>
      <c r="B3519" s="13">
        <f ca="1">RAND()</f>
        <v>0.53928715330209553</v>
      </c>
      <c r="C3519" t="str">
        <f ca="1">IF(B3519&lt;=$L$3,$I$3,IF(B3519&lt;=$L$4,$I$4,IF(B3519&lt;=$L$5,$I$5,IF(B3519&lt;=$L$6,$I$6,$I$7))))</f>
        <v>Cup</v>
      </c>
      <c r="D3519" s="14">
        <f ca="1">LOGINV(RAND(),$M$12,$L$12)</f>
        <v>51.445009487393683</v>
      </c>
      <c r="E3519" s="14">
        <f ca="1">LOGINV(RAND(),$M$13,$L$13)</f>
        <v>59.631945008993121</v>
      </c>
      <c r="F3519" s="14">
        <f ca="1">LOGINV(RAND(),$M$14,$L$14)</f>
        <v>19.807179515054525</v>
      </c>
      <c r="G3519" s="14">
        <f ca="1">D3519+E3519+F3519</f>
        <v>130.88413401144132</v>
      </c>
      <c r="H3519">
        <f ca="1">FLOOR(SimTable[[#This Row],[Total_Service_Time_sec]],10)</f>
        <v>130</v>
      </c>
    </row>
    <row r="3520" spans="1:8" ht="15" customHeight="1">
      <c r="A3520">
        <f t="shared" si="54"/>
        <v>3519</v>
      </c>
      <c r="B3520" s="13">
        <f ca="1">RAND()</f>
        <v>0.4115559029459962</v>
      </c>
      <c r="C3520" t="str">
        <f ca="1">IF(B3520&lt;=$L$3,$I$3,IF(B3520&lt;=$L$4,$I$4,IF(B3520&lt;=$L$5,$I$5,IF(B3520&lt;=$L$6,$I$6,$I$7))))</f>
        <v>Cone</v>
      </c>
      <c r="D3520" s="14">
        <f ca="1">LOGINV(RAND(),$M$12,$L$12)</f>
        <v>68.257286352014361</v>
      </c>
      <c r="E3520" s="14">
        <f ca="1">LOGINV(RAND(),$M$13,$L$13)</f>
        <v>16.7636486478908</v>
      </c>
      <c r="F3520" s="14">
        <f ca="1">LOGINV(RAND(),$M$14,$L$14)</f>
        <v>16.946912359464505</v>
      </c>
      <c r="G3520" s="14">
        <f ca="1">D3520+E3520+F3520</f>
        <v>101.96784735936967</v>
      </c>
      <c r="H3520">
        <f ca="1">FLOOR(SimTable[[#This Row],[Total_Service_Time_sec]],10)</f>
        <v>100</v>
      </c>
    </row>
    <row r="3521" spans="1:8" ht="15" customHeight="1">
      <c r="A3521">
        <f t="shared" si="54"/>
        <v>3520</v>
      </c>
      <c r="B3521" s="13">
        <f ca="1">RAND()</f>
        <v>0.6048088629970586</v>
      </c>
      <c r="C3521" t="str">
        <f ca="1">IF(B3521&lt;=$L$3,$I$3,IF(B3521&lt;=$L$4,$I$4,IF(B3521&lt;=$L$5,$I$5,IF(B3521&lt;=$L$6,$I$6,$I$7))))</f>
        <v>Cup</v>
      </c>
      <c r="D3521" s="14">
        <f ca="1">LOGINV(RAND(),$M$12,$L$12)</f>
        <v>18.520218324188157</v>
      </c>
      <c r="E3521" s="14">
        <f ca="1">LOGINV(RAND(),$M$13,$L$13)</f>
        <v>12.120266116787855</v>
      </c>
      <c r="F3521" s="14">
        <f ca="1">LOGINV(RAND(),$M$14,$L$14)</f>
        <v>17.879663852887006</v>
      </c>
      <c r="G3521" s="14">
        <f ca="1">D3521+E3521+F3521</f>
        <v>48.520148293863016</v>
      </c>
      <c r="H3521">
        <f ca="1">FLOOR(SimTable[[#This Row],[Total_Service_Time_sec]],10)</f>
        <v>40</v>
      </c>
    </row>
    <row r="3522" spans="1:8" ht="15" customHeight="1">
      <c r="A3522">
        <f t="shared" ref="A3522:A3585" si="55">ROW()-1</f>
        <v>3521</v>
      </c>
      <c r="B3522" s="13">
        <f ca="1">RAND()</f>
        <v>0.98057534011364667</v>
      </c>
      <c r="C3522" t="str">
        <f ca="1">IF(B3522&lt;=$L$3,$I$3,IF(B3522&lt;=$L$4,$I$4,IF(B3522&lt;=$L$5,$I$5,IF(B3522&lt;=$L$6,$I$6,$I$7))))</f>
        <v>Sundae</v>
      </c>
      <c r="D3522" s="14">
        <f ca="1">LOGINV(RAND(),$M$12,$L$12)</f>
        <v>27.516477027125333</v>
      </c>
      <c r="E3522" s="14">
        <f ca="1">LOGINV(RAND(),$M$13,$L$13)</f>
        <v>22.844263150716927</v>
      </c>
      <c r="F3522" s="14">
        <f ca="1">LOGINV(RAND(),$M$14,$L$14)</f>
        <v>18.931846504397466</v>
      </c>
      <c r="G3522" s="14">
        <f ca="1">D3522+E3522+F3522</f>
        <v>69.29258668223973</v>
      </c>
      <c r="H3522">
        <f ca="1">FLOOR(SimTable[[#This Row],[Total_Service_Time_sec]],10)</f>
        <v>60</v>
      </c>
    </row>
    <row r="3523" spans="1:8" ht="15" customHeight="1">
      <c r="A3523">
        <f t="shared" si="55"/>
        <v>3522</v>
      </c>
      <c r="B3523" s="13">
        <f ca="1">RAND()</f>
        <v>0.41172095881617554</v>
      </c>
      <c r="C3523" t="str">
        <f ca="1">IF(B3523&lt;=$L$3,$I$3,IF(B3523&lt;=$L$4,$I$4,IF(B3523&lt;=$L$5,$I$5,IF(B3523&lt;=$L$6,$I$6,$I$7))))</f>
        <v>Cone</v>
      </c>
      <c r="D3523" s="14">
        <f ca="1">LOGINV(RAND(),$M$12,$L$12)</f>
        <v>22.862022787806833</v>
      </c>
      <c r="E3523" s="14">
        <f ca="1">LOGINV(RAND(),$M$13,$L$13)</f>
        <v>20.265356909497726</v>
      </c>
      <c r="F3523" s="14">
        <f ca="1">LOGINV(RAND(),$M$14,$L$14)</f>
        <v>18.577879890798698</v>
      </c>
      <c r="G3523" s="14">
        <f ca="1">D3523+E3523+F3523</f>
        <v>61.70525958810326</v>
      </c>
      <c r="H3523">
        <f ca="1">FLOOR(SimTable[[#This Row],[Total_Service_Time_sec]],10)</f>
        <v>60</v>
      </c>
    </row>
    <row r="3524" spans="1:8" ht="15" customHeight="1">
      <c r="A3524">
        <f t="shared" si="55"/>
        <v>3523</v>
      </c>
      <c r="B3524" s="13">
        <f ca="1">RAND()</f>
        <v>0.87782885505888941</v>
      </c>
      <c r="C3524" t="str">
        <f ca="1">IF(B3524&lt;=$L$3,$I$3,IF(B3524&lt;=$L$4,$I$4,IF(B3524&lt;=$L$5,$I$5,IF(B3524&lt;=$L$6,$I$6,$I$7))))</f>
        <v>Shake</v>
      </c>
      <c r="D3524" s="14">
        <f ca="1">LOGINV(RAND(),$M$12,$L$12)</f>
        <v>12.801330855192457</v>
      </c>
      <c r="E3524" s="14">
        <f ca="1">LOGINV(RAND(),$M$13,$L$13)</f>
        <v>31.606941797087483</v>
      </c>
      <c r="F3524" s="14">
        <f ca="1">LOGINV(RAND(),$M$14,$L$14)</f>
        <v>20.101385557904237</v>
      </c>
      <c r="G3524" s="14">
        <f ca="1">D3524+E3524+F3524</f>
        <v>64.50965821018417</v>
      </c>
      <c r="H3524">
        <f ca="1">FLOOR(SimTable[[#This Row],[Total_Service_Time_sec]],10)</f>
        <v>60</v>
      </c>
    </row>
    <row r="3525" spans="1:8" ht="15" customHeight="1">
      <c r="A3525">
        <f t="shared" si="55"/>
        <v>3524</v>
      </c>
      <c r="B3525" s="13">
        <f ca="1">RAND()</f>
        <v>0.54082964569352732</v>
      </c>
      <c r="C3525" t="str">
        <f ca="1">IF(B3525&lt;=$L$3,$I$3,IF(B3525&lt;=$L$4,$I$4,IF(B3525&lt;=$L$5,$I$5,IF(B3525&lt;=$L$6,$I$6,$I$7))))</f>
        <v>Cup</v>
      </c>
      <c r="D3525" s="14">
        <f ca="1">LOGINV(RAND(),$M$12,$L$12)</f>
        <v>27.380094054823509</v>
      </c>
      <c r="E3525" s="14">
        <f ca="1">LOGINV(RAND(),$M$13,$L$13)</f>
        <v>34.699323935091016</v>
      </c>
      <c r="F3525" s="14">
        <f ca="1">LOGINV(RAND(),$M$14,$L$14)</f>
        <v>22.04166918660961</v>
      </c>
      <c r="G3525" s="14">
        <f ca="1">D3525+E3525+F3525</f>
        <v>84.121087176524128</v>
      </c>
      <c r="H3525">
        <f ca="1">FLOOR(SimTable[[#This Row],[Total_Service_Time_sec]],10)</f>
        <v>80</v>
      </c>
    </row>
    <row r="3526" spans="1:8" ht="15" customHeight="1">
      <c r="A3526">
        <f t="shared" si="55"/>
        <v>3525</v>
      </c>
      <c r="B3526" s="13">
        <f ca="1">RAND()</f>
        <v>0.66798954684273548</v>
      </c>
      <c r="C3526" t="str">
        <f ca="1">IF(B3526&lt;=$L$3,$I$3,IF(B3526&lt;=$L$4,$I$4,IF(B3526&lt;=$L$5,$I$5,IF(B3526&lt;=$L$6,$I$6,$I$7))))</f>
        <v>Cup</v>
      </c>
      <c r="D3526" s="14">
        <f ca="1">LOGINV(RAND(),$M$12,$L$12)</f>
        <v>35.82122026241943</v>
      </c>
      <c r="E3526" s="14">
        <f ca="1">LOGINV(RAND(),$M$13,$L$13)</f>
        <v>29.639526940528626</v>
      </c>
      <c r="F3526" s="14">
        <f ca="1">LOGINV(RAND(),$M$14,$L$14)</f>
        <v>16.826622850725311</v>
      </c>
      <c r="G3526" s="14">
        <f ca="1">D3526+E3526+F3526</f>
        <v>82.287370053673371</v>
      </c>
      <c r="H3526">
        <f ca="1">FLOOR(SimTable[[#This Row],[Total_Service_Time_sec]],10)</f>
        <v>80</v>
      </c>
    </row>
    <row r="3527" spans="1:8" ht="15" customHeight="1">
      <c r="A3527">
        <f t="shared" si="55"/>
        <v>3526</v>
      </c>
      <c r="B3527" s="13">
        <f ca="1">RAND()</f>
        <v>0.88516393111044211</v>
      </c>
      <c r="C3527" t="str">
        <f ca="1">IF(B3527&lt;=$L$3,$I$3,IF(B3527&lt;=$L$4,$I$4,IF(B3527&lt;=$L$5,$I$5,IF(B3527&lt;=$L$6,$I$6,$I$7))))</f>
        <v>Shake</v>
      </c>
      <c r="D3527" s="14">
        <f ca="1">LOGINV(RAND(),$M$12,$L$12)</f>
        <v>17.124018065993077</v>
      </c>
      <c r="E3527" s="14">
        <f ca="1">LOGINV(RAND(),$M$13,$L$13)</f>
        <v>21.313318591406624</v>
      </c>
      <c r="F3527" s="14">
        <f ca="1">LOGINV(RAND(),$M$14,$L$14)</f>
        <v>16.001186316672072</v>
      </c>
      <c r="G3527" s="14">
        <f ca="1">D3527+E3527+F3527</f>
        <v>54.438522974071773</v>
      </c>
      <c r="H3527">
        <f ca="1">FLOOR(SimTable[[#This Row],[Total_Service_Time_sec]],10)</f>
        <v>50</v>
      </c>
    </row>
    <row r="3528" spans="1:8" ht="15" customHeight="1">
      <c r="A3528">
        <f t="shared" si="55"/>
        <v>3527</v>
      </c>
      <c r="B3528" s="13">
        <f ca="1">RAND()</f>
        <v>0.64329155806567007</v>
      </c>
      <c r="C3528" t="str">
        <f ca="1">IF(B3528&lt;=$L$3,$I$3,IF(B3528&lt;=$L$4,$I$4,IF(B3528&lt;=$L$5,$I$5,IF(B3528&lt;=$L$6,$I$6,$I$7))))</f>
        <v>Cup</v>
      </c>
      <c r="D3528" s="14">
        <f ca="1">LOGINV(RAND(),$M$12,$L$12)</f>
        <v>44.532481624207861</v>
      </c>
      <c r="E3528" s="14">
        <f ca="1">LOGINV(RAND(),$M$13,$L$13)</f>
        <v>19.065940208823363</v>
      </c>
      <c r="F3528" s="14">
        <f ca="1">LOGINV(RAND(),$M$14,$L$14)</f>
        <v>14.338121603812315</v>
      </c>
      <c r="G3528" s="14">
        <f ca="1">D3528+E3528+F3528</f>
        <v>77.936543436843536</v>
      </c>
      <c r="H3528">
        <f ca="1">FLOOR(SimTable[[#This Row],[Total_Service_Time_sec]],10)</f>
        <v>70</v>
      </c>
    </row>
    <row r="3529" spans="1:8" ht="15" customHeight="1">
      <c r="A3529">
        <f t="shared" si="55"/>
        <v>3528</v>
      </c>
      <c r="B3529" s="13">
        <f ca="1">RAND()</f>
        <v>0.46235875338114085</v>
      </c>
      <c r="C3529" t="str">
        <f ca="1">IF(B3529&lt;=$L$3,$I$3,IF(B3529&lt;=$L$4,$I$4,IF(B3529&lt;=$L$5,$I$5,IF(B3529&lt;=$L$6,$I$6,$I$7))))</f>
        <v>Cone</v>
      </c>
      <c r="D3529" s="14">
        <f ca="1">LOGINV(RAND(),$M$12,$L$12)</f>
        <v>75.838396993690083</v>
      </c>
      <c r="E3529" s="14">
        <f ca="1">LOGINV(RAND(),$M$13,$L$13)</f>
        <v>15.869260058150505</v>
      </c>
      <c r="F3529" s="14">
        <f ca="1">LOGINV(RAND(),$M$14,$L$14)</f>
        <v>20.425240096181525</v>
      </c>
      <c r="G3529" s="14">
        <f ca="1">D3529+E3529+F3529</f>
        <v>112.13289714802211</v>
      </c>
      <c r="H3529">
        <f ca="1">FLOOR(SimTable[[#This Row],[Total_Service_Time_sec]],10)</f>
        <v>110</v>
      </c>
    </row>
    <row r="3530" spans="1:8" ht="15" customHeight="1">
      <c r="A3530">
        <f t="shared" si="55"/>
        <v>3529</v>
      </c>
      <c r="B3530" s="13">
        <f ca="1">RAND()</f>
        <v>0.74386551671461876</v>
      </c>
      <c r="C3530" t="str">
        <f ca="1">IF(B3530&lt;=$L$3,$I$3,IF(B3530&lt;=$L$4,$I$4,IF(B3530&lt;=$L$5,$I$5,IF(B3530&lt;=$L$6,$I$6,$I$7))))</f>
        <v>Cup</v>
      </c>
      <c r="D3530" s="14">
        <f ca="1">LOGINV(RAND(),$M$12,$L$12)</f>
        <v>18.334626444699115</v>
      </c>
      <c r="E3530" s="14">
        <f ca="1">LOGINV(RAND(),$M$13,$L$13)</f>
        <v>41.000752763226082</v>
      </c>
      <c r="F3530" s="14">
        <f ca="1">LOGINV(RAND(),$M$14,$L$14)</f>
        <v>23.104338789260691</v>
      </c>
      <c r="G3530" s="14">
        <f ca="1">D3530+E3530+F3530</f>
        <v>82.439717997185895</v>
      </c>
      <c r="H3530">
        <f ca="1">FLOOR(SimTable[[#This Row],[Total_Service_Time_sec]],10)</f>
        <v>80</v>
      </c>
    </row>
    <row r="3531" spans="1:8" ht="15" customHeight="1">
      <c r="A3531">
        <f t="shared" si="55"/>
        <v>3530</v>
      </c>
      <c r="B3531" s="13">
        <f ca="1">RAND()</f>
        <v>0.21541436001948344</v>
      </c>
      <c r="C3531" t="str">
        <f ca="1">IF(B3531&lt;=$L$3,$I$3,IF(B3531&lt;=$L$4,$I$4,IF(B3531&lt;=$L$5,$I$5,IF(B3531&lt;=$L$6,$I$6,$I$7))))</f>
        <v>Cone</v>
      </c>
      <c r="D3531" s="14">
        <f ca="1">LOGINV(RAND(),$M$12,$L$12)</f>
        <v>145.61872166007521</v>
      </c>
      <c r="E3531" s="14">
        <f ca="1">LOGINV(RAND(),$M$13,$L$13)</f>
        <v>39.613866729785585</v>
      </c>
      <c r="F3531" s="14">
        <f ca="1">LOGINV(RAND(),$M$14,$L$14)</f>
        <v>17.578029338629886</v>
      </c>
      <c r="G3531" s="14">
        <f ca="1">D3531+E3531+F3531</f>
        <v>202.81061772849066</v>
      </c>
      <c r="H3531">
        <f ca="1">FLOOR(SimTable[[#This Row],[Total_Service_Time_sec]],10)</f>
        <v>200</v>
      </c>
    </row>
    <row r="3532" spans="1:8" ht="15" customHeight="1">
      <c r="A3532">
        <f t="shared" si="55"/>
        <v>3531</v>
      </c>
      <c r="B3532" s="13">
        <f ca="1">RAND()</f>
        <v>0.94062439322124092</v>
      </c>
      <c r="C3532" t="str">
        <f ca="1">IF(B3532&lt;=$L$3,$I$3,IF(B3532&lt;=$L$4,$I$4,IF(B3532&lt;=$L$5,$I$5,IF(B3532&lt;=$L$6,$I$6,$I$7))))</f>
        <v>Split</v>
      </c>
      <c r="D3532" s="14">
        <f ca="1">LOGINV(RAND(),$M$12,$L$12)</f>
        <v>9.0023751093299094</v>
      </c>
      <c r="E3532" s="14">
        <f ca="1">LOGINV(RAND(),$M$13,$L$13)</f>
        <v>37.733249453185806</v>
      </c>
      <c r="F3532" s="14">
        <f ca="1">LOGINV(RAND(),$M$14,$L$14)</f>
        <v>20.414506630639075</v>
      </c>
      <c r="G3532" s="14">
        <f ca="1">D3532+E3532+F3532</f>
        <v>67.150131193154792</v>
      </c>
      <c r="H3532">
        <f ca="1">FLOOR(SimTable[[#This Row],[Total_Service_Time_sec]],10)</f>
        <v>60</v>
      </c>
    </row>
    <row r="3533" spans="1:8" ht="15" customHeight="1">
      <c r="A3533">
        <f t="shared" si="55"/>
        <v>3532</v>
      </c>
      <c r="B3533" s="13">
        <f ca="1">RAND()</f>
        <v>0.66503341894310719</v>
      </c>
      <c r="C3533" t="str">
        <f ca="1">IF(B3533&lt;=$L$3,$I$3,IF(B3533&lt;=$L$4,$I$4,IF(B3533&lt;=$L$5,$I$5,IF(B3533&lt;=$L$6,$I$6,$I$7))))</f>
        <v>Cup</v>
      </c>
      <c r="D3533" s="14">
        <f ca="1">LOGINV(RAND(),$M$12,$L$12)</f>
        <v>98.208920025219157</v>
      </c>
      <c r="E3533" s="14">
        <f ca="1">LOGINV(RAND(),$M$13,$L$13)</f>
        <v>56.708877240183178</v>
      </c>
      <c r="F3533" s="14">
        <f ca="1">LOGINV(RAND(),$M$14,$L$14)</f>
        <v>22.452619532216961</v>
      </c>
      <c r="G3533" s="14">
        <f ca="1">D3533+E3533+F3533</f>
        <v>177.3704167976193</v>
      </c>
      <c r="H3533">
        <f ca="1">FLOOR(SimTable[[#This Row],[Total_Service_Time_sec]],10)</f>
        <v>170</v>
      </c>
    </row>
    <row r="3534" spans="1:8" ht="15" customHeight="1">
      <c r="A3534">
        <f t="shared" si="55"/>
        <v>3533</v>
      </c>
      <c r="B3534" s="13">
        <f ca="1">RAND()</f>
        <v>0.48095626717069506</v>
      </c>
      <c r="C3534" t="str">
        <f ca="1">IF(B3534&lt;=$L$3,$I$3,IF(B3534&lt;=$L$4,$I$4,IF(B3534&lt;=$L$5,$I$5,IF(B3534&lt;=$L$6,$I$6,$I$7))))</f>
        <v>Cone</v>
      </c>
      <c r="D3534" s="14">
        <f ca="1">LOGINV(RAND(),$M$12,$L$12)</f>
        <v>29.091976747159457</v>
      </c>
      <c r="E3534" s="14">
        <f ca="1">LOGINV(RAND(),$M$13,$L$13)</f>
        <v>18.722739095315312</v>
      </c>
      <c r="F3534" s="14">
        <f ca="1">LOGINV(RAND(),$M$14,$L$14)</f>
        <v>24.23677046149518</v>
      </c>
      <c r="G3534" s="14">
        <f ca="1">D3534+E3534+F3534</f>
        <v>72.051486303969952</v>
      </c>
      <c r="H3534">
        <f ca="1">FLOOR(SimTable[[#This Row],[Total_Service_Time_sec]],10)</f>
        <v>70</v>
      </c>
    </row>
    <row r="3535" spans="1:8" ht="15" customHeight="1">
      <c r="A3535">
        <f t="shared" si="55"/>
        <v>3534</v>
      </c>
      <c r="B3535" s="13">
        <f ca="1">RAND()</f>
        <v>0.397422375425448</v>
      </c>
      <c r="C3535" t="str">
        <f ca="1">IF(B3535&lt;=$L$3,$I$3,IF(B3535&lt;=$L$4,$I$4,IF(B3535&lt;=$L$5,$I$5,IF(B3535&lt;=$L$6,$I$6,$I$7))))</f>
        <v>Cone</v>
      </c>
      <c r="D3535" s="14">
        <f ca="1">LOGINV(RAND(),$M$12,$L$12)</f>
        <v>14.392431470922338</v>
      </c>
      <c r="E3535" s="14">
        <f ca="1">LOGINV(RAND(),$M$13,$L$13)</f>
        <v>24.169865384741637</v>
      </c>
      <c r="F3535" s="14">
        <f ca="1">LOGINV(RAND(),$M$14,$L$14)</f>
        <v>21.122717253994583</v>
      </c>
      <c r="G3535" s="14">
        <f ca="1">D3535+E3535+F3535</f>
        <v>59.685014109658553</v>
      </c>
      <c r="H3535">
        <f ca="1">FLOOR(SimTable[[#This Row],[Total_Service_Time_sec]],10)</f>
        <v>50</v>
      </c>
    </row>
    <row r="3536" spans="1:8" ht="15" customHeight="1">
      <c r="A3536">
        <f t="shared" si="55"/>
        <v>3535</v>
      </c>
      <c r="B3536" s="13">
        <f ca="1">RAND()</f>
        <v>0.19510822114047999</v>
      </c>
      <c r="C3536" t="str">
        <f ca="1">IF(B3536&lt;=$L$3,$I$3,IF(B3536&lt;=$L$4,$I$4,IF(B3536&lt;=$L$5,$I$5,IF(B3536&lt;=$L$6,$I$6,$I$7))))</f>
        <v>Cone</v>
      </c>
      <c r="D3536" s="14">
        <f ca="1">LOGINV(RAND(),$M$12,$L$12)</f>
        <v>39.644018562084185</v>
      </c>
      <c r="E3536" s="14">
        <f ca="1">LOGINV(RAND(),$M$13,$L$13)</f>
        <v>29.974426792405339</v>
      </c>
      <c r="F3536" s="14">
        <f ca="1">LOGINV(RAND(),$M$14,$L$14)</f>
        <v>16.331339550225181</v>
      </c>
      <c r="G3536" s="14">
        <f ca="1">D3536+E3536+F3536</f>
        <v>85.949784904714704</v>
      </c>
      <c r="H3536">
        <f ca="1">FLOOR(SimTable[[#This Row],[Total_Service_Time_sec]],10)</f>
        <v>80</v>
      </c>
    </row>
    <row r="3537" spans="1:8" ht="15" customHeight="1">
      <c r="A3537">
        <f t="shared" si="55"/>
        <v>3536</v>
      </c>
      <c r="B3537" s="13">
        <f ca="1">RAND()</f>
        <v>9.0347298430214829E-2</v>
      </c>
      <c r="C3537" t="str">
        <f ca="1">IF(B3537&lt;=$L$3,$I$3,IF(B3537&lt;=$L$4,$I$4,IF(B3537&lt;=$L$5,$I$5,IF(B3537&lt;=$L$6,$I$6,$I$7))))</f>
        <v>Cone</v>
      </c>
      <c r="D3537" s="14">
        <f ca="1">LOGINV(RAND(),$M$12,$L$12)</f>
        <v>12.598698505627782</v>
      </c>
      <c r="E3537" s="14">
        <f ca="1">LOGINV(RAND(),$M$13,$L$13)</f>
        <v>28.151652787691553</v>
      </c>
      <c r="F3537" s="14">
        <f ca="1">LOGINV(RAND(),$M$14,$L$14)</f>
        <v>28.36191608382093</v>
      </c>
      <c r="G3537" s="14">
        <f ca="1">D3537+E3537+F3537</f>
        <v>69.112267377140256</v>
      </c>
      <c r="H3537">
        <f ca="1">FLOOR(SimTable[[#This Row],[Total_Service_Time_sec]],10)</f>
        <v>60</v>
      </c>
    </row>
    <row r="3538" spans="1:8" ht="15" customHeight="1">
      <c r="A3538">
        <f t="shared" si="55"/>
        <v>3537</v>
      </c>
      <c r="B3538" s="13">
        <f ca="1">RAND()</f>
        <v>0.59928454671904929</v>
      </c>
      <c r="C3538" t="str">
        <f ca="1">IF(B3538&lt;=$L$3,$I$3,IF(B3538&lt;=$L$4,$I$4,IF(B3538&lt;=$L$5,$I$5,IF(B3538&lt;=$L$6,$I$6,$I$7))))</f>
        <v>Cup</v>
      </c>
      <c r="D3538" s="14">
        <f ca="1">LOGINV(RAND(),$M$12,$L$12)</f>
        <v>127.7610380496816</v>
      </c>
      <c r="E3538" s="14">
        <f ca="1">LOGINV(RAND(),$M$13,$L$13)</f>
        <v>10.539288535630016</v>
      </c>
      <c r="F3538" s="14">
        <f ca="1">LOGINV(RAND(),$M$14,$L$14)</f>
        <v>25.505518208832385</v>
      </c>
      <c r="G3538" s="14">
        <f ca="1">D3538+E3538+F3538</f>
        <v>163.80584479414398</v>
      </c>
      <c r="H3538">
        <f ca="1">FLOOR(SimTable[[#This Row],[Total_Service_Time_sec]],10)</f>
        <v>160</v>
      </c>
    </row>
    <row r="3539" spans="1:8" ht="15" customHeight="1">
      <c r="A3539">
        <f t="shared" si="55"/>
        <v>3538</v>
      </c>
      <c r="B3539" s="13">
        <f ca="1">RAND()</f>
        <v>0.89976771082570162</v>
      </c>
      <c r="C3539" t="str">
        <f ca="1">IF(B3539&lt;=$L$3,$I$3,IF(B3539&lt;=$L$4,$I$4,IF(B3539&lt;=$L$5,$I$5,IF(B3539&lt;=$L$6,$I$6,$I$7))))</f>
        <v>Shake</v>
      </c>
      <c r="D3539" s="14">
        <f ca="1">LOGINV(RAND(),$M$12,$L$12)</f>
        <v>56.485613693892141</v>
      </c>
      <c r="E3539" s="14">
        <f ca="1">LOGINV(RAND(),$M$13,$L$13)</f>
        <v>34.69093547602003</v>
      </c>
      <c r="F3539" s="14">
        <f ca="1">LOGINV(RAND(),$M$14,$L$14)</f>
        <v>19.822112536759345</v>
      </c>
      <c r="G3539" s="14">
        <f ca="1">D3539+E3539+F3539</f>
        <v>110.99866170667151</v>
      </c>
      <c r="H3539">
        <f ca="1">FLOOR(SimTable[[#This Row],[Total_Service_Time_sec]],10)</f>
        <v>110</v>
      </c>
    </row>
    <row r="3540" spans="1:8" ht="15" customHeight="1">
      <c r="A3540">
        <f t="shared" si="55"/>
        <v>3539</v>
      </c>
      <c r="B3540" s="13">
        <f ca="1">RAND()</f>
        <v>0.1982868606444419</v>
      </c>
      <c r="C3540" t="str">
        <f ca="1">IF(B3540&lt;=$L$3,$I$3,IF(B3540&lt;=$L$4,$I$4,IF(B3540&lt;=$L$5,$I$5,IF(B3540&lt;=$L$6,$I$6,$I$7))))</f>
        <v>Cone</v>
      </c>
      <c r="D3540" s="14">
        <f ca="1">LOGINV(RAND(),$M$12,$L$12)</f>
        <v>23.411068222715766</v>
      </c>
      <c r="E3540" s="14">
        <f ca="1">LOGINV(RAND(),$M$13,$L$13)</f>
        <v>18.494876876427409</v>
      </c>
      <c r="F3540" s="14">
        <f ca="1">LOGINV(RAND(),$M$14,$L$14)</f>
        <v>22.234310074147</v>
      </c>
      <c r="G3540" s="14">
        <f ca="1">D3540+E3540+F3540</f>
        <v>64.140255173290171</v>
      </c>
      <c r="H3540">
        <f ca="1">FLOOR(SimTable[[#This Row],[Total_Service_Time_sec]],10)</f>
        <v>60</v>
      </c>
    </row>
    <row r="3541" spans="1:8" ht="15" customHeight="1">
      <c r="A3541">
        <f t="shared" si="55"/>
        <v>3540</v>
      </c>
      <c r="B3541" s="13">
        <f ca="1">RAND()</f>
        <v>0.56087209628980539</v>
      </c>
      <c r="C3541" t="str">
        <f ca="1">IF(B3541&lt;=$L$3,$I$3,IF(B3541&lt;=$L$4,$I$4,IF(B3541&lt;=$L$5,$I$5,IF(B3541&lt;=$L$6,$I$6,$I$7))))</f>
        <v>Cup</v>
      </c>
      <c r="D3541" s="14">
        <f ca="1">LOGINV(RAND(),$M$12,$L$12)</f>
        <v>14.589771948261667</v>
      </c>
      <c r="E3541" s="14">
        <f ca="1">LOGINV(RAND(),$M$13,$L$13)</f>
        <v>38.120949388363876</v>
      </c>
      <c r="F3541" s="14">
        <f ca="1">LOGINV(RAND(),$M$14,$L$14)</f>
        <v>27.263588915448036</v>
      </c>
      <c r="G3541" s="14">
        <f ca="1">D3541+E3541+F3541</f>
        <v>79.974310252073579</v>
      </c>
      <c r="H3541">
        <f ca="1">FLOOR(SimTable[[#This Row],[Total_Service_Time_sec]],10)</f>
        <v>70</v>
      </c>
    </row>
    <row r="3542" spans="1:8" ht="15" customHeight="1">
      <c r="A3542">
        <f t="shared" si="55"/>
        <v>3541</v>
      </c>
      <c r="B3542" s="13">
        <f ca="1">RAND()</f>
        <v>9.8128285466736465E-4</v>
      </c>
      <c r="C3542" t="str">
        <f ca="1">IF(B3542&lt;=$L$3,$I$3,IF(B3542&lt;=$L$4,$I$4,IF(B3542&lt;=$L$5,$I$5,IF(B3542&lt;=$L$6,$I$6,$I$7))))</f>
        <v>Cone</v>
      </c>
      <c r="D3542" s="14">
        <f ca="1">LOGINV(RAND(),$M$12,$L$12)</f>
        <v>38.276258872555474</v>
      </c>
      <c r="E3542" s="14">
        <f ca="1">LOGINV(RAND(),$M$13,$L$13)</f>
        <v>42.06184989377708</v>
      </c>
      <c r="F3542" s="14">
        <f ca="1">LOGINV(RAND(),$M$14,$L$14)</f>
        <v>20.857671915229115</v>
      </c>
      <c r="G3542" s="14">
        <f ca="1">D3542+E3542+F3542</f>
        <v>101.19578068156167</v>
      </c>
      <c r="H3542">
        <f ca="1">FLOOR(SimTable[[#This Row],[Total_Service_Time_sec]],10)</f>
        <v>100</v>
      </c>
    </row>
    <row r="3543" spans="1:8" ht="15" customHeight="1">
      <c r="A3543">
        <f t="shared" si="55"/>
        <v>3542</v>
      </c>
      <c r="B3543" s="13">
        <f ca="1">RAND()</f>
        <v>0.572411028003041</v>
      </c>
      <c r="C3543" t="str">
        <f ca="1">IF(B3543&lt;=$L$3,$I$3,IF(B3543&lt;=$L$4,$I$4,IF(B3543&lt;=$L$5,$I$5,IF(B3543&lt;=$L$6,$I$6,$I$7))))</f>
        <v>Cup</v>
      </c>
      <c r="D3543" s="14">
        <f ca="1">LOGINV(RAND(),$M$12,$L$12)</f>
        <v>21.396909931257721</v>
      </c>
      <c r="E3543" s="14">
        <f ca="1">LOGINV(RAND(),$M$13,$L$13)</f>
        <v>17.066439880640623</v>
      </c>
      <c r="F3543" s="14">
        <f ca="1">LOGINV(RAND(),$M$14,$L$14)</f>
        <v>21.286298705421661</v>
      </c>
      <c r="G3543" s="14">
        <f ca="1">D3543+E3543+F3543</f>
        <v>59.749648517319997</v>
      </c>
      <c r="H3543">
        <f ca="1">FLOOR(SimTable[[#This Row],[Total_Service_Time_sec]],10)</f>
        <v>50</v>
      </c>
    </row>
    <row r="3544" spans="1:8" ht="15" customHeight="1">
      <c r="A3544">
        <f t="shared" si="55"/>
        <v>3543</v>
      </c>
      <c r="B3544" s="13">
        <f ca="1">RAND()</f>
        <v>0.69915087076284799</v>
      </c>
      <c r="C3544" t="str">
        <f ca="1">IF(B3544&lt;=$L$3,$I$3,IF(B3544&lt;=$L$4,$I$4,IF(B3544&lt;=$L$5,$I$5,IF(B3544&lt;=$L$6,$I$6,$I$7))))</f>
        <v>Cup</v>
      </c>
      <c r="D3544" s="14">
        <f ca="1">LOGINV(RAND(),$M$12,$L$12)</f>
        <v>47.821973780023804</v>
      </c>
      <c r="E3544" s="14">
        <f ca="1">LOGINV(RAND(),$M$13,$L$13)</f>
        <v>17.446471144219316</v>
      </c>
      <c r="F3544" s="14">
        <f ca="1">LOGINV(RAND(),$M$14,$L$14)</f>
        <v>26.434763372464854</v>
      </c>
      <c r="G3544" s="14">
        <f ca="1">D3544+E3544+F3544</f>
        <v>91.70320829670797</v>
      </c>
      <c r="H3544">
        <f ca="1">FLOOR(SimTable[[#This Row],[Total_Service_Time_sec]],10)</f>
        <v>90</v>
      </c>
    </row>
    <row r="3545" spans="1:8" ht="15" customHeight="1">
      <c r="A3545">
        <f t="shared" si="55"/>
        <v>3544</v>
      </c>
      <c r="B3545" s="13">
        <f ca="1">RAND()</f>
        <v>0.18570976808003592</v>
      </c>
      <c r="C3545" t="str">
        <f ca="1">IF(B3545&lt;=$L$3,$I$3,IF(B3545&lt;=$L$4,$I$4,IF(B3545&lt;=$L$5,$I$5,IF(B3545&lt;=$L$6,$I$6,$I$7))))</f>
        <v>Cone</v>
      </c>
      <c r="D3545" s="14">
        <f ca="1">LOGINV(RAND(),$M$12,$L$12)</f>
        <v>44.217901826086752</v>
      </c>
      <c r="E3545" s="14">
        <f ca="1">LOGINV(RAND(),$M$13,$L$13)</f>
        <v>17.749727317362932</v>
      </c>
      <c r="F3545" s="14">
        <f ca="1">LOGINV(RAND(),$M$14,$L$14)</f>
        <v>14.993818787106882</v>
      </c>
      <c r="G3545" s="14">
        <f ca="1">D3545+E3545+F3545</f>
        <v>76.961447930556574</v>
      </c>
      <c r="H3545">
        <f ca="1">FLOOR(SimTable[[#This Row],[Total_Service_Time_sec]],10)</f>
        <v>70</v>
      </c>
    </row>
    <row r="3546" spans="1:8" ht="15" customHeight="1">
      <c r="A3546">
        <f t="shared" si="55"/>
        <v>3545</v>
      </c>
      <c r="B3546" s="13">
        <f ca="1">RAND()</f>
        <v>0.57641015468156787</v>
      </c>
      <c r="C3546" t="str">
        <f ca="1">IF(B3546&lt;=$L$3,$I$3,IF(B3546&lt;=$L$4,$I$4,IF(B3546&lt;=$L$5,$I$5,IF(B3546&lt;=$L$6,$I$6,$I$7))))</f>
        <v>Cup</v>
      </c>
      <c r="D3546" s="14">
        <f ca="1">LOGINV(RAND(),$M$12,$L$12)</f>
        <v>126.01072695546358</v>
      </c>
      <c r="E3546" s="14">
        <f ca="1">LOGINV(RAND(),$M$13,$L$13)</f>
        <v>6.0428642104707562</v>
      </c>
      <c r="F3546" s="14">
        <f ca="1">LOGINV(RAND(),$M$14,$L$14)</f>
        <v>16.700265166227382</v>
      </c>
      <c r="G3546" s="14">
        <f ca="1">D3546+E3546+F3546</f>
        <v>148.75385633216172</v>
      </c>
      <c r="H3546">
        <f ca="1">FLOOR(SimTable[[#This Row],[Total_Service_Time_sec]],10)</f>
        <v>140</v>
      </c>
    </row>
    <row r="3547" spans="1:8" ht="15" customHeight="1">
      <c r="A3547">
        <f t="shared" si="55"/>
        <v>3546</v>
      </c>
      <c r="B3547" s="13">
        <f ca="1">RAND()</f>
        <v>0.73167677417621035</v>
      </c>
      <c r="C3547" t="str">
        <f ca="1">IF(B3547&lt;=$L$3,$I$3,IF(B3547&lt;=$L$4,$I$4,IF(B3547&lt;=$L$5,$I$5,IF(B3547&lt;=$L$6,$I$6,$I$7))))</f>
        <v>Cup</v>
      </c>
      <c r="D3547" s="14">
        <f ca="1">LOGINV(RAND(),$M$12,$L$12)</f>
        <v>46.613648293623086</v>
      </c>
      <c r="E3547" s="14">
        <f ca="1">LOGINV(RAND(),$M$13,$L$13)</f>
        <v>25.872555754909275</v>
      </c>
      <c r="F3547" s="14">
        <f ca="1">LOGINV(RAND(),$M$14,$L$14)</f>
        <v>18.376006188047473</v>
      </c>
      <c r="G3547" s="14">
        <f ca="1">D3547+E3547+F3547</f>
        <v>90.862210236579827</v>
      </c>
      <c r="H3547">
        <f ca="1">FLOOR(SimTable[[#This Row],[Total_Service_Time_sec]],10)</f>
        <v>90</v>
      </c>
    </row>
    <row r="3548" spans="1:8" ht="15" customHeight="1">
      <c r="A3548">
        <f t="shared" si="55"/>
        <v>3547</v>
      </c>
      <c r="B3548" s="13">
        <f ca="1">RAND()</f>
        <v>0.68850860538126313</v>
      </c>
      <c r="C3548" t="str">
        <f ca="1">IF(B3548&lt;=$L$3,$I$3,IF(B3548&lt;=$L$4,$I$4,IF(B3548&lt;=$L$5,$I$5,IF(B3548&lt;=$L$6,$I$6,$I$7))))</f>
        <v>Cup</v>
      </c>
      <c r="D3548" s="14">
        <f ca="1">LOGINV(RAND(),$M$12,$L$12)</f>
        <v>53.619931420079034</v>
      </c>
      <c r="E3548" s="14">
        <f ca="1">LOGINV(RAND(),$M$13,$L$13)</f>
        <v>16.449115418756197</v>
      </c>
      <c r="F3548" s="14">
        <f ca="1">LOGINV(RAND(),$M$14,$L$14)</f>
        <v>18.183044020143395</v>
      </c>
      <c r="G3548" s="14">
        <f ca="1">D3548+E3548+F3548</f>
        <v>88.252090858978633</v>
      </c>
      <c r="H3548">
        <f ca="1">FLOOR(SimTable[[#This Row],[Total_Service_Time_sec]],10)</f>
        <v>80</v>
      </c>
    </row>
    <row r="3549" spans="1:8" ht="15" customHeight="1">
      <c r="A3549">
        <f t="shared" si="55"/>
        <v>3548</v>
      </c>
      <c r="B3549" s="13">
        <f ca="1">RAND()</f>
        <v>0.24196772810689493</v>
      </c>
      <c r="C3549" t="str">
        <f ca="1">IF(B3549&lt;=$L$3,$I$3,IF(B3549&lt;=$L$4,$I$4,IF(B3549&lt;=$L$5,$I$5,IF(B3549&lt;=$L$6,$I$6,$I$7))))</f>
        <v>Cone</v>
      </c>
      <c r="D3549" s="14">
        <f ca="1">LOGINV(RAND(),$M$12,$L$12)</f>
        <v>6.4495904735757481</v>
      </c>
      <c r="E3549" s="14">
        <f ca="1">LOGINV(RAND(),$M$13,$L$13)</f>
        <v>17.828159856025316</v>
      </c>
      <c r="F3549" s="14">
        <f ca="1">LOGINV(RAND(),$M$14,$L$14)</f>
        <v>16.401060131274939</v>
      </c>
      <c r="G3549" s="14">
        <f ca="1">D3549+E3549+F3549</f>
        <v>40.678810460876001</v>
      </c>
      <c r="H3549">
        <f ca="1">FLOOR(SimTable[[#This Row],[Total_Service_Time_sec]],10)</f>
        <v>40</v>
      </c>
    </row>
    <row r="3550" spans="1:8" ht="15" customHeight="1">
      <c r="A3550">
        <f t="shared" si="55"/>
        <v>3549</v>
      </c>
      <c r="B3550" s="13">
        <f ca="1">RAND()</f>
        <v>0.7122445699406541</v>
      </c>
      <c r="C3550" t="str">
        <f ca="1">IF(B3550&lt;=$L$3,$I$3,IF(B3550&lt;=$L$4,$I$4,IF(B3550&lt;=$L$5,$I$5,IF(B3550&lt;=$L$6,$I$6,$I$7))))</f>
        <v>Cup</v>
      </c>
      <c r="D3550" s="14">
        <f ca="1">LOGINV(RAND(),$M$12,$L$12)</f>
        <v>46.471615831841397</v>
      </c>
      <c r="E3550" s="14">
        <f ca="1">LOGINV(RAND(),$M$13,$L$13)</f>
        <v>21.155914581387311</v>
      </c>
      <c r="F3550" s="14">
        <f ca="1">LOGINV(RAND(),$M$14,$L$14)</f>
        <v>17.628825853020679</v>
      </c>
      <c r="G3550" s="14">
        <f ca="1">D3550+E3550+F3550</f>
        <v>85.256356266249384</v>
      </c>
      <c r="H3550">
        <f ca="1">FLOOR(SimTable[[#This Row],[Total_Service_Time_sec]],10)</f>
        <v>80</v>
      </c>
    </row>
    <row r="3551" spans="1:8" ht="15" customHeight="1">
      <c r="A3551">
        <f t="shared" si="55"/>
        <v>3550</v>
      </c>
      <c r="B3551" s="13">
        <f ca="1">RAND()</f>
        <v>2.7840639058424821E-2</v>
      </c>
      <c r="C3551" t="str">
        <f ca="1">IF(B3551&lt;=$L$3,$I$3,IF(B3551&lt;=$L$4,$I$4,IF(B3551&lt;=$L$5,$I$5,IF(B3551&lt;=$L$6,$I$6,$I$7))))</f>
        <v>Cone</v>
      </c>
      <c r="D3551" s="14">
        <f ca="1">LOGINV(RAND(),$M$12,$L$12)</f>
        <v>26.696242564306633</v>
      </c>
      <c r="E3551" s="14">
        <f ca="1">LOGINV(RAND(),$M$13,$L$13)</f>
        <v>30.904544912036165</v>
      </c>
      <c r="F3551" s="14">
        <f ca="1">LOGINV(RAND(),$M$14,$L$14)</f>
        <v>15.995087560653477</v>
      </c>
      <c r="G3551" s="14">
        <f ca="1">D3551+E3551+F3551</f>
        <v>73.595875036996276</v>
      </c>
      <c r="H3551">
        <f ca="1">FLOOR(SimTable[[#This Row],[Total_Service_Time_sec]],10)</f>
        <v>70</v>
      </c>
    </row>
    <row r="3552" spans="1:8" ht="15" customHeight="1">
      <c r="A3552">
        <f t="shared" si="55"/>
        <v>3551</v>
      </c>
      <c r="B3552" s="13">
        <f ca="1">RAND()</f>
        <v>0.39926699137594757</v>
      </c>
      <c r="C3552" t="str">
        <f ca="1">IF(B3552&lt;=$L$3,$I$3,IF(B3552&lt;=$L$4,$I$4,IF(B3552&lt;=$L$5,$I$5,IF(B3552&lt;=$L$6,$I$6,$I$7))))</f>
        <v>Cone</v>
      </c>
      <c r="D3552" s="14">
        <f ca="1">LOGINV(RAND(),$M$12,$L$12)</f>
        <v>11.218670290635202</v>
      </c>
      <c r="E3552" s="14">
        <f ca="1">LOGINV(RAND(),$M$13,$L$13)</f>
        <v>22.200683710317517</v>
      </c>
      <c r="F3552" s="14">
        <f ca="1">LOGINV(RAND(),$M$14,$L$14)</f>
        <v>18.809218845823676</v>
      </c>
      <c r="G3552" s="14">
        <f ca="1">D3552+E3552+F3552</f>
        <v>52.228572846776402</v>
      </c>
      <c r="H3552">
        <f ca="1">FLOOR(SimTable[[#This Row],[Total_Service_Time_sec]],10)</f>
        <v>50</v>
      </c>
    </row>
    <row r="3553" spans="1:8" ht="15" customHeight="1">
      <c r="A3553">
        <f t="shared" si="55"/>
        <v>3552</v>
      </c>
      <c r="B3553" s="13">
        <f ca="1">RAND()</f>
        <v>0.14794404993435095</v>
      </c>
      <c r="C3553" t="str">
        <f ca="1">IF(B3553&lt;=$L$3,$I$3,IF(B3553&lt;=$L$4,$I$4,IF(B3553&lt;=$L$5,$I$5,IF(B3553&lt;=$L$6,$I$6,$I$7))))</f>
        <v>Cone</v>
      </c>
      <c r="D3553" s="14">
        <f ca="1">LOGINV(RAND(),$M$12,$L$12)</f>
        <v>21.275689136601461</v>
      </c>
      <c r="E3553" s="14">
        <f ca="1">LOGINV(RAND(),$M$13,$L$13)</f>
        <v>31.951543234461866</v>
      </c>
      <c r="F3553" s="14">
        <f ca="1">LOGINV(RAND(),$M$14,$L$14)</f>
        <v>20.101381334852952</v>
      </c>
      <c r="G3553" s="14">
        <f ca="1">D3553+E3553+F3553</f>
        <v>73.328613705916268</v>
      </c>
      <c r="H3553">
        <f ca="1">FLOOR(SimTable[[#This Row],[Total_Service_Time_sec]],10)</f>
        <v>70</v>
      </c>
    </row>
    <row r="3554" spans="1:8" ht="15" customHeight="1">
      <c r="A3554">
        <f t="shared" si="55"/>
        <v>3553</v>
      </c>
      <c r="B3554" s="13">
        <f ca="1">RAND()</f>
        <v>0.58695977804200816</v>
      </c>
      <c r="C3554" t="str">
        <f ca="1">IF(B3554&lt;=$L$3,$I$3,IF(B3554&lt;=$L$4,$I$4,IF(B3554&lt;=$L$5,$I$5,IF(B3554&lt;=$L$6,$I$6,$I$7))))</f>
        <v>Cup</v>
      </c>
      <c r="D3554" s="14">
        <f ca="1">LOGINV(RAND(),$M$12,$L$12)</f>
        <v>36.834140267016949</v>
      </c>
      <c r="E3554" s="14">
        <f ca="1">LOGINV(RAND(),$M$13,$L$13)</f>
        <v>29.534492026838027</v>
      </c>
      <c r="F3554" s="14">
        <f ca="1">LOGINV(RAND(),$M$14,$L$14)</f>
        <v>26.358275259366405</v>
      </c>
      <c r="G3554" s="14">
        <f ca="1">D3554+E3554+F3554</f>
        <v>92.72690755322138</v>
      </c>
      <c r="H3554">
        <f ca="1">FLOOR(SimTable[[#This Row],[Total_Service_Time_sec]],10)</f>
        <v>90</v>
      </c>
    </row>
    <row r="3555" spans="1:8" ht="15" customHeight="1">
      <c r="A3555">
        <f t="shared" si="55"/>
        <v>3554</v>
      </c>
      <c r="B3555" s="13">
        <f ca="1">RAND()</f>
        <v>0.23650549182203806</v>
      </c>
      <c r="C3555" t="str">
        <f ca="1">IF(B3555&lt;=$L$3,$I$3,IF(B3555&lt;=$L$4,$I$4,IF(B3555&lt;=$L$5,$I$5,IF(B3555&lt;=$L$6,$I$6,$I$7))))</f>
        <v>Cone</v>
      </c>
      <c r="D3555" s="14">
        <f ca="1">LOGINV(RAND(),$M$12,$L$12)</f>
        <v>28.800330632256511</v>
      </c>
      <c r="E3555" s="14">
        <f ca="1">LOGINV(RAND(),$M$13,$L$13)</f>
        <v>15.980164275542291</v>
      </c>
      <c r="F3555" s="14">
        <f ca="1">LOGINV(RAND(),$M$14,$L$14)</f>
        <v>24.552046960065063</v>
      </c>
      <c r="G3555" s="14">
        <f ca="1">D3555+E3555+F3555</f>
        <v>69.332541867863867</v>
      </c>
      <c r="H3555">
        <f ca="1">FLOOR(SimTable[[#This Row],[Total_Service_Time_sec]],10)</f>
        <v>60</v>
      </c>
    </row>
    <row r="3556" spans="1:8" ht="15" customHeight="1">
      <c r="A3556">
        <f t="shared" si="55"/>
        <v>3555</v>
      </c>
      <c r="B3556" s="13">
        <f ca="1">RAND()</f>
        <v>0.17431498969686399</v>
      </c>
      <c r="C3556" t="str">
        <f ca="1">IF(B3556&lt;=$L$3,$I$3,IF(B3556&lt;=$L$4,$I$4,IF(B3556&lt;=$L$5,$I$5,IF(B3556&lt;=$L$6,$I$6,$I$7))))</f>
        <v>Cone</v>
      </c>
      <c r="D3556" s="14">
        <f ca="1">LOGINV(RAND(),$M$12,$L$12)</f>
        <v>39.254371443861459</v>
      </c>
      <c r="E3556" s="14">
        <f ca="1">LOGINV(RAND(),$M$13,$L$13)</f>
        <v>13.542624809879296</v>
      </c>
      <c r="F3556" s="14">
        <f ca="1">LOGINV(RAND(),$M$14,$L$14)</f>
        <v>14.773955205067356</v>
      </c>
      <c r="G3556" s="14">
        <f ca="1">D3556+E3556+F3556</f>
        <v>67.570951458808111</v>
      </c>
      <c r="H3556">
        <f ca="1">FLOOR(SimTable[[#This Row],[Total_Service_Time_sec]],10)</f>
        <v>60</v>
      </c>
    </row>
    <row r="3557" spans="1:8" ht="15" customHeight="1">
      <c r="A3557">
        <f t="shared" si="55"/>
        <v>3556</v>
      </c>
      <c r="B3557" s="13">
        <f ca="1">RAND()</f>
        <v>0.94331532649757777</v>
      </c>
      <c r="C3557" t="str">
        <f ca="1">IF(B3557&lt;=$L$3,$I$3,IF(B3557&lt;=$L$4,$I$4,IF(B3557&lt;=$L$5,$I$5,IF(B3557&lt;=$L$6,$I$6,$I$7))))</f>
        <v>Split</v>
      </c>
      <c r="D3557" s="14">
        <f ca="1">LOGINV(RAND(),$M$12,$L$12)</f>
        <v>39.345578466618541</v>
      </c>
      <c r="E3557" s="14">
        <f ca="1">LOGINV(RAND(),$M$13,$L$13)</f>
        <v>30.176280696912677</v>
      </c>
      <c r="F3557" s="14">
        <f ca="1">LOGINV(RAND(),$M$14,$L$14)</f>
        <v>15.84045509123273</v>
      </c>
      <c r="G3557" s="14">
        <f ca="1">D3557+E3557+F3557</f>
        <v>85.362314254763945</v>
      </c>
      <c r="H3557">
        <f ca="1">FLOOR(SimTable[[#This Row],[Total_Service_Time_sec]],10)</f>
        <v>80</v>
      </c>
    </row>
    <row r="3558" spans="1:8" ht="15" customHeight="1">
      <c r="A3558">
        <f t="shared" si="55"/>
        <v>3557</v>
      </c>
      <c r="B3558" s="13">
        <f ca="1">RAND()</f>
        <v>0.44010257314670453</v>
      </c>
      <c r="C3558" t="str">
        <f ca="1">IF(B3558&lt;=$L$3,$I$3,IF(B3558&lt;=$L$4,$I$4,IF(B3558&lt;=$L$5,$I$5,IF(B3558&lt;=$L$6,$I$6,$I$7))))</f>
        <v>Cone</v>
      </c>
      <c r="D3558" s="14">
        <f ca="1">LOGINV(RAND(),$M$12,$L$12)</f>
        <v>21.740138766425829</v>
      </c>
      <c r="E3558" s="14">
        <f ca="1">LOGINV(RAND(),$M$13,$L$13)</f>
        <v>17.872631721727821</v>
      </c>
      <c r="F3558" s="14">
        <f ca="1">LOGINV(RAND(),$M$14,$L$14)</f>
        <v>22.827040803009975</v>
      </c>
      <c r="G3558" s="14">
        <f ca="1">D3558+E3558+F3558</f>
        <v>62.439811291163622</v>
      </c>
      <c r="H3558">
        <f ca="1">FLOOR(SimTable[[#This Row],[Total_Service_Time_sec]],10)</f>
        <v>60</v>
      </c>
    </row>
    <row r="3559" spans="1:8" ht="15" customHeight="1">
      <c r="A3559">
        <f t="shared" si="55"/>
        <v>3558</v>
      </c>
      <c r="B3559" s="13">
        <f ca="1">RAND()</f>
        <v>0.62318014481097794</v>
      </c>
      <c r="C3559" t="str">
        <f ca="1">IF(B3559&lt;=$L$3,$I$3,IF(B3559&lt;=$L$4,$I$4,IF(B3559&lt;=$L$5,$I$5,IF(B3559&lt;=$L$6,$I$6,$I$7))))</f>
        <v>Cup</v>
      </c>
      <c r="D3559" s="14">
        <f ca="1">LOGINV(RAND(),$M$12,$L$12)</f>
        <v>23.150648709091922</v>
      </c>
      <c r="E3559" s="14">
        <f ca="1">LOGINV(RAND(),$M$13,$L$13)</f>
        <v>23.450277280259645</v>
      </c>
      <c r="F3559" s="14">
        <f ca="1">LOGINV(RAND(),$M$14,$L$14)</f>
        <v>24.7207411958953</v>
      </c>
      <c r="G3559" s="14">
        <f ca="1">D3559+E3559+F3559</f>
        <v>71.321667185246866</v>
      </c>
      <c r="H3559">
        <f ca="1">FLOOR(SimTable[[#This Row],[Total_Service_Time_sec]],10)</f>
        <v>70</v>
      </c>
    </row>
    <row r="3560" spans="1:8" ht="15" customHeight="1">
      <c r="A3560">
        <f t="shared" si="55"/>
        <v>3559</v>
      </c>
      <c r="B3560" s="13">
        <f ca="1">RAND()</f>
        <v>0.82480613765926303</v>
      </c>
      <c r="C3560" t="str">
        <f ca="1">IF(B3560&lt;=$L$3,$I$3,IF(B3560&lt;=$L$4,$I$4,IF(B3560&lt;=$L$5,$I$5,IF(B3560&lt;=$L$6,$I$6,$I$7))))</f>
        <v>Cup</v>
      </c>
      <c r="D3560" s="14">
        <f ca="1">LOGINV(RAND(),$M$12,$L$12)</f>
        <v>330.54247497284922</v>
      </c>
      <c r="E3560" s="14">
        <f ca="1">LOGINV(RAND(),$M$13,$L$13)</f>
        <v>22.076564144931194</v>
      </c>
      <c r="F3560" s="14">
        <f ca="1">LOGINV(RAND(),$M$14,$L$14)</f>
        <v>18.556571823882908</v>
      </c>
      <c r="G3560" s="14">
        <f ca="1">D3560+E3560+F3560</f>
        <v>371.17561094166331</v>
      </c>
      <c r="H3560">
        <f ca="1">FLOOR(SimTable[[#This Row],[Total_Service_Time_sec]],10)</f>
        <v>370</v>
      </c>
    </row>
    <row r="3561" spans="1:8" ht="15" customHeight="1">
      <c r="A3561">
        <f t="shared" si="55"/>
        <v>3560</v>
      </c>
      <c r="B3561" s="13">
        <f ca="1">RAND()</f>
        <v>0.21280636591705904</v>
      </c>
      <c r="C3561" t="str">
        <f ca="1">IF(B3561&lt;=$L$3,$I$3,IF(B3561&lt;=$L$4,$I$4,IF(B3561&lt;=$L$5,$I$5,IF(B3561&lt;=$L$6,$I$6,$I$7))))</f>
        <v>Cone</v>
      </c>
      <c r="D3561" s="14">
        <f ca="1">LOGINV(RAND(),$M$12,$L$12)</f>
        <v>44.370067808550097</v>
      </c>
      <c r="E3561" s="14">
        <f ca="1">LOGINV(RAND(),$M$13,$L$13)</f>
        <v>17.529627466911016</v>
      </c>
      <c r="F3561" s="14">
        <f ca="1">LOGINV(RAND(),$M$14,$L$14)</f>
        <v>16.477903566857627</v>
      </c>
      <c r="G3561" s="14">
        <f ca="1">D3561+E3561+F3561</f>
        <v>78.377598842318747</v>
      </c>
      <c r="H3561">
        <f ca="1">FLOOR(SimTable[[#This Row],[Total_Service_Time_sec]],10)</f>
        <v>70</v>
      </c>
    </row>
    <row r="3562" spans="1:8" ht="15" customHeight="1">
      <c r="A3562">
        <f t="shared" si="55"/>
        <v>3561</v>
      </c>
      <c r="B3562" s="13">
        <f ca="1">RAND()</f>
        <v>0.12720612025801081</v>
      </c>
      <c r="C3562" t="str">
        <f ca="1">IF(B3562&lt;=$L$3,$I$3,IF(B3562&lt;=$L$4,$I$4,IF(B3562&lt;=$L$5,$I$5,IF(B3562&lt;=$L$6,$I$6,$I$7))))</f>
        <v>Cone</v>
      </c>
      <c r="D3562" s="14">
        <f ca="1">LOGINV(RAND(),$M$12,$L$12)</f>
        <v>15.163744035160972</v>
      </c>
      <c r="E3562" s="14">
        <f ca="1">LOGINV(RAND(),$M$13,$L$13)</f>
        <v>47.85349110586241</v>
      </c>
      <c r="F3562" s="14">
        <f ca="1">LOGINV(RAND(),$M$14,$L$14)</f>
        <v>21.636972468839716</v>
      </c>
      <c r="G3562" s="14">
        <f ca="1">D3562+E3562+F3562</f>
        <v>84.654207609863107</v>
      </c>
      <c r="H3562">
        <f ca="1">FLOOR(SimTable[[#This Row],[Total_Service_Time_sec]],10)</f>
        <v>80</v>
      </c>
    </row>
    <row r="3563" spans="1:8" ht="15" customHeight="1">
      <c r="A3563">
        <f t="shared" si="55"/>
        <v>3562</v>
      </c>
      <c r="B3563" s="13">
        <f ca="1">RAND()</f>
        <v>3.6328734732862022E-2</v>
      </c>
      <c r="C3563" t="str">
        <f ca="1">IF(B3563&lt;=$L$3,$I$3,IF(B3563&lt;=$L$4,$I$4,IF(B3563&lt;=$L$5,$I$5,IF(B3563&lt;=$L$6,$I$6,$I$7))))</f>
        <v>Cone</v>
      </c>
      <c r="D3563" s="14">
        <f ca="1">LOGINV(RAND(),$M$12,$L$12)</f>
        <v>34.312958735083434</v>
      </c>
      <c r="E3563" s="14">
        <f ca="1">LOGINV(RAND(),$M$13,$L$13)</f>
        <v>18.351674814632144</v>
      </c>
      <c r="F3563" s="14">
        <f ca="1">LOGINV(RAND(),$M$14,$L$14)</f>
        <v>27.01339565128842</v>
      </c>
      <c r="G3563" s="14">
        <f ca="1">D3563+E3563+F3563</f>
        <v>79.678029201003994</v>
      </c>
      <c r="H3563">
        <f ca="1">FLOOR(SimTable[[#This Row],[Total_Service_Time_sec]],10)</f>
        <v>70</v>
      </c>
    </row>
    <row r="3564" spans="1:8" ht="15" customHeight="1">
      <c r="A3564">
        <f t="shared" si="55"/>
        <v>3563</v>
      </c>
      <c r="B3564" s="13">
        <f ca="1">RAND()</f>
        <v>0.50294908314065878</v>
      </c>
      <c r="C3564" t="str">
        <f ca="1">IF(B3564&lt;=$L$3,$I$3,IF(B3564&lt;=$L$4,$I$4,IF(B3564&lt;=$L$5,$I$5,IF(B3564&lt;=$L$6,$I$6,$I$7))))</f>
        <v>Cup</v>
      </c>
      <c r="D3564" s="14">
        <f ca="1">LOGINV(RAND(),$M$12,$L$12)</f>
        <v>32.216210667032364</v>
      </c>
      <c r="E3564" s="14">
        <f ca="1">LOGINV(RAND(),$M$13,$L$13)</f>
        <v>18.736996170267833</v>
      </c>
      <c r="F3564" s="14">
        <f ca="1">LOGINV(RAND(),$M$14,$L$14)</f>
        <v>24.998991491578771</v>
      </c>
      <c r="G3564" s="14">
        <f ca="1">D3564+E3564+F3564</f>
        <v>75.952198328878978</v>
      </c>
      <c r="H3564">
        <f ca="1">FLOOR(SimTable[[#This Row],[Total_Service_Time_sec]],10)</f>
        <v>70</v>
      </c>
    </row>
    <row r="3565" spans="1:8" ht="15" customHeight="1">
      <c r="A3565">
        <f t="shared" si="55"/>
        <v>3564</v>
      </c>
      <c r="B3565" s="13">
        <f ca="1">RAND()</f>
        <v>0.24163446016800649</v>
      </c>
      <c r="C3565" t="str">
        <f ca="1">IF(B3565&lt;=$L$3,$I$3,IF(B3565&lt;=$L$4,$I$4,IF(B3565&lt;=$L$5,$I$5,IF(B3565&lt;=$L$6,$I$6,$I$7))))</f>
        <v>Cone</v>
      </c>
      <c r="D3565" s="14">
        <f ca="1">LOGINV(RAND(),$M$12,$L$12)</f>
        <v>43.870530997446117</v>
      </c>
      <c r="E3565" s="14">
        <f ca="1">LOGINV(RAND(),$M$13,$L$13)</f>
        <v>27.431349275084358</v>
      </c>
      <c r="F3565" s="14">
        <f ca="1">LOGINV(RAND(),$M$14,$L$14)</f>
        <v>21.129628954900916</v>
      </c>
      <c r="G3565" s="14">
        <f ca="1">D3565+E3565+F3565</f>
        <v>92.431509227431377</v>
      </c>
      <c r="H3565">
        <f ca="1">FLOOR(SimTable[[#This Row],[Total_Service_Time_sec]],10)</f>
        <v>90</v>
      </c>
    </row>
    <row r="3566" spans="1:8" ht="15" customHeight="1">
      <c r="A3566">
        <f t="shared" si="55"/>
        <v>3565</v>
      </c>
      <c r="B3566" s="13">
        <f ca="1">RAND()</f>
        <v>0.6097085343579276</v>
      </c>
      <c r="C3566" t="str">
        <f ca="1">IF(B3566&lt;=$L$3,$I$3,IF(B3566&lt;=$L$4,$I$4,IF(B3566&lt;=$L$5,$I$5,IF(B3566&lt;=$L$6,$I$6,$I$7))))</f>
        <v>Cup</v>
      </c>
      <c r="D3566" s="14">
        <f ca="1">LOGINV(RAND(),$M$12,$L$12)</f>
        <v>73.119551748050412</v>
      </c>
      <c r="E3566" s="14">
        <f ca="1">LOGINV(RAND(),$M$13,$L$13)</f>
        <v>46.126729751975788</v>
      </c>
      <c r="F3566" s="14">
        <f ca="1">LOGINV(RAND(),$M$14,$L$14)</f>
        <v>19.700520565770379</v>
      </c>
      <c r="G3566" s="14">
        <f ca="1">D3566+E3566+F3566</f>
        <v>138.94680206579659</v>
      </c>
      <c r="H3566">
        <f ca="1">FLOOR(SimTable[[#This Row],[Total_Service_Time_sec]],10)</f>
        <v>130</v>
      </c>
    </row>
    <row r="3567" spans="1:8" ht="15" customHeight="1">
      <c r="A3567">
        <f t="shared" si="55"/>
        <v>3566</v>
      </c>
      <c r="B3567" s="13">
        <f ca="1">RAND()</f>
        <v>0.47817919671969489</v>
      </c>
      <c r="C3567" t="str">
        <f ca="1">IF(B3567&lt;=$L$3,$I$3,IF(B3567&lt;=$L$4,$I$4,IF(B3567&lt;=$L$5,$I$5,IF(B3567&lt;=$L$6,$I$6,$I$7))))</f>
        <v>Cone</v>
      </c>
      <c r="D3567" s="14">
        <f ca="1">LOGINV(RAND(),$M$12,$L$12)</f>
        <v>82.22754629658759</v>
      </c>
      <c r="E3567" s="14">
        <f ca="1">LOGINV(RAND(),$M$13,$L$13)</f>
        <v>22.071676063929406</v>
      </c>
      <c r="F3567" s="14">
        <f ca="1">LOGINV(RAND(),$M$14,$L$14)</f>
        <v>18.364935241539218</v>
      </c>
      <c r="G3567" s="14">
        <f ca="1">D3567+E3567+F3567</f>
        <v>122.66415760205621</v>
      </c>
      <c r="H3567">
        <f ca="1">FLOOR(SimTable[[#This Row],[Total_Service_Time_sec]],10)</f>
        <v>120</v>
      </c>
    </row>
    <row r="3568" spans="1:8" ht="15" customHeight="1">
      <c r="A3568">
        <f t="shared" si="55"/>
        <v>3567</v>
      </c>
      <c r="B3568" s="13">
        <f ca="1">RAND()</f>
        <v>0.96562232971150197</v>
      </c>
      <c r="C3568" t="str">
        <f ca="1">IF(B3568&lt;=$L$3,$I$3,IF(B3568&lt;=$L$4,$I$4,IF(B3568&lt;=$L$5,$I$5,IF(B3568&lt;=$L$6,$I$6,$I$7))))</f>
        <v>Sundae</v>
      </c>
      <c r="D3568" s="14">
        <f ca="1">LOGINV(RAND(),$M$12,$L$12)</f>
        <v>172.5534804860157</v>
      </c>
      <c r="E3568" s="14">
        <f ca="1">LOGINV(RAND(),$M$13,$L$13)</f>
        <v>12.700323945706504</v>
      </c>
      <c r="F3568" s="14">
        <f ca="1">LOGINV(RAND(),$M$14,$L$14)</f>
        <v>26.343432883220881</v>
      </c>
      <c r="G3568" s="14">
        <f ca="1">D3568+E3568+F3568</f>
        <v>211.5972373149431</v>
      </c>
      <c r="H3568">
        <f ca="1">FLOOR(SimTable[[#This Row],[Total_Service_Time_sec]],10)</f>
        <v>210</v>
      </c>
    </row>
    <row r="3569" spans="1:8" ht="15" customHeight="1">
      <c r="A3569">
        <f t="shared" si="55"/>
        <v>3568</v>
      </c>
      <c r="B3569" s="13">
        <f ca="1">RAND()</f>
        <v>0.85006495400666704</v>
      </c>
      <c r="C3569" t="str">
        <f ca="1">IF(B3569&lt;=$L$3,$I$3,IF(B3569&lt;=$L$4,$I$4,IF(B3569&lt;=$L$5,$I$5,IF(B3569&lt;=$L$6,$I$6,$I$7))))</f>
        <v>Cup</v>
      </c>
      <c r="D3569" s="14">
        <f ca="1">LOGINV(RAND(),$M$12,$L$12)</f>
        <v>81.728206643030191</v>
      </c>
      <c r="E3569" s="14">
        <f ca="1">LOGINV(RAND(),$M$13,$L$13)</f>
        <v>28.680188572455432</v>
      </c>
      <c r="F3569" s="14">
        <f ca="1">LOGINV(RAND(),$M$14,$L$14)</f>
        <v>22.513159069534396</v>
      </c>
      <c r="G3569" s="14">
        <f ca="1">D3569+E3569+F3569</f>
        <v>132.92155428502002</v>
      </c>
      <c r="H3569">
        <f ca="1">FLOOR(SimTable[[#This Row],[Total_Service_Time_sec]],10)</f>
        <v>130</v>
      </c>
    </row>
    <row r="3570" spans="1:8" ht="15" customHeight="1">
      <c r="A3570">
        <f t="shared" si="55"/>
        <v>3569</v>
      </c>
      <c r="B3570" s="13">
        <f ca="1">RAND()</f>
        <v>0.22197697672754291</v>
      </c>
      <c r="C3570" t="str">
        <f ca="1">IF(B3570&lt;=$L$3,$I$3,IF(B3570&lt;=$L$4,$I$4,IF(B3570&lt;=$L$5,$I$5,IF(B3570&lt;=$L$6,$I$6,$I$7))))</f>
        <v>Cone</v>
      </c>
      <c r="D3570" s="14">
        <f ca="1">LOGINV(RAND(),$M$12,$L$12)</f>
        <v>12.811841012013458</v>
      </c>
      <c r="E3570" s="14">
        <f ca="1">LOGINV(RAND(),$M$13,$L$13)</f>
        <v>22.806854521681327</v>
      </c>
      <c r="F3570" s="14">
        <f ca="1">LOGINV(RAND(),$M$14,$L$14)</f>
        <v>20.235198476224038</v>
      </c>
      <c r="G3570" s="14">
        <f ca="1">D3570+E3570+F3570</f>
        <v>55.853894009918818</v>
      </c>
      <c r="H3570">
        <f ca="1">FLOOR(SimTable[[#This Row],[Total_Service_Time_sec]],10)</f>
        <v>50</v>
      </c>
    </row>
    <row r="3571" spans="1:8" ht="15" customHeight="1">
      <c r="A3571">
        <f t="shared" si="55"/>
        <v>3570</v>
      </c>
      <c r="B3571" s="13">
        <f ca="1">RAND()</f>
        <v>7.8267117385843354E-2</v>
      </c>
      <c r="C3571" t="str">
        <f ca="1">IF(B3571&lt;=$L$3,$I$3,IF(B3571&lt;=$L$4,$I$4,IF(B3571&lt;=$L$5,$I$5,IF(B3571&lt;=$L$6,$I$6,$I$7))))</f>
        <v>Cone</v>
      </c>
      <c r="D3571" s="14">
        <f ca="1">LOGINV(RAND(),$M$12,$L$12)</f>
        <v>22.355753901152045</v>
      </c>
      <c r="E3571" s="14">
        <f ca="1">LOGINV(RAND(),$M$13,$L$13)</f>
        <v>64.087734058425781</v>
      </c>
      <c r="F3571" s="14">
        <f ca="1">LOGINV(RAND(),$M$14,$L$14)</f>
        <v>18.946509648719363</v>
      </c>
      <c r="G3571" s="14">
        <f ca="1">D3571+E3571+F3571</f>
        <v>105.38999760829719</v>
      </c>
      <c r="H3571">
        <f ca="1">FLOOR(SimTable[[#This Row],[Total_Service_Time_sec]],10)</f>
        <v>100</v>
      </c>
    </row>
    <row r="3572" spans="1:8" ht="15" customHeight="1">
      <c r="A3572">
        <f t="shared" si="55"/>
        <v>3571</v>
      </c>
      <c r="B3572" s="13">
        <f ca="1">RAND()</f>
        <v>0.52789363790970656</v>
      </c>
      <c r="C3572" t="str">
        <f ca="1">IF(B3572&lt;=$L$3,$I$3,IF(B3572&lt;=$L$4,$I$4,IF(B3572&lt;=$L$5,$I$5,IF(B3572&lt;=$L$6,$I$6,$I$7))))</f>
        <v>Cup</v>
      </c>
      <c r="D3572" s="14">
        <f ca="1">LOGINV(RAND(),$M$12,$L$12)</f>
        <v>12.37704250878109</v>
      </c>
      <c r="E3572" s="14">
        <f ca="1">LOGINV(RAND(),$M$13,$L$13)</f>
        <v>42.121164709973996</v>
      </c>
      <c r="F3572" s="14">
        <f ca="1">LOGINV(RAND(),$M$14,$L$14)</f>
        <v>21.404639478484189</v>
      </c>
      <c r="G3572" s="14">
        <f ca="1">D3572+E3572+F3572</f>
        <v>75.902846697239269</v>
      </c>
      <c r="H3572">
        <f ca="1">FLOOR(SimTable[[#This Row],[Total_Service_Time_sec]],10)</f>
        <v>70</v>
      </c>
    </row>
    <row r="3573" spans="1:8" ht="15" customHeight="1">
      <c r="A3573">
        <f t="shared" si="55"/>
        <v>3572</v>
      </c>
      <c r="B3573" s="13">
        <f ca="1">RAND()</f>
        <v>2.2667657321720935E-2</v>
      </c>
      <c r="C3573" t="str">
        <f ca="1">IF(B3573&lt;=$L$3,$I$3,IF(B3573&lt;=$L$4,$I$4,IF(B3573&lt;=$L$5,$I$5,IF(B3573&lt;=$L$6,$I$6,$I$7))))</f>
        <v>Cone</v>
      </c>
      <c r="D3573" s="14">
        <f ca="1">LOGINV(RAND(),$M$12,$L$12)</f>
        <v>33.686986652900472</v>
      </c>
      <c r="E3573" s="14">
        <f ca="1">LOGINV(RAND(),$M$13,$L$13)</f>
        <v>25.3419396586579</v>
      </c>
      <c r="F3573" s="14">
        <f ca="1">LOGINV(RAND(),$M$14,$L$14)</f>
        <v>17.653064221645874</v>
      </c>
      <c r="G3573" s="14">
        <f ca="1">D3573+E3573+F3573</f>
        <v>76.681990533204242</v>
      </c>
      <c r="H3573">
        <f ca="1">FLOOR(SimTable[[#This Row],[Total_Service_Time_sec]],10)</f>
        <v>70</v>
      </c>
    </row>
    <row r="3574" spans="1:8" ht="15" customHeight="1">
      <c r="A3574">
        <f t="shared" si="55"/>
        <v>3573</v>
      </c>
      <c r="B3574" s="13">
        <f ca="1">RAND()</f>
        <v>0.99966495813701695</v>
      </c>
      <c r="C3574" t="str">
        <f ca="1">IF(B3574&lt;=$L$3,$I$3,IF(B3574&lt;=$L$4,$I$4,IF(B3574&lt;=$L$5,$I$5,IF(B3574&lt;=$L$6,$I$6,$I$7))))</f>
        <v>Sundae</v>
      </c>
      <c r="D3574" s="14">
        <f ca="1">LOGINV(RAND(),$M$12,$L$12)</f>
        <v>56.34800826440695</v>
      </c>
      <c r="E3574" s="14">
        <f ca="1">LOGINV(RAND(),$M$13,$L$13)</f>
        <v>11.560400708940898</v>
      </c>
      <c r="F3574" s="14">
        <f ca="1">LOGINV(RAND(),$M$14,$L$14)</f>
        <v>19.367287341553681</v>
      </c>
      <c r="G3574" s="14">
        <f ca="1">D3574+E3574+F3574</f>
        <v>87.275696314901523</v>
      </c>
      <c r="H3574">
        <f ca="1">FLOOR(SimTable[[#This Row],[Total_Service_Time_sec]],10)</f>
        <v>80</v>
      </c>
    </row>
    <row r="3575" spans="1:8" ht="15" customHeight="1">
      <c r="A3575">
        <f t="shared" si="55"/>
        <v>3574</v>
      </c>
      <c r="B3575" s="13">
        <f ca="1">RAND()</f>
        <v>0.96945402420292037</v>
      </c>
      <c r="C3575" t="str">
        <f ca="1">IF(B3575&lt;=$L$3,$I$3,IF(B3575&lt;=$L$4,$I$4,IF(B3575&lt;=$L$5,$I$5,IF(B3575&lt;=$L$6,$I$6,$I$7))))</f>
        <v>Sundae</v>
      </c>
      <c r="D3575" s="14">
        <f ca="1">LOGINV(RAND(),$M$12,$L$12)</f>
        <v>17.169910344842908</v>
      </c>
      <c r="E3575" s="14">
        <f ca="1">LOGINV(RAND(),$M$13,$L$13)</f>
        <v>22.291476898129432</v>
      </c>
      <c r="F3575" s="14">
        <f ca="1">LOGINV(RAND(),$M$14,$L$14)</f>
        <v>20.076758465662959</v>
      </c>
      <c r="G3575" s="14">
        <f ca="1">D3575+E3575+F3575</f>
        <v>59.538145708635298</v>
      </c>
      <c r="H3575">
        <f ca="1">FLOOR(SimTable[[#This Row],[Total_Service_Time_sec]],10)</f>
        <v>50</v>
      </c>
    </row>
    <row r="3576" spans="1:8" ht="15" customHeight="1">
      <c r="A3576">
        <f t="shared" si="55"/>
        <v>3575</v>
      </c>
      <c r="B3576" s="13">
        <f ca="1">RAND()</f>
        <v>0.94931069969350623</v>
      </c>
      <c r="C3576" t="str">
        <f ca="1">IF(B3576&lt;=$L$3,$I$3,IF(B3576&lt;=$L$4,$I$4,IF(B3576&lt;=$L$5,$I$5,IF(B3576&lt;=$L$6,$I$6,$I$7))))</f>
        <v>Split</v>
      </c>
      <c r="D3576" s="14">
        <f ca="1">LOGINV(RAND(),$M$12,$L$12)</f>
        <v>9.5752194605818826</v>
      </c>
      <c r="E3576" s="14">
        <f ca="1">LOGINV(RAND(),$M$13,$L$13)</f>
        <v>12.327360468113625</v>
      </c>
      <c r="F3576" s="14">
        <f ca="1">LOGINV(RAND(),$M$14,$L$14)</f>
        <v>22.024888581258566</v>
      </c>
      <c r="G3576" s="14">
        <f ca="1">D3576+E3576+F3576</f>
        <v>43.927468509954075</v>
      </c>
      <c r="H3576">
        <f ca="1">FLOOR(SimTable[[#This Row],[Total_Service_Time_sec]],10)</f>
        <v>40</v>
      </c>
    </row>
    <row r="3577" spans="1:8" ht="15" customHeight="1">
      <c r="A3577">
        <f t="shared" si="55"/>
        <v>3576</v>
      </c>
      <c r="B3577" s="13">
        <f ca="1">RAND()</f>
        <v>0.28308618572016697</v>
      </c>
      <c r="C3577" t="str">
        <f ca="1">IF(B3577&lt;=$L$3,$I$3,IF(B3577&lt;=$L$4,$I$4,IF(B3577&lt;=$L$5,$I$5,IF(B3577&lt;=$L$6,$I$6,$I$7))))</f>
        <v>Cone</v>
      </c>
      <c r="D3577" s="14">
        <f ca="1">LOGINV(RAND(),$M$12,$L$12)</f>
        <v>27.912801013811404</v>
      </c>
      <c r="E3577" s="14">
        <f ca="1">LOGINV(RAND(),$M$13,$L$13)</f>
        <v>17.314283015271837</v>
      </c>
      <c r="F3577" s="14">
        <f ca="1">LOGINV(RAND(),$M$14,$L$14)</f>
        <v>18.258492152642408</v>
      </c>
      <c r="G3577" s="14">
        <f ca="1">D3577+E3577+F3577</f>
        <v>63.485576181725648</v>
      </c>
      <c r="H3577">
        <f ca="1">FLOOR(SimTable[[#This Row],[Total_Service_Time_sec]],10)</f>
        <v>60</v>
      </c>
    </row>
    <row r="3578" spans="1:8" ht="15" customHeight="1">
      <c r="A3578">
        <f t="shared" si="55"/>
        <v>3577</v>
      </c>
      <c r="B3578" s="13">
        <f ca="1">RAND()</f>
        <v>0.20856095986123535</v>
      </c>
      <c r="C3578" t="str">
        <f ca="1">IF(B3578&lt;=$L$3,$I$3,IF(B3578&lt;=$L$4,$I$4,IF(B3578&lt;=$L$5,$I$5,IF(B3578&lt;=$L$6,$I$6,$I$7))))</f>
        <v>Cone</v>
      </c>
      <c r="D3578" s="14">
        <f ca="1">LOGINV(RAND(),$M$12,$L$12)</f>
        <v>24.128903093979151</v>
      </c>
      <c r="E3578" s="14">
        <f ca="1">LOGINV(RAND(),$M$13,$L$13)</f>
        <v>23.104946304610056</v>
      </c>
      <c r="F3578" s="14">
        <f ca="1">LOGINV(RAND(),$M$14,$L$14)</f>
        <v>13.252704817678506</v>
      </c>
      <c r="G3578" s="14">
        <f ca="1">D3578+E3578+F3578</f>
        <v>60.486554216267713</v>
      </c>
      <c r="H3578">
        <f ca="1">FLOOR(SimTable[[#This Row],[Total_Service_Time_sec]],10)</f>
        <v>60</v>
      </c>
    </row>
    <row r="3579" spans="1:8" ht="15" customHeight="1">
      <c r="A3579">
        <f t="shared" si="55"/>
        <v>3578</v>
      </c>
      <c r="B3579" s="13">
        <f ca="1">RAND()</f>
        <v>0.84384319484396675</v>
      </c>
      <c r="C3579" t="str">
        <f ca="1">IF(B3579&lt;=$L$3,$I$3,IF(B3579&lt;=$L$4,$I$4,IF(B3579&lt;=$L$5,$I$5,IF(B3579&lt;=$L$6,$I$6,$I$7))))</f>
        <v>Cup</v>
      </c>
      <c r="D3579" s="14">
        <f ca="1">LOGINV(RAND(),$M$12,$L$12)</f>
        <v>63.956442398736236</v>
      </c>
      <c r="E3579" s="14">
        <f ca="1">LOGINV(RAND(),$M$13,$L$13)</f>
        <v>22.85163381543995</v>
      </c>
      <c r="F3579" s="14">
        <f ca="1">LOGINV(RAND(),$M$14,$L$14)</f>
        <v>26.945427433964884</v>
      </c>
      <c r="G3579" s="14">
        <f ca="1">D3579+E3579+F3579</f>
        <v>113.75350364814106</v>
      </c>
      <c r="H3579">
        <f ca="1">FLOOR(SimTable[[#This Row],[Total_Service_Time_sec]],10)</f>
        <v>110</v>
      </c>
    </row>
    <row r="3580" spans="1:8" ht="15" customHeight="1">
      <c r="A3580">
        <f t="shared" si="55"/>
        <v>3579</v>
      </c>
      <c r="B3580" s="13">
        <f ca="1">RAND()</f>
        <v>0.60240360705079399</v>
      </c>
      <c r="C3580" t="str">
        <f ca="1">IF(B3580&lt;=$L$3,$I$3,IF(B3580&lt;=$L$4,$I$4,IF(B3580&lt;=$L$5,$I$5,IF(B3580&lt;=$L$6,$I$6,$I$7))))</f>
        <v>Cup</v>
      </c>
      <c r="D3580" s="14">
        <f ca="1">LOGINV(RAND(),$M$12,$L$12)</f>
        <v>35.067235337338438</v>
      </c>
      <c r="E3580" s="14">
        <f ca="1">LOGINV(RAND(),$M$13,$L$13)</f>
        <v>26.431980187558189</v>
      </c>
      <c r="F3580" s="14">
        <f ca="1">LOGINV(RAND(),$M$14,$L$14)</f>
        <v>25.517015871285615</v>
      </c>
      <c r="G3580" s="14">
        <f ca="1">D3580+E3580+F3580</f>
        <v>87.016231396182235</v>
      </c>
      <c r="H3580">
        <f ca="1">FLOOR(SimTable[[#This Row],[Total_Service_Time_sec]],10)</f>
        <v>80</v>
      </c>
    </row>
    <row r="3581" spans="1:8" ht="15" customHeight="1">
      <c r="A3581">
        <f t="shared" si="55"/>
        <v>3580</v>
      </c>
      <c r="B3581" s="13">
        <f ca="1">RAND()</f>
        <v>0.32422484299888221</v>
      </c>
      <c r="C3581" t="str">
        <f ca="1">IF(B3581&lt;=$L$3,$I$3,IF(B3581&lt;=$L$4,$I$4,IF(B3581&lt;=$L$5,$I$5,IF(B3581&lt;=$L$6,$I$6,$I$7))))</f>
        <v>Cone</v>
      </c>
      <c r="D3581" s="14">
        <f ca="1">LOGINV(RAND(),$M$12,$L$12)</f>
        <v>75.351939218431923</v>
      </c>
      <c r="E3581" s="14">
        <f ca="1">LOGINV(RAND(),$M$13,$L$13)</f>
        <v>18.274601994261928</v>
      </c>
      <c r="F3581" s="14">
        <f ca="1">LOGINV(RAND(),$M$14,$L$14)</f>
        <v>21.957752979389614</v>
      </c>
      <c r="G3581" s="14">
        <f ca="1">D3581+E3581+F3581</f>
        <v>115.58429419208346</v>
      </c>
      <c r="H3581">
        <f ca="1">FLOOR(SimTable[[#This Row],[Total_Service_Time_sec]],10)</f>
        <v>110</v>
      </c>
    </row>
    <row r="3582" spans="1:8" ht="15" customHeight="1">
      <c r="A3582">
        <f t="shared" si="55"/>
        <v>3581</v>
      </c>
      <c r="B3582" s="13">
        <f ca="1">RAND()</f>
        <v>0.55057974731570425</v>
      </c>
      <c r="C3582" t="str">
        <f ca="1">IF(B3582&lt;=$L$3,$I$3,IF(B3582&lt;=$L$4,$I$4,IF(B3582&lt;=$L$5,$I$5,IF(B3582&lt;=$L$6,$I$6,$I$7))))</f>
        <v>Cup</v>
      </c>
      <c r="D3582" s="14">
        <f ca="1">LOGINV(RAND(),$M$12,$L$12)</f>
        <v>54.397605091028019</v>
      </c>
      <c r="E3582" s="14">
        <f ca="1">LOGINV(RAND(),$M$13,$L$13)</f>
        <v>33.394293322221003</v>
      </c>
      <c r="F3582" s="14">
        <f ca="1">LOGINV(RAND(),$M$14,$L$14)</f>
        <v>18.861972659115168</v>
      </c>
      <c r="G3582" s="14">
        <f ca="1">D3582+E3582+F3582</f>
        <v>106.65387107236418</v>
      </c>
      <c r="H3582">
        <f ca="1">FLOOR(SimTable[[#This Row],[Total_Service_Time_sec]],10)</f>
        <v>100</v>
      </c>
    </row>
    <row r="3583" spans="1:8" ht="15" customHeight="1">
      <c r="A3583">
        <f t="shared" si="55"/>
        <v>3582</v>
      </c>
      <c r="B3583" s="13">
        <f ca="1">RAND()</f>
        <v>0.83809750119117132</v>
      </c>
      <c r="C3583" t="str">
        <f ca="1">IF(B3583&lt;=$L$3,$I$3,IF(B3583&lt;=$L$4,$I$4,IF(B3583&lt;=$L$5,$I$5,IF(B3583&lt;=$L$6,$I$6,$I$7))))</f>
        <v>Cup</v>
      </c>
      <c r="D3583" s="14">
        <f ca="1">LOGINV(RAND(),$M$12,$L$12)</f>
        <v>34.445224309443262</v>
      </c>
      <c r="E3583" s="14">
        <f ca="1">LOGINV(RAND(),$M$13,$L$13)</f>
        <v>35.458347079434411</v>
      </c>
      <c r="F3583" s="14">
        <f ca="1">LOGINV(RAND(),$M$14,$L$14)</f>
        <v>18.287490088658313</v>
      </c>
      <c r="G3583" s="14">
        <f ca="1">D3583+E3583+F3583</f>
        <v>88.191061477535996</v>
      </c>
      <c r="H3583">
        <f ca="1">FLOOR(SimTable[[#This Row],[Total_Service_Time_sec]],10)</f>
        <v>80</v>
      </c>
    </row>
    <row r="3584" spans="1:8" ht="15" customHeight="1">
      <c r="A3584">
        <f t="shared" si="55"/>
        <v>3583</v>
      </c>
      <c r="B3584" s="13">
        <f ca="1">RAND()</f>
        <v>0.78469825014248207</v>
      </c>
      <c r="C3584" t="str">
        <f ca="1">IF(B3584&lt;=$L$3,$I$3,IF(B3584&lt;=$L$4,$I$4,IF(B3584&lt;=$L$5,$I$5,IF(B3584&lt;=$L$6,$I$6,$I$7))))</f>
        <v>Cup</v>
      </c>
      <c r="D3584" s="14">
        <f ca="1">LOGINV(RAND(),$M$12,$L$12)</f>
        <v>60.613458944460419</v>
      </c>
      <c r="E3584" s="14">
        <f ca="1">LOGINV(RAND(),$M$13,$L$13)</f>
        <v>28.508456204972752</v>
      </c>
      <c r="F3584" s="14">
        <f ca="1">LOGINV(RAND(),$M$14,$L$14)</f>
        <v>35.99040069256084</v>
      </c>
      <c r="G3584" s="14">
        <f ca="1">D3584+E3584+F3584</f>
        <v>125.112315841994</v>
      </c>
      <c r="H3584">
        <f ca="1">FLOOR(SimTable[[#This Row],[Total_Service_Time_sec]],10)</f>
        <v>120</v>
      </c>
    </row>
    <row r="3585" spans="1:8" ht="15" customHeight="1">
      <c r="A3585">
        <f t="shared" si="55"/>
        <v>3584</v>
      </c>
      <c r="B3585" s="13">
        <f ca="1">RAND()</f>
        <v>0.17098108357691066</v>
      </c>
      <c r="C3585" t="str">
        <f ca="1">IF(B3585&lt;=$L$3,$I$3,IF(B3585&lt;=$L$4,$I$4,IF(B3585&lt;=$L$5,$I$5,IF(B3585&lt;=$L$6,$I$6,$I$7))))</f>
        <v>Cone</v>
      </c>
      <c r="D3585" s="14">
        <f ca="1">LOGINV(RAND(),$M$12,$L$12)</f>
        <v>69.639465863428413</v>
      </c>
      <c r="E3585" s="14">
        <f ca="1">LOGINV(RAND(),$M$13,$L$13)</f>
        <v>13.346367209168644</v>
      </c>
      <c r="F3585" s="14">
        <f ca="1">LOGINV(RAND(),$M$14,$L$14)</f>
        <v>33.865427442833123</v>
      </c>
      <c r="G3585" s="14">
        <f ca="1">D3585+E3585+F3585</f>
        <v>116.85126051543018</v>
      </c>
      <c r="H3585">
        <f ca="1">FLOOR(SimTable[[#This Row],[Total_Service_Time_sec]],10)</f>
        <v>110</v>
      </c>
    </row>
    <row r="3586" spans="1:8" ht="15" customHeight="1">
      <c r="A3586">
        <f t="shared" ref="A3586:A3649" si="56">ROW()-1</f>
        <v>3585</v>
      </c>
      <c r="B3586" s="13">
        <f ca="1">RAND()</f>
        <v>0.50873608659145719</v>
      </c>
      <c r="C3586" t="str">
        <f ca="1">IF(B3586&lt;=$L$3,$I$3,IF(B3586&lt;=$L$4,$I$4,IF(B3586&lt;=$L$5,$I$5,IF(B3586&lt;=$L$6,$I$6,$I$7))))</f>
        <v>Cup</v>
      </c>
      <c r="D3586" s="14">
        <f ca="1">LOGINV(RAND(),$M$12,$L$12)</f>
        <v>29.74722127639021</v>
      </c>
      <c r="E3586" s="14">
        <f ca="1">LOGINV(RAND(),$M$13,$L$13)</f>
        <v>30.644497058122248</v>
      </c>
      <c r="F3586" s="14">
        <f ca="1">LOGINV(RAND(),$M$14,$L$14)</f>
        <v>29.402456104182797</v>
      </c>
      <c r="G3586" s="14">
        <f ca="1">D3586+E3586+F3586</f>
        <v>89.794174438695251</v>
      </c>
      <c r="H3586">
        <f ca="1">FLOOR(SimTable[[#This Row],[Total_Service_Time_sec]],10)</f>
        <v>80</v>
      </c>
    </row>
    <row r="3587" spans="1:8" ht="15" customHeight="1">
      <c r="A3587">
        <f t="shared" si="56"/>
        <v>3586</v>
      </c>
      <c r="B3587" s="13">
        <f ca="1">RAND()</f>
        <v>0.2467359728354046</v>
      </c>
      <c r="C3587" t="str">
        <f ca="1">IF(B3587&lt;=$L$3,$I$3,IF(B3587&lt;=$L$4,$I$4,IF(B3587&lt;=$L$5,$I$5,IF(B3587&lt;=$L$6,$I$6,$I$7))))</f>
        <v>Cone</v>
      </c>
      <c r="D3587" s="14">
        <f ca="1">LOGINV(RAND(),$M$12,$L$12)</f>
        <v>6.5541797565889661</v>
      </c>
      <c r="E3587" s="14">
        <f ca="1">LOGINV(RAND(),$M$13,$L$13)</f>
        <v>46.176163358621466</v>
      </c>
      <c r="F3587" s="14">
        <f ca="1">LOGINV(RAND(),$M$14,$L$14)</f>
        <v>20.799485627455365</v>
      </c>
      <c r="G3587" s="14">
        <f ca="1">D3587+E3587+F3587</f>
        <v>73.529828742665799</v>
      </c>
      <c r="H3587">
        <f ca="1">FLOOR(SimTable[[#This Row],[Total_Service_Time_sec]],10)</f>
        <v>70</v>
      </c>
    </row>
    <row r="3588" spans="1:8" ht="15" customHeight="1">
      <c r="A3588">
        <f t="shared" si="56"/>
        <v>3587</v>
      </c>
      <c r="B3588" s="13">
        <f ca="1">RAND()</f>
        <v>0.85913044478004719</v>
      </c>
      <c r="C3588" t="str">
        <f ca="1">IF(B3588&lt;=$L$3,$I$3,IF(B3588&lt;=$L$4,$I$4,IF(B3588&lt;=$L$5,$I$5,IF(B3588&lt;=$L$6,$I$6,$I$7))))</f>
        <v>Cup</v>
      </c>
      <c r="D3588" s="14">
        <f ca="1">LOGINV(RAND(),$M$12,$L$12)</f>
        <v>142.27999822228927</v>
      </c>
      <c r="E3588" s="14">
        <f ca="1">LOGINV(RAND(),$M$13,$L$13)</f>
        <v>45.201537655220662</v>
      </c>
      <c r="F3588" s="14">
        <f ca="1">LOGINV(RAND(),$M$14,$L$14)</f>
        <v>23.412261607025599</v>
      </c>
      <c r="G3588" s="14">
        <f ca="1">D3588+E3588+F3588</f>
        <v>210.89379748453553</v>
      </c>
      <c r="H3588">
        <f ca="1">FLOOR(SimTable[[#This Row],[Total_Service_Time_sec]],10)</f>
        <v>210</v>
      </c>
    </row>
    <row r="3589" spans="1:8" ht="15" customHeight="1">
      <c r="A3589">
        <f t="shared" si="56"/>
        <v>3588</v>
      </c>
      <c r="B3589" s="13">
        <f ca="1">RAND()</f>
        <v>0.38494573319686554</v>
      </c>
      <c r="C3589" t="str">
        <f ca="1">IF(B3589&lt;=$L$3,$I$3,IF(B3589&lt;=$L$4,$I$4,IF(B3589&lt;=$L$5,$I$5,IF(B3589&lt;=$L$6,$I$6,$I$7))))</f>
        <v>Cone</v>
      </c>
      <c r="D3589" s="14">
        <f ca="1">LOGINV(RAND(),$M$12,$L$12)</f>
        <v>16.733661452262627</v>
      </c>
      <c r="E3589" s="14">
        <f ca="1">LOGINV(RAND(),$M$13,$L$13)</f>
        <v>13.187887472422862</v>
      </c>
      <c r="F3589" s="14">
        <f ca="1">LOGINV(RAND(),$M$14,$L$14)</f>
        <v>25.038792953519803</v>
      </c>
      <c r="G3589" s="14">
        <f ca="1">D3589+E3589+F3589</f>
        <v>54.960341878205291</v>
      </c>
      <c r="H3589">
        <f ca="1">FLOOR(SimTable[[#This Row],[Total_Service_Time_sec]],10)</f>
        <v>50</v>
      </c>
    </row>
    <row r="3590" spans="1:8" ht="15" customHeight="1">
      <c r="A3590">
        <f t="shared" si="56"/>
        <v>3589</v>
      </c>
      <c r="B3590" s="13">
        <f ca="1">RAND()</f>
        <v>0.63896082518267039</v>
      </c>
      <c r="C3590" t="str">
        <f ca="1">IF(B3590&lt;=$L$3,$I$3,IF(B3590&lt;=$L$4,$I$4,IF(B3590&lt;=$L$5,$I$5,IF(B3590&lt;=$L$6,$I$6,$I$7))))</f>
        <v>Cup</v>
      </c>
      <c r="D3590" s="14">
        <f ca="1">LOGINV(RAND(),$M$12,$L$12)</f>
        <v>78.52845188122096</v>
      </c>
      <c r="E3590" s="14">
        <f ca="1">LOGINV(RAND(),$M$13,$L$13)</f>
        <v>35.307173520510339</v>
      </c>
      <c r="F3590" s="14">
        <f ca="1">LOGINV(RAND(),$M$14,$L$14)</f>
        <v>19.209354012799089</v>
      </c>
      <c r="G3590" s="14">
        <f ca="1">D3590+E3590+F3590</f>
        <v>133.04497941453039</v>
      </c>
      <c r="H3590">
        <f ca="1">FLOOR(SimTable[[#This Row],[Total_Service_Time_sec]],10)</f>
        <v>130</v>
      </c>
    </row>
    <row r="3591" spans="1:8" ht="15" customHeight="1">
      <c r="A3591">
        <f t="shared" si="56"/>
        <v>3590</v>
      </c>
      <c r="B3591" s="13">
        <f ca="1">RAND()</f>
        <v>0.25411245274963978</v>
      </c>
      <c r="C3591" t="str">
        <f ca="1">IF(B3591&lt;=$L$3,$I$3,IF(B3591&lt;=$L$4,$I$4,IF(B3591&lt;=$L$5,$I$5,IF(B3591&lt;=$L$6,$I$6,$I$7))))</f>
        <v>Cone</v>
      </c>
      <c r="D3591" s="14">
        <f ca="1">LOGINV(RAND(),$M$12,$L$12)</f>
        <v>37.833316381626624</v>
      </c>
      <c r="E3591" s="14">
        <f ca="1">LOGINV(RAND(),$M$13,$L$13)</f>
        <v>69.114861281324181</v>
      </c>
      <c r="F3591" s="14">
        <f ca="1">LOGINV(RAND(),$M$14,$L$14)</f>
        <v>18.471904633070043</v>
      </c>
      <c r="G3591" s="14">
        <f ca="1">D3591+E3591+F3591</f>
        <v>125.42008229602084</v>
      </c>
      <c r="H3591">
        <f ca="1">FLOOR(SimTable[[#This Row],[Total_Service_Time_sec]],10)</f>
        <v>120</v>
      </c>
    </row>
    <row r="3592" spans="1:8" ht="15" customHeight="1">
      <c r="A3592">
        <f t="shared" si="56"/>
        <v>3591</v>
      </c>
      <c r="B3592" s="13">
        <f ca="1">RAND()</f>
        <v>0.24778682106412775</v>
      </c>
      <c r="C3592" t="str">
        <f ca="1">IF(B3592&lt;=$L$3,$I$3,IF(B3592&lt;=$L$4,$I$4,IF(B3592&lt;=$L$5,$I$5,IF(B3592&lt;=$L$6,$I$6,$I$7))))</f>
        <v>Cone</v>
      </c>
      <c r="D3592" s="14">
        <f ca="1">LOGINV(RAND(),$M$12,$L$12)</f>
        <v>14.756489200732057</v>
      </c>
      <c r="E3592" s="14">
        <f ca="1">LOGINV(RAND(),$M$13,$L$13)</f>
        <v>27.326829132915286</v>
      </c>
      <c r="F3592" s="14">
        <f ca="1">LOGINV(RAND(),$M$14,$L$14)</f>
        <v>20.64253849012789</v>
      </c>
      <c r="G3592" s="14">
        <f ca="1">D3592+E3592+F3592</f>
        <v>62.725856823775231</v>
      </c>
      <c r="H3592">
        <f ca="1">FLOOR(SimTable[[#This Row],[Total_Service_Time_sec]],10)</f>
        <v>60</v>
      </c>
    </row>
    <row r="3593" spans="1:8" ht="15" customHeight="1">
      <c r="A3593">
        <f t="shared" si="56"/>
        <v>3592</v>
      </c>
      <c r="B3593" s="13">
        <f ca="1">RAND()</f>
        <v>2.0653058552831505E-2</v>
      </c>
      <c r="C3593" t="str">
        <f ca="1">IF(B3593&lt;=$L$3,$I$3,IF(B3593&lt;=$L$4,$I$4,IF(B3593&lt;=$L$5,$I$5,IF(B3593&lt;=$L$6,$I$6,$I$7))))</f>
        <v>Cone</v>
      </c>
      <c r="D3593" s="14">
        <f ca="1">LOGINV(RAND(),$M$12,$L$12)</f>
        <v>73.751417758213819</v>
      </c>
      <c r="E3593" s="14">
        <f ca="1">LOGINV(RAND(),$M$13,$L$13)</f>
        <v>20.30214697037831</v>
      </c>
      <c r="F3593" s="14">
        <f ca="1">LOGINV(RAND(),$M$14,$L$14)</f>
        <v>21.668499727476519</v>
      </c>
      <c r="G3593" s="14">
        <f ca="1">D3593+E3593+F3593</f>
        <v>115.72206445606865</v>
      </c>
      <c r="H3593">
        <f ca="1">FLOOR(SimTable[[#This Row],[Total_Service_Time_sec]],10)</f>
        <v>110</v>
      </c>
    </row>
    <row r="3594" spans="1:8" ht="15" customHeight="1">
      <c r="A3594">
        <f t="shared" si="56"/>
        <v>3593</v>
      </c>
      <c r="B3594" s="13">
        <f ca="1">RAND()</f>
        <v>0.44454965813641611</v>
      </c>
      <c r="C3594" t="str">
        <f ca="1">IF(B3594&lt;=$L$3,$I$3,IF(B3594&lt;=$L$4,$I$4,IF(B3594&lt;=$L$5,$I$5,IF(B3594&lt;=$L$6,$I$6,$I$7))))</f>
        <v>Cone</v>
      </c>
      <c r="D3594" s="14">
        <f ca="1">LOGINV(RAND(),$M$12,$L$12)</f>
        <v>22.950742633275638</v>
      </c>
      <c r="E3594" s="14">
        <f ca="1">LOGINV(RAND(),$M$13,$L$13)</f>
        <v>13.290656232672081</v>
      </c>
      <c r="F3594" s="14">
        <f ca="1">LOGINV(RAND(),$M$14,$L$14)</f>
        <v>17.906373021318721</v>
      </c>
      <c r="G3594" s="14">
        <f ca="1">D3594+E3594+F3594</f>
        <v>54.147771887266437</v>
      </c>
      <c r="H3594">
        <f ca="1">FLOOR(SimTable[[#This Row],[Total_Service_Time_sec]],10)</f>
        <v>50</v>
      </c>
    </row>
    <row r="3595" spans="1:8" ht="15" customHeight="1">
      <c r="A3595">
        <f t="shared" si="56"/>
        <v>3594</v>
      </c>
      <c r="B3595" s="13">
        <f ca="1">RAND()</f>
        <v>0.72403567285788384</v>
      </c>
      <c r="C3595" t="str">
        <f ca="1">IF(B3595&lt;=$L$3,$I$3,IF(B3595&lt;=$L$4,$I$4,IF(B3595&lt;=$L$5,$I$5,IF(B3595&lt;=$L$6,$I$6,$I$7))))</f>
        <v>Cup</v>
      </c>
      <c r="D3595" s="14">
        <f ca="1">LOGINV(RAND(),$M$12,$L$12)</f>
        <v>16.157231126756677</v>
      </c>
      <c r="E3595" s="14">
        <f ca="1">LOGINV(RAND(),$M$13,$L$13)</f>
        <v>29.094277151645798</v>
      </c>
      <c r="F3595" s="14">
        <f ca="1">LOGINV(RAND(),$M$14,$L$14)</f>
        <v>18.421086217584918</v>
      </c>
      <c r="G3595" s="14">
        <f ca="1">D3595+E3595+F3595</f>
        <v>63.672594495987397</v>
      </c>
      <c r="H3595">
        <f ca="1">FLOOR(SimTable[[#This Row],[Total_Service_Time_sec]],10)</f>
        <v>60</v>
      </c>
    </row>
    <row r="3596" spans="1:8" ht="15" customHeight="1">
      <c r="A3596">
        <f t="shared" si="56"/>
        <v>3595</v>
      </c>
      <c r="B3596" s="13">
        <f ca="1">RAND()</f>
        <v>0.74639044779095198</v>
      </c>
      <c r="C3596" t="str">
        <f ca="1">IF(B3596&lt;=$L$3,$I$3,IF(B3596&lt;=$L$4,$I$4,IF(B3596&lt;=$L$5,$I$5,IF(B3596&lt;=$L$6,$I$6,$I$7))))</f>
        <v>Cup</v>
      </c>
      <c r="D3596" s="14">
        <f ca="1">LOGINV(RAND(),$M$12,$L$12)</f>
        <v>47.889383342775936</v>
      </c>
      <c r="E3596" s="14">
        <f ca="1">LOGINV(RAND(),$M$13,$L$13)</f>
        <v>23.590008029482515</v>
      </c>
      <c r="F3596" s="14">
        <f ca="1">LOGINV(RAND(),$M$14,$L$14)</f>
        <v>22.015791602736705</v>
      </c>
      <c r="G3596" s="14">
        <f ca="1">D3596+E3596+F3596</f>
        <v>93.495182974995146</v>
      </c>
      <c r="H3596">
        <f ca="1">FLOOR(SimTable[[#This Row],[Total_Service_Time_sec]],10)</f>
        <v>90</v>
      </c>
    </row>
    <row r="3597" spans="1:8" ht="15" customHeight="1">
      <c r="A3597">
        <f t="shared" si="56"/>
        <v>3596</v>
      </c>
      <c r="B3597" s="13">
        <f ca="1">RAND()</f>
        <v>0.48090687211450533</v>
      </c>
      <c r="C3597" t="str">
        <f ca="1">IF(B3597&lt;=$L$3,$I$3,IF(B3597&lt;=$L$4,$I$4,IF(B3597&lt;=$L$5,$I$5,IF(B3597&lt;=$L$6,$I$6,$I$7))))</f>
        <v>Cone</v>
      </c>
      <c r="D3597" s="14">
        <f ca="1">LOGINV(RAND(),$M$12,$L$12)</f>
        <v>13.065287569045534</v>
      </c>
      <c r="E3597" s="14">
        <f ca="1">LOGINV(RAND(),$M$13,$L$13)</f>
        <v>31.363221839369167</v>
      </c>
      <c r="F3597" s="14">
        <f ca="1">LOGINV(RAND(),$M$14,$L$14)</f>
        <v>20.886290335672694</v>
      </c>
      <c r="G3597" s="14">
        <f ca="1">D3597+E3597+F3597</f>
        <v>65.314799744087395</v>
      </c>
      <c r="H3597">
        <f ca="1">FLOOR(SimTable[[#This Row],[Total_Service_Time_sec]],10)</f>
        <v>60</v>
      </c>
    </row>
    <row r="3598" spans="1:8" ht="15" customHeight="1">
      <c r="A3598">
        <f t="shared" si="56"/>
        <v>3597</v>
      </c>
      <c r="B3598" s="13">
        <f ca="1">RAND()</f>
        <v>0.84024632285977929</v>
      </c>
      <c r="C3598" t="str">
        <f ca="1">IF(B3598&lt;=$L$3,$I$3,IF(B3598&lt;=$L$4,$I$4,IF(B3598&lt;=$L$5,$I$5,IF(B3598&lt;=$L$6,$I$6,$I$7))))</f>
        <v>Cup</v>
      </c>
      <c r="D3598" s="14">
        <f ca="1">LOGINV(RAND(),$M$12,$L$12)</f>
        <v>11.026898207408738</v>
      </c>
      <c r="E3598" s="14">
        <f ca="1">LOGINV(RAND(),$M$13,$L$13)</f>
        <v>37.810063166838425</v>
      </c>
      <c r="F3598" s="14">
        <f ca="1">LOGINV(RAND(),$M$14,$L$14)</f>
        <v>17.495942785580514</v>
      </c>
      <c r="G3598" s="14">
        <f ca="1">D3598+E3598+F3598</f>
        <v>66.332904159827677</v>
      </c>
      <c r="H3598">
        <f ca="1">FLOOR(SimTable[[#This Row],[Total_Service_Time_sec]],10)</f>
        <v>60</v>
      </c>
    </row>
    <row r="3599" spans="1:8" ht="15" customHeight="1">
      <c r="A3599">
        <f t="shared" si="56"/>
        <v>3598</v>
      </c>
      <c r="B3599" s="13">
        <f ca="1">RAND()</f>
        <v>0.25774632236506301</v>
      </c>
      <c r="C3599" t="str">
        <f ca="1">IF(B3599&lt;=$L$3,$I$3,IF(B3599&lt;=$L$4,$I$4,IF(B3599&lt;=$L$5,$I$5,IF(B3599&lt;=$L$6,$I$6,$I$7))))</f>
        <v>Cone</v>
      </c>
      <c r="D3599" s="14">
        <f ca="1">LOGINV(RAND(),$M$12,$L$12)</f>
        <v>47.434474254378358</v>
      </c>
      <c r="E3599" s="14">
        <f ca="1">LOGINV(RAND(),$M$13,$L$13)</f>
        <v>19.204405375217942</v>
      </c>
      <c r="F3599" s="14">
        <f ca="1">LOGINV(RAND(),$M$14,$L$14)</f>
        <v>19.669517544181151</v>
      </c>
      <c r="G3599" s="14">
        <f ca="1">D3599+E3599+F3599</f>
        <v>86.30839717377745</v>
      </c>
      <c r="H3599">
        <f ca="1">FLOOR(SimTable[[#This Row],[Total_Service_Time_sec]],10)</f>
        <v>80</v>
      </c>
    </row>
    <row r="3600" spans="1:8" ht="15" customHeight="1">
      <c r="A3600">
        <f t="shared" si="56"/>
        <v>3599</v>
      </c>
      <c r="B3600" s="13">
        <f ca="1">RAND()</f>
        <v>0.88175192842084116</v>
      </c>
      <c r="C3600" t="str">
        <f ca="1">IF(B3600&lt;=$L$3,$I$3,IF(B3600&lt;=$L$4,$I$4,IF(B3600&lt;=$L$5,$I$5,IF(B3600&lt;=$L$6,$I$6,$I$7))))</f>
        <v>Shake</v>
      </c>
      <c r="D3600" s="14">
        <f ca="1">LOGINV(RAND(),$M$12,$L$12)</f>
        <v>102.2010426135882</v>
      </c>
      <c r="E3600" s="14">
        <f ca="1">LOGINV(RAND(),$M$13,$L$13)</f>
        <v>31.562382027324162</v>
      </c>
      <c r="F3600" s="14">
        <f ca="1">LOGINV(RAND(),$M$14,$L$14)</f>
        <v>21.647092179678616</v>
      </c>
      <c r="G3600" s="14">
        <f ca="1">D3600+E3600+F3600</f>
        <v>155.410516820591</v>
      </c>
      <c r="H3600">
        <f ca="1">FLOOR(SimTable[[#This Row],[Total_Service_Time_sec]],10)</f>
        <v>150</v>
      </c>
    </row>
    <row r="3601" spans="1:8" ht="15" customHeight="1">
      <c r="A3601">
        <f t="shared" si="56"/>
        <v>3600</v>
      </c>
      <c r="B3601" s="13">
        <f ca="1">RAND()</f>
        <v>0.93918316979094041</v>
      </c>
      <c r="C3601" t="str">
        <f ca="1">IF(B3601&lt;=$L$3,$I$3,IF(B3601&lt;=$L$4,$I$4,IF(B3601&lt;=$L$5,$I$5,IF(B3601&lt;=$L$6,$I$6,$I$7))))</f>
        <v>Split</v>
      </c>
      <c r="D3601" s="14">
        <f ca="1">LOGINV(RAND(),$M$12,$L$12)</f>
        <v>17.393327611379178</v>
      </c>
      <c r="E3601" s="14">
        <f ca="1">LOGINV(RAND(),$M$13,$L$13)</f>
        <v>29.039167839859445</v>
      </c>
      <c r="F3601" s="14">
        <f ca="1">LOGINV(RAND(),$M$14,$L$14)</f>
        <v>16.577103016015261</v>
      </c>
      <c r="G3601" s="14">
        <f ca="1">D3601+E3601+F3601</f>
        <v>63.00959846725388</v>
      </c>
      <c r="H3601">
        <f ca="1">FLOOR(SimTable[[#This Row],[Total_Service_Time_sec]],10)</f>
        <v>60</v>
      </c>
    </row>
    <row r="3602" spans="1:8" ht="15" customHeight="1">
      <c r="A3602">
        <f t="shared" si="56"/>
        <v>3601</v>
      </c>
      <c r="B3602" s="13">
        <f ca="1">RAND()</f>
        <v>0.97577933278530371</v>
      </c>
      <c r="C3602" t="str">
        <f ca="1">IF(B3602&lt;=$L$3,$I$3,IF(B3602&lt;=$L$4,$I$4,IF(B3602&lt;=$L$5,$I$5,IF(B3602&lt;=$L$6,$I$6,$I$7))))</f>
        <v>Sundae</v>
      </c>
      <c r="D3602" s="14">
        <f ca="1">LOGINV(RAND(),$M$12,$L$12)</f>
        <v>56.254137147494092</v>
      </c>
      <c r="E3602" s="14">
        <f ca="1">LOGINV(RAND(),$M$13,$L$13)</f>
        <v>23.690337753810528</v>
      </c>
      <c r="F3602" s="14">
        <f ca="1">LOGINV(RAND(),$M$14,$L$14)</f>
        <v>21.800294927706791</v>
      </c>
      <c r="G3602" s="14">
        <f ca="1">D3602+E3602+F3602</f>
        <v>101.7447698290114</v>
      </c>
      <c r="H3602">
        <f ca="1">FLOOR(SimTable[[#This Row],[Total_Service_Time_sec]],10)</f>
        <v>100</v>
      </c>
    </row>
    <row r="3603" spans="1:8" ht="15" customHeight="1">
      <c r="A3603">
        <f t="shared" si="56"/>
        <v>3602</v>
      </c>
      <c r="B3603" s="13">
        <f ca="1">RAND()</f>
        <v>0.56190496214568664</v>
      </c>
      <c r="C3603" t="str">
        <f ca="1">IF(B3603&lt;=$L$3,$I$3,IF(B3603&lt;=$L$4,$I$4,IF(B3603&lt;=$L$5,$I$5,IF(B3603&lt;=$L$6,$I$6,$I$7))))</f>
        <v>Cup</v>
      </c>
      <c r="D3603" s="14">
        <f ca="1">LOGINV(RAND(),$M$12,$L$12)</f>
        <v>26.744624317321463</v>
      </c>
      <c r="E3603" s="14">
        <f ca="1">LOGINV(RAND(),$M$13,$L$13)</f>
        <v>29.872894064869207</v>
      </c>
      <c r="F3603" s="14">
        <f ca="1">LOGINV(RAND(),$M$14,$L$14)</f>
        <v>20.572001122414189</v>
      </c>
      <c r="G3603" s="14">
        <f ca="1">D3603+E3603+F3603</f>
        <v>77.18951950460486</v>
      </c>
      <c r="H3603">
        <f ca="1">FLOOR(SimTable[[#This Row],[Total_Service_Time_sec]],10)</f>
        <v>70</v>
      </c>
    </row>
    <row r="3604" spans="1:8" ht="15" customHeight="1">
      <c r="A3604">
        <f t="shared" si="56"/>
        <v>3603</v>
      </c>
      <c r="B3604" s="13">
        <f ca="1">RAND()</f>
        <v>0.14713113627486918</v>
      </c>
      <c r="C3604" t="str">
        <f ca="1">IF(B3604&lt;=$L$3,$I$3,IF(B3604&lt;=$L$4,$I$4,IF(B3604&lt;=$L$5,$I$5,IF(B3604&lt;=$L$6,$I$6,$I$7))))</f>
        <v>Cone</v>
      </c>
      <c r="D3604" s="14">
        <f ca="1">LOGINV(RAND(),$M$12,$L$12)</f>
        <v>52.811402617718571</v>
      </c>
      <c r="E3604" s="14">
        <f ca="1">LOGINV(RAND(),$M$13,$L$13)</f>
        <v>38.691518325461416</v>
      </c>
      <c r="F3604" s="14">
        <f ca="1">LOGINV(RAND(),$M$14,$L$14)</f>
        <v>23.257486527793464</v>
      </c>
      <c r="G3604" s="14">
        <f ca="1">D3604+E3604+F3604</f>
        <v>114.76040747097345</v>
      </c>
      <c r="H3604">
        <f ca="1">FLOOR(SimTable[[#This Row],[Total_Service_Time_sec]],10)</f>
        <v>110</v>
      </c>
    </row>
    <row r="3605" spans="1:8" ht="15" customHeight="1">
      <c r="A3605">
        <f t="shared" si="56"/>
        <v>3604</v>
      </c>
      <c r="B3605" s="13">
        <f ca="1">RAND()</f>
        <v>0.4065791531232984</v>
      </c>
      <c r="C3605" t="str">
        <f ca="1">IF(B3605&lt;=$L$3,$I$3,IF(B3605&lt;=$L$4,$I$4,IF(B3605&lt;=$L$5,$I$5,IF(B3605&lt;=$L$6,$I$6,$I$7))))</f>
        <v>Cone</v>
      </c>
      <c r="D3605" s="14">
        <f ca="1">LOGINV(RAND(),$M$12,$L$12)</f>
        <v>7.0334962447007712</v>
      </c>
      <c r="E3605" s="14">
        <f ca="1">LOGINV(RAND(),$M$13,$L$13)</f>
        <v>48.626978999105738</v>
      </c>
      <c r="F3605" s="14">
        <f ca="1">LOGINV(RAND(),$M$14,$L$14)</f>
        <v>25.446831459322571</v>
      </c>
      <c r="G3605" s="14">
        <f ca="1">D3605+E3605+F3605</f>
        <v>81.107306703129083</v>
      </c>
      <c r="H3605">
        <f ca="1">FLOOR(SimTable[[#This Row],[Total_Service_Time_sec]],10)</f>
        <v>80</v>
      </c>
    </row>
    <row r="3606" spans="1:8" ht="15" customHeight="1">
      <c r="A3606">
        <f t="shared" si="56"/>
        <v>3605</v>
      </c>
      <c r="B3606" s="13">
        <f ca="1">RAND()</f>
        <v>1.6037519192943717E-2</v>
      </c>
      <c r="C3606" t="str">
        <f ca="1">IF(B3606&lt;=$L$3,$I$3,IF(B3606&lt;=$L$4,$I$4,IF(B3606&lt;=$L$5,$I$5,IF(B3606&lt;=$L$6,$I$6,$I$7))))</f>
        <v>Cone</v>
      </c>
      <c r="D3606" s="14">
        <f ca="1">LOGINV(RAND(),$M$12,$L$12)</f>
        <v>15.782887832675392</v>
      </c>
      <c r="E3606" s="14">
        <f ca="1">LOGINV(RAND(),$M$13,$L$13)</f>
        <v>24.487361867581516</v>
      </c>
      <c r="F3606" s="14">
        <f ca="1">LOGINV(RAND(),$M$14,$L$14)</f>
        <v>11.80433349055579</v>
      </c>
      <c r="G3606" s="14">
        <f ca="1">D3606+E3606+F3606</f>
        <v>52.074583190812703</v>
      </c>
      <c r="H3606">
        <f ca="1">FLOOR(SimTable[[#This Row],[Total_Service_Time_sec]],10)</f>
        <v>50</v>
      </c>
    </row>
    <row r="3607" spans="1:8" ht="15" customHeight="1">
      <c r="A3607">
        <f t="shared" si="56"/>
        <v>3606</v>
      </c>
      <c r="B3607" s="13">
        <f ca="1">RAND()</f>
        <v>0.53005327301163552</v>
      </c>
      <c r="C3607" t="str">
        <f ca="1">IF(B3607&lt;=$L$3,$I$3,IF(B3607&lt;=$L$4,$I$4,IF(B3607&lt;=$L$5,$I$5,IF(B3607&lt;=$L$6,$I$6,$I$7))))</f>
        <v>Cup</v>
      </c>
      <c r="D3607" s="14">
        <f ca="1">LOGINV(RAND(),$M$12,$L$12)</f>
        <v>12.574439828852984</v>
      </c>
      <c r="E3607" s="14">
        <f ca="1">LOGINV(RAND(),$M$13,$L$13)</f>
        <v>52.719640530865263</v>
      </c>
      <c r="F3607" s="14">
        <f ca="1">LOGINV(RAND(),$M$14,$L$14)</f>
        <v>21.798786812080905</v>
      </c>
      <c r="G3607" s="14">
        <f ca="1">D3607+E3607+F3607</f>
        <v>87.092867171799156</v>
      </c>
      <c r="H3607">
        <f ca="1">FLOOR(SimTable[[#This Row],[Total_Service_Time_sec]],10)</f>
        <v>80</v>
      </c>
    </row>
    <row r="3608" spans="1:8" ht="15" customHeight="1">
      <c r="A3608">
        <f t="shared" si="56"/>
        <v>3607</v>
      </c>
      <c r="B3608" s="13">
        <f ca="1">RAND()</f>
        <v>0.36527089615589159</v>
      </c>
      <c r="C3608" t="str">
        <f ca="1">IF(B3608&lt;=$L$3,$I$3,IF(B3608&lt;=$L$4,$I$4,IF(B3608&lt;=$L$5,$I$5,IF(B3608&lt;=$L$6,$I$6,$I$7))))</f>
        <v>Cone</v>
      </c>
      <c r="D3608" s="14">
        <f ca="1">LOGINV(RAND(),$M$12,$L$12)</f>
        <v>47.892300920040952</v>
      </c>
      <c r="E3608" s="14">
        <f ca="1">LOGINV(RAND(),$M$13,$L$13)</f>
        <v>34.156757168735112</v>
      </c>
      <c r="F3608" s="14">
        <f ca="1">LOGINV(RAND(),$M$14,$L$14)</f>
        <v>20.538564461780965</v>
      </c>
      <c r="G3608" s="14">
        <f ca="1">D3608+E3608+F3608</f>
        <v>102.58762255055703</v>
      </c>
      <c r="H3608">
        <f ca="1">FLOOR(SimTable[[#This Row],[Total_Service_Time_sec]],10)</f>
        <v>100</v>
      </c>
    </row>
    <row r="3609" spans="1:8" ht="15" customHeight="1">
      <c r="A3609">
        <f t="shared" si="56"/>
        <v>3608</v>
      </c>
      <c r="B3609" s="13">
        <f ca="1">RAND()</f>
        <v>0.81066948715176179</v>
      </c>
      <c r="C3609" t="str">
        <f ca="1">IF(B3609&lt;=$L$3,$I$3,IF(B3609&lt;=$L$4,$I$4,IF(B3609&lt;=$L$5,$I$5,IF(B3609&lt;=$L$6,$I$6,$I$7))))</f>
        <v>Cup</v>
      </c>
      <c r="D3609" s="14">
        <f ca="1">LOGINV(RAND(),$M$12,$L$12)</f>
        <v>87.000008342464241</v>
      </c>
      <c r="E3609" s="14">
        <f ca="1">LOGINV(RAND(),$M$13,$L$13)</f>
        <v>33.367777146792768</v>
      </c>
      <c r="F3609" s="14">
        <f ca="1">LOGINV(RAND(),$M$14,$L$14)</f>
        <v>12.383390651625737</v>
      </c>
      <c r="G3609" s="14">
        <f ca="1">D3609+E3609+F3609</f>
        <v>132.75117614088276</v>
      </c>
      <c r="H3609">
        <f ca="1">FLOOR(SimTable[[#This Row],[Total_Service_Time_sec]],10)</f>
        <v>130</v>
      </c>
    </row>
    <row r="3610" spans="1:8" ht="15" customHeight="1">
      <c r="A3610">
        <f t="shared" si="56"/>
        <v>3609</v>
      </c>
      <c r="B3610" s="13">
        <f ca="1">RAND()</f>
        <v>0.64555936736361197</v>
      </c>
      <c r="C3610" t="str">
        <f ca="1">IF(B3610&lt;=$L$3,$I$3,IF(B3610&lt;=$L$4,$I$4,IF(B3610&lt;=$L$5,$I$5,IF(B3610&lt;=$L$6,$I$6,$I$7))))</f>
        <v>Cup</v>
      </c>
      <c r="D3610" s="14">
        <f ca="1">LOGINV(RAND(),$M$12,$L$12)</f>
        <v>55.539649938030117</v>
      </c>
      <c r="E3610" s="14">
        <f ca="1">LOGINV(RAND(),$M$13,$L$13)</f>
        <v>16.944905748310497</v>
      </c>
      <c r="F3610" s="14">
        <f ca="1">LOGINV(RAND(),$M$14,$L$14)</f>
        <v>18.91584177285505</v>
      </c>
      <c r="G3610" s="14">
        <f ca="1">D3610+E3610+F3610</f>
        <v>91.400397459195659</v>
      </c>
      <c r="H3610">
        <f ca="1">FLOOR(SimTable[[#This Row],[Total_Service_Time_sec]],10)</f>
        <v>90</v>
      </c>
    </row>
    <row r="3611" spans="1:8" ht="15" customHeight="1">
      <c r="A3611">
        <f t="shared" si="56"/>
        <v>3610</v>
      </c>
      <c r="B3611" s="13">
        <f ca="1">RAND()</f>
        <v>0.54477430813441241</v>
      </c>
      <c r="C3611" t="str">
        <f ca="1">IF(B3611&lt;=$L$3,$I$3,IF(B3611&lt;=$L$4,$I$4,IF(B3611&lt;=$L$5,$I$5,IF(B3611&lt;=$L$6,$I$6,$I$7))))</f>
        <v>Cup</v>
      </c>
      <c r="D3611" s="14">
        <f ca="1">LOGINV(RAND(),$M$12,$L$12)</f>
        <v>25.387174427770631</v>
      </c>
      <c r="E3611" s="14">
        <f ca="1">LOGINV(RAND(),$M$13,$L$13)</f>
        <v>19.479006889392743</v>
      </c>
      <c r="F3611" s="14">
        <f ca="1">LOGINV(RAND(),$M$14,$L$14)</f>
        <v>19.416162671258451</v>
      </c>
      <c r="G3611" s="14">
        <f ca="1">D3611+E3611+F3611</f>
        <v>64.282343988421829</v>
      </c>
      <c r="H3611">
        <f ca="1">FLOOR(SimTable[[#This Row],[Total_Service_Time_sec]],10)</f>
        <v>60</v>
      </c>
    </row>
    <row r="3612" spans="1:8" ht="15" customHeight="1">
      <c r="A3612">
        <f t="shared" si="56"/>
        <v>3611</v>
      </c>
      <c r="B3612" s="13">
        <f ca="1">RAND()</f>
        <v>9.800188444618918E-2</v>
      </c>
      <c r="C3612" t="str">
        <f ca="1">IF(B3612&lt;=$L$3,$I$3,IF(B3612&lt;=$L$4,$I$4,IF(B3612&lt;=$L$5,$I$5,IF(B3612&lt;=$L$6,$I$6,$I$7))))</f>
        <v>Cone</v>
      </c>
      <c r="D3612" s="14">
        <f ca="1">LOGINV(RAND(),$M$12,$L$12)</f>
        <v>115.79986714453254</v>
      </c>
      <c r="E3612" s="14">
        <f ca="1">LOGINV(RAND(),$M$13,$L$13)</f>
        <v>49.356066698841367</v>
      </c>
      <c r="F3612" s="14">
        <f ca="1">LOGINV(RAND(),$M$14,$L$14)</f>
        <v>20.717479413533415</v>
      </c>
      <c r="G3612" s="14">
        <f ca="1">D3612+E3612+F3612</f>
        <v>185.87341325690733</v>
      </c>
      <c r="H3612">
        <f ca="1">FLOOR(SimTable[[#This Row],[Total_Service_Time_sec]],10)</f>
        <v>180</v>
      </c>
    </row>
    <row r="3613" spans="1:8" ht="15" customHeight="1">
      <c r="A3613">
        <f t="shared" si="56"/>
        <v>3612</v>
      </c>
      <c r="B3613" s="13">
        <f ca="1">RAND()</f>
        <v>0.19435884180012453</v>
      </c>
      <c r="C3613" t="str">
        <f ca="1">IF(B3613&lt;=$L$3,$I$3,IF(B3613&lt;=$L$4,$I$4,IF(B3613&lt;=$L$5,$I$5,IF(B3613&lt;=$L$6,$I$6,$I$7))))</f>
        <v>Cone</v>
      </c>
      <c r="D3613" s="14">
        <f ca="1">LOGINV(RAND(),$M$12,$L$12)</f>
        <v>92.567190244130927</v>
      </c>
      <c r="E3613" s="14">
        <f ca="1">LOGINV(RAND(),$M$13,$L$13)</f>
        <v>27.653929441580857</v>
      </c>
      <c r="F3613" s="14">
        <f ca="1">LOGINV(RAND(),$M$14,$L$14)</f>
        <v>17.548837153700056</v>
      </c>
      <c r="G3613" s="14">
        <f ca="1">D3613+E3613+F3613</f>
        <v>137.76995683941183</v>
      </c>
      <c r="H3613">
        <f ca="1">FLOOR(SimTable[[#This Row],[Total_Service_Time_sec]],10)</f>
        <v>130</v>
      </c>
    </row>
    <row r="3614" spans="1:8" ht="15" customHeight="1">
      <c r="A3614">
        <f t="shared" si="56"/>
        <v>3613</v>
      </c>
      <c r="B3614" s="13">
        <f ca="1">RAND()</f>
        <v>0.94571625335486109</v>
      </c>
      <c r="C3614" t="str">
        <f ca="1">IF(B3614&lt;=$L$3,$I$3,IF(B3614&lt;=$L$4,$I$4,IF(B3614&lt;=$L$5,$I$5,IF(B3614&lt;=$L$6,$I$6,$I$7))))</f>
        <v>Split</v>
      </c>
      <c r="D3614" s="14">
        <f ca="1">LOGINV(RAND(),$M$12,$L$12)</f>
        <v>38.080339321382802</v>
      </c>
      <c r="E3614" s="14">
        <f ca="1">LOGINV(RAND(),$M$13,$L$13)</f>
        <v>55.506162688910749</v>
      </c>
      <c r="F3614" s="14">
        <f ca="1">LOGINV(RAND(),$M$14,$L$14)</f>
        <v>18.515815876011963</v>
      </c>
      <c r="G3614" s="14">
        <f ca="1">D3614+E3614+F3614</f>
        <v>112.10231788630551</v>
      </c>
      <c r="H3614">
        <f ca="1">FLOOR(SimTable[[#This Row],[Total_Service_Time_sec]],10)</f>
        <v>110</v>
      </c>
    </row>
    <row r="3615" spans="1:8" ht="15" customHeight="1">
      <c r="A3615">
        <f t="shared" si="56"/>
        <v>3614</v>
      </c>
      <c r="B3615" s="13">
        <f ca="1">RAND()</f>
        <v>7.7534184614797219E-2</v>
      </c>
      <c r="C3615" t="str">
        <f ca="1">IF(B3615&lt;=$L$3,$I$3,IF(B3615&lt;=$L$4,$I$4,IF(B3615&lt;=$L$5,$I$5,IF(B3615&lt;=$L$6,$I$6,$I$7))))</f>
        <v>Cone</v>
      </c>
      <c r="D3615" s="14">
        <f ca="1">LOGINV(RAND(),$M$12,$L$12)</f>
        <v>28.79923499733783</v>
      </c>
      <c r="E3615" s="14">
        <f ca="1">LOGINV(RAND(),$M$13,$L$13)</f>
        <v>12.553705374311887</v>
      </c>
      <c r="F3615" s="14">
        <f ca="1">LOGINV(RAND(),$M$14,$L$14)</f>
        <v>15.745511806658902</v>
      </c>
      <c r="G3615" s="14">
        <f ca="1">D3615+E3615+F3615</f>
        <v>57.098452178308619</v>
      </c>
      <c r="H3615">
        <f ca="1">FLOOR(SimTable[[#This Row],[Total_Service_Time_sec]],10)</f>
        <v>50</v>
      </c>
    </row>
    <row r="3616" spans="1:8" ht="15" customHeight="1">
      <c r="A3616">
        <f t="shared" si="56"/>
        <v>3615</v>
      </c>
      <c r="B3616" s="13">
        <f ca="1">RAND()</f>
        <v>0.47838576746545591</v>
      </c>
      <c r="C3616" t="str">
        <f ca="1">IF(B3616&lt;=$L$3,$I$3,IF(B3616&lt;=$L$4,$I$4,IF(B3616&lt;=$L$5,$I$5,IF(B3616&lt;=$L$6,$I$6,$I$7))))</f>
        <v>Cone</v>
      </c>
      <c r="D3616" s="14">
        <f ca="1">LOGINV(RAND(),$M$12,$L$12)</f>
        <v>106.83397939073726</v>
      </c>
      <c r="E3616" s="14">
        <f ca="1">LOGINV(RAND(),$M$13,$L$13)</f>
        <v>51.265352891662751</v>
      </c>
      <c r="F3616" s="14">
        <f ca="1">LOGINV(RAND(),$M$14,$L$14)</f>
        <v>17.07900981915196</v>
      </c>
      <c r="G3616" s="14">
        <f ca="1">D3616+E3616+F3616</f>
        <v>175.17834210155198</v>
      </c>
      <c r="H3616">
        <f ca="1">FLOOR(SimTable[[#This Row],[Total_Service_Time_sec]],10)</f>
        <v>170</v>
      </c>
    </row>
    <row r="3617" spans="1:8" ht="15" customHeight="1">
      <c r="A3617">
        <f t="shared" si="56"/>
        <v>3616</v>
      </c>
      <c r="B3617" s="13">
        <f ca="1">RAND()</f>
        <v>0.13624576723805304</v>
      </c>
      <c r="C3617" t="str">
        <f ca="1">IF(B3617&lt;=$L$3,$I$3,IF(B3617&lt;=$L$4,$I$4,IF(B3617&lt;=$L$5,$I$5,IF(B3617&lt;=$L$6,$I$6,$I$7))))</f>
        <v>Cone</v>
      </c>
      <c r="D3617" s="14">
        <f ca="1">LOGINV(RAND(),$M$12,$L$12)</f>
        <v>28.033944925606583</v>
      </c>
      <c r="E3617" s="14">
        <f ca="1">LOGINV(RAND(),$M$13,$L$13)</f>
        <v>13.509302065715396</v>
      </c>
      <c r="F3617" s="14">
        <f ca="1">LOGINV(RAND(),$M$14,$L$14)</f>
        <v>20.459879397355341</v>
      </c>
      <c r="G3617" s="14">
        <f ca="1">D3617+E3617+F3617</f>
        <v>62.003126388677316</v>
      </c>
      <c r="H3617">
        <f ca="1">FLOOR(SimTable[[#This Row],[Total_Service_Time_sec]],10)</f>
        <v>60</v>
      </c>
    </row>
    <row r="3618" spans="1:8" ht="15" customHeight="1">
      <c r="A3618">
        <f t="shared" si="56"/>
        <v>3617</v>
      </c>
      <c r="B3618" s="13">
        <f ca="1">RAND()</f>
        <v>0.5433776682321263</v>
      </c>
      <c r="C3618" t="str">
        <f ca="1">IF(B3618&lt;=$L$3,$I$3,IF(B3618&lt;=$L$4,$I$4,IF(B3618&lt;=$L$5,$I$5,IF(B3618&lt;=$L$6,$I$6,$I$7))))</f>
        <v>Cup</v>
      </c>
      <c r="D3618" s="14">
        <f ca="1">LOGINV(RAND(),$M$12,$L$12)</f>
        <v>8.9702259046014703</v>
      </c>
      <c r="E3618" s="14">
        <f ca="1">LOGINV(RAND(),$M$13,$L$13)</f>
        <v>47.210512852260415</v>
      </c>
      <c r="F3618" s="14">
        <f ca="1">LOGINV(RAND(),$M$14,$L$14)</f>
        <v>23.370451610850512</v>
      </c>
      <c r="G3618" s="14">
        <f ca="1">D3618+E3618+F3618</f>
        <v>79.551190367712394</v>
      </c>
      <c r="H3618">
        <f ca="1">FLOOR(SimTable[[#This Row],[Total_Service_Time_sec]],10)</f>
        <v>70</v>
      </c>
    </row>
    <row r="3619" spans="1:8" ht="15" customHeight="1">
      <c r="A3619">
        <f t="shared" si="56"/>
        <v>3618</v>
      </c>
      <c r="B3619" s="13">
        <f ca="1">RAND()</f>
        <v>0.96905000675886066</v>
      </c>
      <c r="C3619" t="str">
        <f ca="1">IF(B3619&lt;=$L$3,$I$3,IF(B3619&lt;=$L$4,$I$4,IF(B3619&lt;=$L$5,$I$5,IF(B3619&lt;=$L$6,$I$6,$I$7))))</f>
        <v>Sundae</v>
      </c>
      <c r="D3619" s="14">
        <f ca="1">LOGINV(RAND(),$M$12,$L$12)</f>
        <v>40.569188802570075</v>
      </c>
      <c r="E3619" s="14">
        <f ca="1">LOGINV(RAND(),$M$13,$L$13)</f>
        <v>33.00786153199271</v>
      </c>
      <c r="F3619" s="14">
        <f ca="1">LOGINV(RAND(),$M$14,$L$14)</f>
        <v>15.360997927325709</v>
      </c>
      <c r="G3619" s="14">
        <f ca="1">D3619+E3619+F3619</f>
        <v>88.938048261888497</v>
      </c>
      <c r="H3619">
        <f ca="1">FLOOR(SimTable[[#This Row],[Total_Service_Time_sec]],10)</f>
        <v>80</v>
      </c>
    </row>
    <row r="3620" spans="1:8" ht="15" customHeight="1">
      <c r="A3620">
        <f t="shared" si="56"/>
        <v>3619</v>
      </c>
      <c r="B3620" s="13">
        <f ca="1">RAND()</f>
        <v>0.74107577084621834</v>
      </c>
      <c r="C3620" t="str">
        <f ca="1">IF(B3620&lt;=$L$3,$I$3,IF(B3620&lt;=$L$4,$I$4,IF(B3620&lt;=$L$5,$I$5,IF(B3620&lt;=$L$6,$I$6,$I$7))))</f>
        <v>Cup</v>
      </c>
      <c r="D3620" s="14">
        <f ca="1">LOGINV(RAND(),$M$12,$L$12)</f>
        <v>49.241804529831029</v>
      </c>
      <c r="E3620" s="14">
        <f ca="1">LOGINV(RAND(),$M$13,$L$13)</f>
        <v>33.655826553558356</v>
      </c>
      <c r="F3620" s="14">
        <f ca="1">LOGINV(RAND(),$M$14,$L$14)</f>
        <v>16.547422072542059</v>
      </c>
      <c r="G3620" s="14">
        <f ca="1">D3620+E3620+F3620</f>
        <v>99.445053155931447</v>
      </c>
      <c r="H3620">
        <f ca="1">FLOOR(SimTable[[#This Row],[Total_Service_Time_sec]],10)</f>
        <v>90</v>
      </c>
    </row>
    <row r="3621" spans="1:8" ht="15" customHeight="1">
      <c r="A3621">
        <f t="shared" si="56"/>
        <v>3620</v>
      </c>
      <c r="B3621" s="13">
        <f ca="1">RAND()</f>
        <v>9.8145865307436297E-2</v>
      </c>
      <c r="C3621" t="str">
        <f ca="1">IF(B3621&lt;=$L$3,$I$3,IF(B3621&lt;=$L$4,$I$4,IF(B3621&lt;=$L$5,$I$5,IF(B3621&lt;=$L$6,$I$6,$I$7))))</f>
        <v>Cone</v>
      </c>
      <c r="D3621" s="14">
        <f ca="1">LOGINV(RAND(),$M$12,$L$12)</f>
        <v>76.502406760605226</v>
      </c>
      <c r="E3621" s="14">
        <f ca="1">LOGINV(RAND(),$M$13,$L$13)</f>
        <v>33.926356646588516</v>
      </c>
      <c r="F3621" s="14">
        <f ca="1">LOGINV(RAND(),$M$14,$L$14)</f>
        <v>14.987400666829696</v>
      </c>
      <c r="G3621" s="14">
        <f ca="1">D3621+E3621+F3621</f>
        <v>125.41616407402344</v>
      </c>
      <c r="H3621">
        <f ca="1">FLOOR(SimTable[[#This Row],[Total_Service_Time_sec]],10)</f>
        <v>120</v>
      </c>
    </row>
    <row r="3622" spans="1:8" ht="15" customHeight="1">
      <c r="A3622">
        <f t="shared" si="56"/>
        <v>3621</v>
      </c>
      <c r="B3622" s="13">
        <f ca="1">RAND()</f>
        <v>0.19345891188567765</v>
      </c>
      <c r="C3622" t="str">
        <f ca="1">IF(B3622&lt;=$L$3,$I$3,IF(B3622&lt;=$L$4,$I$4,IF(B3622&lt;=$L$5,$I$5,IF(B3622&lt;=$L$6,$I$6,$I$7))))</f>
        <v>Cone</v>
      </c>
      <c r="D3622" s="14">
        <f ca="1">LOGINV(RAND(),$M$12,$L$12)</f>
        <v>35.879145642998203</v>
      </c>
      <c r="E3622" s="14">
        <f ca="1">LOGINV(RAND(),$M$13,$L$13)</f>
        <v>21.007543101919655</v>
      </c>
      <c r="F3622" s="14">
        <f ca="1">LOGINV(RAND(),$M$14,$L$14)</f>
        <v>15.301115104855144</v>
      </c>
      <c r="G3622" s="14">
        <f ca="1">D3622+E3622+F3622</f>
        <v>72.187803849773005</v>
      </c>
      <c r="H3622">
        <f ca="1">FLOOR(SimTable[[#This Row],[Total_Service_Time_sec]],10)</f>
        <v>70</v>
      </c>
    </row>
    <row r="3623" spans="1:8" ht="15" customHeight="1">
      <c r="A3623">
        <f t="shared" si="56"/>
        <v>3622</v>
      </c>
      <c r="B3623" s="13">
        <f ca="1">RAND()</f>
        <v>0.1612654652264871</v>
      </c>
      <c r="C3623" t="str">
        <f ca="1">IF(B3623&lt;=$L$3,$I$3,IF(B3623&lt;=$L$4,$I$4,IF(B3623&lt;=$L$5,$I$5,IF(B3623&lt;=$L$6,$I$6,$I$7))))</f>
        <v>Cone</v>
      </c>
      <c r="D3623" s="14">
        <f ca="1">LOGINV(RAND(),$M$12,$L$12)</f>
        <v>46.684066676554259</v>
      </c>
      <c r="E3623" s="14">
        <f ca="1">LOGINV(RAND(),$M$13,$L$13)</f>
        <v>18.504966573131419</v>
      </c>
      <c r="F3623" s="14">
        <f ca="1">LOGINV(RAND(),$M$14,$L$14)</f>
        <v>23.500688154628765</v>
      </c>
      <c r="G3623" s="14">
        <f ca="1">D3623+E3623+F3623</f>
        <v>88.68972140431444</v>
      </c>
      <c r="H3623">
        <f ca="1">FLOOR(SimTable[[#This Row],[Total_Service_Time_sec]],10)</f>
        <v>80</v>
      </c>
    </row>
    <row r="3624" spans="1:8" ht="15" customHeight="1">
      <c r="A3624">
        <f t="shared" si="56"/>
        <v>3623</v>
      </c>
      <c r="B3624" s="13">
        <f ca="1">RAND()</f>
        <v>0.8190596946438784</v>
      </c>
      <c r="C3624" t="str">
        <f ca="1">IF(B3624&lt;=$L$3,$I$3,IF(B3624&lt;=$L$4,$I$4,IF(B3624&lt;=$L$5,$I$5,IF(B3624&lt;=$L$6,$I$6,$I$7))))</f>
        <v>Cup</v>
      </c>
      <c r="D3624" s="14">
        <f ca="1">LOGINV(RAND(),$M$12,$L$12)</f>
        <v>17.109002375438198</v>
      </c>
      <c r="E3624" s="14">
        <f ca="1">LOGINV(RAND(),$M$13,$L$13)</f>
        <v>37.303971001823378</v>
      </c>
      <c r="F3624" s="14">
        <f ca="1">LOGINV(RAND(),$M$14,$L$14)</f>
        <v>18.289232780206856</v>
      </c>
      <c r="G3624" s="14">
        <f ca="1">D3624+E3624+F3624</f>
        <v>72.702206157468439</v>
      </c>
      <c r="H3624">
        <f ca="1">FLOOR(SimTable[[#This Row],[Total_Service_Time_sec]],10)</f>
        <v>70</v>
      </c>
    </row>
    <row r="3625" spans="1:8" ht="15" customHeight="1">
      <c r="A3625">
        <f t="shared" si="56"/>
        <v>3624</v>
      </c>
      <c r="B3625" s="13">
        <f ca="1">RAND()</f>
        <v>0.96656420202276072</v>
      </c>
      <c r="C3625" t="str">
        <f ca="1">IF(B3625&lt;=$L$3,$I$3,IF(B3625&lt;=$L$4,$I$4,IF(B3625&lt;=$L$5,$I$5,IF(B3625&lt;=$L$6,$I$6,$I$7))))</f>
        <v>Sundae</v>
      </c>
      <c r="D3625" s="14">
        <f ca="1">LOGINV(RAND(),$M$12,$L$12)</f>
        <v>39.93415659717644</v>
      </c>
      <c r="E3625" s="14">
        <f ca="1">LOGINV(RAND(),$M$13,$L$13)</f>
        <v>18.837237016097202</v>
      </c>
      <c r="F3625" s="14">
        <f ca="1">LOGINV(RAND(),$M$14,$L$14)</f>
        <v>22.647222090866745</v>
      </c>
      <c r="G3625" s="14">
        <f ca="1">D3625+E3625+F3625</f>
        <v>81.418615704140393</v>
      </c>
      <c r="H3625">
        <f ca="1">FLOOR(SimTable[[#This Row],[Total_Service_Time_sec]],10)</f>
        <v>80</v>
      </c>
    </row>
    <row r="3626" spans="1:8" ht="15" customHeight="1">
      <c r="A3626">
        <f t="shared" si="56"/>
        <v>3625</v>
      </c>
      <c r="B3626" s="13">
        <f ca="1">RAND()</f>
        <v>0.50198452129693028</v>
      </c>
      <c r="C3626" t="str">
        <f ca="1">IF(B3626&lt;=$L$3,$I$3,IF(B3626&lt;=$L$4,$I$4,IF(B3626&lt;=$L$5,$I$5,IF(B3626&lt;=$L$6,$I$6,$I$7))))</f>
        <v>Cup</v>
      </c>
      <c r="D3626" s="14">
        <f ca="1">LOGINV(RAND(),$M$12,$L$12)</f>
        <v>6.8751842677588932</v>
      </c>
      <c r="E3626" s="14">
        <f ca="1">LOGINV(RAND(),$M$13,$L$13)</f>
        <v>22.442324637478507</v>
      </c>
      <c r="F3626" s="14">
        <f ca="1">LOGINV(RAND(),$M$14,$L$14)</f>
        <v>23.747359695283109</v>
      </c>
      <c r="G3626" s="14">
        <f ca="1">D3626+E3626+F3626</f>
        <v>53.064868600520512</v>
      </c>
      <c r="H3626">
        <f ca="1">FLOOR(SimTable[[#This Row],[Total_Service_Time_sec]],10)</f>
        <v>50</v>
      </c>
    </row>
    <row r="3627" spans="1:8" ht="15" customHeight="1">
      <c r="A3627">
        <f t="shared" si="56"/>
        <v>3626</v>
      </c>
      <c r="B3627" s="13">
        <f ca="1">RAND()</f>
        <v>0.19960329899580997</v>
      </c>
      <c r="C3627" t="str">
        <f ca="1">IF(B3627&lt;=$L$3,$I$3,IF(B3627&lt;=$L$4,$I$4,IF(B3627&lt;=$L$5,$I$5,IF(B3627&lt;=$L$6,$I$6,$I$7))))</f>
        <v>Cone</v>
      </c>
      <c r="D3627" s="14">
        <f ca="1">LOGINV(RAND(),$M$12,$L$12)</f>
        <v>20.065650674456442</v>
      </c>
      <c r="E3627" s="14">
        <f ca="1">LOGINV(RAND(),$M$13,$L$13)</f>
        <v>36.524204343726026</v>
      </c>
      <c r="F3627" s="14">
        <f ca="1">LOGINV(RAND(),$M$14,$L$14)</f>
        <v>15.905765448866372</v>
      </c>
      <c r="G3627" s="14">
        <f ca="1">D3627+E3627+F3627</f>
        <v>72.495620467048838</v>
      </c>
      <c r="H3627">
        <f ca="1">FLOOR(SimTable[[#This Row],[Total_Service_Time_sec]],10)</f>
        <v>70</v>
      </c>
    </row>
    <row r="3628" spans="1:8" ht="15" customHeight="1">
      <c r="A3628">
        <f t="shared" si="56"/>
        <v>3627</v>
      </c>
      <c r="B3628" s="13">
        <f ca="1">RAND()</f>
        <v>0.23605787483264962</v>
      </c>
      <c r="C3628" t="str">
        <f ca="1">IF(B3628&lt;=$L$3,$I$3,IF(B3628&lt;=$L$4,$I$4,IF(B3628&lt;=$L$5,$I$5,IF(B3628&lt;=$L$6,$I$6,$I$7))))</f>
        <v>Cone</v>
      </c>
      <c r="D3628" s="14">
        <f ca="1">LOGINV(RAND(),$M$12,$L$12)</f>
        <v>28.868487147828336</v>
      </c>
      <c r="E3628" s="14">
        <f ca="1">LOGINV(RAND(),$M$13,$L$13)</f>
        <v>60.206734197912056</v>
      </c>
      <c r="F3628" s="14">
        <f ca="1">LOGINV(RAND(),$M$14,$L$14)</f>
        <v>13.748991012533356</v>
      </c>
      <c r="G3628" s="14">
        <f ca="1">D3628+E3628+F3628</f>
        <v>102.82421235827374</v>
      </c>
      <c r="H3628">
        <f ca="1">FLOOR(SimTable[[#This Row],[Total_Service_Time_sec]],10)</f>
        <v>100</v>
      </c>
    </row>
    <row r="3629" spans="1:8" ht="15" customHeight="1">
      <c r="A3629">
        <f t="shared" si="56"/>
        <v>3628</v>
      </c>
      <c r="B3629" s="13">
        <f ca="1">RAND()</f>
        <v>6.7914023053622818E-2</v>
      </c>
      <c r="C3629" t="str">
        <f ca="1">IF(B3629&lt;=$L$3,$I$3,IF(B3629&lt;=$L$4,$I$4,IF(B3629&lt;=$L$5,$I$5,IF(B3629&lt;=$L$6,$I$6,$I$7))))</f>
        <v>Cone</v>
      </c>
      <c r="D3629" s="14">
        <f ca="1">LOGINV(RAND(),$M$12,$L$12)</f>
        <v>28.818150197588093</v>
      </c>
      <c r="E3629" s="14">
        <f ca="1">LOGINV(RAND(),$M$13,$L$13)</f>
        <v>49.199869679584062</v>
      </c>
      <c r="F3629" s="14">
        <f ca="1">LOGINV(RAND(),$M$14,$L$14)</f>
        <v>16.614813328280761</v>
      </c>
      <c r="G3629" s="14">
        <f ca="1">D3629+E3629+F3629</f>
        <v>94.632833205452911</v>
      </c>
      <c r="H3629">
        <f ca="1">FLOOR(SimTable[[#This Row],[Total_Service_Time_sec]],10)</f>
        <v>90</v>
      </c>
    </row>
    <row r="3630" spans="1:8" ht="15" customHeight="1">
      <c r="A3630">
        <f t="shared" si="56"/>
        <v>3629</v>
      </c>
      <c r="B3630" s="13">
        <f ca="1">RAND()</f>
        <v>0.32867483395908237</v>
      </c>
      <c r="C3630" t="str">
        <f ca="1">IF(B3630&lt;=$L$3,$I$3,IF(B3630&lt;=$L$4,$I$4,IF(B3630&lt;=$L$5,$I$5,IF(B3630&lt;=$L$6,$I$6,$I$7))))</f>
        <v>Cone</v>
      </c>
      <c r="D3630" s="14">
        <f ca="1">LOGINV(RAND(),$M$12,$L$12)</f>
        <v>23.113859347764532</v>
      </c>
      <c r="E3630" s="14">
        <f ca="1">LOGINV(RAND(),$M$13,$L$13)</f>
        <v>9.1647457579204445</v>
      </c>
      <c r="F3630" s="14">
        <f ca="1">LOGINV(RAND(),$M$14,$L$14)</f>
        <v>22.648745723713674</v>
      </c>
      <c r="G3630" s="14">
        <f ca="1">D3630+E3630+F3630</f>
        <v>54.927350829398648</v>
      </c>
      <c r="H3630">
        <f ca="1">FLOOR(SimTable[[#This Row],[Total_Service_Time_sec]],10)</f>
        <v>50</v>
      </c>
    </row>
    <row r="3631" spans="1:8" ht="15" customHeight="1">
      <c r="A3631">
        <f t="shared" si="56"/>
        <v>3630</v>
      </c>
      <c r="B3631" s="13">
        <f ca="1">RAND()</f>
        <v>0.64140064274377739</v>
      </c>
      <c r="C3631" t="str">
        <f ca="1">IF(B3631&lt;=$L$3,$I$3,IF(B3631&lt;=$L$4,$I$4,IF(B3631&lt;=$L$5,$I$5,IF(B3631&lt;=$L$6,$I$6,$I$7))))</f>
        <v>Cup</v>
      </c>
      <c r="D3631" s="14">
        <f ca="1">LOGINV(RAND(),$M$12,$L$12)</f>
        <v>22.467794963654814</v>
      </c>
      <c r="E3631" s="14">
        <f ca="1">LOGINV(RAND(),$M$13,$L$13)</f>
        <v>20.24639472274934</v>
      </c>
      <c r="F3631" s="14">
        <f ca="1">LOGINV(RAND(),$M$14,$L$14)</f>
        <v>28.490518545824894</v>
      </c>
      <c r="G3631" s="14">
        <f ca="1">D3631+E3631+F3631</f>
        <v>71.204708232229052</v>
      </c>
      <c r="H3631">
        <f ca="1">FLOOR(SimTable[[#This Row],[Total_Service_Time_sec]],10)</f>
        <v>70</v>
      </c>
    </row>
    <row r="3632" spans="1:8" ht="15" customHeight="1">
      <c r="A3632">
        <f t="shared" si="56"/>
        <v>3631</v>
      </c>
      <c r="B3632" s="13">
        <f ca="1">RAND()</f>
        <v>0.60182360639749843</v>
      </c>
      <c r="C3632" t="str">
        <f ca="1">IF(B3632&lt;=$L$3,$I$3,IF(B3632&lt;=$L$4,$I$4,IF(B3632&lt;=$L$5,$I$5,IF(B3632&lt;=$L$6,$I$6,$I$7))))</f>
        <v>Cup</v>
      </c>
      <c r="D3632" s="14">
        <f ca="1">LOGINV(RAND(),$M$12,$L$12)</f>
        <v>27.313326599093848</v>
      </c>
      <c r="E3632" s="14">
        <f ca="1">LOGINV(RAND(),$M$13,$L$13)</f>
        <v>54.126903789936776</v>
      </c>
      <c r="F3632" s="14">
        <f ca="1">LOGINV(RAND(),$M$14,$L$14)</f>
        <v>16.657118068512613</v>
      </c>
      <c r="G3632" s="14">
        <f ca="1">D3632+E3632+F3632</f>
        <v>98.097348457543248</v>
      </c>
      <c r="H3632">
        <f ca="1">FLOOR(SimTable[[#This Row],[Total_Service_Time_sec]],10)</f>
        <v>90</v>
      </c>
    </row>
    <row r="3633" spans="1:8" ht="15" customHeight="1">
      <c r="A3633">
        <f t="shared" si="56"/>
        <v>3632</v>
      </c>
      <c r="B3633" s="13">
        <f ca="1">RAND()</f>
        <v>0.99749121306372046</v>
      </c>
      <c r="C3633" t="str">
        <f ca="1">IF(B3633&lt;=$L$3,$I$3,IF(B3633&lt;=$L$4,$I$4,IF(B3633&lt;=$L$5,$I$5,IF(B3633&lt;=$L$6,$I$6,$I$7))))</f>
        <v>Sundae</v>
      </c>
      <c r="D3633" s="14">
        <f ca="1">LOGINV(RAND(),$M$12,$L$12)</f>
        <v>9.7019038548159759</v>
      </c>
      <c r="E3633" s="14">
        <f ca="1">LOGINV(RAND(),$M$13,$L$13)</f>
        <v>71.494597564145039</v>
      </c>
      <c r="F3633" s="14">
        <f ca="1">LOGINV(RAND(),$M$14,$L$14)</f>
        <v>26.439792326398582</v>
      </c>
      <c r="G3633" s="14">
        <f ca="1">D3633+E3633+F3633</f>
        <v>107.63629374535961</v>
      </c>
      <c r="H3633">
        <f ca="1">FLOOR(SimTable[[#This Row],[Total_Service_Time_sec]],10)</f>
        <v>100</v>
      </c>
    </row>
    <row r="3634" spans="1:8" ht="15" customHeight="1">
      <c r="A3634">
        <f t="shared" si="56"/>
        <v>3633</v>
      </c>
      <c r="B3634" s="13">
        <f ca="1">RAND()</f>
        <v>0.28812739870788762</v>
      </c>
      <c r="C3634" t="str">
        <f ca="1">IF(B3634&lt;=$L$3,$I$3,IF(B3634&lt;=$L$4,$I$4,IF(B3634&lt;=$L$5,$I$5,IF(B3634&lt;=$L$6,$I$6,$I$7))))</f>
        <v>Cone</v>
      </c>
      <c r="D3634" s="14">
        <f ca="1">LOGINV(RAND(),$M$12,$L$12)</f>
        <v>11.753530124230064</v>
      </c>
      <c r="E3634" s="14">
        <f ca="1">LOGINV(RAND(),$M$13,$L$13)</f>
        <v>15.246859067334221</v>
      </c>
      <c r="F3634" s="14">
        <f ca="1">LOGINV(RAND(),$M$14,$L$14)</f>
        <v>20.523884667812816</v>
      </c>
      <c r="G3634" s="14">
        <f ca="1">D3634+E3634+F3634</f>
        <v>47.524273859377104</v>
      </c>
      <c r="H3634">
        <f ca="1">FLOOR(SimTable[[#This Row],[Total_Service_Time_sec]],10)</f>
        <v>40</v>
      </c>
    </row>
    <row r="3635" spans="1:8" ht="15" customHeight="1">
      <c r="A3635">
        <f t="shared" si="56"/>
        <v>3634</v>
      </c>
      <c r="B3635" s="13">
        <f ca="1">RAND()</f>
        <v>0.76071876211591105</v>
      </c>
      <c r="C3635" t="str">
        <f ca="1">IF(B3635&lt;=$L$3,$I$3,IF(B3635&lt;=$L$4,$I$4,IF(B3635&lt;=$L$5,$I$5,IF(B3635&lt;=$L$6,$I$6,$I$7))))</f>
        <v>Cup</v>
      </c>
      <c r="D3635" s="14">
        <f ca="1">LOGINV(RAND(),$M$12,$L$12)</f>
        <v>130.72652653637053</v>
      </c>
      <c r="E3635" s="14">
        <f ca="1">LOGINV(RAND(),$M$13,$L$13)</f>
        <v>30.504558511408451</v>
      </c>
      <c r="F3635" s="14">
        <f ca="1">LOGINV(RAND(),$M$14,$L$14)</f>
        <v>23.802435256739212</v>
      </c>
      <c r="G3635" s="14">
        <f ca="1">D3635+E3635+F3635</f>
        <v>185.03352030451819</v>
      </c>
      <c r="H3635">
        <f ca="1">FLOOR(SimTable[[#This Row],[Total_Service_Time_sec]],10)</f>
        <v>180</v>
      </c>
    </row>
    <row r="3636" spans="1:8" ht="15" customHeight="1">
      <c r="A3636">
        <f t="shared" si="56"/>
        <v>3635</v>
      </c>
      <c r="B3636" s="13">
        <f ca="1">RAND()</f>
        <v>0.70556177391647068</v>
      </c>
      <c r="C3636" t="str">
        <f ca="1">IF(B3636&lt;=$L$3,$I$3,IF(B3636&lt;=$L$4,$I$4,IF(B3636&lt;=$L$5,$I$5,IF(B3636&lt;=$L$6,$I$6,$I$7))))</f>
        <v>Cup</v>
      </c>
      <c r="D3636" s="14">
        <f ca="1">LOGINV(RAND(),$M$12,$L$12)</f>
        <v>41.676618202472319</v>
      </c>
      <c r="E3636" s="14">
        <f ca="1">LOGINV(RAND(),$M$13,$L$13)</f>
        <v>36.410895060176813</v>
      </c>
      <c r="F3636" s="14">
        <f ca="1">LOGINV(RAND(),$M$14,$L$14)</f>
        <v>18.76264207951354</v>
      </c>
      <c r="G3636" s="14">
        <f ca="1">D3636+E3636+F3636</f>
        <v>96.85015534216268</v>
      </c>
      <c r="H3636">
        <f ca="1">FLOOR(SimTable[[#This Row],[Total_Service_Time_sec]],10)</f>
        <v>90</v>
      </c>
    </row>
    <row r="3637" spans="1:8" ht="15" customHeight="1">
      <c r="A3637">
        <f t="shared" si="56"/>
        <v>3636</v>
      </c>
      <c r="B3637" s="13">
        <f ca="1">RAND()</f>
        <v>0.48481408414742677</v>
      </c>
      <c r="C3637" t="str">
        <f ca="1">IF(B3637&lt;=$L$3,$I$3,IF(B3637&lt;=$L$4,$I$4,IF(B3637&lt;=$L$5,$I$5,IF(B3637&lt;=$L$6,$I$6,$I$7))))</f>
        <v>Cone</v>
      </c>
      <c r="D3637" s="14">
        <f ca="1">LOGINV(RAND(),$M$12,$L$12)</f>
        <v>26.842906293268626</v>
      </c>
      <c r="E3637" s="14">
        <f ca="1">LOGINV(RAND(),$M$13,$L$13)</f>
        <v>12.229245504246393</v>
      </c>
      <c r="F3637" s="14">
        <f ca="1">LOGINV(RAND(),$M$14,$L$14)</f>
        <v>23.925913898242872</v>
      </c>
      <c r="G3637" s="14">
        <f ca="1">D3637+E3637+F3637</f>
        <v>62.998065695757887</v>
      </c>
      <c r="H3637">
        <f ca="1">FLOOR(SimTable[[#This Row],[Total_Service_Time_sec]],10)</f>
        <v>60</v>
      </c>
    </row>
    <row r="3638" spans="1:8" ht="15" customHeight="1">
      <c r="A3638">
        <f t="shared" si="56"/>
        <v>3637</v>
      </c>
      <c r="B3638" s="13">
        <f ca="1">RAND()</f>
        <v>7.2659455858019473E-2</v>
      </c>
      <c r="C3638" t="str">
        <f ca="1">IF(B3638&lt;=$L$3,$I$3,IF(B3638&lt;=$L$4,$I$4,IF(B3638&lt;=$L$5,$I$5,IF(B3638&lt;=$L$6,$I$6,$I$7))))</f>
        <v>Cone</v>
      </c>
      <c r="D3638" s="14">
        <f ca="1">LOGINV(RAND(),$M$12,$L$12)</f>
        <v>93.727435958585588</v>
      </c>
      <c r="E3638" s="14">
        <f ca="1">LOGINV(RAND(),$M$13,$L$13)</f>
        <v>24.597466633357197</v>
      </c>
      <c r="F3638" s="14">
        <f ca="1">LOGINV(RAND(),$M$14,$L$14)</f>
        <v>24.789755004810374</v>
      </c>
      <c r="G3638" s="14">
        <f ca="1">D3638+E3638+F3638</f>
        <v>143.11465759675315</v>
      </c>
      <c r="H3638">
        <f ca="1">FLOOR(SimTable[[#This Row],[Total_Service_Time_sec]],10)</f>
        <v>140</v>
      </c>
    </row>
    <row r="3639" spans="1:8" ht="15" customHeight="1">
      <c r="A3639">
        <f t="shared" si="56"/>
        <v>3638</v>
      </c>
      <c r="B3639" s="13">
        <f ca="1">RAND()</f>
        <v>0.59788287301394949</v>
      </c>
      <c r="C3639" t="str">
        <f ca="1">IF(B3639&lt;=$L$3,$I$3,IF(B3639&lt;=$L$4,$I$4,IF(B3639&lt;=$L$5,$I$5,IF(B3639&lt;=$L$6,$I$6,$I$7))))</f>
        <v>Cup</v>
      </c>
      <c r="D3639" s="14">
        <f ca="1">LOGINV(RAND(),$M$12,$L$12)</f>
        <v>29.610707275628943</v>
      </c>
      <c r="E3639" s="14">
        <f ca="1">LOGINV(RAND(),$M$13,$L$13)</f>
        <v>36.133511817365488</v>
      </c>
      <c r="F3639" s="14">
        <f ca="1">LOGINV(RAND(),$M$14,$L$14)</f>
        <v>19.055242530269091</v>
      </c>
      <c r="G3639" s="14">
        <f ca="1">D3639+E3639+F3639</f>
        <v>84.799461623263511</v>
      </c>
      <c r="H3639">
        <f ca="1">FLOOR(SimTable[[#This Row],[Total_Service_Time_sec]],10)</f>
        <v>80</v>
      </c>
    </row>
    <row r="3640" spans="1:8" ht="15" customHeight="1">
      <c r="A3640">
        <f t="shared" si="56"/>
        <v>3639</v>
      </c>
      <c r="B3640" s="13">
        <f ca="1">RAND()</f>
        <v>0.24541483648703533</v>
      </c>
      <c r="C3640" t="str">
        <f ca="1">IF(B3640&lt;=$L$3,$I$3,IF(B3640&lt;=$L$4,$I$4,IF(B3640&lt;=$L$5,$I$5,IF(B3640&lt;=$L$6,$I$6,$I$7))))</f>
        <v>Cone</v>
      </c>
      <c r="D3640" s="14">
        <f ca="1">LOGINV(RAND(),$M$12,$L$12)</f>
        <v>49.071699011916635</v>
      </c>
      <c r="E3640" s="14">
        <f ca="1">LOGINV(RAND(),$M$13,$L$13)</f>
        <v>18.535396449243596</v>
      </c>
      <c r="F3640" s="14">
        <f ca="1">LOGINV(RAND(),$M$14,$L$14)</f>
        <v>18.807997844608174</v>
      </c>
      <c r="G3640" s="14">
        <f ca="1">D3640+E3640+F3640</f>
        <v>86.415093305768409</v>
      </c>
      <c r="H3640">
        <f ca="1">FLOOR(SimTable[[#This Row],[Total_Service_Time_sec]],10)</f>
        <v>80</v>
      </c>
    </row>
    <row r="3641" spans="1:8" ht="15" customHeight="1">
      <c r="A3641">
        <f t="shared" si="56"/>
        <v>3640</v>
      </c>
      <c r="B3641" s="13">
        <f ca="1">RAND()</f>
        <v>9.4811962001683292E-2</v>
      </c>
      <c r="C3641" t="str">
        <f ca="1">IF(B3641&lt;=$L$3,$I$3,IF(B3641&lt;=$L$4,$I$4,IF(B3641&lt;=$L$5,$I$5,IF(B3641&lt;=$L$6,$I$6,$I$7))))</f>
        <v>Cone</v>
      </c>
      <c r="D3641" s="14">
        <f ca="1">LOGINV(RAND(),$M$12,$L$12)</f>
        <v>83.287813606773796</v>
      </c>
      <c r="E3641" s="14">
        <f ca="1">LOGINV(RAND(),$M$13,$L$13)</f>
        <v>47.292551769672713</v>
      </c>
      <c r="F3641" s="14">
        <f ca="1">LOGINV(RAND(),$M$14,$L$14)</f>
        <v>19.65473210715885</v>
      </c>
      <c r="G3641" s="14">
        <f ca="1">D3641+E3641+F3641</f>
        <v>150.23509748360536</v>
      </c>
      <c r="H3641">
        <f ca="1">FLOOR(SimTable[[#This Row],[Total_Service_Time_sec]],10)</f>
        <v>150</v>
      </c>
    </row>
    <row r="3642" spans="1:8" ht="15" customHeight="1">
      <c r="A3642">
        <f t="shared" si="56"/>
        <v>3641</v>
      </c>
      <c r="B3642" s="13">
        <f ca="1">RAND()</f>
        <v>2.2784358215100831E-2</v>
      </c>
      <c r="C3642" t="str">
        <f ca="1">IF(B3642&lt;=$L$3,$I$3,IF(B3642&lt;=$L$4,$I$4,IF(B3642&lt;=$L$5,$I$5,IF(B3642&lt;=$L$6,$I$6,$I$7))))</f>
        <v>Cone</v>
      </c>
      <c r="D3642" s="14">
        <f ca="1">LOGINV(RAND(),$M$12,$L$12)</f>
        <v>34.937791331572932</v>
      </c>
      <c r="E3642" s="14">
        <f ca="1">LOGINV(RAND(),$M$13,$L$13)</f>
        <v>18.508768223069751</v>
      </c>
      <c r="F3642" s="14">
        <f ca="1">LOGINV(RAND(),$M$14,$L$14)</f>
        <v>23.526101664435078</v>
      </c>
      <c r="G3642" s="14">
        <f ca="1">D3642+E3642+F3642</f>
        <v>76.972661219077764</v>
      </c>
      <c r="H3642">
        <f ca="1">FLOOR(SimTable[[#This Row],[Total_Service_Time_sec]],10)</f>
        <v>70</v>
      </c>
    </row>
    <row r="3643" spans="1:8" ht="15" customHeight="1">
      <c r="A3643">
        <f t="shared" si="56"/>
        <v>3642</v>
      </c>
      <c r="B3643" s="13">
        <f ca="1">RAND()</f>
        <v>0.622975202943988</v>
      </c>
      <c r="C3643" t="str">
        <f ca="1">IF(B3643&lt;=$L$3,$I$3,IF(B3643&lt;=$L$4,$I$4,IF(B3643&lt;=$L$5,$I$5,IF(B3643&lt;=$L$6,$I$6,$I$7))))</f>
        <v>Cup</v>
      </c>
      <c r="D3643" s="14">
        <f ca="1">LOGINV(RAND(),$M$12,$L$12)</f>
        <v>39.416866837148298</v>
      </c>
      <c r="E3643" s="14">
        <f ca="1">LOGINV(RAND(),$M$13,$L$13)</f>
        <v>46.497866400089904</v>
      </c>
      <c r="F3643" s="14">
        <f ca="1">LOGINV(RAND(),$M$14,$L$14)</f>
        <v>22.262657876229301</v>
      </c>
      <c r="G3643" s="14">
        <f ca="1">D3643+E3643+F3643</f>
        <v>108.17739111346751</v>
      </c>
      <c r="H3643">
        <f ca="1">FLOOR(SimTable[[#This Row],[Total_Service_Time_sec]],10)</f>
        <v>100</v>
      </c>
    </row>
    <row r="3644" spans="1:8" ht="15" customHeight="1">
      <c r="A3644">
        <f t="shared" si="56"/>
        <v>3643</v>
      </c>
      <c r="B3644" s="13">
        <f ca="1">RAND()</f>
        <v>0.32291007354170187</v>
      </c>
      <c r="C3644" t="str">
        <f ca="1">IF(B3644&lt;=$L$3,$I$3,IF(B3644&lt;=$L$4,$I$4,IF(B3644&lt;=$L$5,$I$5,IF(B3644&lt;=$L$6,$I$6,$I$7))))</f>
        <v>Cone</v>
      </c>
      <c r="D3644" s="14">
        <f ca="1">LOGINV(RAND(),$M$12,$L$12)</f>
        <v>76.110223393648496</v>
      </c>
      <c r="E3644" s="14">
        <f ca="1">LOGINV(RAND(),$M$13,$L$13)</f>
        <v>39.054926952738967</v>
      </c>
      <c r="F3644" s="14">
        <f ca="1">LOGINV(RAND(),$M$14,$L$14)</f>
        <v>19.925052416425793</v>
      </c>
      <c r="G3644" s="14">
        <f ca="1">D3644+E3644+F3644</f>
        <v>135.09020276281325</v>
      </c>
      <c r="H3644">
        <f ca="1">FLOOR(SimTable[[#This Row],[Total_Service_Time_sec]],10)</f>
        <v>130</v>
      </c>
    </row>
    <row r="3645" spans="1:8" ht="15" customHeight="1">
      <c r="A3645">
        <f t="shared" si="56"/>
        <v>3644</v>
      </c>
      <c r="B3645" s="13">
        <f ca="1">RAND()</f>
        <v>0.12367568441517107</v>
      </c>
      <c r="C3645" t="str">
        <f ca="1">IF(B3645&lt;=$L$3,$I$3,IF(B3645&lt;=$L$4,$I$4,IF(B3645&lt;=$L$5,$I$5,IF(B3645&lt;=$L$6,$I$6,$I$7))))</f>
        <v>Cone</v>
      </c>
      <c r="D3645" s="14">
        <f ca="1">LOGINV(RAND(),$M$12,$L$12)</f>
        <v>116.19423772153243</v>
      </c>
      <c r="E3645" s="14">
        <f ca="1">LOGINV(RAND(),$M$13,$L$13)</f>
        <v>21.435580405930132</v>
      </c>
      <c r="F3645" s="14">
        <f ca="1">LOGINV(RAND(),$M$14,$L$14)</f>
        <v>21.341861550779068</v>
      </c>
      <c r="G3645" s="14">
        <f ca="1">D3645+E3645+F3645</f>
        <v>158.97167967824163</v>
      </c>
      <c r="H3645">
        <f ca="1">FLOOR(SimTable[[#This Row],[Total_Service_Time_sec]],10)</f>
        <v>150</v>
      </c>
    </row>
    <row r="3646" spans="1:8" ht="15" customHeight="1">
      <c r="A3646">
        <f t="shared" si="56"/>
        <v>3645</v>
      </c>
      <c r="B3646" s="13">
        <f ca="1">RAND()</f>
        <v>0.68001128706344804</v>
      </c>
      <c r="C3646" t="str">
        <f ca="1">IF(B3646&lt;=$L$3,$I$3,IF(B3646&lt;=$L$4,$I$4,IF(B3646&lt;=$L$5,$I$5,IF(B3646&lt;=$L$6,$I$6,$I$7))))</f>
        <v>Cup</v>
      </c>
      <c r="D3646" s="14">
        <f ca="1">LOGINV(RAND(),$M$12,$L$12)</f>
        <v>6.8553966733380207</v>
      </c>
      <c r="E3646" s="14">
        <f ca="1">LOGINV(RAND(),$M$13,$L$13)</f>
        <v>15.791257180581828</v>
      </c>
      <c r="F3646" s="14">
        <f ca="1">LOGINV(RAND(),$M$14,$L$14)</f>
        <v>18.948312932708671</v>
      </c>
      <c r="G3646" s="14">
        <f ca="1">D3646+E3646+F3646</f>
        <v>41.594966786628518</v>
      </c>
      <c r="H3646">
        <f ca="1">FLOOR(SimTable[[#This Row],[Total_Service_Time_sec]],10)</f>
        <v>40</v>
      </c>
    </row>
    <row r="3647" spans="1:8" ht="15" customHeight="1">
      <c r="A3647">
        <f t="shared" si="56"/>
        <v>3646</v>
      </c>
      <c r="B3647" s="13">
        <f ca="1">RAND()</f>
        <v>0.43140382845416592</v>
      </c>
      <c r="C3647" t="str">
        <f ca="1">IF(B3647&lt;=$L$3,$I$3,IF(B3647&lt;=$L$4,$I$4,IF(B3647&lt;=$L$5,$I$5,IF(B3647&lt;=$L$6,$I$6,$I$7))))</f>
        <v>Cone</v>
      </c>
      <c r="D3647" s="14">
        <f ca="1">LOGINV(RAND(),$M$12,$L$12)</f>
        <v>22.271862071258226</v>
      </c>
      <c r="E3647" s="14">
        <f ca="1">LOGINV(RAND(),$M$13,$L$13)</f>
        <v>71.062748148267247</v>
      </c>
      <c r="F3647" s="14">
        <f ca="1">LOGINV(RAND(),$M$14,$L$14)</f>
        <v>20.042095049096453</v>
      </c>
      <c r="G3647" s="14">
        <f ca="1">D3647+E3647+F3647</f>
        <v>113.37670526862192</v>
      </c>
      <c r="H3647">
        <f ca="1">FLOOR(SimTable[[#This Row],[Total_Service_Time_sec]],10)</f>
        <v>110</v>
      </c>
    </row>
    <row r="3648" spans="1:8" ht="15" customHeight="1">
      <c r="A3648">
        <f t="shared" si="56"/>
        <v>3647</v>
      </c>
      <c r="B3648" s="13">
        <f ca="1">RAND()</f>
        <v>1.5059360031459357E-2</v>
      </c>
      <c r="C3648" t="str">
        <f ca="1">IF(B3648&lt;=$L$3,$I$3,IF(B3648&lt;=$L$4,$I$4,IF(B3648&lt;=$L$5,$I$5,IF(B3648&lt;=$L$6,$I$6,$I$7))))</f>
        <v>Cone</v>
      </c>
      <c r="D3648" s="14">
        <f ca="1">LOGINV(RAND(),$M$12,$L$12)</f>
        <v>29.222316068728066</v>
      </c>
      <c r="E3648" s="14">
        <f ca="1">LOGINV(RAND(),$M$13,$L$13)</f>
        <v>30.338402140664929</v>
      </c>
      <c r="F3648" s="14">
        <f ca="1">LOGINV(RAND(),$M$14,$L$14)</f>
        <v>18.653858400333139</v>
      </c>
      <c r="G3648" s="14">
        <f ca="1">D3648+E3648+F3648</f>
        <v>78.214576609726137</v>
      </c>
      <c r="H3648">
        <f ca="1">FLOOR(SimTable[[#This Row],[Total_Service_Time_sec]],10)</f>
        <v>70</v>
      </c>
    </row>
    <row r="3649" spans="1:8" ht="15" customHeight="1">
      <c r="A3649">
        <f t="shared" si="56"/>
        <v>3648</v>
      </c>
      <c r="B3649" s="13">
        <f ca="1">RAND()</f>
        <v>0.51256528332802642</v>
      </c>
      <c r="C3649" t="str">
        <f ca="1">IF(B3649&lt;=$L$3,$I$3,IF(B3649&lt;=$L$4,$I$4,IF(B3649&lt;=$L$5,$I$5,IF(B3649&lt;=$L$6,$I$6,$I$7))))</f>
        <v>Cup</v>
      </c>
      <c r="D3649" s="14">
        <f ca="1">LOGINV(RAND(),$M$12,$L$12)</f>
        <v>42.130444405322635</v>
      </c>
      <c r="E3649" s="14">
        <f ca="1">LOGINV(RAND(),$M$13,$L$13)</f>
        <v>53.385813525873424</v>
      </c>
      <c r="F3649" s="14">
        <f ca="1">LOGINV(RAND(),$M$14,$L$14)</f>
        <v>20.517000229750629</v>
      </c>
      <c r="G3649" s="14">
        <f ca="1">D3649+E3649+F3649</f>
        <v>116.0332581609467</v>
      </c>
      <c r="H3649">
        <f ca="1">FLOOR(SimTable[[#This Row],[Total_Service_Time_sec]],10)</f>
        <v>110</v>
      </c>
    </row>
    <row r="3650" spans="1:8" ht="15" customHeight="1">
      <c r="A3650">
        <f t="shared" ref="A3650:A3713" si="57">ROW()-1</f>
        <v>3649</v>
      </c>
      <c r="B3650" s="13">
        <f ca="1">RAND()</f>
        <v>0.31133882779597577</v>
      </c>
      <c r="C3650" t="str">
        <f ca="1">IF(B3650&lt;=$L$3,$I$3,IF(B3650&lt;=$L$4,$I$4,IF(B3650&lt;=$L$5,$I$5,IF(B3650&lt;=$L$6,$I$6,$I$7))))</f>
        <v>Cone</v>
      </c>
      <c r="D3650" s="14">
        <f ca="1">LOGINV(RAND(),$M$12,$L$12)</f>
        <v>16.264200105175469</v>
      </c>
      <c r="E3650" s="14">
        <f ca="1">LOGINV(RAND(),$M$13,$L$13)</f>
        <v>24.085615982895693</v>
      </c>
      <c r="F3650" s="14">
        <f ca="1">LOGINV(RAND(),$M$14,$L$14)</f>
        <v>20.350298712065019</v>
      </c>
      <c r="G3650" s="14">
        <f ca="1">D3650+E3650+F3650</f>
        <v>60.700114800136184</v>
      </c>
      <c r="H3650">
        <f ca="1">FLOOR(SimTable[[#This Row],[Total_Service_Time_sec]],10)</f>
        <v>60</v>
      </c>
    </row>
    <row r="3651" spans="1:8" ht="15" customHeight="1">
      <c r="A3651">
        <f t="shared" si="57"/>
        <v>3650</v>
      </c>
      <c r="B3651" s="13">
        <f ca="1">RAND()</f>
        <v>0.38091803187300277</v>
      </c>
      <c r="C3651" t="str">
        <f ca="1">IF(B3651&lt;=$L$3,$I$3,IF(B3651&lt;=$L$4,$I$4,IF(B3651&lt;=$L$5,$I$5,IF(B3651&lt;=$L$6,$I$6,$I$7))))</f>
        <v>Cone</v>
      </c>
      <c r="D3651" s="14">
        <f ca="1">LOGINV(RAND(),$M$12,$L$12)</f>
        <v>15.179561826796315</v>
      </c>
      <c r="E3651" s="14">
        <f ca="1">LOGINV(RAND(),$M$13,$L$13)</f>
        <v>31.522900794396651</v>
      </c>
      <c r="F3651" s="14">
        <f ca="1">LOGINV(RAND(),$M$14,$L$14)</f>
        <v>21.386292800909185</v>
      </c>
      <c r="G3651" s="14">
        <f ca="1">D3651+E3651+F3651</f>
        <v>68.088755422102153</v>
      </c>
      <c r="H3651">
        <f ca="1">FLOOR(SimTable[[#This Row],[Total_Service_Time_sec]],10)</f>
        <v>60</v>
      </c>
    </row>
    <row r="3652" spans="1:8" ht="15" customHeight="1">
      <c r="A3652">
        <f t="shared" si="57"/>
        <v>3651</v>
      </c>
      <c r="B3652" s="13">
        <f ca="1">RAND()</f>
        <v>0.93616038332600349</v>
      </c>
      <c r="C3652" t="str">
        <f ca="1">IF(B3652&lt;=$L$3,$I$3,IF(B3652&lt;=$L$4,$I$4,IF(B3652&lt;=$L$5,$I$5,IF(B3652&lt;=$L$6,$I$6,$I$7))))</f>
        <v>Split</v>
      </c>
      <c r="D3652" s="14">
        <f ca="1">LOGINV(RAND(),$M$12,$L$12)</f>
        <v>72.303484806070799</v>
      </c>
      <c r="E3652" s="14">
        <f ca="1">LOGINV(RAND(),$M$13,$L$13)</f>
        <v>19.623562025594619</v>
      </c>
      <c r="F3652" s="14">
        <f ca="1">LOGINV(RAND(),$M$14,$L$14)</f>
        <v>17.479932666039918</v>
      </c>
      <c r="G3652" s="14">
        <f ca="1">D3652+E3652+F3652</f>
        <v>109.40697949770534</v>
      </c>
      <c r="H3652">
        <f ca="1">FLOOR(SimTable[[#This Row],[Total_Service_Time_sec]],10)</f>
        <v>100</v>
      </c>
    </row>
    <row r="3653" spans="1:8" ht="15" customHeight="1">
      <c r="A3653">
        <f t="shared" si="57"/>
        <v>3652</v>
      </c>
      <c r="B3653" s="13">
        <f ca="1">RAND()</f>
        <v>0.94949310883430615</v>
      </c>
      <c r="C3653" t="str">
        <f ca="1">IF(B3653&lt;=$L$3,$I$3,IF(B3653&lt;=$L$4,$I$4,IF(B3653&lt;=$L$5,$I$5,IF(B3653&lt;=$L$6,$I$6,$I$7))))</f>
        <v>Split</v>
      </c>
      <c r="D3653" s="14">
        <f ca="1">LOGINV(RAND(),$M$12,$L$12)</f>
        <v>34.801902882309449</v>
      </c>
      <c r="E3653" s="14">
        <f ca="1">LOGINV(RAND(),$M$13,$L$13)</f>
        <v>48.53642872085895</v>
      </c>
      <c r="F3653" s="14">
        <f ca="1">LOGINV(RAND(),$M$14,$L$14)</f>
        <v>22.297216990727968</v>
      </c>
      <c r="G3653" s="14">
        <f ca="1">D3653+E3653+F3653</f>
        <v>105.63554859389637</v>
      </c>
      <c r="H3653">
        <f ca="1">FLOOR(SimTable[[#This Row],[Total_Service_Time_sec]],10)</f>
        <v>100</v>
      </c>
    </row>
    <row r="3654" spans="1:8" ht="15" customHeight="1">
      <c r="A3654">
        <f t="shared" si="57"/>
        <v>3653</v>
      </c>
      <c r="B3654" s="13">
        <f ca="1">RAND()</f>
        <v>2.7806271352600609E-3</v>
      </c>
      <c r="C3654" t="str">
        <f ca="1">IF(B3654&lt;=$L$3,$I$3,IF(B3654&lt;=$L$4,$I$4,IF(B3654&lt;=$L$5,$I$5,IF(B3654&lt;=$L$6,$I$6,$I$7))))</f>
        <v>Cone</v>
      </c>
      <c r="D3654" s="14">
        <f ca="1">LOGINV(RAND(),$M$12,$L$12)</f>
        <v>10.430902195319554</v>
      </c>
      <c r="E3654" s="14">
        <f ca="1">LOGINV(RAND(),$M$13,$L$13)</f>
        <v>20.248176735982376</v>
      </c>
      <c r="F3654" s="14">
        <f ca="1">LOGINV(RAND(),$M$14,$L$14)</f>
        <v>25.796882603509218</v>
      </c>
      <c r="G3654" s="14">
        <f ca="1">D3654+E3654+F3654</f>
        <v>56.475961534811148</v>
      </c>
      <c r="H3654">
        <f ca="1">FLOOR(SimTable[[#This Row],[Total_Service_Time_sec]],10)</f>
        <v>50</v>
      </c>
    </row>
    <row r="3655" spans="1:8" ht="15" customHeight="1">
      <c r="A3655">
        <f t="shared" si="57"/>
        <v>3654</v>
      </c>
      <c r="B3655" s="13">
        <f ca="1">RAND()</f>
        <v>0.80682335948192063</v>
      </c>
      <c r="C3655" t="str">
        <f ca="1">IF(B3655&lt;=$L$3,$I$3,IF(B3655&lt;=$L$4,$I$4,IF(B3655&lt;=$L$5,$I$5,IF(B3655&lt;=$L$6,$I$6,$I$7))))</f>
        <v>Cup</v>
      </c>
      <c r="D3655" s="14">
        <f ca="1">LOGINV(RAND(),$M$12,$L$12)</f>
        <v>26.448604384191068</v>
      </c>
      <c r="E3655" s="14">
        <f ca="1">LOGINV(RAND(),$M$13,$L$13)</f>
        <v>16.090662442810963</v>
      </c>
      <c r="F3655" s="14">
        <f ca="1">LOGINV(RAND(),$M$14,$L$14)</f>
        <v>17.48556957658009</v>
      </c>
      <c r="G3655" s="14">
        <f ca="1">D3655+E3655+F3655</f>
        <v>60.024836403582121</v>
      </c>
      <c r="H3655">
        <f ca="1">FLOOR(SimTable[[#This Row],[Total_Service_Time_sec]],10)</f>
        <v>60</v>
      </c>
    </row>
    <row r="3656" spans="1:8" ht="15" customHeight="1">
      <c r="A3656">
        <f t="shared" si="57"/>
        <v>3655</v>
      </c>
      <c r="B3656" s="13">
        <f ca="1">RAND()</f>
        <v>2.8222512859234605E-2</v>
      </c>
      <c r="C3656" t="str">
        <f ca="1">IF(B3656&lt;=$L$3,$I$3,IF(B3656&lt;=$L$4,$I$4,IF(B3656&lt;=$L$5,$I$5,IF(B3656&lt;=$L$6,$I$6,$I$7))))</f>
        <v>Cone</v>
      </c>
      <c r="D3656" s="14">
        <f ca="1">LOGINV(RAND(),$M$12,$L$12)</f>
        <v>43.986901839104796</v>
      </c>
      <c r="E3656" s="14">
        <f ca="1">LOGINV(RAND(),$M$13,$L$13)</f>
        <v>21.651451610385664</v>
      </c>
      <c r="F3656" s="14">
        <f ca="1">LOGINV(RAND(),$M$14,$L$14)</f>
        <v>18.856660382039006</v>
      </c>
      <c r="G3656" s="14">
        <f ca="1">D3656+E3656+F3656</f>
        <v>84.495013831529477</v>
      </c>
      <c r="H3656">
        <f ca="1">FLOOR(SimTable[[#This Row],[Total_Service_Time_sec]],10)</f>
        <v>80</v>
      </c>
    </row>
    <row r="3657" spans="1:8" ht="15" customHeight="1">
      <c r="A3657">
        <f t="shared" si="57"/>
        <v>3656</v>
      </c>
      <c r="B3657" s="13">
        <f ca="1">RAND()</f>
        <v>0.94600208695387267</v>
      </c>
      <c r="C3657" t="str">
        <f ca="1">IF(B3657&lt;=$L$3,$I$3,IF(B3657&lt;=$L$4,$I$4,IF(B3657&lt;=$L$5,$I$5,IF(B3657&lt;=$L$6,$I$6,$I$7))))</f>
        <v>Split</v>
      </c>
      <c r="D3657" s="14">
        <f ca="1">LOGINV(RAND(),$M$12,$L$12)</f>
        <v>18.98464880938263</v>
      </c>
      <c r="E3657" s="14">
        <f ca="1">LOGINV(RAND(),$M$13,$L$13)</f>
        <v>23.120113994546479</v>
      </c>
      <c r="F3657" s="14">
        <f ca="1">LOGINV(RAND(),$M$14,$L$14)</f>
        <v>25.875812126564913</v>
      </c>
      <c r="G3657" s="14">
        <f ca="1">D3657+E3657+F3657</f>
        <v>67.980574930494015</v>
      </c>
      <c r="H3657">
        <f ca="1">FLOOR(SimTable[[#This Row],[Total_Service_Time_sec]],10)</f>
        <v>60</v>
      </c>
    </row>
    <row r="3658" spans="1:8" ht="15" customHeight="1">
      <c r="A3658">
        <f t="shared" si="57"/>
        <v>3657</v>
      </c>
      <c r="B3658" s="13">
        <f ca="1">RAND()</f>
        <v>0.16878155094281955</v>
      </c>
      <c r="C3658" t="str">
        <f ca="1">IF(B3658&lt;=$L$3,$I$3,IF(B3658&lt;=$L$4,$I$4,IF(B3658&lt;=$L$5,$I$5,IF(B3658&lt;=$L$6,$I$6,$I$7))))</f>
        <v>Cone</v>
      </c>
      <c r="D3658" s="14">
        <f ca="1">LOGINV(RAND(),$M$12,$L$12)</f>
        <v>28.137965209185442</v>
      </c>
      <c r="E3658" s="14">
        <f ca="1">LOGINV(RAND(),$M$13,$L$13)</f>
        <v>28.490687725269403</v>
      </c>
      <c r="F3658" s="14">
        <f ca="1">LOGINV(RAND(),$M$14,$L$14)</f>
        <v>23.117874340686182</v>
      </c>
      <c r="G3658" s="14">
        <f ca="1">D3658+E3658+F3658</f>
        <v>79.746527275141034</v>
      </c>
      <c r="H3658">
        <f ca="1">FLOOR(SimTable[[#This Row],[Total_Service_Time_sec]],10)</f>
        <v>70</v>
      </c>
    </row>
    <row r="3659" spans="1:8" ht="15" customHeight="1">
      <c r="A3659">
        <f t="shared" si="57"/>
        <v>3658</v>
      </c>
      <c r="B3659" s="13">
        <f ca="1">RAND()</f>
        <v>0.13191061042245844</v>
      </c>
      <c r="C3659" t="str">
        <f ca="1">IF(B3659&lt;=$L$3,$I$3,IF(B3659&lt;=$L$4,$I$4,IF(B3659&lt;=$L$5,$I$5,IF(B3659&lt;=$L$6,$I$6,$I$7))))</f>
        <v>Cone</v>
      </c>
      <c r="D3659" s="14">
        <f ca="1">LOGINV(RAND(),$M$12,$L$12)</f>
        <v>23.638868888990945</v>
      </c>
      <c r="E3659" s="14">
        <f ca="1">LOGINV(RAND(),$M$13,$L$13)</f>
        <v>29.309893088149135</v>
      </c>
      <c r="F3659" s="14">
        <f ca="1">LOGINV(RAND(),$M$14,$L$14)</f>
        <v>23.914720029194687</v>
      </c>
      <c r="G3659" s="14">
        <f ca="1">D3659+E3659+F3659</f>
        <v>76.863482006334763</v>
      </c>
      <c r="H3659">
        <f ca="1">FLOOR(SimTable[[#This Row],[Total_Service_Time_sec]],10)</f>
        <v>70</v>
      </c>
    </row>
    <row r="3660" spans="1:8" ht="15" customHeight="1">
      <c r="A3660">
        <f t="shared" si="57"/>
        <v>3659</v>
      </c>
      <c r="B3660" s="13">
        <f ca="1">RAND()</f>
        <v>0.53037986520578295</v>
      </c>
      <c r="C3660" t="str">
        <f ca="1">IF(B3660&lt;=$L$3,$I$3,IF(B3660&lt;=$L$4,$I$4,IF(B3660&lt;=$L$5,$I$5,IF(B3660&lt;=$L$6,$I$6,$I$7))))</f>
        <v>Cup</v>
      </c>
      <c r="D3660" s="14">
        <f ca="1">LOGINV(RAND(),$M$12,$L$12)</f>
        <v>8.99387197320738</v>
      </c>
      <c r="E3660" s="14">
        <f ca="1">LOGINV(RAND(),$M$13,$L$13)</f>
        <v>31.429669920742956</v>
      </c>
      <c r="F3660" s="14">
        <f ca="1">LOGINV(RAND(),$M$14,$L$14)</f>
        <v>17.931425554420876</v>
      </c>
      <c r="G3660" s="14">
        <f ca="1">D3660+E3660+F3660</f>
        <v>58.354967448371212</v>
      </c>
      <c r="H3660">
        <f ca="1">FLOOR(SimTable[[#This Row],[Total_Service_Time_sec]],10)</f>
        <v>50</v>
      </c>
    </row>
    <row r="3661" spans="1:8" ht="15" customHeight="1">
      <c r="A3661">
        <f t="shared" si="57"/>
        <v>3660</v>
      </c>
      <c r="B3661" s="13">
        <f ca="1">RAND()</f>
        <v>0.44340288492228985</v>
      </c>
      <c r="C3661" t="str">
        <f ca="1">IF(B3661&lt;=$L$3,$I$3,IF(B3661&lt;=$L$4,$I$4,IF(B3661&lt;=$L$5,$I$5,IF(B3661&lt;=$L$6,$I$6,$I$7))))</f>
        <v>Cone</v>
      </c>
      <c r="D3661" s="14">
        <f ca="1">LOGINV(RAND(),$M$12,$L$12)</f>
        <v>9.7282948007250845</v>
      </c>
      <c r="E3661" s="14">
        <f ca="1">LOGINV(RAND(),$M$13,$L$13)</f>
        <v>21.530001294426992</v>
      </c>
      <c r="F3661" s="14">
        <f ca="1">LOGINV(RAND(),$M$14,$L$14)</f>
        <v>20.000627115522224</v>
      </c>
      <c r="G3661" s="14">
        <f ca="1">D3661+E3661+F3661</f>
        <v>51.258923210674297</v>
      </c>
      <c r="H3661">
        <f ca="1">FLOOR(SimTable[[#This Row],[Total_Service_Time_sec]],10)</f>
        <v>50</v>
      </c>
    </row>
    <row r="3662" spans="1:8" ht="15" customHeight="1">
      <c r="A3662">
        <f t="shared" si="57"/>
        <v>3661</v>
      </c>
      <c r="B3662" s="13">
        <f ca="1">RAND()</f>
        <v>0.82657290810502948</v>
      </c>
      <c r="C3662" t="str">
        <f ca="1">IF(B3662&lt;=$L$3,$I$3,IF(B3662&lt;=$L$4,$I$4,IF(B3662&lt;=$L$5,$I$5,IF(B3662&lt;=$L$6,$I$6,$I$7))))</f>
        <v>Cup</v>
      </c>
      <c r="D3662" s="14">
        <f ca="1">LOGINV(RAND(),$M$12,$L$12)</f>
        <v>26.254667871255545</v>
      </c>
      <c r="E3662" s="14">
        <f ca="1">LOGINV(RAND(),$M$13,$L$13)</f>
        <v>42.18935058968777</v>
      </c>
      <c r="F3662" s="14">
        <f ca="1">LOGINV(RAND(),$M$14,$L$14)</f>
        <v>18.786607944759243</v>
      </c>
      <c r="G3662" s="14">
        <f ca="1">D3662+E3662+F3662</f>
        <v>87.230626405702552</v>
      </c>
      <c r="H3662">
        <f ca="1">FLOOR(SimTable[[#This Row],[Total_Service_Time_sec]],10)</f>
        <v>80</v>
      </c>
    </row>
    <row r="3663" spans="1:8" ht="15" customHeight="1">
      <c r="A3663">
        <f t="shared" si="57"/>
        <v>3662</v>
      </c>
      <c r="B3663" s="13">
        <f ca="1">RAND()</f>
        <v>0.84560454289859299</v>
      </c>
      <c r="C3663" t="str">
        <f ca="1">IF(B3663&lt;=$L$3,$I$3,IF(B3663&lt;=$L$4,$I$4,IF(B3663&lt;=$L$5,$I$5,IF(B3663&lt;=$L$6,$I$6,$I$7))))</f>
        <v>Cup</v>
      </c>
      <c r="D3663" s="14">
        <f ca="1">LOGINV(RAND(),$M$12,$L$12)</f>
        <v>144.17231787951215</v>
      </c>
      <c r="E3663" s="14">
        <f ca="1">LOGINV(RAND(),$M$13,$L$13)</f>
        <v>42.830739794831878</v>
      </c>
      <c r="F3663" s="14">
        <f ca="1">LOGINV(RAND(),$M$14,$L$14)</f>
        <v>27.254286519693768</v>
      </c>
      <c r="G3663" s="14">
        <f ca="1">D3663+E3663+F3663</f>
        <v>214.25734419403781</v>
      </c>
      <c r="H3663">
        <f ca="1">FLOOR(SimTable[[#This Row],[Total_Service_Time_sec]],10)</f>
        <v>210</v>
      </c>
    </row>
    <row r="3664" spans="1:8" ht="15" customHeight="1">
      <c r="A3664">
        <f t="shared" si="57"/>
        <v>3663</v>
      </c>
      <c r="B3664" s="13">
        <f ca="1">RAND()</f>
        <v>0.31188686632494689</v>
      </c>
      <c r="C3664" t="str">
        <f ca="1">IF(B3664&lt;=$L$3,$I$3,IF(B3664&lt;=$L$4,$I$4,IF(B3664&lt;=$L$5,$I$5,IF(B3664&lt;=$L$6,$I$6,$I$7))))</f>
        <v>Cone</v>
      </c>
      <c r="D3664" s="14">
        <f ca="1">LOGINV(RAND(),$M$12,$L$12)</f>
        <v>64.800800172959981</v>
      </c>
      <c r="E3664" s="14">
        <f ca="1">LOGINV(RAND(),$M$13,$L$13)</f>
        <v>11.244052457148559</v>
      </c>
      <c r="F3664" s="14">
        <f ca="1">LOGINV(RAND(),$M$14,$L$14)</f>
        <v>19.03971975673025</v>
      </c>
      <c r="G3664" s="14">
        <f ca="1">D3664+E3664+F3664</f>
        <v>95.084572386838786</v>
      </c>
      <c r="H3664">
        <f ca="1">FLOOR(SimTable[[#This Row],[Total_Service_Time_sec]],10)</f>
        <v>90</v>
      </c>
    </row>
    <row r="3665" spans="1:8" ht="15" customHeight="1">
      <c r="A3665">
        <f t="shared" si="57"/>
        <v>3664</v>
      </c>
      <c r="B3665" s="13">
        <f ca="1">RAND()</f>
        <v>0.42557946767349786</v>
      </c>
      <c r="C3665" t="str">
        <f ca="1">IF(B3665&lt;=$L$3,$I$3,IF(B3665&lt;=$L$4,$I$4,IF(B3665&lt;=$L$5,$I$5,IF(B3665&lt;=$L$6,$I$6,$I$7))))</f>
        <v>Cone</v>
      </c>
      <c r="D3665" s="14">
        <f ca="1">LOGINV(RAND(),$M$12,$L$12)</f>
        <v>39.92645848154762</v>
      </c>
      <c r="E3665" s="14">
        <f ca="1">LOGINV(RAND(),$M$13,$L$13)</f>
        <v>49.512129184021433</v>
      </c>
      <c r="F3665" s="14">
        <f ca="1">LOGINV(RAND(),$M$14,$L$14)</f>
        <v>20.353542323014491</v>
      </c>
      <c r="G3665" s="14">
        <f ca="1">D3665+E3665+F3665</f>
        <v>109.79212998858355</v>
      </c>
      <c r="H3665">
        <f ca="1">FLOOR(SimTable[[#This Row],[Total_Service_Time_sec]],10)</f>
        <v>100</v>
      </c>
    </row>
    <row r="3666" spans="1:8" ht="15" customHeight="1">
      <c r="A3666">
        <f t="shared" si="57"/>
        <v>3665</v>
      </c>
      <c r="B3666" s="13">
        <f ca="1">RAND()</f>
        <v>0.22126001730102374</v>
      </c>
      <c r="C3666" t="str">
        <f ca="1">IF(B3666&lt;=$L$3,$I$3,IF(B3666&lt;=$L$4,$I$4,IF(B3666&lt;=$L$5,$I$5,IF(B3666&lt;=$L$6,$I$6,$I$7))))</f>
        <v>Cone</v>
      </c>
      <c r="D3666" s="14">
        <f ca="1">LOGINV(RAND(),$M$12,$L$12)</f>
        <v>39.244782382879499</v>
      </c>
      <c r="E3666" s="14">
        <f ca="1">LOGINV(RAND(),$M$13,$L$13)</f>
        <v>13.800485280033691</v>
      </c>
      <c r="F3666" s="14">
        <f ca="1">LOGINV(RAND(),$M$14,$L$14)</f>
        <v>21.353694097746253</v>
      </c>
      <c r="G3666" s="14">
        <f ca="1">D3666+E3666+F3666</f>
        <v>74.398961760659446</v>
      </c>
      <c r="H3666">
        <f ca="1">FLOOR(SimTable[[#This Row],[Total_Service_Time_sec]],10)</f>
        <v>70</v>
      </c>
    </row>
    <row r="3667" spans="1:8" ht="15" customHeight="1">
      <c r="A3667">
        <f t="shared" si="57"/>
        <v>3666</v>
      </c>
      <c r="B3667" s="13">
        <f ca="1">RAND()</f>
        <v>0.61330619831909594</v>
      </c>
      <c r="C3667" t="str">
        <f ca="1">IF(B3667&lt;=$L$3,$I$3,IF(B3667&lt;=$L$4,$I$4,IF(B3667&lt;=$L$5,$I$5,IF(B3667&lt;=$L$6,$I$6,$I$7))))</f>
        <v>Cup</v>
      </c>
      <c r="D3667" s="14">
        <f ca="1">LOGINV(RAND(),$M$12,$L$12)</f>
        <v>121.44853628905179</v>
      </c>
      <c r="E3667" s="14">
        <f ca="1">LOGINV(RAND(),$M$13,$L$13)</f>
        <v>21.222833019736736</v>
      </c>
      <c r="F3667" s="14">
        <f ca="1">LOGINV(RAND(),$M$14,$L$14)</f>
        <v>16.244233357306516</v>
      </c>
      <c r="G3667" s="14">
        <f ca="1">D3667+E3667+F3667</f>
        <v>158.91560266609503</v>
      </c>
      <c r="H3667">
        <f ca="1">FLOOR(SimTable[[#This Row],[Total_Service_Time_sec]],10)</f>
        <v>150</v>
      </c>
    </row>
    <row r="3668" spans="1:8" ht="15" customHeight="1">
      <c r="A3668">
        <f t="shared" si="57"/>
        <v>3667</v>
      </c>
      <c r="B3668" s="13">
        <f ca="1">RAND()</f>
        <v>1.7977781471487986E-2</v>
      </c>
      <c r="C3668" t="str">
        <f ca="1">IF(B3668&lt;=$L$3,$I$3,IF(B3668&lt;=$L$4,$I$4,IF(B3668&lt;=$L$5,$I$5,IF(B3668&lt;=$L$6,$I$6,$I$7))))</f>
        <v>Cone</v>
      </c>
      <c r="D3668" s="14">
        <f ca="1">LOGINV(RAND(),$M$12,$L$12)</f>
        <v>63.767253403778085</v>
      </c>
      <c r="E3668" s="14">
        <f ca="1">LOGINV(RAND(),$M$13,$L$13)</f>
        <v>12.356365619501798</v>
      </c>
      <c r="F3668" s="14">
        <f ca="1">LOGINV(RAND(),$M$14,$L$14)</f>
        <v>26.627790397488155</v>
      </c>
      <c r="G3668" s="14">
        <f ca="1">D3668+E3668+F3668</f>
        <v>102.75140942076804</v>
      </c>
      <c r="H3668">
        <f ca="1">FLOOR(SimTable[[#This Row],[Total_Service_Time_sec]],10)</f>
        <v>100</v>
      </c>
    </row>
    <row r="3669" spans="1:8" ht="15" customHeight="1">
      <c r="A3669">
        <f t="shared" si="57"/>
        <v>3668</v>
      </c>
      <c r="B3669" s="13">
        <f ca="1">RAND()</f>
        <v>0.13295911288654438</v>
      </c>
      <c r="C3669" t="str">
        <f ca="1">IF(B3669&lt;=$L$3,$I$3,IF(B3669&lt;=$L$4,$I$4,IF(B3669&lt;=$L$5,$I$5,IF(B3669&lt;=$L$6,$I$6,$I$7))))</f>
        <v>Cone</v>
      </c>
      <c r="D3669" s="14">
        <f ca="1">LOGINV(RAND(),$M$12,$L$12)</f>
        <v>29.622753053481937</v>
      </c>
      <c r="E3669" s="14">
        <f ca="1">LOGINV(RAND(),$M$13,$L$13)</f>
        <v>18.345678035997185</v>
      </c>
      <c r="F3669" s="14">
        <f ca="1">LOGINV(RAND(),$M$14,$L$14)</f>
        <v>22.561655052461823</v>
      </c>
      <c r="G3669" s="14">
        <f ca="1">D3669+E3669+F3669</f>
        <v>70.530086141940956</v>
      </c>
      <c r="H3669">
        <f ca="1">FLOOR(SimTable[[#This Row],[Total_Service_Time_sec]],10)</f>
        <v>70</v>
      </c>
    </row>
    <row r="3670" spans="1:8" ht="15" customHeight="1">
      <c r="A3670">
        <f t="shared" si="57"/>
        <v>3669</v>
      </c>
      <c r="B3670" s="13">
        <f ca="1">RAND()</f>
        <v>0.6667686364453399</v>
      </c>
      <c r="C3670" t="str">
        <f ca="1">IF(B3670&lt;=$L$3,$I$3,IF(B3670&lt;=$L$4,$I$4,IF(B3670&lt;=$L$5,$I$5,IF(B3670&lt;=$L$6,$I$6,$I$7))))</f>
        <v>Cup</v>
      </c>
      <c r="D3670" s="14">
        <f ca="1">LOGINV(RAND(),$M$12,$L$12)</f>
        <v>31.733581752463447</v>
      </c>
      <c r="E3670" s="14">
        <f ca="1">LOGINV(RAND(),$M$13,$L$13)</f>
        <v>18.6876779485711</v>
      </c>
      <c r="F3670" s="14">
        <f ca="1">LOGINV(RAND(),$M$14,$L$14)</f>
        <v>15.467255897530853</v>
      </c>
      <c r="G3670" s="14">
        <f ca="1">D3670+E3670+F3670</f>
        <v>65.888515598565391</v>
      </c>
      <c r="H3670">
        <f ca="1">FLOOR(SimTable[[#This Row],[Total_Service_Time_sec]],10)</f>
        <v>60</v>
      </c>
    </row>
    <row r="3671" spans="1:8" ht="15" customHeight="1">
      <c r="A3671">
        <f t="shared" si="57"/>
        <v>3670</v>
      </c>
      <c r="B3671" s="13">
        <f ca="1">RAND()</f>
        <v>2.2343404992599902E-2</v>
      </c>
      <c r="C3671" t="str">
        <f ca="1">IF(B3671&lt;=$L$3,$I$3,IF(B3671&lt;=$L$4,$I$4,IF(B3671&lt;=$L$5,$I$5,IF(B3671&lt;=$L$6,$I$6,$I$7))))</f>
        <v>Cone</v>
      </c>
      <c r="D3671" s="14">
        <f ca="1">LOGINV(RAND(),$M$12,$L$12)</f>
        <v>31.012694487383964</v>
      </c>
      <c r="E3671" s="14">
        <f ca="1">LOGINV(RAND(),$M$13,$L$13)</f>
        <v>38.680886817306664</v>
      </c>
      <c r="F3671" s="14">
        <f ca="1">LOGINV(RAND(),$M$14,$L$14)</f>
        <v>17.348306413390116</v>
      </c>
      <c r="G3671" s="14">
        <f ca="1">D3671+E3671+F3671</f>
        <v>87.041887718080744</v>
      </c>
      <c r="H3671">
        <f ca="1">FLOOR(SimTable[[#This Row],[Total_Service_Time_sec]],10)</f>
        <v>80</v>
      </c>
    </row>
    <row r="3672" spans="1:8" ht="15" customHeight="1">
      <c r="A3672">
        <f t="shared" si="57"/>
        <v>3671</v>
      </c>
      <c r="B3672" s="13">
        <f ca="1">RAND()</f>
        <v>0.27070093247635174</v>
      </c>
      <c r="C3672" t="str">
        <f ca="1">IF(B3672&lt;=$L$3,$I$3,IF(B3672&lt;=$L$4,$I$4,IF(B3672&lt;=$L$5,$I$5,IF(B3672&lt;=$L$6,$I$6,$I$7))))</f>
        <v>Cone</v>
      </c>
      <c r="D3672" s="14">
        <f ca="1">LOGINV(RAND(),$M$12,$L$12)</f>
        <v>63.625036596841255</v>
      </c>
      <c r="E3672" s="14">
        <f ca="1">LOGINV(RAND(),$M$13,$L$13)</f>
        <v>29.04233642815273</v>
      </c>
      <c r="F3672" s="14">
        <f ca="1">LOGINV(RAND(),$M$14,$L$14)</f>
        <v>15.959473816356967</v>
      </c>
      <c r="G3672" s="14">
        <f ca="1">D3672+E3672+F3672</f>
        <v>108.62684684135095</v>
      </c>
      <c r="H3672">
        <f ca="1">FLOOR(SimTable[[#This Row],[Total_Service_Time_sec]],10)</f>
        <v>100</v>
      </c>
    </row>
    <row r="3673" spans="1:8" ht="15" customHeight="1">
      <c r="A3673">
        <f t="shared" si="57"/>
        <v>3672</v>
      </c>
      <c r="B3673" s="13">
        <f ca="1">RAND()</f>
        <v>1.4256750240987603E-2</v>
      </c>
      <c r="C3673" t="str">
        <f ca="1">IF(B3673&lt;=$L$3,$I$3,IF(B3673&lt;=$L$4,$I$4,IF(B3673&lt;=$L$5,$I$5,IF(B3673&lt;=$L$6,$I$6,$I$7))))</f>
        <v>Cone</v>
      </c>
      <c r="D3673" s="14">
        <f ca="1">LOGINV(RAND(),$M$12,$L$12)</f>
        <v>38.401285740865255</v>
      </c>
      <c r="E3673" s="14">
        <f ca="1">LOGINV(RAND(),$M$13,$L$13)</f>
        <v>27.853519419233876</v>
      </c>
      <c r="F3673" s="14">
        <f ca="1">LOGINV(RAND(),$M$14,$L$14)</f>
        <v>18.103448656329661</v>
      </c>
      <c r="G3673" s="14">
        <f ca="1">D3673+E3673+F3673</f>
        <v>84.358253816428785</v>
      </c>
      <c r="H3673">
        <f ca="1">FLOOR(SimTable[[#This Row],[Total_Service_Time_sec]],10)</f>
        <v>80</v>
      </c>
    </row>
    <row r="3674" spans="1:8" ht="15" customHeight="1">
      <c r="A3674">
        <f t="shared" si="57"/>
        <v>3673</v>
      </c>
      <c r="B3674" s="13">
        <f ca="1">RAND()</f>
        <v>0.35743601562442529</v>
      </c>
      <c r="C3674" t="str">
        <f ca="1">IF(B3674&lt;=$L$3,$I$3,IF(B3674&lt;=$L$4,$I$4,IF(B3674&lt;=$L$5,$I$5,IF(B3674&lt;=$L$6,$I$6,$I$7))))</f>
        <v>Cone</v>
      </c>
      <c r="D3674" s="14">
        <f ca="1">LOGINV(RAND(),$M$12,$L$12)</f>
        <v>17.275853464880569</v>
      </c>
      <c r="E3674" s="14">
        <f ca="1">LOGINV(RAND(),$M$13,$L$13)</f>
        <v>11.710245849177609</v>
      </c>
      <c r="F3674" s="14">
        <f ca="1">LOGINV(RAND(),$M$14,$L$14)</f>
        <v>16.663998422948254</v>
      </c>
      <c r="G3674" s="14">
        <f ca="1">D3674+E3674+F3674</f>
        <v>45.650097737006433</v>
      </c>
      <c r="H3674">
        <f ca="1">FLOOR(SimTable[[#This Row],[Total_Service_Time_sec]],10)</f>
        <v>40</v>
      </c>
    </row>
    <row r="3675" spans="1:8" ht="15" customHeight="1">
      <c r="A3675">
        <f t="shared" si="57"/>
        <v>3674</v>
      </c>
      <c r="B3675" s="13">
        <f ca="1">RAND()</f>
        <v>0.51785285581955198</v>
      </c>
      <c r="C3675" t="str">
        <f ca="1">IF(B3675&lt;=$L$3,$I$3,IF(B3675&lt;=$L$4,$I$4,IF(B3675&lt;=$L$5,$I$5,IF(B3675&lt;=$L$6,$I$6,$I$7))))</f>
        <v>Cup</v>
      </c>
      <c r="D3675" s="14">
        <f ca="1">LOGINV(RAND(),$M$12,$L$12)</f>
        <v>21.835416232163041</v>
      </c>
      <c r="E3675" s="14">
        <f ca="1">LOGINV(RAND(),$M$13,$L$13)</f>
        <v>15.169548540036788</v>
      </c>
      <c r="F3675" s="14">
        <f ca="1">LOGINV(RAND(),$M$14,$L$14)</f>
        <v>16.101114133486899</v>
      </c>
      <c r="G3675" s="14">
        <f ca="1">D3675+E3675+F3675</f>
        <v>53.106078905686729</v>
      </c>
      <c r="H3675">
        <f ca="1">FLOOR(SimTable[[#This Row],[Total_Service_Time_sec]],10)</f>
        <v>50</v>
      </c>
    </row>
    <row r="3676" spans="1:8" ht="15" customHeight="1">
      <c r="A3676">
        <f t="shared" si="57"/>
        <v>3675</v>
      </c>
      <c r="B3676" s="13">
        <f ca="1">RAND()</f>
        <v>0.11099886695141215</v>
      </c>
      <c r="C3676" t="str">
        <f ca="1">IF(B3676&lt;=$L$3,$I$3,IF(B3676&lt;=$L$4,$I$4,IF(B3676&lt;=$L$5,$I$5,IF(B3676&lt;=$L$6,$I$6,$I$7))))</f>
        <v>Cone</v>
      </c>
      <c r="D3676" s="14">
        <f ca="1">LOGINV(RAND(),$M$12,$L$12)</f>
        <v>49.045038569004646</v>
      </c>
      <c r="E3676" s="14">
        <f ca="1">LOGINV(RAND(),$M$13,$L$13)</f>
        <v>16.728723115590508</v>
      </c>
      <c r="F3676" s="14">
        <f ca="1">LOGINV(RAND(),$M$14,$L$14)</f>
        <v>19.066931807665419</v>
      </c>
      <c r="G3676" s="14">
        <f ca="1">D3676+E3676+F3676</f>
        <v>84.840693492260584</v>
      </c>
      <c r="H3676">
        <f ca="1">FLOOR(SimTable[[#This Row],[Total_Service_Time_sec]],10)</f>
        <v>80</v>
      </c>
    </row>
    <row r="3677" spans="1:8" ht="15" customHeight="1">
      <c r="A3677">
        <f t="shared" si="57"/>
        <v>3676</v>
      </c>
      <c r="B3677" s="13">
        <f ca="1">RAND()</f>
        <v>0.80485073338440938</v>
      </c>
      <c r="C3677" t="str">
        <f ca="1">IF(B3677&lt;=$L$3,$I$3,IF(B3677&lt;=$L$4,$I$4,IF(B3677&lt;=$L$5,$I$5,IF(B3677&lt;=$L$6,$I$6,$I$7))))</f>
        <v>Cup</v>
      </c>
      <c r="D3677" s="14">
        <f ca="1">LOGINV(RAND(),$M$12,$L$12)</f>
        <v>53.278578165477128</v>
      </c>
      <c r="E3677" s="14">
        <f ca="1">LOGINV(RAND(),$M$13,$L$13)</f>
        <v>162.81934581970901</v>
      </c>
      <c r="F3677" s="14">
        <f ca="1">LOGINV(RAND(),$M$14,$L$14)</f>
        <v>24.905338831995209</v>
      </c>
      <c r="G3677" s="14">
        <f ca="1">D3677+E3677+F3677</f>
        <v>241.00326281718134</v>
      </c>
      <c r="H3677">
        <f ca="1">FLOOR(SimTable[[#This Row],[Total_Service_Time_sec]],10)</f>
        <v>240</v>
      </c>
    </row>
    <row r="3678" spans="1:8" ht="15" customHeight="1">
      <c r="A3678">
        <f t="shared" si="57"/>
        <v>3677</v>
      </c>
      <c r="B3678" s="13">
        <f ca="1">RAND()</f>
        <v>0.56989083071786373</v>
      </c>
      <c r="C3678" t="str">
        <f ca="1">IF(B3678&lt;=$L$3,$I$3,IF(B3678&lt;=$L$4,$I$4,IF(B3678&lt;=$L$5,$I$5,IF(B3678&lt;=$L$6,$I$6,$I$7))))</f>
        <v>Cup</v>
      </c>
      <c r="D3678" s="14">
        <f ca="1">LOGINV(RAND(),$M$12,$L$12)</f>
        <v>45.531938446325896</v>
      </c>
      <c r="E3678" s="14">
        <f ca="1">LOGINV(RAND(),$M$13,$L$13)</f>
        <v>26.403423970249797</v>
      </c>
      <c r="F3678" s="14">
        <f ca="1">LOGINV(RAND(),$M$14,$L$14)</f>
        <v>27.27225984153457</v>
      </c>
      <c r="G3678" s="14">
        <f ca="1">D3678+E3678+F3678</f>
        <v>99.207622258110263</v>
      </c>
      <c r="H3678">
        <f ca="1">FLOOR(SimTable[[#This Row],[Total_Service_Time_sec]],10)</f>
        <v>90</v>
      </c>
    </row>
    <row r="3679" spans="1:8" ht="15" customHeight="1">
      <c r="A3679">
        <f t="shared" si="57"/>
        <v>3678</v>
      </c>
      <c r="B3679" s="13">
        <f ca="1">RAND()</f>
        <v>0.81634910186643916</v>
      </c>
      <c r="C3679" t="str">
        <f ca="1">IF(B3679&lt;=$L$3,$I$3,IF(B3679&lt;=$L$4,$I$4,IF(B3679&lt;=$L$5,$I$5,IF(B3679&lt;=$L$6,$I$6,$I$7))))</f>
        <v>Cup</v>
      </c>
      <c r="D3679" s="14">
        <f ca="1">LOGINV(RAND(),$M$12,$L$12)</f>
        <v>13.059067377265968</v>
      </c>
      <c r="E3679" s="14">
        <f ca="1">LOGINV(RAND(),$M$13,$L$13)</f>
        <v>52.546688087456268</v>
      </c>
      <c r="F3679" s="14">
        <f ca="1">LOGINV(RAND(),$M$14,$L$14)</f>
        <v>23.613529359113119</v>
      </c>
      <c r="G3679" s="14">
        <f ca="1">D3679+E3679+F3679</f>
        <v>89.219284823835352</v>
      </c>
      <c r="H3679">
        <f ca="1">FLOOR(SimTable[[#This Row],[Total_Service_Time_sec]],10)</f>
        <v>80</v>
      </c>
    </row>
    <row r="3680" spans="1:8" ht="15" customHeight="1">
      <c r="A3680">
        <f t="shared" si="57"/>
        <v>3679</v>
      </c>
      <c r="B3680" s="13">
        <f ca="1">RAND()</f>
        <v>0.71163348059429998</v>
      </c>
      <c r="C3680" t="str">
        <f ca="1">IF(B3680&lt;=$L$3,$I$3,IF(B3680&lt;=$L$4,$I$4,IF(B3680&lt;=$L$5,$I$5,IF(B3680&lt;=$L$6,$I$6,$I$7))))</f>
        <v>Cup</v>
      </c>
      <c r="D3680" s="14">
        <f ca="1">LOGINV(RAND(),$M$12,$L$12)</f>
        <v>9.1415071711362756</v>
      </c>
      <c r="E3680" s="14">
        <f ca="1">LOGINV(RAND(),$M$13,$L$13)</f>
        <v>22.983431634962514</v>
      </c>
      <c r="F3680" s="14">
        <f ca="1">LOGINV(RAND(),$M$14,$L$14)</f>
        <v>24.577394893337296</v>
      </c>
      <c r="G3680" s="14">
        <f ca="1">D3680+E3680+F3680</f>
        <v>56.702333699436082</v>
      </c>
      <c r="H3680">
        <f ca="1">FLOOR(SimTable[[#This Row],[Total_Service_Time_sec]],10)</f>
        <v>50</v>
      </c>
    </row>
    <row r="3681" spans="1:8" ht="15" customHeight="1">
      <c r="A3681">
        <f t="shared" si="57"/>
        <v>3680</v>
      </c>
      <c r="B3681" s="13">
        <f ca="1">RAND()</f>
        <v>0.56170641631317164</v>
      </c>
      <c r="C3681" t="str">
        <f ca="1">IF(B3681&lt;=$L$3,$I$3,IF(B3681&lt;=$L$4,$I$4,IF(B3681&lt;=$L$5,$I$5,IF(B3681&lt;=$L$6,$I$6,$I$7))))</f>
        <v>Cup</v>
      </c>
      <c r="D3681" s="14">
        <f ca="1">LOGINV(RAND(),$M$12,$L$12)</f>
        <v>38.577971949037192</v>
      </c>
      <c r="E3681" s="14">
        <f ca="1">LOGINV(RAND(),$M$13,$L$13)</f>
        <v>16.552942240521311</v>
      </c>
      <c r="F3681" s="14">
        <f ca="1">LOGINV(RAND(),$M$14,$L$14)</f>
        <v>21.81525153416154</v>
      </c>
      <c r="G3681" s="14">
        <f ca="1">D3681+E3681+F3681</f>
        <v>76.946165723720043</v>
      </c>
      <c r="H3681">
        <f ca="1">FLOOR(SimTable[[#This Row],[Total_Service_Time_sec]],10)</f>
        <v>70</v>
      </c>
    </row>
    <row r="3682" spans="1:8" ht="15" customHeight="1">
      <c r="A3682">
        <f t="shared" si="57"/>
        <v>3681</v>
      </c>
      <c r="B3682" s="13">
        <f ca="1">RAND()</f>
        <v>0.7025714699556973</v>
      </c>
      <c r="C3682" t="str">
        <f ca="1">IF(B3682&lt;=$L$3,$I$3,IF(B3682&lt;=$L$4,$I$4,IF(B3682&lt;=$L$5,$I$5,IF(B3682&lt;=$L$6,$I$6,$I$7))))</f>
        <v>Cup</v>
      </c>
      <c r="D3682" s="14">
        <f ca="1">LOGINV(RAND(),$M$12,$L$12)</f>
        <v>7.8219835096292067</v>
      </c>
      <c r="E3682" s="14">
        <f ca="1">LOGINV(RAND(),$M$13,$L$13)</f>
        <v>17.868583113887333</v>
      </c>
      <c r="F3682" s="14">
        <f ca="1">LOGINV(RAND(),$M$14,$L$14)</f>
        <v>19.892420498926754</v>
      </c>
      <c r="G3682" s="14">
        <f ca="1">D3682+E3682+F3682</f>
        <v>45.582987122443292</v>
      </c>
      <c r="H3682">
        <f ca="1">FLOOR(SimTable[[#This Row],[Total_Service_Time_sec]],10)</f>
        <v>40</v>
      </c>
    </row>
    <row r="3683" spans="1:8" ht="15" customHeight="1">
      <c r="A3683">
        <f t="shared" si="57"/>
        <v>3682</v>
      </c>
      <c r="B3683" s="13">
        <f ca="1">RAND()</f>
        <v>0.79594931596140683</v>
      </c>
      <c r="C3683" t="str">
        <f ca="1">IF(B3683&lt;=$L$3,$I$3,IF(B3683&lt;=$L$4,$I$4,IF(B3683&lt;=$L$5,$I$5,IF(B3683&lt;=$L$6,$I$6,$I$7))))</f>
        <v>Cup</v>
      </c>
      <c r="D3683" s="14">
        <f ca="1">LOGINV(RAND(),$M$12,$L$12)</f>
        <v>10.413374483608223</v>
      </c>
      <c r="E3683" s="14">
        <f ca="1">LOGINV(RAND(),$M$13,$L$13)</f>
        <v>27.986096749042588</v>
      </c>
      <c r="F3683" s="14">
        <f ca="1">LOGINV(RAND(),$M$14,$L$14)</f>
        <v>18.331995724393387</v>
      </c>
      <c r="G3683" s="14">
        <f ca="1">D3683+E3683+F3683</f>
        <v>56.731466957044198</v>
      </c>
      <c r="H3683">
        <f ca="1">FLOOR(SimTable[[#This Row],[Total_Service_Time_sec]],10)</f>
        <v>50</v>
      </c>
    </row>
    <row r="3684" spans="1:8" ht="15" customHeight="1">
      <c r="A3684">
        <f t="shared" si="57"/>
        <v>3683</v>
      </c>
      <c r="B3684" s="13">
        <f ca="1">RAND()</f>
        <v>5.2198318846334857E-2</v>
      </c>
      <c r="C3684" t="str">
        <f ca="1">IF(B3684&lt;=$L$3,$I$3,IF(B3684&lt;=$L$4,$I$4,IF(B3684&lt;=$L$5,$I$5,IF(B3684&lt;=$L$6,$I$6,$I$7))))</f>
        <v>Cone</v>
      </c>
      <c r="D3684" s="14">
        <f ca="1">LOGINV(RAND(),$M$12,$L$12)</f>
        <v>25.642641788188193</v>
      </c>
      <c r="E3684" s="14">
        <f ca="1">LOGINV(RAND(),$M$13,$L$13)</f>
        <v>14.289061221009396</v>
      </c>
      <c r="F3684" s="14">
        <f ca="1">LOGINV(RAND(),$M$14,$L$14)</f>
        <v>18.615153934425699</v>
      </c>
      <c r="G3684" s="14">
        <f ca="1">D3684+E3684+F3684</f>
        <v>58.54685694362329</v>
      </c>
      <c r="H3684">
        <f ca="1">FLOOR(SimTable[[#This Row],[Total_Service_Time_sec]],10)</f>
        <v>50</v>
      </c>
    </row>
    <row r="3685" spans="1:8" ht="15" customHeight="1">
      <c r="A3685">
        <f t="shared" si="57"/>
        <v>3684</v>
      </c>
      <c r="B3685" s="13">
        <f ca="1">RAND()</f>
        <v>0.46994449893656176</v>
      </c>
      <c r="C3685" t="str">
        <f ca="1">IF(B3685&lt;=$L$3,$I$3,IF(B3685&lt;=$L$4,$I$4,IF(B3685&lt;=$L$5,$I$5,IF(B3685&lt;=$L$6,$I$6,$I$7))))</f>
        <v>Cone</v>
      </c>
      <c r="D3685" s="14">
        <f ca="1">LOGINV(RAND(),$M$12,$L$12)</f>
        <v>20.991736984549302</v>
      </c>
      <c r="E3685" s="14">
        <f ca="1">LOGINV(RAND(),$M$13,$L$13)</f>
        <v>23.734121742387554</v>
      </c>
      <c r="F3685" s="14">
        <f ca="1">LOGINV(RAND(),$M$14,$L$14)</f>
        <v>24.115368773456289</v>
      </c>
      <c r="G3685" s="14">
        <f ca="1">D3685+E3685+F3685</f>
        <v>68.841227500393146</v>
      </c>
      <c r="H3685">
        <f ca="1">FLOOR(SimTable[[#This Row],[Total_Service_Time_sec]],10)</f>
        <v>60</v>
      </c>
    </row>
    <row r="3686" spans="1:8" ht="15" customHeight="1">
      <c r="A3686">
        <f t="shared" si="57"/>
        <v>3685</v>
      </c>
      <c r="B3686" s="13">
        <f ca="1">RAND()</f>
        <v>0.77365634581757325</v>
      </c>
      <c r="C3686" t="str">
        <f ca="1">IF(B3686&lt;=$L$3,$I$3,IF(B3686&lt;=$L$4,$I$4,IF(B3686&lt;=$L$5,$I$5,IF(B3686&lt;=$L$6,$I$6,$I$7))))</f>
        <v>Cup</v>
      </c>
      <c r="D3686" s="14">
        <f ca="1">LOGINV(RAND(),$M$12,$L$12)</f>
        <v>18.998474871002323</v>
      </c>
      <c r="E3686" s="14">
        <f ca="1">LOGINV(RAND(),$M$13,$L$13)</f>
        <v>26.628331629772497</v>
      </c>
      <c r="F3686" s="14">
        <f ca="1">LOGINV(RAND(),$M$14,$L$14)</f>
        <v>19.099733915172742</v>
      </c>
      <c r="G3686" s="14">
        <f ca="1">D3686+E3686+F3686</f>
        <v>64.726540415947568</v>
      </c>
      <c r="H3686">
        <f ca="1">FLOOR(SimTable[[#This Row],[Total_Service_Time_sec]],10)</f>
        <v>60</v>
      </c>
    </row>
    <row r="3687" spans="1:8" ht="15" customHeight="1">
      <c r="A3687">
        <f t="shared" si="57"/>
        <v>3686</v>
      </c>
      <c r="B3687" s="13">
        <f ca="1">RAND()</f>
        <v>4.6694093346089427E-2</v>
      </c>
      <c r="C3687" t="str">
        <f ca="1">IF(B3687&lt;=$L$3,$I$3,IF(B3687&lt;=$L$4,$I$4,IF(B3687&lt;=$L$5,$I$5,IF(B3687&lt;=$L$6,$I$6,$I$7))))</f>
        <v>Cone</v>
      </c>
      <c r="D3687" s="14">
        <f ca="1">LOGINV(RAND(),$M$12,$L$12)</f>
        <v>23.395881694568263</v>
      </c>
      <c r="E3687" s="14">
        <f ca="1">LOGINV(RAND(),$M$13,$L$13)</f>
        <v>26.308995013722271</v>
      </c>
      <c r="F3687" s="14">
        <f ca="1">LOGINV(RAND(),$M$14,$L$14)</f>
        <v>21.699098684522681</v>
      </c>
      <c r="G3687" s="14">
        <f ca="1">D3687+E3687+F3687</f>
        <v>71.403975392813209</v>
      </c>
      <c r="H3687">
        <f ca="1">FLOOR(SimTable[[#This Row],[Total_Service_Time_sec]],10)</f>
        <v>70</v>
      </c>
    </row>
    <row r="3688" spans="1:8" ht="15" customHeight="1">
      <c r="A3688">
        <f t="shared" si="57"/>
        <v>3687</v>
      </c>
      <c r="B3688" s="13">
        <f ca="1">RAND()</f>
        <v>0.68860797386921324</v>
      </c>
      <c r="C3688" t="str">
        <f ca="1">IF(B3688&lt;=$L$3,$I$3,IF(B3688&lt;=$L$4,$I$4,IF(B3688&lt;=$L$5,$I$5,IF(B3688&lt;=$L$6,$I$6,$I$7))))</f>
        <v>Cup</v>
      </c>
      <c r="D3688" s="14">
        <f ca="1">LOGINV(RAND(),$M$12,$L$12)</f>
        <v>46.482086987390666</v>
      </c>
      <c r="E3688" s="14">
        <f ca="1">LOGINV(RAND(),$M$13,$L$13)</f>
        <v>16.268268610648814</v>
      </c>
      <c r="F3688" s="14">
        <f ca="1">LOGINV(RAND(),$M$14,$L$14)</f>
        <v>22.144336596806006</v>
      </c>
      <c r="G3688" s="14">
        <f ca="1">D3688+E3688+F3688</f>
        <v>84.894692194845476</v>
      </c>
      <c r="H3688">
        <f ca="1">FLOOR(SimTable[[#This Row],[Total_Service_Time_sec]],10)</f>
        <v>80</v>
      </c>
    </row>
    <row r="3689" spans="1:8" ht="15" customHeight="1">
      <c r="A3689">
        <f t="shared" si="57"/>
        <v>3688</v>
      </c>
      <c r="B3689" s="13">
        <f ca="1">RAND()</f>
        <v>0.93679998155347222</v>
      </c>
      <c r="C3689" t="str">
        <f ca="1">IF(B3689&lt;=$L$3,$I$3,IF(B3689&lt;=$L$4,$I$4,IF(B3689&lt;=$L$5,$I$5,IF(B3689&lt;=$L$6,$I$6,$I$7))))</f>
        <v>Split</v>
      </c>
      <c r="D3689" s="14">
        <f ca="1">LOGINV(RAND(),$M$12,$L$12)</f>
        <v>22.340218176384937</v>
      </c>
      <c r="E3689" s="14">
        <f ca="1">LOGINV(RAND(),$M$13,$L$13)</f>
        <v>90.415997131982053</v>
      </c>
      <c r="F3689" s="14">
        <f ca="1">LOGINV(RAND(),$M$14,$L$14)</f>
        <v>23.061746367738824</v>
      </c>
      <c r="G3689" s="14">
        <f ca="1">D3689+E3689+F3689</f>
        <v>135.81796167610582</v>
      </c>
      <c r="H3689">
        <f ca="1">FLOOR(SimTable[[#This Row],[Total_Service_Time_sec]],10)</f>
        <v>130</v>
      </c>
    </row>
    <row r="3690" spans="1:8" ht="15" customHeight="1">
      <c r="A3690">
        <f t="shared" si="57"/>
        <v>3689</v>
      </c>
      <c r="B3690" s="13">
        <f ca="1">RAND()</f>
        <v>0.12263979620970666</v>
      </c>
      <c r="C3690" t="str">
        <f ca="1">IF(B3690&lt;=$L$3,$I$3,IF(B3690&lt;=$L$4,$I$4,IF(B3690&lt;=$L$5,$I$5,IF(B3690&lt;=$L$6,$I$6,$I$7))))</f>
        <v>Cone</v>
      </c>
      <c r="D3690" s="14">
        <f ca="1">LOGINV(RAND(),$M$12,$L$12)</f>
        <v>11.061826672386784</v>
      </c>
      <c r="E3690" s="14">
        <f ca="1">LOGINV(RAND(),$M$13,$L$13)</f>
        <v>18.320425235137392</v>
      </c>
      <c r="F3690" s="14">
        <f ca="1">LOGINV(RAND(),$M$14,$L$14)</f>
        <v>18.193919157862325</v>
      </c>
      <c r="G3690" s="14">
        <f ca="1">D3690+E3690+F3690</f>
        <v>47.576171065386504</v>
      </c>
      <c r="H3690">
        <f ca="1">FLOOR(SimTable[[#This Row],[Total_Service_Time_sec]],10)</f>
        <v>40</v>
      </c>
    </row>
    <row r="3691" spans="1:8" ht="15" customHeight="1">
      <c r="A3691">
        <f t="shared" si="57"/>
        <v>3690</v>
      </c>
      <c r="B3691" s="13">
        <f ca="1">RAND()</f>
        <v>0.12063262057687218</v>
      </c>
      <c r="C3691" t="str">
        <f ca="1">IF(B3691&lt;=$L$3,$I$3,IF(B3691&lt;=$L$4,$I$4,IF(B3691&lt;=$L$5,$I$5,IF(B3691&lt;=$L$6,$I$6,$I$7))))</f>
        <v>Cone</v>
      </c>
      <c r="D3691" s="14">
        <f ca="1">LOGINV(RAND(),$M$12,$L$12)</f>
        <v>6.7015787767059773</v>
      </c>
      <c r="E3691" s="14">
        <f ca="1">LOGINV(RAND(),$M$13,$L$13)</f>
        <v>18.300942478204018</v>
      </c>
      <c r="F3691" s="14">
        <f ca="1">LOGINV(RAND(),$M$14,$L$14)</f>
        <v>23.952819465730876</v>
      </c>
      <c r="G3691" s="14">
        <f ca="1">D3691+E3691+F3691</f>
        <v>48.955340720640869</v>
      </c>
      <c r="H3691">
        <f ca="1">FLOOR(SimTable[[#This Row],[Total_Service_Time_sec]],10)</f>
        <v>40</v>
      </c>
    </row>
    <row r="3692" spans="1:8" ht="15" customHeight="1">
      <c r="A3692">
        <f t="shared" si="57"/>
        <v>3691</v>
      </c>
      <c r="B3692" s="13">
        <f ca="1">RAND()</f>
        <v>0.55988986899975435</v>
      </c>
      <c r="C3692" t="str">
        <f ca="1">IF(B3692&lt;=$L$3,$I$3,IF(B3692&lt;=$L$4,$I$4,IF(B3692&lt;=$L$5,$I$5,IF(B3692&lt;=$L$6,$I$6,$I$7))))</f>
        <v>Cup</v>
      </c>
      <c r="D3692" s="14">
        <f ca="1">LOGINV(RAND(),$M$12,$L$12)</f>
        <v>57.767965476955169</v>
      </c>
      <c r="E3692" s="14">
        <f ca="1">LOGINV(RAND(),$M$13,$L$13)</f>
        <v>36.431043574288061</v>
      </c>
      <c r="F3692" s="14">
        <f ca="1">LOGINV(RAND(),$M$14,$L$14)</f>
        <v>15.600914826828284</v>
      </c>
      <c r="G3692" s="14">
        <f ca="1">D3692+E3692+F3692</f>
        <v>109.79992387807151</v>
      </c>
      <c r="H3692">
        <f ca="1">FLOOR(SimTable[[#This Row],[Total_Service_Time_sec]],10)</f>
        <v>100</v>
      </c>
    </row>
    <row r="3693" spans="1:8" ht="15" customHeight="1">
      <c r="A3693">
        <f t="shared" si="57"/>
        <v>3692</v>
      </c>
      <c r="B3693" s="13">
        <f ca="1">RAND()</f>
        <v>0.36740419427633042</v>
      </c>
      <c r="C3693" t="str">
        <f ca="1">IF(B3693&lt;=$L$3,$I$3,IF(B3693&lt;=$L$4,$I$4,IF(B3693&lt;=$L$5,$I$5,IF(B3693&lt;=$L$6,$I$6,$I$7))))</f>
        <v>Cone</v>
      </c>
      <c r="D3693" s="14">
        <f ca="1">LOGINV(RAND(),$M$12,$L$12)</f>
        <v>49.049654100510168</v>
      </c>
      <c r="E3693" s="14">
        <f ca="1">LOGINV(RAND(),$M$13,$L$13)</f>
        <v>21.512733981737419</v>
      </c>
      <c r="F3693" s="14">
        <f ca="1">LOGINV(RAND(),$M$14,$L$14)</f>
        <v>18.307815558935381</v>
      </c>
      <c r="G3693" s="14">
        <f ca="1">D3693+E3693+F3693</f>
        <v>88.870203641182968</v>
      </c>
      <c r="H3693">
        <f ca="1">FLOOR(SimTable[[#This Row],[Total_Service_Time_sec]],10)</f>
        <v>80</v>
      </c>
    </row>
    <row r="3694" spans="1:8" ht="15" customHeight="1">
      <c r="A3694">
        <f t="shared" si="57"/>
        <v>3693</v>
      </c>
      <c r="B3694" s="13">
        <f ca="1">RAND()</f>
        <v>0.44670881481401747</v>
      </c>
      <c r="C3694" t="str">
        <f ca="1">IF(B3694&lt;=$L$3,$I$3,IF(B3694&lt;=$L$4,$I$4,IF(B3694&lt;=$L$5,$I$5,IF(B3694&lt;=$L$6,$I$6,$I$7))))</f>
        <v>Cone</v>
      </c>
      <c r="D3694" s="14">
        <f ca="1">LOGINV(RAND(),$M$12,$L$12)</f>
        <v>71.22464728062846</v>
      </c>
      <c r="E3694" s="14">
        <f ca="1">LOGINV(RAND(),$M$13,$L$13)</f>
        <v>52.293698673696063</v>
      </c>
      <c r="F3694" s="14">
        <f ca="1">LOGINV(RAND(),$M$14,$L$14)</f>
        <v>15.669246861424265</v>
      </c>
      <c r="G3694" s="14">
        <f ca="1">D3694+E3694+F3694</f>
        <v>139.18759281574879</v>
      </c>
      <c r="H3694">
        <f ca="1">FLOOR(SimTable[[#This Row],[Total_Service_Time_sec]],10)</f>
        <v>130</v>
      </c>
    </row>
    <row r="3695" spans="1:8" ht="15" customHeight="1">
      <c r="A3695">
        <f t="shared" si="57"/>
        <v>3694</v>
      </c>
      <c r="B3695" s="13">
        <f ca="1">RAND()</f>
        <v>8.7906000145207885E-2</v>
      </c>
      <c r="C3695" t="str">
        <f ca="1">IF(B3695&lt;=$L$3,$I$3,IF(B3695&lt;=$L$4,$I$4,IF(B3695&lt;=$L$5,$I$5,IF(B3695&lt;=$L$6,$I$6,$I$7))))</f>
        <v>Cone</v>
      </c>
      <c r="D3695" s="14">
        <f ca="1">LOGINV(RAND(),$M$12,$L$12)</f>
        <v>29.998100598244971</v>
      </c>
      <c r="E3695" s="14">
        <f ca="1">LOGINV(RAND(),$M$13,$L$13)</f>
        <v>15.128791605941396</v>
      </c>
      <c r="F3695" s="14">
        <f ca="1">LOGINV(RAND(),$M$14,$L$14)</f>
        <v>17.008440851696111</v>
      </c>
      <c r="G3695" s="14">
        <f ca="1">D3695+E3695+F3695</f>
        <v>62.135333055882484</v>
      </c>
      <c r="H3695">
        <f ca="1">FLOOR(SimTable[[#This Row],[Total_Service_Time_sec]],10)</f>
        <v>60</v>
      </c>
    </row>
    <row r="3696" spans="1:8" ht="15" customHeight="1">
      <c r="A3696">
        <f t="shared" si="57"/>
        <v>3695</v>
      </c>
      <c r="B3696" s="13">
        <f ca="1">RAND()</f>
        <v>0.86629621109525512</v>
      </c>
      <c r="C3696" t="str">
        <f ca="1">IF(B3696&lt;=$L$3,$I$3,IF(B3696&lt;=$L$4,$I$4,IF(B3696&lt;=$L$5,$I$5,IF(B3696&lt;=$L$6,$I$6,$I$7))))</f>
        <v>Shake</v>
      </c>
      <c r="D3696" s="14">
        <f ca="1">LOGINV(RAND(),$M$12,$L$12)</f>
        <v>13.207579941634053</v>
      </c>
      <c r="E3696" s="14">
        <f ca="1">LOGINV(RAND(),$M$13,$L$13)</f>
        <v>34.992561049907906</v>
      </c>
      <c r="F3696" s="14">
        <f ca="1">LOGINV(RAND(),$M$14,$L$14)</f>
        <v>23.754871231364415</v>
      </c>
      <c r="G3696" s="14">
        <f ca="1">D3696+E3696+F3696</f>
        <v>71.955012222906376</v>
      </c>
      <c r="H3696">
        <f ca="1">FLOOR(SimTable[[#This Row],[Total_Service_Time_sec]],10)</f>
        <v>70</v>
      </c>
    </row>
    <row r="3697" spans="1:8" ht="15" customHeight="1">
      <c r="A3697">
        <f t="shared" si="57"/>
        <v>3696</v>
      </c>
      <c r="B3697" s="13">
        <f ca="1">RAND()</f>
        <v>0.96606311678621815</v>
      </c>
      <c r="C3697" t="str">
        <f ca="1">IF(B3697&lt;=$L$3,$I$3,IF(B3697&lt;=$L$4,$I$4,IF(B3697&lt;=$L$5,$I$5,IF(B3697&lt;=$L$6,$I$6,$I$7))))</f>
        <v>Sundae</v>
      </c>
      <c r="D3697" s="14">
        <f ca="1">LOGINV(RAND(),$M$12,$L$12)</f>
        <v>27.480587688600401</v>
      </c>
      <c r="E3697" s="14">
        <f ca="1">LOGINV(RAND(),$M$13,$L$13)</f>
        <v>41.419996435417325</v>
      </c>
      <c r="F3697" s="14">
        <f ca="1">LOGINV(RAND(),$M$14,$L$14)</f>
        <v>20.383441158050243</v>
      </c>
      <c r="G3697" s="14">
        <f ca="1">D3697+E3697+F3697</f>
        <v>89.284025282067972</v>
      </c>
      <c r="H3697">
        <f ca="1">FLOOR(SimTable[[#This Row],[Total_Service_Time_sec]],10)</f>
        <v>80</v>
      </c>
    </row>
    <row r="3698" spans="1:8" ht="15" customHeight="1">
      <c r="A3698">
        <f t="shared" si="57"/>
        <v>3697</v>
      </c>
      <c r="B3698" s="13">
        <f ca="1">RAND()</f>
        <v>0.69863672576608726</v>
      </c>
      <c r="C3698" t="str">
        <f ca="1">IF(B3698&lt;=$L$3,$I$3,IF(B3698&lt;=$L$4,$I$4,IF(B3698&lt;=$L$5,$I$5,IF(B3698&lt;=$L$6,$I$6,$I$7))))</f>
        <v>Cup</v>
      </c>
      <c r="D3698" s="14">
        <f ca="1">LOGINV(RAND(),$M$12,$L$12)</f>
        <v>40.284088706696373</v>
      </c>
      <c r="E3698" s="14">
        <f ca="1">LOGINV(RAND(),$M$13,$L$13)</f>
        <v>16.367135069787526</v>
      </c>
      <c r="F3698" s="14">
        <f ca="1">LOGINV(RAND(),$M$14,$L$14)</f>
        <v>17.44857898217505</v>
      </c>
      <c r="G3698" s="14">
        <f ca="1">D3698+E3698+F3698</f>
        <v>74.099802758658953</v>
      </c>
      <c r="H3698">
        <f ca="1">FLOOR(SimTable[[#This Row],[Total_Service_Time_sec]],10)</f>
        <v>70</v>
      </c>
    </row>
    <row r="3699" spans="1:8" ht="15" customHeight="1">
      <c r="A3699">
        <f t="shared" si="57"/>
        <v>3698</v>
      </c>
      <c r="B3699" s="13">
        <f ca="1">RAND()</f>
        <v>0.97088749453451373</v>
      </c>
      <c r="C3699" t="str">
        <f ca="1">IF(B3699&lt;=$L$3,$I$3,IF(B3699&lt;=$L$4,$I$4,IF(B3699&lt;=$L$5,$I$5,IF(B3699&lt;=$L$6,$I$6,$I$7))))</f>
        <v>Sundae</v>
      </c>
      <c r="D3699" s="14">
        <f ca="1">LOGINV(RAND(),$M$12,$L$12)</f>
        <v>139.65589114075649</v>
      </c>
      <c r="E3699" s="14">
        <f ca="1">LOGINV(RAND(),$M$13,$L$13)</f>
        <v>26.331625439552184</v>
      </c>
      <c r="F3699" s="14">
        <f ca="1">LOGINV(RAND(),$M$14,$L$14)</f>
        <v>20.448547912821315</v>
      </c>
      <c r="G3699" s="14">
        <f ca="1">D3699+E3699+F3699</f>
        <v>186.43606449313</v>
      </c>
      <c r="H3699">
        <f ca="1">FLOOR(SimTable[[#This Row],[Total_Service_Time_sec]],10)</f>
        <v>180</v>
      </c>
    </row>
    <row r="3700" spans="1:8" ht="15" customHeight="1">
      <c r="A3700">
        <f t="shared" si="57"/>
        <v>3699</v>
      </c>
      <c r="B3700" s="13">
        <f ca="1">RAND()</f>
        <v>0.9769756851847915</v>
      </c>
      <c r="C3700" t="str">
        <f ca="1">IF(B3700&lt;=$L$3,$I$3,IF(B3700&lt;=$L$4,$I$4,IF(B3700&lt;=$L$5,$I$5,IF(B3700&lt;=$L$6,$I$6,$I$7))))</f>
        <v>Sundae</v>
      </c>
      <c r="D3700" s="14">
        <f ca="1">LOGINV(RAND(),$M$12,$L$12)</f>
        <v>28.174960191577988</v>
      </c>
      <c r="E3700" s="14">
        <f ca="1">LOGINV(RAND(),$M$13,$L$13)</f>
        <v>29.431484535017766</v>
      </c>
      <c r="F3700" s="14">
        <f ca="1">LOGINV(RAND(),$M$14,$L$14)</f>
        <v>19.3823004661798</v>
      </c>
      <c r="G3700" s="14">
        <f ca="1">D3700+E3700+F3700</f>
        <v>76.988745192775554</v>
      </c>
      <c r="H3700">
        <f ca="1">FLOOR(SimTable[[#This Row],[Total_Service_Time_sec]],10)</f>
        <v>70</v>
      </c>
    </row>
    <row r="3701" spans="1:8" ht="15" customHeight="1">
      <c r="A3701">
        <f t="shared" si="57"/>
        <v>3700</v>
      </c>
      <c r="B3701" s="13">
        <f ca="1">RAND()</f>
        <v>0.72629221717224035</v>
      </c>
      <c r="C3701" t="str">
        <f ca="1">IF(B3701&lt;=$L$3,$I$3,IF(B3701&lt;=$L$4,$I$4,IF(B3701&lt;=$L$5,$I$5,IF(B3701&lt;=$L$6,$I$6,$I$7))))</f>
        <v>Cup</v>
      </c>
      <c r="D3701" s="14">
        <f ca="1">LOGINV(RAND(),$M$12,$L$12)</f>
        <v>17.39255333560202</v>
      </c>
      <c r="E3701" s="14">
        <f ca="1">LOGINV(RAND(),$M$13,$L$13)</f>
        <v>20.29056002750152</v>
      </c>
      <c r="F3701" s="14">
        <f ca="1">LOGINV(RAND(),$M$14,$L$14)</f>
        <v>22.98946298769858</v>
      </c>
      <c r="G3701" s="14">
        <f ca="1">D3701+E3701+F3701</f>
        <v>60.672576350802125</v>
      </c>
      <c r="H3701">
        <f ca="1">FLOOR(SimTable[[#This Row],[Total_Service_Time_sec]],10)</f>
        <v>60</v>
      </c>
    </row>
    <row r="3702" spans="1:8" ht="15" customHeight="1">
      <c r="A3702">
        <f t="shared" si="57"/>
        <v>3701</v>
      </c>
      <c r="B3702" s="13">
        <f ca="1">RAND()</f>
        <v>0.53588575944350736</v>
      </c>
      <c r="C3702" t="str">
        <f ca="1">IF(B3702&lt;=$L$3,$I$3,IF(B3702&lt;=$L$4,$I$4,IF(B3702&lt;=$L$5,$I$5,IF(B3702&lt;=$L$6,$I$6,$I$7))))</f>
        <v>Cup</v>
      </c>
      <c r="D3702" s="14">
        <f ca="1">LOGINV(RAND(),$M$12,$L$12)</f>
        <v>31.658003011835564</v>
      </c>
      <c r="E3702" s="14">
        <f ca="1">LOGINV(RAND(),$M$13,$L$13)</f>
        <v>17.606359364714763</v>
      </c>
      <c r="F3702" s="14">
        <f ca="1">LOGINV(RAND(),$M$14,$L$14)</f>
        <v>27.182192608091626</v>
      </c>
      <c r="G3702" s="14">
        <f ca="1">D3702+E3702+F3702</f>
        <v>76.446554984641949</v>
      </c>
      <c r="H3702">
        <f ca="1">FLOOR(SimTable[[#This Row],[Total_Service_Time_sec]],10)</f>
        <v>70</v>
      </c>
    </row>
    <row r="3703" spans="1:8" ht="15" customHeight="1">
      <c r="A3703">
        <f t="shared" si="57"/>
        <v>3702</v>
      </c>
      <c r="B3703" s="13">
        <f ca="1">RAND()</f>
        <v>8.2466503157289317E-2</v>
      </c>
      <c r="C3703" t="str">
        <f ca="1">IF(B3703&lt;=$L$3,$I$3,IF(B3703&lt;=$L$4,$I$4,IF(B3703&lt;=$L$5,$I$5,IF(B3703&lt;=$L$6,$I$6,$I$7))))</f>
        <v>Cone</v>
      </c>
      <c r="D3703" s="14">
        <f ca="1">LOGINV(RAND(),$M$12,$L$12)</f>
        <v>30.142336540975744</v>
      </c>
      <c r="E3703" s="14">
        <f ca="1">LOGINV(RAND(),$M$13,$L$13)</f>
        <v>15.174742498349302</v>
      </c>
      <c r="F3703" s="14">
        <f ca="1">LOGINV(RAND(),$M$14,$L$14)</f>
        <v>15.355811343258285</v>
      </c>
      <c r="G3703" s="14">
        <f ca="1">D3703+E3703+F3703</f>
        <v>60.672890382583333</v>
      </c>
      <c r="H3703">
        <f ca="1">FLOOR(SimTable[[#This Row],[Total_Service_Time_sec]],10)</f>
        <v>60</v>
      </c>
    </row>
    <row r="3704" spans="1:8" ht="15" customHeight="1">
      <c r="A3704">
        <f t="shared" si="57"/>
        <v>3703</v>
      </c>
      <c r="B3704" s="13">
        <f ca="1">RAND()</f>
        <v>0.8536730373060335</v>
      </c>
      <c r="C3704" t="str">
        <f ca="1">IF(B3704&lt;=$L$3,$I$3,IF(B3704&lt;=$L$4,$I$4,IF(B3704&lt;=$L$5,$I$5,IF(B3704&lt;=$L$6,$I$6,$I$7))))</f>
        <v>Cup</v>
      </c>
      <c r="D3704" s="14">
        <f ca="1">LOGINV(RAND(),$M$12,$L$12)</f>
        <v>44.507109940817863</v>
      </c>
      <c r="E3704" s="14">
        <f ca="1">LOGINV(RAND(),$M$13,$L$13)</f>
        <v>39.477026695379053</v>
      </c>
      <c r="F3704" s="14">
        <f ca="1">LOGINV(RAND(),$M$14,$L$14)</f>
        <v>24.276351352740232</v>
      </c>
      <c r="G3704" s="14">
        <f ca="1">D3704+E3704+F3704</f>
        <v>108.26048798893716</v>
      </c>
      <c r="H3704">
        <f ca="1">FLOOR(SimTable[[#This Row],[Total_Service_Time_sec]],10)</f>
        <v>100</v>
      </c>
    </row>
    <row r="3705" spans="1:8" ht="15" customHeight="1">
      <c r="A3705">
        <f t="shared" si="57"/>
        <v>3704</v>
      </c>
      <c r="B3705" s="13">
        <f ca="1">RAND()</f>
        <v>0.68683000150178453</v>
      </c>
      <c r="C3705" t="str">
        <f ca="1">IF(B3705&lt;=$L$3,$I$3,IF(B3705&lt;=$L$4,$I$4,IF(B3705&lt;=$L$5,$I$5,IF(B3705&lt;=$L$6,$I$6,$I$7))))</f>
        <v>Cup</v>
      </c>
      <c r="D3705" s="14">
        <f ca="1">LOGINV(RAND(),$M$12,$L$12)</f>
        <v>84.407802642684914</v>
      </c>
      <c r="E3705" s="14">
        <f ca="1">LOGINV(RAND(),$M$13,$L$13)</f>
        <v>84.878835256542416</v>
      </c>
      <c r="F3705" s="14">
        <f ca="1">LOGINV(RAND(),$M$14,$L$14)</f>
        <v>21.184594383504027</v>
      </c>
      <c r="G3705" s="14">
        <f ca="1">D3705+E3705+F3705</f>
        <v>190.47123228273136</v>
      </c>
      <c r="H3705">
        <f ca="1">FLOOR(SimTable[[#This Row],[Total_Service_Time_sec]],10)</f>
        <v>190</v>
      </c>
    </row>
    <row r="3706" spans="1:8" ht="15" customHeight="1">
      <c r="A3706">
        <f t="shared" si="57"/>
        <v>3705</v>
      </c>
      <c r="B3706" s="13">
        <f ca="1">RAND()</f>
        <v>0.1907245019483752</v>
      </c>
      <c r="C3706" t="str">
        <f ca="1">IF(B3706&lt;=$L$3,$I$3,IF(B3706&lt;=$L$4,$I$4,IF(B3706&lt;=$L$5,$I$5,IF(B3706&lt;=$L$6,$I$6,$I$7))))</f>
        <v>Cone</v>
      </c>
      <c r="D3706" s="14">
        <f ca="1">LOGINV(RAND(),$M$12,$L$12)</f>
        <v>17.706554639475605</v>
      </c>
      <c r="E3706" s="14">
        <f ca="1">LOGINV(RAND(),$M$13,$L$13)</f>
        <v>27.922972202014289</v>
      </c>
      <c r="F3706" s="14">
        <f ca="1">LOGINV(RAND(),$M$14,$L$14)</f>
        <v>17.539805054394769</v>
      </c>
      <c r="G3706" s="14">
        <f ca="1">D3706+E3706+F3706</f>
        <v>63.16933189588466</v>
      </c>
      <c r="H3706">
        <f ca="1">FLOOR(SimTable[[#This Row],[Total_Service_Time_sec]],10)</f>
        <v>60</v>
      </c>
    </row>
    <row r="3707" spans="1:8" ht="15" customHeight="1">
      <c r="A3707">
        <f t="shared" si="57"/>
        <v>3706</v>
      </c>
      <c r="B3707" s="13">
        <f ca="1">RAND()</f>
        <v>0.96878981534264019</v>
      </c>
      <c r="C3707" t="str">
        <f ca="1">IF(B3707&lt;=$L$3,$I$3,IF(B3707&lt;=$L$4,$I$4,IF(B3707&lt;=$L$5,$I$5,IF(B3707&lt;=$L$6,$I$6,$I$7))))</f>
        <v>Sundae</v>
      </c>
      <c r="D3707" s="14">
        <f ca="1">LOGINV(RAND(),$M$12,$L$12)</f>
        <v>21.585080499264734</v>
      </c>
      <c r="E3707" s="14">
        <f ca="1">LOGINV(RAND(),$M$13,$L$13)</f>
        <v>15.540744993253197</v>
      </c>
      <c r="F3707" s="14">
        <f ca="1">LOGINV(RAND(),$M$14,$L$14)</f>
        <v>19.909053617534067</v>
      </c>
      <c r="G3707" s="14">
        <f ca="1">D3707+E3707+F3707</f>
        <v>57.034879110052003</v>
      </c>
      <c r="H3707">
        <f ca="1">FLOOR(SimTable[[#This Row],[Total_Service_Time_sec]],10)</f>
        <v>50</v>
      </c>
    </row>
    <row r="3708" spans="1:8" ht="15" customHeight="1">
      <c r="A3708">
        <f t="shared" si="57"/>
        <v>3707</v>
      </c>
      <c r="B3708" s="13">
        <f ca="1">RAND()</f>
        <v>0.98289298442425732</v>
      </c>
      <c r="C3708" t="str">
        <f ca="1">IF(B3708&lt;=$L$3,$I$3,IF(B3708&lt;=$L$4,$I$4,IF(B3708&lt;=$L$5,$I$5,IF(B3708&lt;=$L$6,$I$6,$I$7))))</f>
        <v>Sundae</v>
      </c>
      <c r="D3708" s="14">
        <f ca="1">LOGINV(RAND(),$M$12,$L$12)</f>
        <v>67.804533110951468</v>
      </c>
      <c r="E3708" s="14">
        <f ca="1">LOGINV(RAND(),$M$13,$L$13)</f>
        <v>15.056896706979025</v>
      </c>
      <c r="F3708" s="14">
        <f ca="1">LOGINV(RAND(),$M$14,$L$14)</f>
        <v>16.094077355434646</v>
      </c>
      <c r="G3708" s="14">
        <f ca="1">D3708+E3708+F3708</f>
        <v>98.955507173365135</v>
      </c>
      <c r="H3708">
        <f ca="1">FLOOR(SimTable[[#This Row],[Total_Service_Time_sec]],10)</f>
        <v>90</v>
      </c>
    </row>
    <row r="3709" spans="1:8" ht="15" customHeight="1">
      <c r="A3709">
        <f t="shared" si="57"/>
        <v>3708</v>
      </c>
      <c r="B3709" s="13">
        <f ca="1">RAND()</f>
        <v>0.1612769639518663</v>
      </c>
      <c r="C3709" t="str">
        <f ca="1">IF(B3709&lt;=$L$3,$I$3,IF(B3709&lt;=$L$4,$I$4,IF(B3709&lt;=$L$5,$I$5,IF(B3709&lt;=$L$6,$I$6,$I$7))))</f>
        <v>Cone</v>
      </c>
      <c r="D3709" s="14">
        <f ca="1">LOGINV(RAND(),$M$12,$L$12)</f>
        <v>15.708254037837582</v>
      </c>
      <c r="E3709" s="14">
        <f ca="1">LOGINV(RAND(),$M$13,$L$13)</f>
        <v>8.8316163662988423</v>
      </c>
      <c r="F3709" s="14">
        <f ca="1">LOGINV(RAND(),$M$14,$L$14)</f>
        <v>15.489710649743778</v>
      </c>
      <c r="G3709" s="14">
        <f ca="1">D3709+E3709+F3709</f>
        <v>40.0295810538802</v>
      </c>
      <c r="H3709">
        <f ca="1">FLOOR(SimTable[[#This Row],[Total_Service_Time_sec]],10)</f>
        <v>40</v>
      </c>
    </row>
    <row r="3710" spans="1:8" ht="15" customHeight="1">
      <c r="A3710">
        <f t="shared" si="57"/>
        <v>3709</v>
      </c>
      <c r="B3710" s="13">
        <f ca="1">RAND()</f>
        <v>0.12573224705020358</v>
      </c>
      <c r="C3710" t="str">
        <f ca="1">IF(B3710&lt;=$L$3,$I$3,IF(B3710&lt;=$L$4,$I$4,IF(B3710&lt;=$L$5,$I$5,IF(B3710&lt;=$L$6,$I$6,$I$7))))</f>
        <v>Cone</v>
      </c>
      <c r="D3710" s="14">
        <f ca="1">LOGINV(RAND(),$M$12,$L$12)</f>
        <v>13.742096374173471</v>
      </c>
      <c r="E3710" s="14">
        <f ca="1">LOGINV(RAND(),$M$13,$L$13)</f>
        <v>44.042547717245782</v>
      </c>
      <c r="F3710" s="14">
        <f ca="1">LOGINV(RAND(),$M$14,$L$14)</f>
        <v>20.333087259494608</v>
      </c>
      <c r="G3710" s="14">
        <f ca="1">D3710+E3710+F3710</f>
        <v>78.117731350913857</v>
      </c>
      <c r="H3710">
        <f ca="1">FLOOR(SimTable[[#This Row],[Total_Service_Time_sec]],10)</f>
        <v>70</v>
      </c>
    </row>
    <row r="3711" spans="1:8" ht="15" customHeight="1">
      <c r="A3711">
        <f t="shared" si="57"/>
        <v>3710</v>
      </c>
      <c r="B3711" s="13">
        <f ca="1">RAND()</f>
        <v>0.33411559877536945</v>
      </c>
      <c r="C3711" t="str">
        <f ca="1">IF(B3711&lt;=$L$3,$I$3,IF(B3711&lt;=$L$4,$I$4,IF(B3711&lt;=$L$5,$I$5,IF(B3711&lt;=$L$6,$I$6,$I$7))))</f>
        <v>Cone</v>
      </c>
      <c r="D3711" s="14">
        <f ca="1">LOGINV(RAND(),$M$12,$L$12)</f>
        <v>42.269986273279606</v>
      </c>
      <c r="E3711" s="14">
        <f ca="1">LOGINV(RAND(),$M$13,$L$13)</f>
        <v>22.304770662795541</v>
      </c>
      <c r="F3711" s="14">
        <f ca="1">LOGINV(RAND(),$M$14,$L$14)</f>
        <v>24.516205002129944</v>
      </c>
      <c r="G3711" s="14">
        <f ca="1">D3711+E3711+F3711</f>
        <v>89.090961938205083</v>
      </c>
      <c r="H3711">
        <f ca="1">FLOOR(SimTable[[#This Row],[Total_Service_Time_sec]],10)</f>
        <v>80</v>
      </c>
    </row>
    <row r="3712" spans="1:8" ht="15" customHeight="1">
      <c r="A3712">
        <f t="shared" si="57"/>
        <v>3711</v>
      </c>
      <c r="B3712" s="13">
        <f ca="1">RAND()</f>
        <v>0.93930124120135583</v>
      </c>
      <c r="C3712" t="str">
        <f ca="1">IF(B3712&lt;=$L$3,$I$3,IF(B3712&lt;=$L$4,$I$4,IF(B3712&lt;=$L$5,$I$5,IF(B3712&lt;=$L$6,$I$6,$I$7))))</f>
        <v>Split</v>
      </c>
      <c r="D3712" s="14">
        <f ca="1">LOGINV(RAND(),$M$12,$L$12)</f>
        <v>15.05518922100886</v>
      </c>
      <c r="E3712" s="14">
        <f ca="1">LOGINV(RAND(),$M$13,$L$13)</f>
        <v>46.270911444060424</v>
      </c>
      <c r="F3712" s="14">
        <f ca="1">LOGINV(RAND(),$M$14,$L$14)</f>
        <v>22.76629094303766</v>
      </c>
      <c r="G3712" s="14">
        <f ca="1">D3712+E3712+F3712</f>
        <v>84.092391608106936</v>
      </c>
      <c r="H3712">
        <f ca="1">FLOOR(SimTable[[#This Row],[Total_Service_Time_sec]],10)</f>
        <v>80</v>
      </c>
    </row>
    <row r="3713" spans="1:8" ht="15" customHeight="1">
      <c r="A3713">
        <f t="shared" si="57"/>
        <v>3712</v>
      </c>
      <c r="B3713" s="13">
        <f ca="1">RAND()</f>
        <v>0.92895798621173131</v>
      </c>
      <c r="C3713" t="str">
        <f ca="1">IF(B3713&lt;=$L$3,$I$3,IF(B3713&lt;=$L$4,$I$4,IF(B3713&lt;=$L$5,$I$5,IF(B3713&lt;=$L$6,$I$6,$I$7))))</f>
        <v>Split</v>
      </c>
      <c r="D3713" s="14">
        <f ca="1">LOGINV(RAND(),$M$12,$L$12)</f>
        <v>19.943124160452051</v>
      </c>
      <c r="E3713" s="14">
        <f ca="1">LOGINV(RAND(),$M$13,$L$13)</f>
        <v>20.808495733595436</v>
      </c>
      <c r="F3713" s="14">
        <f ca="1">LOGINV(RAND(),$M$14,$L$14)</f>
        <v>13.200457795091953</v>
      </c>
      <c r="G3713" s="14">
        <f ca="1">D3713+E3713+F3713</f>
        <v>53.952077689139443</v>
      </c>
      <c r="H3713">
        <f ca="1">FLOOR(SimTable[[#This Row],[Total_Service_Time_sec]],10)</f>
        <v>50</v>
      </c>
    </row>
    <row r="3714" spans="1:8" ht="15" customHeight="1">
      <c r="A3714">
        <f t="shared" ref="A3714:A3777" si="58">ROW()-1</f>
        <v>3713</v>
      </c>
      <c r="B3714" s="13">
        <f ca="1">RAND()</f>
        <v>0.63212607155445788</v>
      </c>
      <c r="C3714" t="str">
        <f ca="1">IF(B3714&lt;=$L$3,$I$3,IF(B3714&lt;=$L$4,$I$4,IF(B3714&lt;=$L$5,$I$5,IF(B3714&lt;=$L$6,$I$6,$I$7))))</f>
        <v>Cup</v>
      </c>
      <c r="D3714" s="14">
        <f ca="1">LOGINV(RAND(),$M$12,$L$12)</f>
        <v>15.037630810224348</v>
      </c>
      <c r="E3714" s="14">
        <f ca="1">LOGINV(RAND(),$M$13,$L$13)</f>
        <v>42.73680702649451</v>
      </c>
      <c r="F3714" s="14">
        <f ca="1">LOGINV(RAND(),$M$14,$L$14)</f>
        <v>15.615853204471485</v>
      </c>
      <c r="G3714" s="14">
        <f ca="1">D3714+E3714+F3714</f>
        <v>73.390291041190352</v>
      </c>
      <c r="H3714">
        <f ca="1">FLOOR(SimTable[[#This Row],[Total_Service_Time_sec]],10)</f>
        <v>70</v>
      </c>
    </row>
    <row r="3715" spans="1:8" ht="15" customHeight="1">
      <c r="A3715">
        <f t="shared" si="58"/>
        <v>3714</v>
      </c>
      <c r="B3715" s="13">
        <f ca="1">RAND()</f>
        <v>0.10265755253901976</v>
      </c>
      <c r="C3715" t="str">
        <f ca="1">IF(B3715&lt;=$L$3,$I$3,IF(B3715&lt;=$L$4,$I$4,IF(B3715&lt;=$L$5,$I$5,IF(B3715&lt;=$L$6,$I$6,$I$7))))</f>
        <v>Cone</v>
      </c>
      <c r="D3715" s="14">
        <f ca="1">LOGINV(RAND(),$M$12,$L$12)</f>
        <v>11.416788441901154</v>
      </c>
      <c r="E3715" s="14">
        <f ca="1">LOGINV(RAND(),$M$13,$L$13)</f>
        <v>27.146199520965055</v>
      </c>
      <c r="F3715" s="14">
        <f ca="1">LOGINV(RAND(),$M$14,$L$14)</f>
        <v>17.230944307298785</v>
      </c>
      <c r="G3715" s="14">
        <f ca="1">D3715+E3715+F3715</f>
        <v>55.793932270164994</v>
      </c>
      <c r="H3715">
        <f ca="1">FLOOR(SimTable[[#This Row],[Total_Service_Time_sec]],10)</f>
        <v>50</v>
      </c>
    </row>
    <row r="3716" spans="1:8" ht="15" customHeight="1">
      <c r="A3716">
        <f t="shared" si="58"/>
        <v>3715</v>
      </c>
      <c r="B3716" s="13">
        <f ca="1">RAND()</f>
        <v>0.17939128580612651</v>
      </c>
      <c r="C3716" t="str">
        <f ca="1">IF(B3716&lt;=$L$3,$I$3,IF(B3716&lt;=$L$4,$I$4,IF(B3716&lt;=$L$5,$I$5,IF(B3716&lt;=$L$6,$I$6,$I$7))))</f>
        <v>Cone</v>
      </c>
      <c r="D3716" s="14">
        <f ca="1">LOGINV(RAND(),$M$12,$L$12)</f>
        <v>32.183512161643193</v>
      </c>
      <c r="E3716" s="14">
        <f ca="1">LOGINV(RAND(),$M$13,$L$13)</f>
        <v>24.128609752971556</v>
      </c>
      <c r="F3716" s="14">
        <f ca="1">LOGINV(RAND(),$M$14,$L$14)</f>
        <v>18.309277713263928</v>
      </c>
      <c r="G3716" s="14">
        <f ca="1">D3716+E3716+F3716</f>
        <v>74.621399627878674</v>
      </c>
      <c r="H3716">
        <f ca="1">FLOOR(SimTable[[#This Row],[Total_Service_Time_sec]],10)</f>
        <v>70</v>
      </c>
    </row>
    <row r="3717" spans="1:8" ht="15" customHeight="1">
      <c r="A3717">
        <f t="shared" si="58"/>
        <v>3716</v>
      </c>
      <c r="B3717" s="13">
        <f ca="1">RAND()</f>
        <v>0.21240880161088171</v>
      </c>
      <c r="C3717" t="str">
        <f ca="1">IF(B3717&lt;=$L$3,$I$3,IF(B3717&lt;=$L$4,$I$4,IF(B3717&lt;=$L$5,$I$5,IF(B3717&lt;=$L$6,$I$6,$I$7))))</f>
        <v>Cone</v>
      </c>
      <c r="D3717" s="14">
        <f ca="1">LOGINV(RAND(),$M$12,$L$12)</f>
        <v>34.404834667130096</v>
      </c>
      <c r="E3717" s="14">
        <f ca="1">LOGINV(RAND(),$M$13,$L$13)</f>
        <v>27.02997727623729</v>
      </c>
      <c r="F3717" s="14">
        <f ca="1">LOGINV(RAND(),$M$14,$L$14)</f>
        <v>19.117342459011631</v>
      </c>
      <c r="G3717" s="14">
        <f ca="1">D3717+E3717+F3717</f>
        <v>80.552154402379017</v>
      </c>
      <c r="H3717">
        <f ca="1">FLOOR(SimTable[[#This Row],[Total_Service_Time_sec]],10)</f>
        <v>80</v>
      </c>
    </row>
    <row r="3718" spans="1:8" ht="15" customHeight="1">
      <c r="A3718">
        <f t="shared" si="58"/>
        <v>3717</v>
      </c>
      <c r="B3718" s="13">
        <f ca="1">RAND()</f>
        <v>0.63307462653988644</v>
      </c>
      <c r="C3718" t="str">
        <f ca="1">IF(B3718&lt;=$L$3,$I$3,IF(B3718&lt;=$L$4,$I$4,IF(B3718&lt;=$L$5,$I$5,IF(B3718&lt;=$L$6,$I$6,$I$7))))</f>
        <v>Cup</v>
      </c>
      <c r="D3718" s="14">
        <f ca="1">LOGINV(RAND(),$M$12,$L$12)</f>
        <v>40.620924865817642</v>
      </c>
      <c r="E3718" s="14">
        <f ca="1">LOGINV(RAND(),$M$13,$L$13)</f>
        <v>43.311678956861421</v>
      </c>
      <c r="F3718" s="14">
        <f ca="1">LOGINV(RAND(),$M$14,$L$14)</f>
        <v>17.206571869747531</v>
      </c>
      <c r="G3718" s="14">
        <f ca="1">D3718+E3718+F3718</f>
        <v>101.13917569242659</v>
      </c>
      <c r="H3718">
        <f ca="1">FLOOR(SimTable[[#This Row],[Total_Service_Time_sec]],10)</f>
        <v>100</v>
      </c>
    </row>
    <row r="3719" spans="1:8" ht="15" customHeight="1">
      <c r="A3719">
        <f t="shared" si="58"/>
        <v>3718</v>
      </c>
      <c r="B3719" s="13">
        <f ca="1">RAND()</f>
        <v>0.75579635283529178</v>
      </c>
      <c r="C3719" t="str">
        <f ca="1">IF(B3719&lt;=$L$3,$I$3,IF(B3719&lt;=$L$4,$I$4,IF(B3719&lt;=$L$5,$I$5,IF(B3719&lt;=$L$6,$I$6,$I$7))))</f>
        <v>Cup</v>
      </c>
      <c r="D3719" s="14">
        <f ca="1">LOGINV(RAND(),$M$12,$L$12)</f>
        <v>39.098495772039264</v>
      </c>
      <c r="E3719" s="14">
        <f ca="1">LOGINV(RAND(),$M$13,$L$13)</f>
        <v>25.073157076775573</v>
      </c>
      <c r="F3719" s="14">
        <f ca="1">LOGINV(RAND(),$M$14,$L$14)</f>
        <v>24.796006929904454</v>
      </c>
      <c r="G3719" s="14">
        <f ca="1">D3719+E3719+F3719</f>
        <v>88.96765977871928</v>
      </c>
      <c r="H3719">
        <f ca="1">FLOOR(SimTable[[#This Row],[Total_Service_Time_sec]],10)</f>
        <v>80</v>
      </c>
    </row>
    <row r="3720" spans="1:8" ht="15" customHeight="1">
      <c r="A3720">
        <f t="shared" si="58"/>
        <v>3719</v>
      </c>
      <c r="B3720" s="13">
        <f ca="1">RAND()</f>
        <v>0.40528643771490114</v>
      </c>
      <c r="C3720" t="str">
        <f ca="1">IF(B3720&lt;=$L$3,$I$3,IF(B3720&lt;=$L$4,$I$4,IF(B3720&lt;=$L$5,$I$5,IF(B3720&lt;=$L$6,$I$6,$I$7))))</f>
        <v>Cone</v>
      </c>
      <c r="D3720" s="14">
        <f ca="1">LOGINV(RAND(),$M$12,$L$12)</f>
        <v>28.720588998983079</v>
      </c>
      <c r="E3720" s="14">
        <f ca="1">LOGINV(RAND(),$M$13,$L$13)</f>
        <v>24.112919301302902</v>
      </c>
      <c r="F3720" s="14">
        <f ca="1">LOGINV(RAND(),$M$14,$L$14)</f>
        <v>22.508625074642261</v>
      </c>
      <c r="G3720" s="14">
        <f ca="1">D3720+E3720+F3720</f>
        <v>75.342133374928238</v>
      </c>
      <c r="H3720">
        <f ca="1">FLOOR(SimTable[[#This Row],[Total_Service_Time_sec]],10)</f>
        <v>70</v>
      </c>
    </row>
    <row r="3721" spans="1:8" ht="15" customHeight="1">
      <c r="A3721">
        <f t="shared" si="58"/>
        <v>3720</v>
      </c>
      <c r="B3721" s="13">
        <f ca="1">RAND()</f>
        <v>0.39192761059140102</v>
      </c>
      <c r="C3721" t="str">
        <f ca="1">IF(B3721&lt;=$L$3,$I$3,IF(B3721&lt;=$L$4,$I$4,IF(B3721&lt;=$L$5,$I$5,IF(B3721&lt;=$L$6,$I$6,$I$7))))</f>
        <v>Cone</v>
      </c>
      <c r="D3721" s="14">
        <f ca="1">LOGINV(RAND(),$M$12,$L$12)</f>
        <v>18.094348127635904</v>
      </c>
      <c r="E3721" s="14">
        <f ca="1">LOGINV(RAND(),$M$13,$L$13)</f>
        <v>20.65692828956594</v>
      </c>
      <c r="F3721" s="14">
        <f ca="1">LOGINV(RAND(),$M$14,$L$14)</f>
        <v>13.278640868908203</v>
      </c>
      <c r="G3721" s="14">
        <f ca="1">D3721+E3721+F3721</f>
        <v>52.029917286110049</v>
      </c>
      <c r="H3721">
        <f ca="1">FLOOR(SimTable[[#This Row],[Total_Service_Time_sec]],10)</f>
        <v>50</v>
      </c>
    </row>
    <row r="3722" spans="1:8" ht="15" customHeight="1">
      <c r="A3722">
        <f t="shared" si="58"/>
        <v>3721</v>
      </c>
      <c r="B3722" s="13">
        <f ca="1">RAND()</f>
        <v>0.2949709320809577</v>
      </c>
      <c r="C3722" t="str">
        <f ca="1">IF(B3722&lt;=$L$3,$I$3,IF(B3722&lt;=$L$4,$I$4,IF(B3722&lt;=$L$5,$I$5,IF(B3722&lt;=$L$6,$I$6,$I$7))))</f>
        <v>Cone</v>
      </c>
      <c r="D3722" s="14">
        <f ca="1">LOGINV(RAND(),$M$12,$L$12)</f>
        <v>79.088219674229464</v>
      </c>
      <c r="E3722" s="14">
        <f ca="1">LOGINV(RAND(),$M$13,$L$13)</f>
        <v>136.55967137293965</v>
      </c>
      <c r="F3722" s="14">
        <f ca="1">LOGINV(RAND(),$M$14,$L$14)</f>
        <v>17.164427336467153</v>
      </c>
      <c r="G3722" s="14">
        <f ca="1">D3722+E3722+F3722</f>
        <v>232.81231838363627</v>
      </c>
      <c r="H3722">
        <f ca="1">FLOOR(SimTable[[#This Row],[Total_Service_Time_sec]],10)</f>
        <v>230</v>
      </c>
    </row>
    <row r="3723" spans="1:8" ht="15" customHeight="1">
      <c r="A3723">
        <f t="shared" si="58"/>
        <v>3722</v>
      </c>
      <c r="B3723" s="13">
        <f ca="1">RAND()</f>
        <v>0.80037967405338073</v>
      </c>
      <c r="C3723" t="str">
        <f ca="1">IF(B3723&lt;=$L$3,$I$3,IF(B3723&lt;=$L$4,$I$4,IF(B3723&lt;=$L$5,$I$5,IF(B3723&lt;=$L$6,$I$6,$I$7))))</f>
        <v>Cup</v>
      </c>
      <c r="D3723" s="14">
        <f ca="1">LOGINV(RAND(),$M$12,$L$12)</f>
        <v>21.400771512040979</v>
      </c>
      <c r="E3723" s="14">
        <f ca="1">LOGINV(RAND(),$M$13,$L$13)</f>
        <v>37.633011833957703</v>
      </c>
      <c r="F3723" s="14">
        <f ca="1">LOGINV(RAND(),$M$14,$L$14)</f>
        <v>24.893707739930544</v>
      </c>
      <c r="G3723" s="14">
        <f ca="1">D3723+E3723+F3723</f>
        <v>83.927491085929233</v>
      </c>
      <c r="H3723">
        <f ca="1">FLOOR(SimTable[[#This Row],[Total_Service_Time_sec]],10)</f>
        <v>80</v>
      </c>
    </row>
    <row r="3724" spans="1:8" ht="15" customHeight="1">
      <c r="A3724">
        <f t="shared" si="58"/>
        <v>3723</v>
      </c>
      <c r="B3724" s="13">
        <f ca="1">RAND()</f>
        <v>0.57969674464889742</v>
      </c>
      <c r="C3724" t="str">
        <f ca="1">IF(B3724&lt;=$L$3,$I$3,IF(B3724&lt;=$L$4,$I$4,IF(B3724&lt;=$L$5,$I$5,IF(B3724&lt;=$L$6,$I$6,$I$7))))</f>
        <v>Cup</v>
      </c>
      <c r="D3724" s="14">
        <f ca="1">LOGINV(RAND(),$M$12,$L$12)</f>
        <v>13.945375101335262</v>
      </c>
      <c r="E3724" s="14">
        <f ca="1">LOGINV(RAND(),$M$13,$L$13)</f>
        <v>43.266971997026459</v>
      </c>
      <c r="F3724" s="14">
        <f ca="1">LOGINV(RAND(),$M$14,$L$14)</f>
        <v>21.781354576799806</v>
      </c>
      <c r="G3724" s="14">
        <f ca="1">D3724+E3724+F3724</f>
        <v>78.993701675161532</v>
      </c>
      <c r="H3724">
        <f ca="1">FLOOR(SimTable[[#This Row],[Total_Service_Time_sec]],10)</f>
        <v>70</v>
      </c>
    </row>
    <row r="3725" spans="1:8" ht="15" customHeight="1">
      <c r="A3725">
        <f t="shared" si="58"/>
        <v>3724</v>
      </c>
      <c r="B3725" s="13">
        <f ca="1">RAND()</f>
        <v>0.26974897566493294</v>
      </c>
      <c r="C3725" t="str">
        <f ca="1">IF(B3725&lt;=$L$3,$I$3,IF(B3725&lt;=$L$4,$I$4,IF(B3725&lt;=$L$5,$I$5,IF(B3725&lt;=$L$6,$I$6,$I$7))))</f>
        <v>Cone</v>
      </c>
      <c r="D3725" s="14">
        <f ca="1">LOGINV(RAND(),$M$12,$L$12)</f>
        <v>20.524102322500685</v>
      </c>
      <c r="E3725" s="14">
        <f ca="1">LOGINV(RAND(),$M$13,$L$13)</f>
        <v>5.6326762718522643</v>
      </c>
      <c r="F3725" s="14">
        <f ca="1">LOGINV(RAND(),$M$14,$L$14)</f>
        <v>23.809899275941927</v>
      </c>
      <c r="G3725" s="14">
        <f ca="1">D3725+E3725+F3725</f>
        <v>49.966677870294873</v>
      </c>
      <c r="H3725">
        <f ca="1">FLOOR(SimTable[[#This Row],[Total_Service_Time_sec]],10)</f>
        <v>40</v>
      </c>
    </row>
    <row r="3726" spans="1:8" ht="15" customHeight="1">
      <c r="A3726">
        <f t="shared" si="58"/>
        <v>3725</v>
      </c>
      <c r="B3726" s="13">
        <f ca="1">RAND()</f>
        <v>0.48564379966299676</v>
      </c>
      <c r="C3726" t="str">
        <f ca="1">IF(B3726&lt;=$L$3,$I$3,IF(B3726&lt;=$L$4,$I$4,IF(B3726&lt;=$L$5,$I$5,IF(B3726&lt;=$L$6,$I$6,$I$7))))</f>
        <v>Cone</v>
      </c>
      <c r="D3726" s="14">
        <f ca="1">LOGINV(RAND(),$M$12,$L$12)</f>
        <v>16.363767680399256</v>
      </c>
      <c r="E3726" s="14">
        <f ca="1">LOGINV(RAND(),$M$13,$L$13)</f>
        <v>18.766200758341704</v>
      </c>
      <c r="F3726" s="14">
        <f ca="1">LOGINV(RAND(),$M$14,$L$14)</f>
        <v>32.157058329976664</v>
      </c>
      <c r="G3726" s="14">
        <f ca="1">D3726+E3726+F3726</f>
        <v>67.287026768717624</v>
      </c>
      <c r="H3726">
        <f ca="1">FLOOR(SimTable[[#This Row],[Total_Service_Time_sec]],10)</f>
        <v>60</v>
      </c>
    </row>
    <row r="3727" spans="1:8" ht="15" customHeight="1">
      <c r="A3727">
        <f t="shared" si="58"/>
        <v>3726</v>
      </c>
      <c r="B3727" s="13">
        <f ca="1">RAND()</f>
        <v>0.41950835623125582</v>
      </c>
      <c r="C3727" t="str">
        <f ca="1">IF(B3727&lt;=$L$3,$I$3,IF(B3727&lt;=$L$4,$I$4,IF(B3727&lt;=$L$5,$I$5,IF(B3727&lt;=$L$6,$I$6,$I$7))))</f>
        <v>Cone</v>
      </c>
      <c r="D3727" s="14">
        <f ca="1">LOGINV(RAND(),$M$12,$L$12)</f>
        <v>6.3996662731942306</v>
      </c>
      <c r="E3727" s="14">
        <f ca="1">LOGINV(RAND(),$M$13,$L$13)</f>
        <v>42.14355503646108</v>
      </c>
      <c r="F3727" s="14">
        <f ca="1">LOGINV(RAND(),$M$14,$L$14)</f>
        <v>21.360475488075153</v>
      </c>
      <c r="G3727" s="14">
        <f ca="1">D3727+E3727+F3727</f>
        <v>69.903696797730461</v>
      </c>
      <c r="H3727">
        <f ca="1">FLOOR(SimTable[[#This Row],[Total_Service_Time_sec]],10)</f>
        <v>60</v>
      </c>
    </row>
    <row r="3728" spans="1:8" ht="15" customHeight="1">
      <c r="A3728">
        <f t="shared" si="58"/>
        <v>3727</v>
      </c>
      <c r="B3728" s="13">
        <f ca="1">RAND()</f>
        <v>0.60842913198701409</v>
      </c>
      <c r="C3728" t="str">
        <f ca="1">IF(B3728&lt;=$L$3,$I$3,IF(B3728&lt;=$L$4,$I$4,IF(B3728&lt;=$L$5,$I$5,IF(B3728&lt;=$L$6,$I$6,$I$7))))</f>
        <v>Cup</v>
      </c>
      <c r="D3728" s="14">
        <f ca="1">LOGINV(RAND(),$M$12,$L$12)</f>
        <v>34.622044451245429</v>
      </c>
      <c r="E3728" s="14">
        <f ca="1">LOGINV(RAND(),$M$13,$L$13)</f>
        <v>14.678963893125955</v>
      </c>
      <c r="F3728" s="14">
        <f ca="1">LOGINV(RAND(),$M$14,$L$14)</f>
        <v>16.08066440884382</v>
      </c>
      <c r="G3728" s="14">
        <f ca="1">D3728+E3728+F3728</f>
        <v>65.381672753215199</v>
      </c>
      <c r="H3728">
        <f ca="1">FLOOR(SimTable[[#This Row],[Total_Service_Time_sec]],10)</f>
        <v>60</v>
      </c>
    </row>
    <row r="3729" spans="1:8" ht="15" customHeight="1">
      <c r="A3729">
        <f t="shared" si="58"/>
        <v>3728</v>
      </c>
      <c r="B3729" s="13">
        <f ca="1">RAND()</f>
        <v>0.38452457238340021</v>
      </c>
      <c r="C3729" t="str">
        <f ca="1">IF(B3729&lt;=$L$3,$I$3,IF(B3729&lt;=$L$4,$I$4,IF(B3729&lt;=$L$5,$I$5,IF(B3729&lt;=$L$6,$I$6,$I$7))))</f>
        <v>Cone</v>
      </c>
      <c r="D3729" s="14">
        <f ca="1">LOGINV(RAND(),$M$12,$L$12)</f>
        <v>44.514673813677504</v>
      </c>
      <c r="E3729" s="14">
        <f ca="1">LOGINV(RAND(),$M$13,$L$13)</f>
        <v>10.278209153962116</v>
      </c>
      <c r="F3729" s="14">
        <f ca="1">LOGINV(RAND(),$M$14,$L$14)</f>
        <v>25.862395548131506</v>
      </c>
      <c r="G3729" s="14">
        <f ca="1">D3729+E3729+F3729</f>
        <v>80.65527851577113</v>
      </c>
      <c r="H3729">
        <f ca="1">FLOOR(SimTable[[#This Row],[Total_Service_Time_sec]],10)</f>
        <v>80</v>
      </c>
    </row>
    <row r="3730" spans="1:8" ht="15" customHeight="1">
      <c r="A3730">
        <f t="shared" si="58"/>
        <v>3729</v>
      </c>
      <c r="B3730" s="13">
        <f ca="1">RAND()</f>
        <v>0.35690068469521374</v>
      </c>
      <c r="C3730" t="str">
        <f ca="1">IF(B3730&lt;=$L$3,$I$3,IF(B3730&lt;=$L$4,$I$4,IF(B3730&lt;=$L$5,$I$5,IF(B3730&lt;=$L$6,$I$6,$I$7))))</f>
        <v>Cone</v>
      </c>
      <c r="D3730" s="14">
        <f ca="1">LOGINV(RAND(),$M$12,$L$12)</f>
        <v>9.756545902299715</v>
      </c>
      <c r="E3730" s="14">
        <f ca="1">LOGINV(RAND(),$M$13,$L$13)</f>
        <v>21.561492590897469</v>
      </c>
      <c r="F3730" s="14">
        <f ca="1">LOGINV(RAND(),$M$14,$L$14)</f>
        <v>20.807843278158714</v>
      </c>
      <c r="G3730" s="14">
        <f ca="1">D3730+E3730+F3730</f>
        <v>52.1258817713559</v>
      </c>
      <c r="H3730">
        <f ca="1">FLOOR(SimTable[[#This Row],[Total_Service_Time_sec]],10)</f>
        <v>50</v>
      </c>
    </row>
    <row r="3731" spans="1:8" ht="15" customHeight="1">
      <c r="A3731">
        <f t="shared" si="58"/>
        <v>3730</v>
      </c>
      <c r="B3731" s="13">
        <f ca="1">RAND()</f>
        <v>0.94321835378698815</v>
      </c>
      <c r="C3731" t="str">
        <f ca="1">IF(B3731&lt;=$L$3,$I$3,IF(B3731&lt;=$L$4,$I$4,IF(B3731&lt;=$L$5,$I$5,IF(B3731&lt;=$L$6,$I$6,$I$7))))</f>
        <v>Split</v>
      </c>
      <c r="D3731" s="14">
        <f ca="1">LOGINV(RAND(),$M$12,$L$12)</f>
        <v>18.790352328762992</v>
      </c>
      <c r="E3731" s="14">
        <f ca="1">LOGINV(RAND(),$M$13,$L$13)</f>
        <v>12.415011501730655</v>
      </c>
      <c r="F3731" s="14">
        <f ca="1">LOGINV(RAND(),$M$14,$L$14)</f>
        <v>17.229131274889259</v>
      </c>
      <c r="G3731" s="14">
        <f ca="1">D3731+E3731+F3731</f>
        <v>48.434495105382908</v>
      </c>
      <c r="H3731">
        <f ca="1">FLOOR(SimTable[[#This Row],[Total_Service_Time_sec]],10)</f>
        <v>40</v>
      </c>
    </row>
    <row r="3732" spans="1:8" ht="15" customHeight="1">
      <c r="A3732">
        <f t="shared" si="58"/>
        <v>3731</v>
      </c>
      <c r="B3732" s="13">
        <f ca="1">RAND()</f>
        <v>0.60856255054445285</v>
      </c>
      <c r="C3732" t="str">
        <f ca="1">IF(B3732&lt;=$L$3,$I$3,IF(B3732&lt;=$L$4,$I$4,IF(B3732&lt;=$L$5,$I$5,IF(B3732&lt;=$L$6,$I$6,$I$7))))</f>
        <v>Cup</v>
      </c>
      <c r="D3732" s="14">
        <f ca="1">LOGINV(RAND(),$M$12,$L$12)</f>
        <v>15.119075939510324</v>
      </c>
      <c r="E3732" s="14">
        <f ca="1">LOGINV(RAND(),$M$13,$L$13)</f>
        <v>26.144095733065804</v>
      </c>
      <c r="F3732" s="14">
        <f ca="1">LOGINV(RAND(),$M$14,$L$14)</f>
        <v>21.216102246531726</v>
      </c>
      <c r="G3732" s="14">
        <f ca="1">D3732+E3732+F3732</f>
        <v>62.479273919107854</v>
      </c>
      <c r="H3732">
        <f ca="1">FLOOR(SimTable[[#This Row],[Total_Service_Time_sec]],10)</f>
        <v>60</v>
      </c>
    </row>
    <row r="3733" spans="1:8" ht="15" customHeight="1">
      <c r="A3733">
        <f t="shared" si="58"/>
        <v>3732</v>
      </c>
      <c r="B3733" s="13">
        <f ca="1">RAND()</f>
        <v>0.740287883182845</v>
      </c>
      <c r="C3733" t="str">
        <f ca="1">IF(B3733&lt;=$L$3,$I$3,IF(B3733&lt;=$L$4,$I$4,IF(B3733&lt;=$L$5,$I$5,IF(B3733&lt;=$L$6,$I$6,$I$7))))</f>
        <v>Cup</v>
      </c>
      <c r="D3733" s="14">
        <f ca="1">LOGINV(RAND(),$M$12,$L$12)</f>
        <v>21.011772392132563</v>
      </c>
      <c r="E3733" s="14">
        <f ca="1">LOGINV(RAND(),$M$13,$L$13)</f>
        <v>22.480052859143584</v>
      </c>
      <c r="F3733" s="14">
        <f ca="1">LOGINV(RAND(),$M$14,$L$14)</f>
        <v>18.248843226038957</v>
      </c>
      <c r="G3733" s="14">
        <f ca="1">D3733+E3733+F3733</f>
        <v>61.740668477315104</v>
      </c>
      <c r="H3733">
        <f ca="1">FLOOR(SimTable[[#This Row],[Total_Service_Time_sec]],10)</f>
        <v>60</v>
      </c>
    </row>
    <row r="3734" spans="1:8" ht="15" customHeight="1">
      <c r="A3734">
        <f t="shared" si="58"/>
        <v>3733</v>
      </c>
      <c r="B3734" s="13">
        <f ca="1">RAND()</f>
        <v>0.61706988203649271</v>
      </c>
      <c r="C3734" t="str">
        <f ca="1">IF(B3734&lt;=$L$3,$I$3,IF(B3734&lt;=$L$4,$I$4,IF(B3734&lt;=$L$5,$I$5,IF(B3734&lt;=$L$6,$I$6,$I$7))))</f>
        <v>Cup</v>
      </c>
      <c r="D3734" s="14">
        <f ca="1">LOGINV(RAND(),$M$12,$L$12)</f>
        <v>28.284397816997583</v>
      </c>
      <c r="E3734" s="14">
        <f ca="1">LOGINV(RAND(),$M$13,$L$13)</f>
        <v>15.79722601057596</v>
      </c>
      <c r="F3734" s="14">
        <f ca="1">LOGINV(RAND(),$M$14,$L$14)</f>
        <v>18.651306229110453</v>
      </c>
      <c r="G3734" s="14">
        <f ca="1">D3734+E3734+F3734</f>
        <v>62.732930056683998</v>
      </c>
      <c r="H3734">
        <f ca="1">FLOOR(SimTable[[#This Row],[Total_Service_Time_sec]],10)</f>
        <v>60</v>
      </c>
    </row>
    <row r="3735" spans="1:8" ht="15" customHeight="1">
      <c r="A3735">
        <f t="shared" si="58"/>
        <v>3734</v>
      </c>
      <c r="B3735" s="13">
        <f ca="1">RAND()</f>
        <v>0.76905756578893281</v>
      </c>
      <c r="C3735" t="str">
        <f ca="1">IF(B3735&lt;=$L$3,$I$3,IF(B3735&lt;=$L$4,$I$4,IF(B3735&lt;=$L$5,$I$5,IF(B3735&lt;=$L$6,$I$6,$I$7))))</f>
        <v>Cup</v>
      </c>
      <c r="D3735" s="14">
        <f ca="1">LOGINV(RAND(),$M$12,$L$12)</f>
        <v>49.60362790517933</v>
      </c>
      <c r="E3735" s="14">
        <f ca="1">LOGINV(RAND(),$M$13,$L$13)</f>
        <v>24.979398379435139</v>
      </c>
      <c r="F3735" s="14">
        <f ca="1">LOGINV(RAND(),$M$14,$L$14)</f>
        <v>24.778538159104169</v>
      </c>
      <c r="G3735" s="14">
        <f ca="1">D3735+E3735+F3735</f>
        <v>99.361564443718649</v>
      </c>
      <c r="H3735">
        <f ca="1">FLOOR(SimTable[[#This Row],[Total_Service_Time_sec]],10)</f>
        <v>90</v>
      </c>
    </row>
    <row r="3736" spans="1:8" ht="15" customHeight="1">
      <c r="A3736">
        <f t="shared" si="58"/>
        <v>3735</v>
      </c>
      <c r="B3736" s="13">
        <f ca="1">RAND()</f>
        <v>0.61021034669720042</v>
      </c>
      <c r="C3736" t="str">
        <f ca="1">IF(B3736&lt;=$L$3,$I$3,IF(B3736&lt;=$L$4,$I$4,IF(B3736&lt;=$L$5,$I$5,IF(B3736&lt;=$L$6,$I$6,$I$7))))</f>
        <v>Cup</v>
      </c>
      <c r="D3736" s="14">
        <f ca="1">LOGINV(RAND(),$M$12,$L$12)</f>
        <v>28.813095611260081</v>
      </c>
      <c r="E3736" s="14">
        <f ca="1">LOGINV(RAND(),$M$13,$L$13)</f>
        <v>23.696236100450101</v>
      </c>
      <c r="F3736" s="14">
        <f ca="1">LOGINV(RAND(),$M$14,$L$14)</f>
        <v>24.487909374029968</v>
      </c>
      <c r="G3736" s="14">
        <f ca="1">D3736+E3736+F3736</f>
        <v>76.997241085740143</v>
      </c>
      <c r="H3736">
        <f ca="1">FLOOR(SimTable[[#This Row],[Total_Service_Time_sec]],10)</f>
        <v>70</v>
      </c>
    </row>
    <row r="3737" spans="1:8" ht="15" customHeight="1">
      <c r="A3737">
        <f t="shared" si="58"/>
        <v>3736</v>
      </c>
      <c r="B3737" s="13">
        <f ca="1">RAND()</f>
        <v>0.30834561840294528</v>
      </c>
      <c r="C3737" t="str">
        <f ca="1">IF(B3737&lt;=$L$3,$I$3,IF(B3737&lt;=$L$4,$I$4,IF(B3737&lt;=$L$5,$I$5,IF(B3737&lt;=$L$6,$I$6,$I$7))))</f>
        <v>Cone</v>
      </c>
      <c r="D3737" s="14">
        <f ca="1">LOGINV(RAND(),$M$12,$L$12)</f>
        <v>27.553576185778908</v>
      </c>
      <c r="E3737" s="14">
        <f ca="1">LOGINV(RAND(),$M$13,$L$13)</f>
        <v>17.304419315036697</v>
      </c>
      <c r="F3737" s="14">
        <f ca="1">LOGINV(RAND(),$M$14,$L$14)</f>
        <v>18.399528824814322</v>
      </c>
      <c r="G3737" s="14">
        <f ca="1">D3737+E3737+F3737</f>
        <v>63.25752432562993</v>
      </c>
      <c r="H3737">
        <f ca="1">FLOOR(SimTable[[#This Row],[Total_Service_Time_sec]],10)</f>
        <v>60</v>
      </c>
    </row>
    <row r="3738" spans="1:8" ht="15" customHeight="1">
      <c r="A3738">
        <f t="shared" si="58"/>
        <v>3737</v>
      </c>
      <c r="B3738" s="13">
        <f ca="1">RAND()</f>
        <v>0.81302884116126162</v>
      </c>
      <c r="C3738" t="str">
        <f ca="1">IF(B3738&lt;=$L$3,$I$3,IF(B3738&lt;=$L$4,$I$4,IF(B3738&lt;=$L$5,$I$5,IF(B3738&lt;=$L$6,$I$6,$I$7))))</f>
        <v>Cup</v>
      </c>
      <c r="D3738" s="14">
        <f ca="1">LOGINV(RAND(),$M$12,$L$12)</f>
        <v>42.149083472972066</v>
      </c>
      <c r="E3738" s="14">
        <f ca="1">LOGINV(RAND(),$M$13,$L$13)</f>
        <v>52.16230019482024</v>
      </c>
      <c r="F3738" s="14">
        <f ca="1">LOGINV(RAND(),$M$14,$L$14)</f>
        <v>17.420965005991846</v>
      </c>
      <c r="G3738" s="14">
        <f ca="1">D3738+E3738+F3738</f>
        <v>111.73234867378416</v>
      </c>
      <c r="H3738">
        <f ca="1">FLOOR(SimTable[[#This Row],[Total_Service_Time_sec]],10)</f>
        <v>110</v>
      </c>
    </row>
    <row r="3739" spans="1:8" ht="15" customHeight="1">
      <c r="A3739">
        <f t="shared" si="58"/>
        <v>3738</v>
      </c>
      <c r="B3739" s="13">
        <f ca="1">RAND()</f>
        <v>0.91770289393561044</v>
      </c>
      <c r="C3739" t="str">
        <f ca="1">IF(B3739&lt;=$L$3,$I$3,IF(B3739&lt;=$L$4,$I$4,IF(B3739&lt;=$L$5,$I$5,IF(B3739&lt;=$L$6,$I$6,$I$7))))</f>
        <v>Split</v>
      </c>
      <c r="D3739" s="14">
        <f ca="1">LOGINV(RAND(),$M$12,$L$12)</f>
        <v>16.88778320499171</v>
      </c>
      <c r="E3739" s="14">
        <f ca="1">LOGINV(RAND(),$M$13,$L$13)</f>
        <v>27.746918945809245</v>
      </c>
      <c r="F3739" s="14">
        <f ca="1">LOGINV(RAND(),$M$14,$L$14)</f>
        <v>23.872459283441987</v>
      </c>
      <c r="G3739" s="14">
        <f ca="1">D3739+E3739+F3739</f>
        <v>68.507161434242946</v>
      </c>
      <c r="H3739">
        <f ca="1">FLOOR(SimTable[[#This Row],[Total_Service_Time_sec]],10)</f>
        <v>60</v>
      </c>
    </row>
    <row r="3740" spans="1:8" ht="15" customHeight="1">
      <c r="A3740">
        <f t="shared" si="58"/>
        <v>3739</v>
      </c>
      <c r="B3740" s="13">
        <f ca="1">RAND()</f>
        <v>0.36094006198328288</v>
      </c>
      <c r="C3740" t="str">
        <f ca="1">IF(B3740&lt;=$L$3,$I$3,IF(B3740&lt;=$L$4,$I$4,IF(B3740&lt;=$L$5,$I$5,IF(B3740&lt;=$L$6,$I$6,$I$7))))</f>
        <v>Cone</v>
      </c>
      <c r="D3740" s="14">
        <f ca="1">LOGINV(RAND(),$M$12,$L$12)</f>
        <v>13.510992992575195</v>
      </c>
      <c r="E3740" s="14">
        <f ca="1">LOGINV(RAND(),$M$13,$L$13)</f>
        <v>24.208666759295426</v>
      </c>
      <c r="F3740" s="14">
        <f ca="1">LOGINV(RAND(),$M$14,$L$14)</f>
        <v>26.818257010070877</v>
      </c>
      <c r="G3740" s="14">
        <f ca="1">D3740+E3740+F3740</f>
        <v>64.537916761941503</v>
      </c>
      <c r="H3740">
        <f ca="1">FLOOR(SimTable[[#This Row],[Total_Service_Time_sec]],10)</f>
        <v>60</v>
      </c>
    </row>
    <row r="3741" spans="1:8" ht="15" customHeight="1">
      <c r="A3741">
        <f t="shared" si="58"/>
        <v>3740</v>
      </c>
      <c r="B3741" s="13">
        <f ca="1">RAND()</f>
        <v>0.1479982446722462</v>
      </c>
      <c r="C3741" t="str">
        <f ca="1">IF(B3741&lt;=$L$3,$I$3,IF(B3741&lt;=$L$4,$I$4,IF(B3741&lt;=$L$5,$I$5,IF(B3741&lt;=$L$6,$I$6,$I$7))))</f>
        <v>Cone</v>
      </c>
      <c r="D3741" s="14">
        <f ca="1">LOGINV(RAND(),$M$12,$L$12)</f>
        <v>77.159532459044968</v>
      </c>
      <c r="E3741" s="14">
        <f ca="1">LOGINV(RAND(),$M$13,$L$13)</f>
        <v>28.546920590115441</v>
      </c>
      <c r="F3741" s="14">
        <f ca="1">LOGINV(RAND(),$M$14,$L$14)</f>
        <v>16.933585801477289</v>
      </c>
      <c r="G3741" s="14">
        <f ca="1">D3741+E3741+F3741</f>
        <v>122.64003885063771</v>
      </c>
      <c r="H3741">
        <f ca="1">FLOOR(SimTable[[#This Row],[Total_Service_Time_sec]],10)</f>
        <v>120</v>
      </c>
    </row>
    <row r="3742" spans="1:8" ht="15" customHeight="1">
      <c r="A3742">
        <f t="shared" si="58"/>
        <v>3741</v>
      </c>
      <c r="B3742" s="13">
        <f ca="1">RAND()</f>
        <v>7.3738023081071358E-2</v>
      </c>
      <c r="C3742" t="str">
        <f ca="1">IF(B3742&lt;=$L$3,$I$3,IF(B3742&lt;=$L$4,$I$4,IF(B3742&lt;=$L$5,$I$5,IF(B3742&lt;=$L$6,$I$6,$I$7))))</f>
        <v>Cone</v>
      </c>
      <c r="D3742" s="14">
        <f ca="1">LOGINV(RAND(),$M$12,$L$12)</f>
        <v>185.41946541744102</v>
      </c>
      <c r="E3742" s="14">
        <f ca="1">LOGINV(RAND(),$M$13,$L$13)</f>
        <v>62.220935421157861</v>
      </c>
      <c r="F3742" s="14">
        <f ca="1">LOGINV(RAND(),$M$14,$L$14)</f>
        <v>20.118369584566775</v>
      </c>
      <c r="G3742" s="14">
        <f ca="1">D3742+E3742+F3742</f>
        <v>267.75877042316563</v>
      </c>
      <c r="H3742">
        <f ca="1">FLOOR(SimTable[[#This Row],[Total_Service_Time_sec]],10)</f>
        <v>260</v>
      </c>
    </row>
    <row r="3743" spans="1:8" ht="15" customHeight="1">
      <c r="A3743">
        <f t="shared" si="58"/>
        <v>3742</v>
      </c>
      <c r="B3743" s="13">
        <f ca="1">RAND()</f>
        <v>0.11736730663073891</v>
      </c>
      <c r="C3743" t="str">
        <f ca="1">IF(B3743&lt;=$L$3,$I$3,IF(B3743&lt;=$L$4,$I$4,IF(B3743&lt;=$L$5,$I$5,IF(B3743&lt;=$L$6,$I$6,$I$7))))</f>
        <v>Cone</v>
      </c>
      <c r="D3743" s="14">
        <f ca="1">LOGINV(RAND(),$M$12,$L$12)</f>
        <v>9.5644562451480351</v>
      </c>
      <c r="E3743" s="14">
        <f ca="1">LOGINV(RAND(),$M$13,$L$13)</f>
        <v>22.569634631569478</v>
      </c>
      <c r="F3743" s="14">
        <f ca="1">LOGINV(RAND(),$M$14,$L$14)</f>
        <v>24.496550713095544</v>
      </c>
      <c r="G3743" s="14">
        <f ca="1">D3743+E3743+F3743</f>
        <v>56.63064158981306</v>
      </c>
      <c r="H3743">
        <f ca="1">FLOOR(SimTable[[#This Row],[Total_Service_Time_sec]],10)</f>
        <v>50</v>
      </c>
    </row>
    <row r="3744" spans="1:8" ht="15" customHeight="1">
      <c r="A3744">
        <f t="shared" si="58"/>
        <v>3743</v>
      </c>
      <c r="B3744" s="13">
        <f ca="1">RAND()</f>
        <v>0.18929602313000504</v>
      </c>
      <c r="C3744" t="str">
        <f ca="1">IF(B3744&lt;=$L$3,$I$3,IF(B3744&lt;=$L$4,$I$4,IF(B3744&lt;=$L$5,$I$5,IF(B3744&lt;=$L$6,$I$6,$I$7))))</f>
        <v>Cone</v>
      </c>
      <c r="D3744" s="14">
        <f ca="1">LOGINV(RAND(),$M$12,$L$12)</f>
        <v>15.056127653260633</v>
      </c>
      <c r="E3744" s="14">
        <f ca="1">LOGINV(RAND(),$M$13,$L$13)</f>
        <v>40.339882204683953</v>
      </c>
      <c r="F3744" s="14">
        <f ca="1">LOGINV(RAND(),$M$14,$L$14)</f>
        <v>18.540076349784464</v>
      </c>
      <c r="G3744" s="14">
        <f ca="1">D3744+E3744+F3744</f>
        <v>73.936086207729048</v>
      </c>
      <c r="H3744">
        <f ca="1">FLOOR(SimTable[[#This Row],[Total_Service_Time_sec]],10)</f>
        <v>70</v>
      </c>
    </row>
    <row r="3745" spans="1:8" ht="15" customHeight="1">
      <c r="A3745">
        <f t="shared" si="58"/>
        <v>3744</v>
      </c>
      <c r="B3745" s="13">
        <f ca="1">RAND()</f>
        <v>0.41311379667800119</v>
      </c>
      <c r="C3745" t="str">
        <f ca="1">IF(B3745&lt;=$L$3,$I$3,IF(B3745&lt;=$L$4,$I$4,IF(B3745&lt;=$L$5,$I$5,IF(B3745&lt;=$L$6,$I$6,$I$7))))</f>
        <v>Cone</v>
      </c>
      <c r="D3745" s="14">
        <f ca="1">LOGINV(RAND(),$M$12,$L$12)</f>
        <v>17.461619350116088</v>
      </c>
      <c r="E3745" s="14">
        <f ca="1">LOGINV(RAND(),$M$13,$L$13)</f>
        <v>15.237078139963474</v>
      </c>
      <c r="F3745" s="14">
        <f ca="1">LOGINV(RAND(),$M$14,$L$14)</f>
        <v>19.363655920861376</v>
      </c>
      <c r="G3745" s="14">
        <f ca="1">D3745+E3745+F3745</f>
        <v>52.062353410940936</v>
      </c>
      <c r="H3745">
        <f ca="1">FLOOR(SimTable[[#This Row],[Total_Service_Time_sec]],10)</f>
        <v>50</v>
      </c>
    </row>
    <row r="3746" spans="1:8" ht="15" customHeight="1">
      <c r="A3746">
        <f t="shared" si="58"/>
        <v>3745</v>
      </c>
      <c r="B3746" s="13">
        <f ca="1">RAND()</f>
        <v>0.61231009871100694</v>
      </c>
      <c r="C3746" t="str">
        <f ca="1">IF(B3746&lt;=$L$3,$I$3,IF(B3746&lt;=$L$4,$I$4,IF(B3746&lt;=$L$5,$I$5,IF(B3746&lt;=$L$6,$I$6,$I$7))))</f>
        <v>Cup</v>
      </c>
      <c r="D3746" s="14">
        <f ca="1">LOGINV(RAND(),$M$12,$L$12)</f>
        <v>61.732107280264906</v>
      </c>
      <c r="E3746" s="14">
        <f ca="1">LOGINV(RAND(),$M$13,$L$13)</f>
        <v>21.886175154784087</v>
      </c>
      <c r="F3746" s="14">
        <f ca="1">LOGINV(RAND(),$M$14,$L$14)</f>
        <v>22.748898591199996</v>
      </c>
      <c r="G3746" s="14">
        <f ca="1">D3746+E3746+F3746</f>
        <v>106.367181026249</v>
      </c>
      <c r="H3746">
        <f ca="1">FLOOR(SimTable[[#This Row],[Total_Service_Time_sec]],10)</f>
        <v>100</v>
      </c>
    </row>
    <row r="3747" spans="1:8" ht="15" customHeight="1">
      <c r="A3747">
        <f t="shared" si="58"/>
        <v>3746</v>
      </c>
      <c r="B3747" s="13">
        <f ca="1">RAND()</f>
        <v>0.11519383137829509</v>
      </c>
      <c r="C3747" t="str">
        <f ca="1">IF(B3747&lt;=$L$3,$I$3,IF(B3747&lt;=$L$4,$I$4,IF(B3747&lt;=$L$5,$I$5,IF(B3747&lt;=$L$6,$I$6,$I$7))))</f>
        <v>Cone</v>
      </c>
      <c r="D3747" s="14">
        <f ca="1">LOGINV(RAND(),$M$12,$L$12)</f>
        <v>18.280224809065583</v>
      </c>
      <c r="E3747" s="14">
        <f ca="1">LOGINV(RAND(),$M$13,$L$13)</f>
        <v>26.960673171137948</v>
      </c>
      <c r="F3747" s="14">
        <f ca="1">LOGINV(RAND(),$M$14,$L$14)</f>
        <v>27.021908597399609</v>
      </c>
      <c r="G3747" s="14">
        <f ca="1">D3747+E3747+F3747</f>
        <v>72.262806577603129</v>
      </c>
      <c r="H3747">
        <f ca="1">FLOOR(SimTable[[#This Row],[Total_Service_Time_sec]],10)</f>
        <v>70</v>
      </c>
    </row>
    <row r="3748" spans="1:8" ht="15" customHeight="1">
      <c r="A3748">
        <f t="shared" si="58"/>
        <v>3747</v>
      </c>
      <c r="B3748" s="13">
        <f ca="1">RAND()</f>
        <v>0.23584690577857848</v>
      </c>
      <c r="C3748" t="str">
        <f ca="1">IF(B3748&lt;=$L$3,$I$3,IF(B3748&lt;=$L$4,$I$4,IF(B3748&lt;=$L$5,$I$5,IF(B3748&lt;=$L$6,$I$6,$I$7))))</f>
        <v>Cone</v>
      </c>
      <c r="D3748" s="14">
        <f ca="1">LOGINV(RAND(),$M$12,$L$12)</f>
        <v>20.854377608771486</v>
      </c>
      <c r="E3748" s="14">
        <f ca="1">LOGINV(RAND(),$M$13,$L$13)</f>
        <v>29.272803481192529</v>
      </c>
      <c r="F3748" s="14">
        <f ca="1">LOGINV(RAND(),$M$14,$L$14)</f>
        <v>20.817071221415915</v>
      </c>
      <c r="G3748" s="14">
        <f ca="1">D3748+E3748+F3748</f>
        <v>70.944252311379927</v>
      </c>
      <c r="H3748">
        <f ca="1">FLOOR(SimTable[[#This Row],[Total_Service_Time_sec]],10)</f>
        <v>70</v>
      </c>
    </row>
    <row r="3749" spans="1:8" ht="15" customHeight="1">
      <c r="A3749">
        <f t="shared" si="58"/>
        <v>3748</v>
      </c>
      <c r="B3749" s="13">
        <f ca="1">RAND()</f>
        <v>0.80159205550501977</v>
      </c>
      <c r="C3749" t="str">
        <f ca="1">IF(B3749&lt;=$L$3,$I$3,IF(B3749&lt;=$L$4,$I$4,IF(B3749&lt;=$L$5,$I$5,IF(B3749&lt;=$L$6,$I$6,$I$7))))</f>
        <v>Cup</v>
      </c>
      <c r="D3749" s="14">
        <f ca="1">LOGINV(RAND(),$M$12,$L$12)</f>
        <v>23.719855051812054</v>
      </c>
      <c r="E3749" s="14">
        <f ca="1">LOGINV(RAND(),$M$13,$L$13)</f>
        <v>23.070970578960829</v>
      </c>
      <c r="F3749" s="14">
        <f ca="1">LOGINV(RAND(),$M$14,$L$14)</f>
        <v>18.756272994277289</v>
      </c>
      <c r="G3749" s="14">
        <f ca="1">D3749+E3749+F3749</f>
        <v>65.547098625050182</v>
      </c>
      <c r="H3749">
        <f ca="1">FLOOR(SimTable[[#This Row],[Total_Service_Time_sec]],10)</f>
        <v>60</v>
      </c>
    </row>
    <row r="3750" spans="1:8" ht="15" customHeight="1">
      <c r="A3750">
        <f t="shared" si="58"/>
        <v>3749</v>
      </c>
      <c r="B3750" s="13">
        <f ca="1">RAND()</f>
        <v>0.73801994228968215</v>
      </c>
      <c r="C3750" t="str">
        <f ca="1">IF(B3750&lt;=$L$3,$I$3,IF(B3750&lt;=$L$4,$I$4,IF(B3750&lt;=$L$5,$I$5,IF(B3750&lt;=$L$6,$I$6,$I$7))))</f>
        <v>Cup</v>
      </c>
      <c r="D3750" s="14">
        <f ca="1">LOGINV(RAND(),$M$12,$L$12)</f>
        <v>50.654056423074799</v>
      </c>
      <c r="E3750" s="14">
        <f ca="1">LOGINV(RAND(),$M$13,$L$13)</f>
        <v>48.532872487289303</v>
      </c>
      <c r="F3750" s="14">
        <f ca="1">LOGINV(RAND(),$M$14,$L$14)</f>
        <v>21.030835727561971</v>
      </c>
      <c r="G3750" s="14">
        <f ca="1">D3750+E3750+F3750</f>
        <v>120.21776463792608</v>
      </c>
      <c r="H3750">
        <f ca="1">FLOOR(SimTable[[#This Row],[Total_Service_Time_sec]],10)</f>
        <v>120</v>
      </c>
    </row>
    <row r="3751" spans="1:8" ht="15" customHeight="1">
      <c r="A3751">
        <f t="shared" si="58"/>
        <v>3750</v>
      </c>
      <c r="B3751" s="13">
        <f ca="1">RAND()</f>
        <v>0.39414104412012652</v>
      </c>
      <c r="C3751" t="str">
        <f ca="1">IF(B3751&lt;=$L$3,$I$3,IF(B3751&lt;=$L$4,$I$4,IF(B3751&lt;=$L$5,$I$5,IF(B3751&lt;=$L$6,$I$6,$I$7))))</f>
        <v>Cone</v>
      </c>
      <c r="D3751" s="14">
        <f ca="1">LOGINV(RAND(),$M$12,$L$12)</f>
        <v>48.883761219902915</v>
      </c>
      <c r="E3751" s="14">
        <f ca="1">LOGINV(RAND(),$M$13,$L$13)</f>
        <v>31.765844508472554</v>
      </c>
      <c r="F3751" s="14">
        <f ca="1">LOGINV(RAND(),$M$14,$L$14)</f>
        <v>16.320215941884459</v>
      </c>
      <c r="G3751" s="14">
        <f ca="1">D3751+E3751+F3751</f>
        <v>96.969821670259918</v>
      </c>
      <c r="H3751">
        <f ca="1">FLOOR(SimTable[[#This Row],[Total_Service_Time_sec]],10)</f>
        <v>90</v>
      </c>
    </row>
    <row r="3752" spans="1:8" ht="15" customHeight="1">
      <c r="A3752">
        <f t="shared" si="58"/>
        <v>3751</v>
      </c>
      <c r="B3752" s="13">
        <f ca="1">RAND()</f>
        <v>0.43325042349162957</v>
      </c>
      <c r="C3752" t="str">
        <f ca="1">IF(B3752&lt;=$L$3,$I$3,IF(B3752&lt;=$L$4,$I$4,IF(B3752&lt;=$L$5,$I$5,IF(B3752&lt;=$L$6,$I$6,$I$7))))</f>
        <v>Cone</v>
      </c>
      <c r="D3752" s="14">
        <f ca="1">LOGINV(RAND(),$M$12,$L$12)</f>
        <v>20.676316486121294</v>
      </c>
      <c r="E3752" s="14">
        <f ca="1">LOGINV(RAND(),$M$13,$L$13)</f>
        <v>14.924596350607573</v>
      </c>
      <c r="F3752" s="14">
        <f ca="1">LOGINV(RAND(),$M$14,$L$14)</f>
        <v>19.073190486519067</v>
      </c>
      <c r="G3752" s="14">
        <f ca="1">D3752+E3752+F3752</f>
        <v>54.674103323247934</v>
      </c>
      <c r="H3752">
        <f ca="1">FLOOR(SimTable[[#This Row],[Total_Service_Time_sec]],10)</f>
        <v>50</v>
      </c>
    </row>
    <row r="3753" spans="1:8" ht="15" customHeight="1">
      <c r="A3753">
        <f t="shared" si="58"/>
        <v>3752</v>
      </c>
      <c r="B3753" s="13">
        <f ca="1">RAND()</f>
        <v>0.91610901769303743</v>
      </c>
      <c r="C3753" t="str">
        <f ca="1">IF(B3753&lt;=$L$3,$I$3,IF(B3753&lt;=$L$4,$I$4,IF(B3753&lt;=$L$5,$I$5,IF(B3753&lt;=$L$6,$I$6,$I$7))))</f>
        <v>Split</v>
      </c>
      <c r="D3753" s="14">
        <f ca="1">LOGINV(RAND(),$M$12,$L$12)</f>
        <v>14.866411629718829</v>
      </c>
      <c r="E3753" s="14">
        <f ca="1">LOGINV(RAND(),$M$13,$L$13)</f>
        <v>16.481433036302452</v>
      </c>
      <c r="F3753" s="14">
        <f ca="1">LOGINV(RAND(),$M$14,$L$14)</f>
        <v>21.831632298573368</v>
      </c>
      <c r="G3753" s="14">
        <f ca="1">D3753+E3753+F3753</f>
        <v>53.179476964594649</v>
      </c>
      <c r="H3753">
        <f ca="1">FLOOR(SimTable[[#This Row],[Total_Service_Time_sec]],10)</f>
        <v>50</v>
      </c>
    </row>
    <row r="3754" spans="1:8" ht="15" customHeight="1">
      <c r="A3754">
        <f t="shared" si="58"/>
        <v>3753</v>
      </c>
      <c r="B3754" s="13">
        <f ca="1">RAND()</f>
        <v>0.85964306737127238</v>
      </c>
      <c r="C3754" t="str">
        <f ca="1">IF(B3754&lt;=$L$3,$I$3,IF(B3754&lt;=$L$4,$I$4,IF(B3754&lt;=$L$5,$I$5,IF(B3754&lt;=$L$6,$I$6,$I$7))))</f>
        <v>Cup</v>
      </c>
      <c r="D3754" s="14">
        <f ca="1">LOGINV(RAND(),$M$12,$L$12)</f>
        <v>14.717559980201475</v>
      </c>
      <c r="E3754" s="14">
        <f ca="1">LOGINV(RAND(),$M$13,$L$13)</f>
        <v>32.08526023202505</v>
      </c>
      <c r="F3754" s="14">
        <f ca="1">LOGINV(RAND(),$M$14,$L$14)</f>
        <v>16.712478585885989</v>
      </c>
      <c r="G3754" s="14">
        <f ca="1">D3754+E3754+F3754</f>
        <v>63.515298798112511</v>
      </c>
      <c r="H3754">
        <f ca="1">FLOOR(SimTable[[#This Row],[Total_Service_Time_sec]],10)</f>
        <v>60</v>
      </c>
    </row>
    <row r="3755" spans="1:8" ht="15" customHeight="1">
      <c r="A3755">
        <f t="shared" si="58"/>
        <v>3754</v>
      </c>
      <c r="B3755" s="13">
        <f ca="1">RAND()</f>
        <v>0.15898011536292689</v>
      </c>
      <c r="C3755" t="str">
        <f ca="1">IF(B3755&lt;=$L$3,$I$3,IF(B3755&lt;=$L$4,$I$4,IF(B3755&lt;=$L$5,$I$5,IF(B3755&lt;=$L$6,$I$6,$I$7))))</f>
        <v>Cone</v>
      </c>
      <c r="D3755" s="14">
        <f ca="1">LOGINV(RAND(),$M$12,$L$12)</f>
        <v>39.344209023588313</v>
      </c>
      <c r="E3755" s="14">
        <f ca="1">LOGINV(RAND(),$M$13,$L$13)</f>
        <v>20.241544437151717</v>
      </c>
      <c r="F3755" s="14">
        <f ca="1">LOGINV(RAND(),$M$14,$L$14)</f>
        <v>20.016021212834509</v>
      </c>
      <c r="G3755" s="14">
        <f ca="1">D3755+E3755+F3755</f>
        <v>79.601774673574539</v>
      </c>
      <c r="H3755">
        <f ca="1">FLOOR(SimTable[[#This Row],[Total_Service_Time_sec]],10)</f>
        <v>70</v>
      </c>
    </row>
    <row r="3756" spans="1:8" ht="15" customHeight="1">
      <c r="A3756">
        <f t="shared" si="58"/>
        <v>3755</v>
      </c>
      <c r="B3756" s="13">
        <f ca="1">RAND()</f>
        <v>0.81933545592468471</v>
      </c>
      <c r="C3756" t="str">
        <f ca="1">IF(B3756&lt;=$L$3,$I$3,IF(B3756&lt;=$L$4,$I$4,IF(B3756&lt;=$L$5,$I$5,IF(B3756&lt;=$L$6,$I$6,$I$7))))</f>
        <v>Cup</v>
      </c>
      <c r="D3756" s="14">
        <f ca="1">LOGINV(RAND(),$M$12,$L$12)</f>
        <v>39.828027700135543</v>
      </c>
      <c r="E3756" s="14">
        <f ca="1">LOGINV(RAND(),$M$13,$L$13)</f>
        <v>24.403395652832646</v>
      </c>
      <c r="F3756" s="14">
        <f ca="1">LOGINV(RAND(),$M$14,$L$14)</f>
        <v>19.895882867287277</v>
      </c>
      <c r="G3756" s="14">
        <f ca="1">D3756+E3756+F3756</f>
        <v>84.127306220255463</v>
      </c>
      <c r="H3756">
        <f ca="1">FLOOR(SimTable[[#This Row],[Total_Service_Time_sec]],10)</f>
        <v>80</v>
      </c>
    </row>
    <row r="3757" spans="1:8" ht="15" customHeight="1">
      <c r="A3757">
        <f t="shared" si="58"/>
        <v>3756</v>
      </c>
      <c r="B3757" s="13">
        <f ca="1">RAND()</f>
        <v>0.95069240840133085</v>
      </c>
      <c r="C3757" t="str">
        <f ca="1">IF(B3757&lt;=$L$3,$I$3,IF(B3757&lt;=$L$4,$I$4,IF(B3757&lt;=$L$5,$I$5,IF(B3757&lt;=$L$6,$I$6,$I$7))))</f>
        <v>Split</v>
      </c>
      <c r="D3757" s="14">
        <f ca="1">LOGINV(RAND(),$M$12,$L$12)</f>
        <v>7.061662080178591</v>
      </c>
      <c r="E3757" s="14">
        <f ca="1">LOGINV(RAND(),$M$13,$L$13)</f>
        <v>13.47929542128368</v>
      </c>
      <c r="F3757" s="14">
        <f ca="1">LOGINV(RAND(),$M$14,$L$14)</f>
        <v>18.430856966825381</v>
      </c>
      <c r="G3757" s="14">
        <f ca="1">D3757+E3757+F3757</f>
        <v>38.971814468287654</v>
      </c>
      <c r="H3757">
        <f ca="1">FLOOR(SimTable[[#This Row],[Total_Service_Time_sec]],10)</f>
        <v>30</v>
      </c>
    </row>
    <row r="3758" spans="1:8" ht="15" customHeight="1">
      <c r="A3758">
        <f t="shared" si="58"/>
        <v>3757</v>
      </c>
      <c r="B3758" s="13">
        <f ca="1">RAND()</f>
        <v>0.71699834224357284</v>
      </c>
      <c r="C3758" t="str">
        <f ca="1">IF(B3758&lt;=$L$3,$I$3,IF(B3758&lt;=$L$4,$I$4,IF(B3758&lt;=$L$5,$I$5,IF(B3758&lt;=$L$6,$I$6,$I$7))))</f>
        <v>Cup</v>
      </c>
      <c r="D3758" s="14">
        <f ca="1">LOGINV(RAND(),$M$12,$L$12)</f>
        <v>18.120099611986053</v>
      </c>
      <c r="E3758" s="14">
        <f ca="1">LOGINV(RAND(),$M$13,$L$13)</f>
        <v>22.617932657665598</v>
      </c>
      <c r="F3758" s="14">
        <f ca="1">LOGINV(RAND(),$M$14,$L$14)</f>
        <v>19.453951994515574</v>
      </c>
      <c r="G3758" s="14">
        <f ca="1">D3758+E3758+F3758</f>
        <v>60.191984264167232</v>
      </c>
      <c r="H3758">
        <f ca="1">FLOOR(SimTable[[#This Row],[Total_Service_Time_sec]],10)</f>
        <v>60</v>
      </c>
    </row>
    <row r="3759" spans="1:8" ht="15" customHeight="1">
      <c r="A3759">
        <f t="shared" si="58"/>
        <v>3758</v>
      </c>
      <c r="B3759" s="13">
        <f ca="1">RAND()</f>
        <v>0.66054474641006566</v>
      </c>
      <c r="C3759" t="str">
        <f ca="1">IF(B3759&lt;=$L$3,$I$3,IF(B3759&lt;=$L$4,$I$4,IF(B3759&lt;=$L$5,$I$5,IF(B3759&lt;=$L$6,$I$6,$I$7))))</f>
        <v>Cup</v>
      </c>
      <c r="D3759" s="14">
        <f ca="1">LOGINV(RAND(),$M$12,$L$12)</f>
        <v>86.507853823410883</v>
      </c>
      <c r="E3759" s="14">
        <f ca="1">LOGINV(RAND(),$M$13,$L$13)</f>
        <v>22.810247184382007</v>
      </c>
      <c r="F3759" s="14">
        <f ca="1">LOGINV(RAND(),$M$14,$L$14)</f>
        <v>21.148114254831199</v>
      </c>
      <c r="G3759" s="14">
        <f ca="1">D3759+E3759+F3759</f>
        <v>130.46621526262408</v>
      </c>
      <c r="H3759">
        <f ca="1">FLOOR(SimTable[[#This Row],[Total_Service_Time_sec]],10)</f>
        <v>130</v>
      </c>
    </row>
    <row r="3760" spans="1:8" ht="15" customHeight="1">
      <c r="A3760">
        <f t="shared" si="58"/>
        <v>3759</v>
      </c>
      <c r="B3760" s="13">
        <f ca="1">RAND()</f>
        <v>0.79354822670277625</v>
      </c>
      <c r="C3760" t="str">
        <f ca="1">IF(B3760&lt;=$L$3,$I$3,IF(B3760&lt;=$L$4,$I$4,IF(B3760&lt;=$L$5,$I$5,IF(B3760&lt;=$L$6,$I$6,$I$7))))</f>
        <v>Cup</v>
      </c>
      <c r="D3760" s="14">
        <f ca="1">LOGINV(RAND(),$M$12,$L$12)</f>
        <v>117.69344638818382</v>
      </c>
      <c r="E3760" s="14">
        <f ca="1">LOGINV(RAND(),$M$13,$L$13)</f>
        <v>27.508335240707591</v>
      </c>
      <c r="F3760" s="14">
        <f ca="1">LOGINV(RAND(),$M$14,$L$14)</f>
        <v>23.676531840847076</v>
      </c>
      <c r="G3760" s="14">
        <f ca="1">D3760+E3760+F3760</f>
        <v>168.87831346973849</v>
      </c>
      <c r="H3760">
        <f ca="1">FLOOR(SimTable[[#This Row],[Total_Service_Time_sec]],10)</f>
        <v>160</v>
      </c>
    </row>
    <row r="3761" spans="1:8" ht="15" customHeight="1">
      <c r="A3761">
        <f t="shared" si="58"/>
        <v>3760</v>
      </c>
      <c r="B3761" s="13">
        <f ca="1">RAND()</f>
        <v>0.92299947783729153</v>
      </c>
      <c r="C3761" t="str">
        <f ca="1">IF(B3761&lt;=$L$3,$I$3,IF(B3761&lt;=$L$4,$I$4,IF(B3761&lt;=$L$5,$I$5,IF(B3761&lt;=$L$6,$I$6,$I$7))))</f>
        <v>Split</v>
      </c>
      <c r="D3761" s="14">
        <f ca="1">LOGINV(RAND(),$M$12,$L$12)</f>
        <v>52.640511476186994</v>
      </c>
      <c r="E3761" s="14">
        <f ca="1">LOGINV(RAND(),$M$13,$L$13)</f>
        <v>20.504764121250386</v>
      </c>
      <c r="F3761" s="14">
        <f ca="1">LOGINV(RAND(),$M$14,$L$14)</f>
        <v>20.985712658146152</v>
      </c>
      <c r="G3761" s="14">
        <f ca="1">D3761+E3761+F3761</f>
        <v>94.130988255583532</v>
      </c>
      <c r="H3761">
        <f ca="1">FLOOR(SimTable[[#This Row],[Total_Service_Time_sec]],10)</f>
        <v>90</v>
      </c>
    </row>
    <row r="3762" spans="1:8" ht="15" customHeight="1">
      <c r="A3762">
        <f t="shared" si="58"/>
        <v>3761</v>
      </c>
      <c r="B3762" s="13">
        <f ca="1">RAND()</f>
        <v>9.1213087588403852E-2</v>
      </c>
      <c r="C3762" t="str">
        <f ca="1">IF(B3762&lt;=$L$3,$I$3,IF(B3762&lt;=$L$4,$I$4,IF(B3762&lt;=$L$5,$I$5,IF(B3762&lt;=$L$6,$I$6,$I$7))))</f>
        <v>Cone</v>
      </c>
      <c r="D3762" s="14">
        <f ca="1">LOGINV(RAND(),$M$12,$L$12)</f>
        <v>28.043697042535506</v>
      </c>
      <c r="E3762" s="14">
        <f ca="1">LOGINV(RAND(),$M$13,$L$13)</f>
        <v>11.311767001172502</v>
      </c>
      <c r="F3762" s="14">
        <f ca="1">LOGINV(RAND(),$M$14,$L$14)</f>
        <v>21.716877197136263</v>
      </c>
      <c r="G3762" s="14">
        <f ca="1">D3762+E3762+F3762</f>
        <v>61.072341240844274</v>
      </c>
      <c r="H3762">
        <f ca="1">FLOOR(SimTable[[#This Row],[Total_Service_Time_sec]],10)</f>
        <v>60</v>
      </c>
    </row>
    <row r="3763" spans="1:8" ht="15" customHeight="1">
      <c r="A3763">
        <f t="shared" si="58"/>
        <v>3762</v>
      </c>
      <c r="B3763" s="13">
        <f ca="1">RAND()</f>
        <v>0.94141009475670712</v>
      </c>
      <c r="C3763" t="str">
        <f ca="1">IF(B3763&lt;=$L$3,$I$3,IF(B3763&lt;=$L$4,$I$4,IF(B3763&lt;=$L$5,$I$5,IF(B3763&lt;=$L$6,$I$6,$I$7))))</f>
        <v>Split</v>
      </c>
      <c r="D3763" s="14">
        <f ca="1">LOGINV(RAND(),$M$12,$L$12)</f>
        <v>14.944942199086645</v>
      </c>
      <c r="E3763" s="14">
        <f ca="1">LOGINV(RAND(),$M$13,$L$13)</f>
        <v>60.74599732227891</v>
      </c>
      <c r="F3763" s="14">
        <f ca="1">LOGINV(RAND(),$M$14,$L$14)</f>
        <v>21.653660873691877</v>
      </c>
      <c r="G3763" s="14">
        <f ca="1">D3763+E3763+F3763</f>
        <v>97.344600395057427</v>
      </c>
      <c r="H3763">
        <f ca="1">FLOOR(SimTable[[#This Row],[Total_Service_Time_sec]],10)</f>
        <v>90</v>
      </c>
    </row>
    <row r="3764" spans="1:8" ht="15" customHeight="1">
      <c r="A3764">
        <f t="shared" si="58"/>
        <v>3763</v>
      </c>
      <c r="B3764" s="13">
        <f ca="1">RAND()</f>
        <v>0.59476617989692282</v>
      </c>
      <c r="C3764" t="str">
        <f ca="1">IF(B3764&lt;=$L$3,$I$3,IF(B3764&lt;=$L$4,$I$4,IF(B3764&lt;=$L$5,$I$5,IF(B3764&lt;=$L$6,$I$6,$I$7))))</f>
        <v>Cup</v>
      </c>
      <c r="D3764" s="14">
        <f ca="1">LOGINV(RAND(),$M$12,$L$12)</f>
        <v>47.913983619222613</v>
      </c>
      <c r="E3764" s="14">
        <f ca="1">LOGINV(RAND(),$M$13,$L$13)</f>
        <v>23.587043468213952</v>
      </c>
      <c r="F3764" s="14">
        <f ca="1">LOGINV(RAND(),$M$14,$L$14)</f>
        <v>20.843500910465451</v>
      </c>
      <c r="G3764" s="14">
        <f ca="1">D3764+E3764+F3764</f>
        <v>92.34452799790202</v>
      </c>
      <c r="H3764">
        <f ca="1">FLOOR(SimTable[[#This Row],[Total_Service_Time_sec]],10)</f>
        <v>90</v>
      </c>
    </row>
    <row r="3765" spans="1:8" ht="15" customHeight="1">
      <c r="A3765">
        <f t="shared" si="58"/>
        <v>3764</v>
      </c>
      <c r="B3765" s="13">
        <f ca="1">RAND()</f>
        <v>0.73025415463312016</v>
      </c>
      <c r="C3765" t="str">
        <f ca="1">IF(B3765&lt;=$L$3,$I$3,IF(B3765&lt;=$L$4,$I$4,IF(B3765&lt;=$L$5,$I$5,IF(B3765&lt;=$L$6,$I$6,$I$7))))</f>
        <v>Cup</v>
      </c>
      <c r="D3765" s="14">
        <f ca="1">LOGINV(RAND(),$M$12,$L$12)</f>
        <v>13.428682421082154</v>
      </c>
      <c r="E3765" s="14">
        <f ca="1">LOGINV(RAND(),$M$13,$L$13)</f>
        <v>21.920270299239586</v>
      </c>
      <c r="F3765" s="14">
        <f ca="1">LOGINV(RAND(),$M$14,$L$14)</f>
        <v>16.433263646041727</v>
      </c>
      <c r="G3765" s="14">
        <f ca="1">D3765+E3765+F3765</f>
        <v>51.782216366363471</v>
      </c>
      <c r="H3765">
        <f ca="1">FLOOR(SimTable[[#This Row],[Total_Service_Time_sec]],10)</f>
        <v>50</v>
      </c>
    </row>
    <row r="3766" spans="1:8" ht="15" customHeight="1">
      <c r="A3766">
        <f t="shared" si="58"/>
        <v>3765</v>
      </c>
      <c r="B3766" s="13">
        <f ca="1">RAND()</f>
        <v>0.84692422500372522</v>
      </c>
      <c r="C3766" t="str">
        <f ca="1">IF(B3766&lt;=$L$3,$I$3,IF(B3766&lt;=$L$4,$I$4,IF(B3766&lt;=$L$5,$I$5,IF(B3766&lt;=$L$6,$I$6,$I$7))))</f>
        <v>Cup</v>
      </c>
      <c r="D3766" s="14">
        <f ca="1">LOGINV(RAND(),$M$12,$L$12)</f>
        <v>9.2033066141279303</v>
      </c>
      <c r="E3766" s="14">
        <f ca="1">LOGINV(RAND(),$M$13,$L$13)</f>
        <v>5.7525640468436787</v>
      </c>
      <c r="F3766" s="14">
        <f ca="1">LOGINV(RAND(),$M$14,$L$14)</f>
        <v>21.557082226182089</v>
      </c>
      <c r="G3766" s="14">
        <f ca="1">D3766+E3766+F3766</f>
        <v>36.512952887153702</v>
      </c>
      <c r="H3766">
        <f ca="1">FLOOR(SimTable[[#This Row],[Total_Service_Time_sec]],10)</f>
        <v>30</v>
      </c>
    </row>
    <row r="3767" spans="1:8" ht="15" customHeight="1">
      <c r="A3767">
        <f t="shared" si="58"/>
        <v>3766</v>
      </c>
      <c r="B3767" s="13">
        <f ca="1">RAND()</f>
        <v>0.8510598823635227</v>
      </c>
      <c r="C3767" t="str">
        <f ca="1">IF(B3767&lt;=$L$3,$I$3,IF(B3767&lt;=$L$4,$I$4,IF(B3767&lt;=$L$5,$I$5,IF(B3767&lt;=$L$6,$I$6,$I$7))))</f>
        <v>Cup</v>
      </c>
      <c r="D3767" s="14">
        <f ca="1">LOGINV(RAND(),$M$12,$L$12)</f>
        <v>95.507790807268464</v>
      </c>
      <c r="E3767" s="14">
        <f ca="1">LOGINV(RAND(),$M$13,$L$13)</f>
        <v>34.380255001874808</v>
      </c>
      <c r="F3767" s="14">
        <f ca="1">LOGINV(RAND(),$M$14,$L$14)</f>
        <v>19.22728533507102</v>
      </c>
      <c r="G3767" s="14">
        <f ca="1">D3767+E3767+F3767</f>
        <v>149.11533114421431</v>
      </c>
      <c r="H3767">
        <f ca="1">FLOOR(SimTable[[#This Row],[Total_Service_Time_sec]],10)</f>
        <v>140</v>
      </c>
    </row>
    <row r="3768" spans="1:8" ht="15" customHeight="1">
      <c r="A3768">
        <f t="shared" si="58"/>
        <v>3767</v>
      </c>
      <c r="B3768" s="13">
        <f ca="1">RAND()</f>
        <v>0.93695928799436645</v>
      </c>
      <c r="C3768" t="str">
        <f ca="1">IF(B3768&lt;=$L$3,$I$3,IF(B3768&lt;=$L$4,$I$4,IF(B3768&lt;=$L$5,$I$5,IF(B3768&lt;=$L$6,$I$6,$I$7))))</f>
        <v>Split</v>
      </c>
      <c r="D3768" s="14">
        <f ca="1">LOGINV(RAND(),$M$12,$L$12)</f>
        <v>133.22703182490358</v>
      </c>
      <c r="E3768" s="14">
        <f ca="1">LOGINV(RAND(),$M$13,$L$13)</f>
        <v>16.505144381272377</v>
      </c>
      <c r="F3768" s="14">
        <f ca="1">LOGINV(RAND(),$M$14,$L$14)</f>
        <v>28.089608120254585</v>
      </c>
      <c r="G3768" s="14">
        <f ca="1">D3768+E3768+F3768</f>
        <v>177.82178432643053</v>
      </c>
      <c r="H3768">
        <f ca="1">FLOOR(SimTable[[#This Row],[Total_Service_Time_sec]],10)</f>
        <v>170</v>
      </c>
    </row>
    <row r="3769" spans="1:8" ht="15" customHeight="1">
      <c r="A3769">
        <f t="shared" si="58"/>
        <v>3768</v>
      </c>
      <c r="B3769" s="13">
        <f ca="1">RAND()</f>
        <v>0.75475137755497834</v>
      </c>
      <c r="C3769" t="str">
        <f ca="1">IF(B3769&lt;=$L$3,$I$3,IF(B3769&lt;=$L$4,$I$4,IF(B3769&lt;=$L$5,$I$5,IF(B3769&lt;=$L$6,$I$6,$I$7))))</f>
        <v>Cup</v>
      </c>
      <c r="D3769" s="14">
        <f ca="1">LOGINV(RAND(),$M$12,$L$12)</f>
        <v>34.710247190912348</v>
      </c>
      <c r="E3769" s="14">
        <f ca="1">LOGINV(RAND(),$M$13,$L$13)</f>
        <v>29.388411797595321</v>
      </c>
      <c r="F3769" s="14">
        <f ca="1">LOGINV(RAND(),$M$14,$L$14)</f>
        <v>15.812986943023242</v>
      </c>
      <c r="G3769" s="14">
        <f ca="1">D3769+E3769+F3769</f>
        <v>79.911645931530913</v>
      </c>
      <c r="H3769">
        <f ca="1">FLOOR(SimTable[[#This Row],[Total_Service_Time_sec]],10)</f>
        <v>70</v>
      </c>
    </row>
    <row r="3770" spans="1:8" ht="15" customHeight="1">
      <c r="A3770">
        <f t="shared" si="58"/>
        <v>3769</v>
      </c>
      <c r="B3770" s="13">
        <f ca="1">RAND()</f>
        <v>0.52502606228144655</v>
      </c>
      <c r="C3770" t="str">
        <f ca="1">IF(B3770&lt;=$L$3,$I$3,IF(B3770&lt;=$L$4,$I$4,IF(B3770&lt;=$L$5,$I$5,IF(B3770&lt;=$L$6,$I$6,$I$7))))</f>
        <v>Cup</v>
      </c>
      <c r="D3770" s="14">
        <f ca="1">LOGINV(RAND(),$M$12,$L$12)</f>
        <v>27.911535156097905</v>
      </c>
      <c r="E3770" s="14">
        <f ca="1">LOGINV(RAND(),$M$13,$L$13)</f>
        <v>12.273778237360805</v>
      </c>
      <c r="F3770" s="14">
        <f ca="1">LOGINV(RAND(),$M$14,$L$14)</f>
        <v>20.146704252686536</v>
      </c>
      <c r="G3770" s="14">
        <f ca="1">D3770+E3770+F3770</f>
        <v>60.332017646145246</v>
      </c>
      <c r="H3770">
        <f ca="1">FLOOR(SimTable[[#This Row],[Total_Service_Time_sec]],10)</f>
        <v>60</v>
      </c>
    </row>
    <row r="3771" spans="1:8" ht="15" customHeight="1">
      <c r="A3771">
        <f t="shared" si="58"/>
        <v>3770</v>
      </c>
      <c r="B3771" s="13">
        <f ca="1">RAND()</f>
        <v>0.54137808967691059</v>
      </c>
      <c r="C3771" t="str">
        <f ca="1">IF(B3771&lt;=$L$3,$I$3,IF(B3771&lt;=$L$4,$I$4,IF(B3771&lt;=$L$5,$I$5,IF(B3771&lt;=$L$6,$I$6,$I$7))))</f>
        <v>Cup</v>
      </c>
      <c r="D3771" s="14">
        <f ca="1">LOGINV(RAND(),$M$12,$L$12)</f>
        <v>47.298810008347452</v>
      </c>
      <c r="E3771" s="14">
        <f ca="1">LOGINV(RAND(),$M$13,$L$13)</f>
        <v>19.912578311227634</v>
      </c>
      <c r="F3771" s="14">
        <f ca="1">LOGINV(RAND(),$M$14,$L$14)</f>
        <v>27.137713298624206</v>
      </c>
      <c r="G3771" s="14">
        <f ca="1">D3771+E3771+F3771</f>
        <v>94.349101618199299</v>
      </c>
      <c r="H3771">
        <f ca="1">FLOOR(SimTable[[#This Row],[Total_Service_Time_sec]],10)</f>
        <v>90</v>
      </c>
    </row>
    <row r="3772" spans="1:8" ht="15" customHeight="1">
      <c r="A3772">
        <f t="shared" si="58"/>
        <v>3771</v>
      </c>
      <c r="B3772" s="13">
        <f ca="1">RAND()</f>
        <v>0.46671038263096098</v>
      </c>
      <c r="C3772" t="str">
        <f ca="1">IF(B3772&lt;=$L$3,$I$3,IF(B3772&lt;=$L$4,$I$4,IF(B3772&lt;=$L$5,$I$5,IF(B3772&lt;=$L$6,$I$6,$I$7))))</f>
        <v>Cone</v>
      </c>
      <c r="D3772" s="14">
        <f ca="1">LOGINV(RAND(),$M$12,$L$12)</f>
        <v>33.557067489809839</v>
      </c>
      <c r="E3772" s="14">
        <f ca="1">LOGINV(RAND(),$M$13,$L$13)</f>
        <v>43.40149154788503</v>
      </c>
      <c r="F3772" s="14">
        <f ca="1">LOGINV(RAND(),$M$14,$L$14)</f>
        <v>20.233627116124605</v>
      </c>
      <c r="G3772" s="14">
        <f ca="1">D3772+E3772+F3772</f>
        <v>97.192186153819478</v>
      </c>
      <c r="H3772">
        <f ca="1">FLOOR(SimTable[[#This Row],[Total_Service_Time_sec]],10)</f>
        <v>90</v>
      </c>
    </row>
    <row r="3773" spans="1:8" ht="15" customHeight="1">
      <c r="A3773">
        <f t="shared" si="58"/>
        <v>3772</v>
      </c>
      <c r="B3773" s="13">
        <f ca="1">RAND()</f>
        <v>0.4326148153254088</v>
      </c>
      <c r="C3773" t="str">
        <f ca="1">IF(B3773&lt;=$L$3,$I$3,IF(B3773&lt;=$L$4,$I$4,IF(B3773&lt;=$L$5,$I$5,IF(B3773&lt;=$L$6,$I$6,$I$7))))</f>
        <v>Cone</v>
      </c>
      <c r="D3773" s="14">
        <f ca="1">LOGINV(RAND(),$M$12,$L$12)</f>
        <v>116.07624273410379</v>
      </c>
      <c r="E3773" s="14">
        <f ca="1">LOGINV(RAND(),$M$13,$L$13)</f>
        <v>32.389123108061113</v>
      </c>
      <c r="F3773" s="14">
        <f ca="1">LOGINV(RAND(),$M$14,$L$14)</f>
        <v>17.198903125060237</v>
      </c>
      <c r="G3773" s="14">
        <f ca="1">D3773+E3773+F3773</f>
        <v>165.66426896722513</v>
      </c>
      <c r="H3773">
        <f ca="1">FLOOR(SimTable[[#This Row],[Total_Service_Time_sec]],10)</f>
        <v>160</v>
      </c>
    </row>
    <row r="3774" spans="1:8" ht="15" customHeight="1">
      <c r="A3774">
        <f t="shared" si="58"/>
        <v>3773</v>
      </c>
      <c r="B3774" s="13">
        <f ca="1">RAND()</f>
        <v>0.51249612664941413</v>
      </c>
      <c r="C3774" t="str">
        <f ca="1">IF(B3774&lt;=$L$3,$I$3,IF(B3774&lt;=$L$4,$I$4,IF(B3774&lt;=$L$5,$I$5,IF(B3774&lt;=$L$6,$I$6,$I$7))))</f>
        <v>Cup</v>
      </c>
      <c r="D3774" s="14">
        <f ca="1">LOGINV(RAND(),$M$12,$L$12)</f>
        <v>9.9778136880771839</v>
      </c>
      <c r="E3774" s="14">
        <f ca="1">LOGINV(RAND(),$M$13,$L$13)</f>
        <v>44.272767307674251</v>
      </c>
      <c r="F3774" s="14">
        <f ca="1">LOGINV(RAND(),$M$14,$L$14)</f>
        <v>21.359175615538607</v>
      </c>
      <c r="G3774" s="14">
        <f ca="1">D3774+E3774+F3774</f>
        <v>75.609756611290038</v>
      </c>
      <c r="H3774">
        <f ca="1">FLOOR(SimTable[[#This Row],[Total_Service_Time_sec]],10)</f>
        <v>70</v>
      </c>
    </row>
    <row r="3775" spans="1:8" ht="15" customHeight="1">
      <c r="A3775">
        <f t="shared" si="58"/>
        <v>3774</v>
      </c>
      <c r="B3775" s="13">
        <f ca="1">RAND()</f>
        <v>0.11801651971712768</v>
      </c>
      <c r="C3775" t="str">
        <f ca="1">IF(B3775&lt;=$L$3,$I$3,IF(B3775&lt;=$L$4,$I$4,IF(B3775&lt;=$L$5,$I$5,IF(B3775&lt;=$L$6,$I$6,$I$7))))</f>
        <v>Cone</v>
      </c>
      <c r="D3775" s="14">
        <f ca="1">LOGINV(RAND(),$M$12,$L$12)</f>
        <v>18.436577766152546</v>
      </c>
      <c r="E3775" s="14">
        <f ca="1">LOGINV(RAND(),$M$13,$L$13)</f>
        <v>46.020620309321671</v>
      </c>
      <c r="F3775" s="14">
        <f ca="1">LOGINV(RAND(),$M$14,$L$14)</f>
        <v>24.331676090017272</v>
      </c>
      <c r="G3775" s="14">
        <f ca="1">D3775+E3775+F3775</f>
        <v>88.788874165491492</v>
      </c>
      <c r="H3775">
        <f ca="1">FLOOR(SimTable[[#This Row],[Total_Service_Time_sec]],10)</f>
        <v>80</v>
      </c>
    </row>
    <row r="3776" spans="1:8" ht="15" customHeight="1">
      <c r="A3776">
        <f t="shared" si="58"/>
        <v>3775</v>
      </c>
      <c r="B3776" s="13">
        <f ca="1">RAND()</f>
        <v>0.15320993025344032</v>
      </c>
      <c r="C3776" t="str">
        <f ca="1">IF(B3776&lt;=$L$3,$I$3,IF(B3776&lt;=$L$4,$I$4,IF(B3776&lt;=$L$5,$I$5,IF(B3776&lt;=$L$6,$I$6,$I$7))))</f>
        <v>Cone</v>
      </c>
      <c r="D3776" s="14">
        <f ca="1">LOGINV(RAND(),$M$12,$L$12)</f>
        <v>14.719578543616869</v>
      </c>
      <c r="E3776" s="14">
        <f ca="1">LOGINV(RAND(),$M$13,$L$13)</f>
        <v>36.310838086835851</v>
      </c>
      <c r="F3776" s="14">
        <f ca="1">LOGINV(RAND(),$M$14,$L$14)</f>
        <v>15.407843206135224</v>
      </c>
      <c r="G3776" s="14">
        <f ca="1">D3776+E3776+F3776</f>
        <v>66.438259836587946</v>
      </c>
      <c r="H3776">
        <f ca="1">FLOOR(SimTable[[#This Row],[Total_Service_Time_sec]],10)</f>
        <v>60</v>
      </c>
    </row>
    <row r="3777" spans="1:8" ht="15" customHeight="1">
      <c r="A3777">
        <f t="shared" si="58"/>
        <v>3776</v>
      </c>
      <c r="B3777" s="13">
        <f ca="1">RAND()</f>
        <v>0.66056238602856865</v>
      </c>
      <c r="C3777" t="str">
        <f ca="1">IF(B3777&lt;=$L$3,$I$3,IF(B3777&lt;=$L$4,$I$4,IF(B3777&lt;=$L$5,$I$5,IF(B3777&lt;=$L$6,$I$6,$I$7))))</f>
        <v>Cup</v>
      </c>
      <c r="D3777" s="14">
        <f ca="1">LOGINV(RAND(),$M$12,$L$12)</f>
        <v>71.492075266183519</v>
      </c>
      <c r="E3777" s="14">
        <f ca="1">LOGINV(RAND(),$M$13,$L$13)</f>
        <v>29.185911048213196</v>
      </c>
      <c r="F3777" s="14">
        <f ca="1">LOGINV(RAND(),$M$14,$L$14)</f>
        <v>16.268527778090071</v>
      </c>
      <c r="G3777" s="14">
        <f ca="1">D3777+E3777+F3777</f>
        <v>116.94651409248679</v>
      </c>
      <c r="H3777">
        <f ca="1">FLOOR(SimTable[[#This Row],[Total_Service_Time_sec]],10)</f>
        <v>110</v>
      </c>
    </row>
    <row r="3778" spans="1:8" ht="15" customHeight="1">
      <c r="A3778">
        <f t="shared" ref="A3778:A3841" si="59">ROW()-1</f>
        <v>3777</v>
      </c>
      <c r="B3778" s="13">
        <f ca="1">RAND()</f>
        <v>0.22995252851983439</v>
      </c>
      <c r="C3778" t="str">
        <f ca="1">IF(B3778&lt;=$L$3,$I$3,IF(B3778&lt;=$L$4,$I$4,IF(B3778&lt;=$L$5,$I$5,IF(B3778&lt;=$L$6,$I$6,$I$7))))</f>
        <v>Cone</v>
      </c>
      <c r="D3778" s="14">
        <f ca="1">LOGINV(RAND(),$M$12,$L$12)</f>
        <v>7.3268222573082102</v>
      </c>
      <c r="E3778" s="14">
        <f ca="1">LOGINV(RAND(),$M$13,$L$13)</f>
        <v>22.768106508397942</v>
      </c>
      <c r="F3778" s="14">
        <f ca="1">LOGINV(RAND(),$M$14,$L$14)</f>
        <v>22.540919012354575</v>
      </c>
      <c r="G3778" s="14">
        <f ca="1">D3778+E3778+F3778</f>
        <v>52.635847778060722</v>
      </c>
      <c r="H3778">
        <f ca="1">FLOOR(SimTable[[#This Row],[Total_Service_Time_sec]],10)</f>
        <v>50</v>
      </c>
    </row>
    <row r="3779" spans="1:8" ht="15" customHeight="1">
      <c r="A3779">
        <f t="shared" si="59"/>
        <v>3778</v>
      </c>
      <c r="B3779" s="13">
        <f ca="1">RAND()</f>
        <v>0.20123583205917495</v>
      </c>
      <c r="C3779" t="str">
        <f ca="1">IF(B3779&lt;=$L$3,$I$3,IF(B3779&lt;=$L$4,$I$4,IF(B3779&lt;=$L$5,$I$5,IF(B3779&lt;=$L$6,$I$6,$I$7))))</f>
        <v>Cone</v>
      </c>
      <c r="D3779" s="14">
        <f ca="1">LOGINV(RAND(),$M$12,$L$12)</f>
        <v>40.580816977226633</v>
      </c>
      <c r="E3779" s="14">
        <f ca="1">LOGINV(RAND(),$M$13,$L$13)</f>
        <v>37.173692947422488</v>
      </c>
      <c r="F3779" s="14">
        <f ca="1">LOGINV(RAND(),$M$14,$L$14)</f>
        <v>19.945596074163543</v>
      </c>
      <c r="G3779" s="14">
        <f ca="1">D3779+E3779+F3779</f>
        <v>97.70010599881266</v>
      </c>
      <c r="H3779">
        <f ca="1">FLOOR(SimTable[[#This Row],[Total_Service_Time_sec]],10)</f>
        <v>90</v>
      </c>
    </row>
    <row r="3780" spans="1:8" ht="15" customHeight="1">
      <c r="A3780">
        <f t="shared" si="59"/>
        <v>3779</v>
      </c>
      <c r="B3780" s="13">
        <f ca="1">RAND()</f>
        <v>0.55993012891611005</v>
      </c>
      <c r="C3780" t="str">
        <f ca="1">IF(B3780&lt;=$L$3,$I$3,IF(B3780&lt;=$L$4,$I$4,IF(B3780&lt;=$L$5,$I$5,IF(B3780&lt;=$L$6,$I$6,$I$7))))</f>
        <v>Cup</v>
      </c>
      <c r="D3780" s="14">
        <f ca="1">LOGINV(RAND(),$M$12,$L$12)</f>
        <v>57.351870652226587</v>
      </c>
      <c r="E3780" s="14">
        <f ca="1">LOGINV(RAND(),$M$13,$L$13)</f>
        <v>17.234820161465102</v>
      </c>
      <c r="F3780" s="14">
        <f ca="1">LOGINV(RAND(),$M$14,$L$14)</f>
        <v>20.913872969422233</v>
      </c>
      <c r="G3780" s="14">
        <f ca="1">D3780+E3780+F3780</f>
        <v>95.500563783113918</v>
      </c>
      <c r="H3780">
        <f ca="1">FLOOR(SimTable[[#This Row],[Total_Service_Time_sec]],10)</f>
        <v>90</v>
      </c>
    </row>
    <row r="3781" spans="1:8" ht="15" customHeight="1">
      <c r="A3781">
        <f t="shared" si="59"/>
        <v>3780</v>
      </c>
      <c r="B3781" s="13">
        <f ca="1">RAND()</f>
        <v>0.23239514006729201</v>
      </c>
      <c r="C3781" t="str">
        <f ca="1">IF(B3781&lt;=$L$3,$I$3,IF(B3781&lt;=$L$4,$I$4,IF(B3781&lt;=$L$5,$I$5,IF(B3781&lt;=$L$6,$I$6,$I$7))))</f>
        <v>Cone</v>
      </c>
      <c r="D3781" s="14">
        <f ca="1">LOGINV(RAND(),$M$12,$L$12)</f>
        <v>17.302949262737304</v>
      </c>
      <c r="E3781" s="14">
        <f ca="1">LOGINV(RAND(),$M$13,$L$13)</f>
        <v>24.539295433861881</v>
      </c>
      <c r="F3781" s="14">
        <f ca="1">LOGINV(RAND(),$M$14,$L$14)</f>
        <v>16.933978752741879</v>
      </c>
      <c r="G3781" s="14">
        <f ca="1">D3781+E3781+F3781</f>
        <v>58.77622344934106</v>
      </c>
      <c r="H3781">
        <f ca="1">FLOOR(SimTable[[#This Row],[Total_Service_Time_sec]],10)</f>
        <v>50</v>
      </c>
    </row>
    <row r="3782" spans="1:8" ht="15" customHeight="1">
      <c r="A3782">
        <f t="shared" si="59"/>
        <v>3781</v>
      </c>
      <c r="B3782" s="13">
        <f ca="1">RAND()</f>
        <v>6.114036605377815E-2</v>
      </c>
      <c r="C3782" t="str">
        <f ca="1">IF(B3782&lt;=$L$3,$I$3,IF(B3782&lt;=$L$4,$I$4,IF(B3782&lt;=$L$5,$I$5,IF(B3782&lt;=$L$6,$I$6,$I$7))))</f>
        <v>Cone</v>
      </c>
      <c r="D3782" s="14">
        <f ca="1">LOGINV(RAND(),$M$12,$L$12)</f>
        <v>17.798533867062201</v>
      </c>
      <c r="E3782" s="14">
        <f ca="1">LOGINV(RAND(),$M$13,$L$13)</f>
        <v>17.743702849210027</v>
      </c>
      <c r="F3782" s="14">
        <f ca="1">LOGINV(RAND(),$M$14,$L$14)</f>
        <v>21.934225416213245</v>
      </c>
      <c r="G3782" s="14">
        <f ca="1">D3782+E3782+F3782</f>
        <v>57.476462132485473</v>
      </c>
      <c r="H3782">
        <f ca="1">FLOOR(SimTable[[#This Row],[Total_Service_Time_sec]],10)</f>
        <v>50</v>
      </c>
    </row>
    <row r="3783" spans="1:8" ht="15" customHeight="1">
      <c r="A3783">
        <f t="shared" si="59"/>
        <v>3782</v>
      </c>
      <c r="B3783" s="13">
        <f ca="1">RAND()</f>
        <v>0.69322587807843761</v>
      </c>
      <c r="C3783" t="str">
        <f ca="1">IF(B3783&lt;=$L$3,$I$3,IF(B3783&lt;=$L$4,$I$4,IF(B3783&lt;=$L$5,$I$5,IF(B3783&lt;=$L$6,$I$6,$I$7))))</f>
        <v>Cup</v>
      </c>
      <c r="D3783" s="14">
        <f ca="1">LOGINV(RAND(),$M$12,$L$12)</f>
        <v>12.591698168054638</v>
      </c>
      <c r="E3783" s="14">
        <f ca="1">LOGINV(RAND(),$M$13,$L$13)</f>
        <v>41.43392058439278</v>
      </c>
      <c r="F3783" s="14">
        <f ca="1">LOGINV(RAND(),$M$14,$L$14)</f>
        <v>14.544160255817726</v>
      </c>
      <c r="G3783" s="14">
        <f ca="1">D3783+E3783+F3783</f>
        <v>68.569779008265144</v>
      </c>
      <c r="H3783">
        <f ca="1">FLOOR(SimTable[[#This Row],[Total_Service_Time_sec]],10)</f>
        <v>60</v>
      </c>
    </row>
    <row r="3784" spans="1:8" ht="15" customHeight="1">
      <c r="A3784">
        <f t="shared" si="59"/>
        <v>3783</v>
      </c>
      <c r="B3784" s="13">
        <f ca="1">RAND()</f>
        <v>2.0263699064196117E-2</v>
      </c>
      <c r="C3784" t="str">
        <f ca="1">IF(B3784&lt;=$L$3,$I$3,IF(B3784&lt;=$L$4,$I$4,IF(B3784&lt;=$L$5,$I$5,IF(B3784&lt;=$L$6,$I$6,$I$7))))</f>
        <v>Cone</v>
      </c>
      <c r="D3784" s="14">
        <f ca="1">LOGINV(RAND(),$M$12,$L$12)</f>
        <v>34.046071692569406</v>
      </c>
      <c r="E3784" s="14">
        <f ca="1">LOGINV(RAND(),$M$13,$L$13)</f>
        <v>44.781253452182874</v>
      </c>
      <c r="F3784" s="14">
        <f ca="1">LOGINV(RAND(),$M$14,$L$14)</f>
        <v>18.358223764634019</v>
      </c>
      <c r="G3784" s="14">
        <f ca="1">D3784+E3784+F3784</f>
        <v>97.185548909386299</v>
      </c>
      <c r="H3784">
        <f ca="1">FLOOR(SimTable[[#This Row],[Total_Service_Time_sec]],10)</f>
        <v>90</v>
      </c>
    </row>
    <row r="3785" spans="1:8" ht="15" customHeight="1">
      <c r="A3785">
        <f t="shared" si="59"/>
        <v>3784</v>
      </c>
      <c r="B3785" s="13">
        <f ca="1">RAND()</f>
        <v>0.1820192886080092</v>
      </c>
      <c r="C3785" t="str">
        <f ca="1">IF(B3785&lt;=$L$3,$I$3,IF(B3785&lt;=$L$4,$I$4,IF(B3785&lt;=$L$5,$I$5,IF(B3785&lt;=$L$6,$I$6,$I$7))))</f>
        <v>Cone</v>
      </c>
      <c r="D3785" s="14">
        <f ca="1">LOGINV(RAND(),$M$12,$L$12)</f>
        <v>29.113658996411264</v>
      </c>
      <c r="E3785" s="14">
        <f ca="1">LOGINV(RAND(),$M$13,$L$13)</f>
        <v>12.027322012057139</v>
      </c>
      <c r="F3785" s="14">
        <f ca="1">LOGINV(RAND(),$M$14,$L$14)</f>
        <v>20.986184205266582</v>
      </c>
      <c r="G3785" s="14">
        <f ca="1">D3785+E3785+F3785</f>
        <v>62.127165213734983</v>
      </c>
      <c r="H3785">
        <f ca="1">FLOOR(SimTable[[#This Row],[Total_Service_Time_sec]],10)</f>
        <v>60</v>
      </c>
    </row>
    <row r="3786" spans="1:8" ht="15" customHeight="1">
      <c r="A3786">
        <f t="shared" si="59"/>
        <v>3785</v>
      </c>
      <c r="B3786" s="13">
        <f ca="1">RAND()</f>
        <v>0.83328755952294564</v>
      </c>
      <c r="C3786" t="str">
        <f ca="1">IF(B3786&lt;=$L$3,$I$3,IF(B3786&lt;=$L$4,$I$4,IF(B3786&lt;=$L$5,$I$5,IF(B3786&lt;=$L$6,$I$6,$I$7))))</f>
        <v>Cup</v>
      </c>
      <c r="D3786" s="14">
        <f ca="1">LOGINV(RAND(),$M$12,$L$12)</f>
        <v>77.717068880108457</v>
      </c>
      <c r="E3786" s="14">
        <f ca="1">LOGINV(RAND(),$M$13,$L$13)</f>
        <v>46.849372161225027</v>
      </c>
      <c r="F3786" s="14">
        <f ca="1">LOGINV(RAND(),$M$14,$L$14)</f>
        <v>16.919507283515063</v>
      </c>
      <c r="G3786" s="14">
        <f ca="1">D3786+E3786+F3786</f>
        <v>141.48594832484855</v>
      </c>
      <c r="H3786">
        <f ca="1">FLOOR(SimTable[[#This Row],[Total_Service_Time_sec]],10)</f>
        <v>140</v>
      </c>
    </row>
    <row r="3787" spans="1:8" ht="15" customHeight="1">
      <c r="A3787">
        <f t="shared" si="59"/>
        <v>3786</v>
      </c>
      <c r="B3787" s="13">
        <f ca="1">RAND()</f>
        <v>0.74220731835012799</v>
      </c>
      <c r="C3787" t="str">
        <f ca="1">IF(B3787&lt;=$L$3,$I$3,IF(B3787&lt;=$L$4,$I$4,IF(B3787&lt;=$L$5,$I$5,IF(B3787&lt;=$L$6,$I$6,$I$7))))</f>
        <v>Cup</v>
      </c>
      <c r="D3787" s="14">
        <f ca="1">LOGINV(RAND(),$M$12,$L$12)</f>
        <v>8.4289359470746543</v>
      </c>
      <c r="E3787" s="14">
        <f ca="1">LOGINV(RAND(),$M$13,$L$13)</f>
        <v>17.179236812379614</v>
      </c>
      <c r="F3787" s="14">
        <f ca="1">LOGINV(RAND(),$M$14,$L$14)</f>
        <v>22.051953761535479</v>
      </c>
      <c r="G3787" s="14">
        <f ca="1">D3787+E3787+F3787</f>
        <v>47.660126520989749</v>
      </c>
      <c r="H3787">
        <f ca="1">FLOOR(SimTable[[#This Row],[Total_Service_Time_sec]],10)</f>
        <v>40</v>
      </c>
    </row>
    <row r="3788" spans="1:8" ht="15" customHeight="1">
      <c r="A3788">
        <f t="shared" si="59"/>
        <v>3787</v>
      </c>
      <c r="B3788" s="13">
        <f ca="1">RAND()</f>
        <v>0.80632443452529512</v>
      </c>
      <c r="C3788" t="str">
        <f ca="1">IF(B3788&lt;=$L$3,$I$3,IF(B3788&lt;=$L$4,$I$4,IF(B3788&lt;=$L$5,$I$5,IF(B3788&lt;=$L$6,$I$6,$I$7))))</f>
        <v>Cup</v>
      </c>
      <c r="D3788" s="14">
        <f ca="1">LOGINV(RAND(),$M$12,$L$12)</f>
        <v>21.261327321371351</v>
      </c>
      <c r="E3788" s="14">
        <f ca="1">LOGINV(RAND(),$M$13,$L$13)</f>
        <v>20.292501197637225</v>
      </c>
      <c r="F3788" s="14">
        <f ca="1">LOGINV(RAND(),$M$14,$L$14)</f>
        <v>18.708752395748895</v>
      </c>
      <c r="G3788" s="14">
        <f ca="1">D3788+E3788+F3788</f>
        <v>60.262580914757471</v>
      </c>
      <c r="H3788">
        <f ca="1">FLOOR(SimTable[[#This Row],[Total_Service_Time_sec]],10)</f>
        <v>60</v>
      </c>
    </row>
    <row r="3789" spans="1:8" ht="15" customHeight="1">
      <c r="A3789">
        <f t="shared" si="59"/>
        <v>3788</v>
      </c>
      <c r="B3789" s="13">
        <f ca="1">RAND()</f>
        <v>0.91359658907070163</v>
      </c>
      <c r="C3789" t="str">
        <f ca="1">IF(B3789&lt;=$L$3,$I$3,IF(B3789&lt;=$L$4,$I$4,IF(B3789&lt;=$L$5,$I$5,IF(B3789&lt;=$L$6,$I$6,$I$7))))</f>
        <v>Split</v>
      </c>
      <c r="D3789" s="14">
        <f ca="1">LOGINV(RAND(),$M$12,$L$12)</f>
        <v>90.136309635657199</v>
      </c>
      <c r="E3789" s="14">
        <f ca="1">LOGINV(RAND(),$M$13,$L$13)</f>
        <v>29.646507623590534</v>
      </c>
      <c r="F3789" s="14">
        <f ca="1">LOGINV(RAND(),$M$14,$L$14)</f>
        <v>13.750082320616661</v>
      </c>
      <c r="G3789" s="14">
        <f ca="1">D3789+E3789+F3789</f>
        <v>133.53289957986439</v>
      </c>
      <c r="H3789">
        <f ca="1">FLOOR(SimTable[[#This Row],[Total_Service_Time_sec]],10)</f>
        <v>130</v>
      </c>
    </row>
    <row r="3790" spans="1:8" ht="15" customHeight="1">
      <c r="A3790">
        <f t="shared" si="59"/>
        <v>3789</v>
      </c>
      <c r="B3790" s="13">
        <f ca="1">RAND()</f>
        <v>0.15123298892313952</v>
      </c>
      <c r="C3790" t="str">
        <f ca="1">IF(B3790&lt;=$L$3,$I$3,IF(B3790&lt;=$L$4,$I$4,IF(B3790&lt;=$L$5,$I$5,IF(B3790&lt;=$L$6,$I$6,$I$7))))</f>
        <v>Cone</v>
      </c>
      <c r="D3790" s="14">
        <f ca="1">LOGINV(RAND(),$M$12,$L$12)</f>
        <v>63.175779392936768</v>
      </c>
      <c r="E3790" s="14">
        <f ca="1">LOGINV(RAND(),$M$13,$L$13)</f>
        <v>25.579890645341543</v>
      </c>
      <c r="F3790" s="14">
        <f ca="1">LOGINV(RAND(),$M$14,$L$14)</f>
        <v>19.652183988552309</v>
      </c>
      <c r="G3790" s="14">
        <f ca="1">D3790+E3790+F3790</f>
        <v>108.40785402683062</v>
      </c>
      <c r="H3790">
        <f ca="1">FLOOR(SimTable[[#This Row],[Total_Service_Time_sec]],10)</f>
        <v>100</v>
      </c>
    </row>
    <row r="3791" spans="1:8" ht="15" customHeight="1">
      <c r="A3791">
        <f t="shared" si="59"/>
        <v>3790</v>
      </c>
      <c r="B3791" s="13">
        <f ca="1">RAND()</f>
        <v>0.95314447977911076</v>
      </c>
      <c r="C3791" t="str">
        <f ca="1">IF(B3791&lt;=$L$3,$I$3,IF(B3791&lt;=$L$4,$I$4,IF(B3791&lt;=$L$5,$I$5,IF(B3791&lt;=$L$6,$I$6,$I$7))))</f>
        <v>Split</v>
      </c>
      <c r="D3791" s="14">
        <f ca="1">LOGINV(RAND(),$M$12,$L$12)</f>
        <v>42.782312971412914</v>
      </c>
      <c r="E3791" s="14">
        <f ca="1">LOGINV(RAND(),$M$13,$L$13)</f>
        <v>33.261430361936576</v>
      </c>
      <c r="F3791" s="14">
        <f ca="1">LOGINV(RAND(),$M$14,$L$14)</f>
        <v>19.346645699258151</v>
      </c>
      <c r="G3791" s="14">
        <f ca="1">D3791+E3791+F3791</f>
        <v>95.390389032607629</v>
      </c>
      <c r="H3791">
        <f ca="1">FLOOR(SimTable[[#This Row],[Total_Service_Time_sec]],10)</f>
        <v>90</v>
      </c>
    </row>
    <row r="3792" spans="1:8" ht="15" customHeight="1">
      <c r="A3792">
        <f t="shared" si="59"/>
        <v>3791</v>
      </c>
      <c r="B3792" s="13">
        <f ca="1">RAND()</f>
        <v>0.54340265025011236</v>
      </c>
      <c r="C3792" t="str">
        <f ca="1">IF(B3792&lt;=$L$3,$I$3,IF(B3792&lt;=$L$4,$I$4,IF(B3792&lt;=$L$5,$I$5,IF(B3792&lt;=$L$6,$I$6,$I$7))))</f>
        <v>Cup</v>
      </c>
      <c r="D3792" s="14">
        <f ca="1">LOGINV(RAND(),$M$12,$L$12)</f>
        <v>18.028166236618336</v>
      </c>
      <c r="E3792" s="14">
        <f ca="1">LOGINV(RAND(),$M$13,$L$13)</f>
        <v>66.538955374308387</v>
      </c>
      <c r="F3792" s="14">
        <f ca="1">LOGINV(RAND(),$M$14,$L$14)</f>
        <v>19.53110393765273</v>
      </c>
      <c r="G3792" s="14">
        <f ca="1">D3792+E3792+F3792</f>
        <v>104.09822554857945</v>
      </c>
      <c r="H3792">
        <f ca="1">FLOOR(SimTable[[#This Row],[Total_Service_Time_sec]],10)</f>
        <v>100</v>
      </c>
    </row>
    <row r="3793" spans="1:8" ht="15" customHeight="1">
      <c r="A3793">
        <f t="shared" si="59"/>
        <v>3792</v>
      </c>
      <c r="B3793" s="13">
        <f ca="1">RAND()</f>
        <v>0.6607366870793917</v>
      </c>
      <c r="C3793" t="str">
        <f ca="1">IF(B3793&lt;=$L$3,$I$3,IF(B3793&lt;=$L$4,$I$4,IF(B3793&lt;=$L$5,$I$5,IF(B3793&lt;=$L$6,$I$6,$I$7))))</f>
        <v>Cup</v>
      </c>
      <c r="D3793" s="14">
        <f ca="1">LOGINV(RAND(),$M$12,$L$12)</f>
        <v>17.031391516193995</v>
      </c>
      <c r="E3793" s="14">
        <f ca="1">LOGINV(RAND(),$M$13,$L$13)</f>
        <v>37.454269845930369</v>
      </c>
      <c r="F3793" s="14">
        <f ca="1">LOGINV(RAND(),$M$14,$L$14)</f>
        <v>19.153131683096142</v>
      </c>
      <c r="G3793" s="14">
        <f ca="1">D3793+E3793+F3793</f>
        <v>73.638793045220496</v>
      </c>
      <c r="H3793">
        <f ca="1">FLOOR(SimTable[[#This Row],[Total_Service_Time_sec]],10)</f>
        <v>70</v>
      </c>
    </row>
    <row r="3794" spans="1:8" ht="15" customHeight="1">
      <c r="A3794">
        <f t="shared" si="59"/>
        <v>3793</v>
      </c>
      <c r="B3794" s="13">
        <f ca="1">RAND()</f>
        <v>1.6405923759979513E-2</v>
      </c>
      <c r="C3794" t="str">
        <f ca="1">IF(B3794&lt;=$L$3,$I$3,IF(B3794&lt;=$L$4,$I$4,IF(B3794&lt;=$L$5,$I$5,IF(B3794&lt;=$L$6,$I$6,$I$7))))</f>
        <v>Cone</v>
      </c>
      <c r="D3794" s="14">
        <f ca="1">LOGINV(RAND(),$M$12,$L$12)</f>
        <v>336.41948966002951</v>
      </c>
      <c r="E3794" s="14">
        <f ca="1">LOGINV(RAND(),$M$13,$L$13)</f>
        <v>19.88304399833773</v>
      </c>
      <c r="F3794" s="14">
        <f ca="1">LOGINV(RAND(),$M$14,$L$14)</f>
        <v>17.703718780111785</v>
      </c>
      <c r="G3794" s="14">
        <f ca="1">D3794+E3794+F3794</f>
        <v>374.00625243847901</v>
      </c>
      <c r="H3794">
        <f ca="1">FLOOR(SimTable[[#This Row],[Total_Service_Time_sec]],10)</f>
        <v>370</v>
      </c>
    </row>
    <row r="3795" spans="1:8" ht="15" customHeight="1">
      <c r="A3795">
        <f t="shared" si="59"/>
        <v>3794</v>
      </c>
      <c r="B3795" s="13">
        <f ca="1">RAND()</f>
        <v>1.0123181743742604E-2</v>
      </c>
      <c r="C3795" t="str">
        <f ca="1">IF(B3795&lt;=$L$3,$I$3,IF(B3795&lt;=$L$4,$I$4,IF(B3795&lt;=$L$5,$I$5,IF(B3795&lt;=$L$6,$I$6,$I$7))))</f>
        <v>Cone</v>
      </c>
      <c r="D3795" s="14">
        <f ca="1">LOGINV(RAND(),$M$12,$L$12)</f>
        <v>26.036523609672109</v>
      </c>
      <c r="E3795" s="14">
        <f ca="1">LOGINV(RAND(),$M$13,$L$13)</f>
        <v>32.663757171588834</v>
      </c>
      <c r="F3795" s="14">
        <f ca="1">LOGINV(RAND(),$M$14,$L$14)</f>
        <v>16.432982703732787</v>
      </c>
      <c r="G3795" s="14">
        <f ca="1">D3795+E3795+F3795</f>
        <v>75.133263484993734</v>
      </c>
      <c r="H3795">
        <f ca="1">FLOOR(SimTable[[#This Row],[Total_Service_Time_sec]],10)</f>
        <v>70</v>
      </c>
    </row>
    <row r="3796" spans="1:8" ht="15" customHeight="1">
      <c r="A3796">
        <f t="shared" si="59"/>
        <v>3795</v>
      </c>
      <c r="B3796" s="13">
        <f ca="1">RAND()</f>
        <v>0.1555364746512452</v>
      </c>
      <c r="C3796" t="str">
        <f ca="1">IF(B3796&lt;=$L$3,$I$3,IF(B3796&lt;=$L$4,$I$4,IF(B3796&lt;=$L$5,$I$5,IF(B3796&lt;=$L$6,$I$6,$I$7))))</f>
        <v>Cone</v>
      </c>
      <c r="D3796" s="14">
        <f ca="1">LOGINV(RAND(),$M$12,$L$12)</f>
        <v>25.450860147559347</v>
      </c>
      <c r="E3796" s="14">
        <f ca="1">LOGINV(RAND(),$M$13,$L$13)</f>
        <v>25.699098233507549</v>
      </c>
      <c r="F3796" s="14">
        <f ca="1">LOGINV(RAND(),$M$14,$L$14)</f>
        <v>18.66980294354903</v>
      </c>
      <c r="G3796" s="14">
        <f ca="1">D3796+E3796+F3796</f>
        <v>69.819761324615925</v>
      </c>
      <c r="H3796">
        <f ca="1">FLOOR(SimTable[[#This Row],[Total_Service_Time_sec]],10)</f>
        <v>60</v>
      </c>
    </row>
    <row r="3797" spans="1:8" ht="15" customHeight="1">
      <c r="A3797">
        <f t="shared" si="59"/>
        <v>3796</v>
      </c>
      <c r="B3797" s="13">
        <f ca="1">RAND()</f>
        <v>0.52662741189106121</v>
      </c>
      <c r="C3797" t="str">
        <f ca="1">IF(B3797&lt;=$L$3,$I$3,IF(B3797&lt;=$L$4,$I$4,IF(B3797&lt;=$L$5,$I$5,IF(B3797&lt;=$L$6,$I$6,$I$7))))</f>
        <v>Cup</v>
      </c>
      <c r="D3797" s="14">
        <f ca="1">LOGINV(RAND(),$M$12,$L$12)</f>
        <v>32.292321401099414</v>
      </c>
      <c r="E3797" s="14">
        <f ca="1">LOGINV(RAND(),$M$13,$L$13)</f>
        <v>15.266335356640615</v>
      </c>
      <c r="F3797" s="14">
        <f ca="1">LOGINV(RAND(),$M$14,$L$14)</f>
        <v>19.57511449072231</v>
      </c>
      <c r="G3797" s="14">
        <f ca="1">D3797+E3797+F3797</f>
        <v>67.133771248462338</v>
      </c>
      <c r="H3797">
        <f ca="1">FLOOR(SimTable[[#This Row],[Total_Service_Time_sec]],10)</f>
        <v>60</v>
      </c>
    </row>
    <row r="3798" spans="1:8" ht="15" customHeight="1">
      <c r="A3798">
        <f t="shared" si="59"/>
        <v>3797</v>
      </c>
      <c r="B3798" s="13">
        <f ca="1">RAND()</f>
        <v>0.69528640964006305</v>
      </c>
      <c r="C3798" t="str">
        <f ca="1">IF(B3798&lt;=$L$3,$I$3,IF(B3798&lt;=$L$4,$I$4,IF(B3798&lt;=$L$5,$I$5,IF(B3798&lt;=$L$6,$I$6,$I$7))))</f>
        <v>Cup</v>
      </c>
      <c r="D3798" s="14">
        <f ca="1">LOGINV(RAND(),$M$12,$L$12)</f>
        <v>18.399770453498952</v>
      </c>
      <c r="E3798" s="14">
        <f ca="1">LOGINV(RAND(),$M$13,$L$13)</f>
        <v>79.597296988858588</v>
      </c>
      <c r="F3798" s="14">
        <f ca="1">LOGINV(RAND(),$M$14,$L$14)</f>
        <v>21.650938282271834</v>
      </c>
      <c r="G3798" s="14">
        <f ca="1">D3798+E3798+F3798</f>
        <v>119.64800572462939</v>
      </c>
      <c r="H3798">
        <f ca="1">FLOOR(SimTable[[#This Row],[Total_Service_Time_sec]],10)</f>
        <v>110</v>
      </c>
    </row>
    <row r="3799" spans="1:8" ht="15" customHeight="1">
      <c r="A3799">
        <f t="shared" si="59"/>
        <v>3798</v>
      </c>
      <c r="B3799" s="13">
        <f ca="1">RAND()</f>
        <v>0.3505479311092734</v>
      </c>
      <c r="C3799" t="str">
        <f ca="1">IF(B3799&lt;=$L$3,$I$3,IF(B3799&lt;=$L$4,$I$4,IF(B3799&lt;=$L$5,$I$5,IF(B3799&lt;=$L$6,$I$6,$I$7))))</f>
        <v>Cone</v>
      </c>
      <c r="D3799" s="14">
        <f ca="1">LOGINV(RAND(),$M$12,$L$12)</f>
        <v>31.708976262984589</v>
      </c>
      <c r="E3799" s="14">
        <f ca="1">LOGINV(RAND(),$M$13,$L$13)</f>
        <v>37.82555577029413</v>
      </c>
      <c r="F3799" s="14">
        <f ca="1">LOGINV(RAND(),$M$14,$L$14)</f>
        <v>22.196908595776058</v>
      </c>
      <c r="G3799" s="14">
        <f ca="1">D3799+E3799+F3799</f>
        <v>91.731440629054788</v>
      </c>
      <c r="H3799">
        <f ca="1">FLOOR(SimTable[[#This Row],[Total_Service_Time_sec]],10)</f>
        <v>90</v>
      </c>
    </row>
    <row r="3800" spans="1:8" ht="15" customHeight="1">
      <c r="A3800">
        <f t="shared" si="59"/>
        <v>3799</v>
      </c>
      <c r="B3800" s="13">
        <f ca="1">RAND()</f>
        <v>0.69371379770309916</v>
      </c>
      <c r="C3800" t="str">
        <f ca="1">IF(B3800&lt;=$L$3,$I$3,IF(B3800&lt;=$L$4,$I$4,IF(B3800&lt;=$L$5,$I$5,IF(B3800&lt;=$L$6,$I$6,$I$7))))</f>
        <v>Cup</v>
      </c>
      <c r="D3800" s="14">
        <f ca="1">LOGINV(RAND(),$M$12,$L$12)</f>
        <v>31.988114084310112</v>
      </c>
      <c r="E3800" s="14">
        <f ca="1">LOGINV(RAND(),$M$13,$L$13)</f>
        <v>21.954357732945478</v>
      </c>
      <c r="F3800" s="14">
        <f ca="1">LOGINV(RAND(),$M$14,$L$14)</f>
        <v>18.707439642385232</v>
      </c>
      <c r="G3800" s="14">
        <f ca="1">D3800+E3800+F3800</f>
        <v>72.649911459640833</v>
      </c>
      <c r="H3800">
        <f ca="1">FLOOR(SimTable[[#This Row],[Total_Service_Time_sec]],10)</f>
        <v>70</v>
      </c>
    </row>
    <row r="3801" spans="1:8" ht="15" customHeight="1">
      <c r="A3801">
        <f t="shared" si="59"/>
        <v>3800</v>
      </c>
      <c r="B3801" s="13">
        <f ca="1">RAND()</f>
        <v>4.7768001344008937E-2</v>
      </c>
      <c r="C3801" t="str">
        <f ca="1">IF(B3801&lt;=$L$3,$I$3,IF(B3801&lt;=$L$4,$I$4,IF(B3801&lt;=$L$5,$I$5,IF(B3801&lt;=$L$6,$I$6,$I$7))))</f>
        <v>Cone</v>
      </c>
      <c r="D3801" s="14">
        <f ca="1">LOGINV(RAND(),$M$12,$L$12)</f>
        <v>13.328165365207578</v>
      </c>
      <c r="E3801" s="14">
        <f ca="1">LOGINV(RAND(),$M$13,$L$13)</f>
        <v>31.301710605754632</v>
      </c>
      <c r="F3801" s="14">
        <f ca="1">LOGINV(RAND(),$M$14,$L$14)</f>
        <v>21.876174525354831</v>
      </c>
      <c r="G3801" s="14">
        <f ca="1">D3801+E3801+F3801</f>
        <v>66.506050496317044</v>
      </c>
      <c r="H3801">
        <f ca="1">FLOOR(SimTable[[#This Row],[Total_Service_Time_sec]],10)</f>
        <v>60</v>
      </c>
    </row>
    <row r="3802" spans="1:8" ht="15" customHeight="1">
      <c r="A3802">
        <f t="shared" si="59"/>
        <v>3801</v>
      </c>
      <c r="B3802" s="13">
        <f ca="1">RAND()</f>
        <v>0.15028618173491504</v>
      </c>
      <c r="C3802" t="str">
        <f ca="1">IF(B3802&lt;=$L$3,$I$3,IF(B3802&lt;=$L$4,$I$4,IF(B3802&lt;=$L$5,$I$5,IF(B3802&lt;=$L$6,$I$6,$I$7))))</f>
        <v>Cone</v>
      </c>
      <c r="D3802" s="14">
        <f ca="1">LOGINV(RAND(),$M$12,$L$12)</f>
        <v>14.61290029311207</v>
      </c>
      <c r="E3802" s="14">
        <f ca="1">LOGINV(RAND(),$M$13,$L$13)</f>
        <v>19.522204358020623</v>
      </c>
      <c r="F3802" s="14">
        <f ca="1">LOGINV(RAND(),$M$14,$L$14)</f>
        <v>19.843136228221169</v>
      </c>
      <c r="G3802" s="14">
        <f ca="1">D3802+E3802+F3802</f>
        <v>53.978240879353862</v>
      </c>
      <c r="H3802">
        <f ca="1">FLOOR(SimTable[[#This Row],[Total_Service_Time_sec]],10)</f>
        <v>50</v>
      </c>
    </row>
    <row r="3803" spans="1:8" ht="15" customHeight="1">
      <c r="A3803">
        <f t="shared" si="59"/>
        <v>3802</v>
      </c>
      <c r="B3803" s="13">
        <f ca="1">RAND()</f>
        <v>0.38487348175164282</v>
      </c>
      <c r="C3803" t="str">
        <f ca="1">IF(B3803&lt;=$L$3,$I$3,IF(B3803&lt;=$L$4,$I$4,IF(B3803&lt;=$L$5,$I$5,IF(B3803&lt;=$L$6,$I$6,$I$7))))</f>
        <v>Cone</v>
      </c>
      <c r="D3803" s="14">
        <f ca="1">LOGINV(RAND(),$M$12,$L$12)</f>
        <v>46.1260433764322</v>
      </c>
      <c r="E3803" s="14">
        <f ca="1">LOGINV(RAND(),$M$13,$L$13)</f>
        <v>60.587431089896619</v>
      </c>
      <c r="F3803" s="14">
        <f ca="1">LOGINV(RAND(),$M$14,$L$14)</f>
        <v>20.367275475130501</v>
      </c>
      <c r="G3803" s="14">
        <f ca="1">D3803+E3803+F3803</f>
        <v>127.08074994145932</v>
      </c>
      <c r="H3803">
        <f ca="1">FLOOR(SimTable[[#This Row],[Total_Service_Time_sec]],10)</f>
        <v>120</v>
      </c>
    </row>
    <row r="3804" spans="1:8" ht="15" customHeight="1">
      <c r="A3804">
        <f t="shared" si="59"/>
        <v>3803</v>
      </c>
      <c r="B3804" s="13">
        <f ca="1">RAND()</f>
        <v>0.50477819165664262</v>
      </c>
      <c r="C3804" t="str">
        <f ca="1">IF(B3804&lt;=$L$3,$I$3,IF(B3804&lt;=$L$4,$I$4,IF(B3804&lt;=$L$5,$I$5,IF(B3804&lt;=$L$6,$I$6,$I$7))))</f>
        <v>Cup</v>
      </c>
      <c r="D3804" s="14">
        <f ca="1">LOGINV(RAND(),$M$12,$L$12)</f>
        <v>60.666889320283147</v>
      </c>
      <c r="E3804" s="14">
        <f ca="1">LOGINV(RAND(),$M$13,$L$13)</f>
        <v>14.915628870651533</v>
      </c>
      <c r="F3804" s="14">
        <f ca="1">LOGINV(RAND(),$M$14,$L$14)</f>
        <v>20.885363044795756</v>
      </c>
      <c r="G3804" s="14">
        <f ca="1">D3804+E3804+F3804</f>
        <v>96.467881235730431</v>
      </c>
      <c r="H3804">
        <f ca="1">FLOOR(SimTable[[#This Row],[Total_Service_Time_sec]],10)</f>
        <v>90</v>
      </c>
    </row>
    <row r="3805" spans="1:8" ht="15" customHeight="1">
      <c r="A3805">
        <f t="shared" si="59"/>
        <v>3804</v>
      </c>
      <c r="B3805" s="13">
        <f ca="1">RAND()</f>
        <v>0.3033115956179403</v>
      </c>
      <c r="C3805" t="str">
        <f ca="1">IF(B3805&lt;=$L$3,$I$3,IF(B3805&lt;=$L$4,$I$4,IF(B3805&lt;=$L$5,$I$5,IF(B3805&lt;=$L$6,$I$6,$I$7))))</f>
        <v>Cone</v>
      </c>
      <c r="D3805" s="14">
        <f ca="1">LOGINV(RAND(),$M$12,$L$12)</f>
        <v>28.420000446404458</v>
      </c>
      <c r="E3805" s="14">
        <f ca="1">LOGINV(RAND(),$M$13,$L$13)</f>
        <v>37.579519842813049</v>
      </c>
      <c r="F3805" s="14">
        <f ca="1">LOGINV(RAND(),$M$14,$L$14)</f>
        <v>16.436601008897384</v>
      </c>
      <c r="G3805" s="14">
        <f ca="1">D3805+E3805+F3805</f>
        <v>82.436121298114898</v>
      </c>
      <c r="H3805">
        <f ca="1">FLOOR(SimTable[[#This Row],[Total_Service_Time_sec]],10)</f>
        <v>80</v>
      </c>
    </row>
    <row r="3806" spans="1:8" ht="15" customHeight="1">
      <c r="A3806">
        <f t="shared" si="59"/>
        <v>3805</v>
      </c>
      <c r="B3806" s="13">
        <f ca="1">RAND()</f>
        <v>0.18322159642830249</v>
      </c>
      <c r="C3806" t="str">
        <f ca="1">IF(B3806&lt;=$L$3,$I$3,IF(B3806&lt;=$L$4,$I$4,IF(B3806&lt;=$L$5,$I$5,IF(B3806&lt;=$L$6,$I$6,$I$7))))</f>
        <v>Cone</v>
      </c>
      <c r="D3806" s="14">
        <f ca="1">LOGINV(RAND(),$M$12,$L$12)</f>
        <v>13.687498349268113</v>
      </c>
      <c r="E3806" s="14">
        <f ca="1">LOGINV(RAND(),$M$13,$L$13)</f>
        <v>25.041670011260177</v>
      </c>
      <c r="F3806" s="14">
        <f ca="1">LOGINV(RAND(),$M$14,$L$14)</f>
        <v>20.545964530787678</v>
      </c>
      <c r="G3806" s="14">
        <f ca="1">D3806+E3806+F3806</f>
        <v>59.27513289131597</v>
      </c>
      <c r="H3806">
        <f ca="1">FLOOR(SimTable[[#This Row],[Total_Service_Time_sec]],10)</f>
        <v>50</v>
      </c>
    </row>
    <row r="3807" spans="1:8" ht="15" customHeight="1">
      <c r="A3807">
        <f t="shared" si="59"/>
        <v>3806</v>
      </c>
      <c r="B3807" s="13">
        <f ca="1">RAND()</f>
        <v>0.82406280715358637</v>
      </c>
      <c r="C3807" t="str">
        <f ca="1">IF(B3807&lt;=$L$3,$I$3,IF(B3807&lt;=$L$4,$I$4,IF(B3807&lt;=$L$5,$I$5,IF(B3807&lt;=$L$6,$I$6,$I$7))))</f>
        <v>Cup</v>
      </c>
      <c r="D3807" s="14">
        <f ca="1">LOGINV(RAND(),$M$12,$L$12)</f>
        <v>60.740470633935729</v>
      </c>
      <c r="E3807" s="14">
        <f ca="1">LOGINV(RAND(),$M$13,$L$13)</f>
        <v>53.443553078379011</v>
      </c>
      <c r="F3807" s="14">
        <f ca="1">LOGINV(RAND(),$M$14,$L$14)</f>
        <v>19.180295551083692</v>
      </c>
      <c r="G3807" s="14">
        <f ca="1">D3807+E3807+F3807</f>
        <v>133.36431926339844</v>
      </c>
      <c r="H3807">
        <f ca="1">FLOOR(SimTable[[#This Row],[Total_Service_Time_sec]],10)</f>
        <v>130</v>
      </c>
    </row>
    <row r="3808" spans="1:8" ht="15" customHeight="1">
      <c r="A3808">
        <f t="shared" si="59"/>
        <v>3807</v>
      </c>
      <c r="B3808" s="13">
        <f ca="1">RAND()</f>
        <v>0.82256155534102671</v>
      </c>
      <c r="C3808" t="str">
        <f ca="1">IF(B3808&lt;=$L$3,$I$3,IF(B3808&lt;=$L$4,$I$4,IF(B3808&lt;=$L$5,$I$5,IF(B3808&lt;=$L$6,$I$6,$I$7))))</f>
        <v>Cup</v>
      </c>
      <c r="D3808" s="14">
        <f ca="1">LOGINV(RAND(),$M$12,$L$12)</f>
        <v>26.344958784511885</v>
      </c>
      <c r="E3808" s="14">
        <f ca="1">LOGINV(RAND(),$M$13,$L$13)</f>
        <v>48.415905290139165</v>
      </c>
      <c r="F3808" s="14">
        <f ca="1">LOGINV(RAND(),$M$14,$L$14)</f>
        <v>19.165181889533034</v>
      </c>
      <c r="G3808" s="14">
        <f ca="1">D3808+E3808+F3808</f>
        <v>93.926045964184084</v>
      </c>
      <c r="H3808">
        <f ca="1">FLOOR(SimTable[[#This Row],[Total_Service_Time_sec]],10)</f>
        <v>90</v>
      </c>
    </row>
    <row r="3809" spans="1:8" ht="15" customHeight="1">
      <c r="A3809">
        <f t="shared" si="59"/>
        <v>3808</v>
      </c>
      <c r="B3809" s="13">
        <f ca="1">RAND()</f>
        <v>0.45853382955219413</v>
      </c>
      <c r="C3809" t="str">
        <f ca="1">IF(B3809&lt;=$L$3,$I$3,IF(B3809&lt;=$L$4,$I$4,IF(B3809&lt;=$L$5,$I$5,IF(B3809&lt;=$L$6,$I$6,$I$7))))</f>
        <v>Cone</v>
      </c>
      <c r="D3809" s="14">
        <f ca="1">LOGINV(RAND(),$M$12,$L$12)</f>
        <v>44.68873139714556</v>
      </c>
      <c r="E3809" s="14">
        <f ca="1">LOGINV(RAND(),$M$13,$L$13)</f>
        <v>31.010441227671336</v>
      </c>
      <c r="F3809" s="14">
        <f ca="1">LOGINV(RAND(),$M$14,$L$14)</f>
        <v>16.639483300701887</v>
      </c>
      <c r="G3809" s="14">
        <f ca="1">D3809+E3809+F3809</f>
        <v>92.338655925518779</v>
      </c>
      <c r="H3809">
        <f ca="1">FLOOR(SimTable[[#This Row],[Total_Service_Time_sec]],10)</f>
        <v>90</v>
      </c>
    </row>
    <row r="3810" spans="1:8" ht="15" customHeight="1">
      <c r="A3810">
        <f t="shared" si="59"/>
        <v>3809</v>
      </c>
      <c r="B3810" s="13">
        <f ca="1">RAND()</f>
        <v>0.34214968641988952</v>
      </c>
      <c r="C3810" t="str">
        <f ca="1">IF(B3810&lt;=$L$3,$I$3,IF(B3810&lt;=$L$4,$I$4,IF(B3810&lt;=$L$5,$I$5,IF(B3810&lt;=$L$6,$I$6,$I$7))))</f>
        <v>Cone</v>
      </c>
      <c r="D3810" s="14">
        <f ca="1">LOGINV(RAND(),$M$12,$L$12)</f>
        <v>44.614890423793817</v>
      </c>
      <c r="E3810" s="14">
        <f ca="1">LOGINV(RAND(),$M$13,$L$13)</f>
        <v>23.535463033730977</v>
      </c>
      <c r="F3810" s="14">
        <f ca="1">LOGINV(RAND(),$M$14,$L$14)</f>
        <v>18.191832234066624</v>
      </c>
      <c r="G3810" s="14">
        <f ca="1">D3810+E3810+F3810</f>
        <v>86.342185691591425</v>
      </c>
      <c r="H3810">
        <f ca="1">FLOOR(SimTable[[#This Row],[Total_Service_Time_sec]],10)</f>
        <v>80</v>
      </c>
    </row>
    <row r="3811" spans="1:8" ht="15" customHeight="1">
      <c r="A3811">
        <f t="shared" si="59"/>
        <v>3810</v>
      </c>
      <c r="B3811" s="13">
        <f ca="1">RAND()</f>
        <v>0.97971699348101482</v>
      </c>
      <c r="C3811" t="str">
        <f ca="1">IF(B3811&lt;=$L$3,$I$3,IF(B3811&lt;=$L$4,$I$4,IF(B3811&lt;=$L$5,$I$5,IF(B3811&lt;=$L$6,$I$6,$I$7))))</f>
        <v>Sundae</v>
      </c>
      <c r="D3811" s="14">
        <f ca="1">LOGINV(RAND(),$M$12,$L$12)</f>
        <v>53.088385849684869</v>
      </c>
      <c r="E3811" s="14">
        <f ca="1">LOGINV(RAND(),$M$13,$L$13)</f>
        <v>11.442511040128467</v>
      </c>
      <c r="F3811" s="14">
        <f ca="1">LOGINV(RAND(),$M$14,$L$14)</f>
        <v>17.469149804297281</v>
      </c>
      <c r="G3811" s="14">
        <f ca="1">D3811+E3811+F3811</f>
        <v>82.000046694110608</v>
      </c>
      <c r="H3811">
        <f ca="1">FLOOR(SimTable[[#This Row],[Total_Service_Time_sec]],10)</f>
        <v>80</v>
      </c>
    </row>
    <row r="3812" spans="1:8" ht="15" customHeight="1">
      <c r="A3812">
        <f t="shared" si="59"/>
        <v>3811</v>
      </c>
      <c r="B3812" s="13">
        <f ca="1">RAND()</f>
        <v>0.97528534291272517</v>
      </c>
      <c r="C3812" t="str">
        <f ca="1">IF(B3812&lt;=$L$3,$I$3,IF(B3812&lt;=$L$4,$I$4,IF(B3812&lt;=$L$5,$I$5,IF(B3812&lt;=$L$6,$I$6,$I$7))))</f>
        <v>Sundae</v>
      </c>
      <c r="D3812" s="14">
        <f ca="1">LOGINV(RAND(),$M$12,$L$12)</f>
        <v>24.280505760416421</v>
      </c>
      <c r="E3812" s="14">
        <f ca="1">LOGINV(RAND(),$M$13,$L$13)</f>
        <v>62.890623564684674</v>
      </c>
      <c r="F3812" s="14">
        <f ca="1">LOGINV(RAND(),$M$14,$L$14)</f>
        <v>18.304487547871652</v>
      </c>
      <c r="G3812" s="14">
        <f ca="1">D3812+E3812+F3812</f>
        <v>105.47561687297275</v>
      </c>
      <c r="H3812">
        <f ca="1">FLOOR(SimTable[[#This Row],[Total_Service_Time_sec]],10)</f>
        <v>100</v>
      </c>
    </row>
    <row r="3813" spans="1:8" ht="15" customHeight="1">
      <c r="A3813">
        <f t="shared" si="59"/>
        <v>3812</v>
      </c>
      <c r="B3813" s="13">
        <f ca="1">RAND()</f>
        <v>0.55188837406928526</v>
      </c>
      <c r="C3813" t="str">
        <f ca="1">IF(B3813&lt;=$L$3,$I$3,IF(B3813&lt;=$L$4,$I$4,IF(B3813&lt;=$L$5,$I$5,IF(B3813&lt;=$L$6,$I$6,$I$7))))</f>
        <v>Cup</v>
      </c>
      <c r="D3813" s="14">
        <f ca="1">LOGINV(RAND(),$M$12,$L$12)</f>
        <v>46.378699017988787</v>
      </c>
      <c r="E3813" s="14">
        <f ca="1">LOGINV(RAND(),$M$13,$L$13)</f>
        <v>48.283111226451837</v>
      </c>
      <c r="F3813" s="14">
        <f ca="1">LOGINV(RAND(),$M$14,$L$14)</f>
        <v>18.747601755981968</v>
      </c>
      <c r="G3813" s="14">
        <f ca="1">D3813+E3813+F3813</f>
        <v>113.40941200042261</v>
      </c>
      <c r="H3813">
        <f ca="1">FLOOR(SimTable[[#This Row],[Total_Service_Time_sec]],10)</f>
        <v>110</v>
      </c>
    </row>
    <row r="3814" spans="1:8" ht="15" customHeight="1">
      <c r="A3814">
        <f t="shared" si="59"/>
        <v>3813</v>
      </c>
      <c r="B3814" s="13">
        <f ca="1">RAND()</f>
        <v>0.27596101368983916</v>
      </c>
      <c r="C3814" t="str">
        <f ca="1">IF(B3814&lt;=$L$3,$I$3,IF(B3814&lt;=$L$4,$I$4,IF(B3814&lt;=$L$5,$I$5,IF(B3814&lt;=$L$6,$I$6,$I$7))))</f>
        <v>Cone</v>
      </c>
      <c r="D3814" s="14">
        <f ca="1">LOGINV(RAND(),$M$12,$L$12)</f>
        <v>16.0595194788404</v>
      </c>
      <c r="E3814" s="14">
        <f ca="1">LOGINV(RAND(),$M$13,$L$13)</f>
        <v>30.629671283948252</v>
      </c>
      <c r="F3814" s="14">
        <f ca="1">LOGINV(RAND(),$M$14,$L$14)</f>
        <v>21.939904732737254</v>
      </c>
      <c r="G3814" s="14">
        <f ca="1">D3814+E3814+F3814</f>
        <v>68.629095495525917</v>
      </c>
      <c r="H3814">
        <f ca="1">FLOOR(SimTable[[#This Row],[Total_Service_Time_sec]],10)</f>
        <v>60</v>
      </c>
    </row>
    <row r="3815" spans="1:8" ht="15" customHeight="1">
      <c r="A3815">
        <f t="shared" si="59"/>
        <v>3814</v>
      </c>
      <c r="B3815" s="13">
        <f ca="1">RAND()</f>
        <v>0.72222623266524533</v>
      </c>
      <c r="C3815" t="str">
        <f ca="1">IF(B3815&lt;=$L$3,$I$3,IF(B3815&lt;=$L$4,$I$4,IF(B3815&lt;=$L$5,$I$5,IF(B3815&lt;=$L$6,$I$6,$I$7))))</f>
        <v>Cup</v>
      </c>
      <c r="D3815" s="14">
        <f ca="1">LOGINV(RAND(),$M$12,$L$12)</f>
        <v>23.61029158388255</v>
      </c>
      <c r="E3815" s="14">
        <f ca="1">LOGINV(RAND(),$M$13,$L$13)</f>
        <v>14.558071326719265</v>
      </c>
      <c r="F3815" s="14">
        <f ca="1">LOGINV(RAND(),$M$14,$L$14)</f>
        <v>21.728226801711916</v>
      </c>
      <c r="G3815" s="14">
        <f ca="1">D3815+E3815+F3815</f>
        <v>59.896589712313727</v>
      </c>
      <c r="H3815">
        <f ca="1">FLOOR(SimTable[[#This Row],[Total_Service_Time_sec]],10)</f>
        <v>50</v>
      </c>
    </row>
    <row r="3816" spans="1:8" ht="15" customHeight="1">
      <c r="A3816">
        <f t="shared" si="59"/>
        <v>3815</v>
      </c>
      <c r="B3816" s="13">
        <f ca="1">RAND()</f>
        <v>0.33770056929240466</v>
      </c>
      <c r="C3816" t="str">
        <f ca="1">IF(B3816&lt;=$L$3,$I$3,IF(B3816&lt;=$L$4,$I$4,IF(B3816&lt;=$L$5,$I$5,IF(B3816&lt;=$L$6,$I$6,$I$7))))</f>
        <v>Cone</v>
      </c>
      <c r="D3816" s="14">
        <f ca="1">LOGINV(RAND(),$M$12,$L$12)</f>
        <v>53.553720829323836</v>
      </c>
      <c r="E3816" s="14">
        <f ca="1">LOGINV(RAND(),$M$13,$L$13)</f>
        <v>30.002374924520545</v>
      </c>
      <c r="F3816" s="14">
        <f ca="1">LOGINV(RAND(),$M$14,$L$14)</f>
        <v>18.888020683908145</v>
      </c>
      <c r="G3816" s="14">
        <f ca="1">D3816+E3816+F3816</f>
        <v>102.44411643775251</v>
      </c>
      <c r="H3816">
        <f ca="1">FLOOR(SimTable[[#This Row],[Total_Service_Time_sec]],10)</f>
        <v>100</v>
      </c>
    </row>
    <row r="3817" spans="1:8" ht="15" customHeight="1">
      <c r="A3817">
        <f t="shared" si="59"/>
        <v>3816</v>
      </c>
      <c r="B3817" s="13">
        <f ca="1">RAND()</f>
        <v>0.69115310365749105</v>
      </c>
      <c r="C3817" t="str">
        <f ca="1">IF(B3817&lt;=$L$3,$I$3,IF(B3817&lt;=$L$4,$I$4,IF(B3817&lt;=$L$5,$I$5,IF(B3817&lt;=$L$6,$I$6,$I$7))))</f>
        <v>Cup</v>
      </c>
      <c r="D3817" s="14">
        <f ca="1">LOGINV(RAND(),$M$12,$L$12)</f>
        <v>30.199604940836039</v>
      </c>
      <c r="E3817" s="14">
        <f ca="1">LOGINV(RAND(),$M$13,$L$13)</f>
        <v>22.325409461696751</v>
      </c>
      <c r="F3817" s="14">
        <f ca="1">LOGINV(RAND(),$M$14,$L$14)</f>
        <v>24.625345806118432</v>
      </c>
      <c r="G3817" s="14">
        <f ca="1">D3817+E3817+F3817</f>
        <v>77.150360208651222</v>
      </c>
      <c r="H3817">
        <f ca="1">FLOOR(SimTable[[#This Row],[Total_Service_Time_sec]],10)</f>
        <v>70</v>
      </c>
    </row>
    <row r="3818" spans="1:8" ht="15" customHeight="1">
      <c r="A3818">
        <f t="shared" si="59"/>
        <v>3817</v>
      </c>
      <c r="B3818" s="13">
        <f ca="1">RAND()</f>
        <v>0.25085623977164051</v>
      </c>
      <c r="C3818" t="str">
        <f ca="1">IF(B3818&lt;=$L$3,$I$3,IF(B3818&lt;=$L$4,$I$4,IF(B3818&lt;=$L$5,$I$5,IF(B3818&lt;=$L$6,$I$6,$I$7))))</f>
        <v>Cone</v>
      </c>
      <c r="D3818" s="14">
        <f ca="1">LOGINV(RAND(),$M$12,$L$12)</f>
        <v>12.650118916630364</v>
      </c>
      <c r="E3818" s="14">
        <f ca="1">LOGINV(RAND(),$M$13,$L$13)</f>
        <v>19.703007809834141</v>
      </c>
      <c r="F3818" s="14">
        <f ca="1">LOGINV(RAND(),$M$14,$L$14)</f>
        <v>18.629579023633642</v>
      </c>
      <c r="G3818" s="14">
        <f ca="1">D3818+E3818+F3818</f>
        <v>50.982705750098148</v>
      </c>
      <c r="H3818">
        <f ca="1">FLOOR(SimTable[[#This Row],[Total_Service_Time_sec]],10)</f>
        <v>50</v>
      </c>
    </row>
    <row r="3819" spans="1:8" ht="15" customHeight="1">
      <c r="A3819">
        <f t="shared" si="59"/>
        <v>3818</v>
      </c>
      <c r="B3819" s="13">
        <f ca="1">RAND()</f>
        <v>0.15104889366288166</v>
      </c>
      <c r="C3819" t="str">
        <f ca="1">IF(B3819&lt;=$L$3,$I$3,IF(B3819&lt;=$L$4,$I$4,IF(B3819&lt;=$L$5,$I$5,IF(B3819&lt;=$L$6,$I$6,$I$7))))</f>
        <v>Cone</v>
      </c>
      <c r="D3819" s="14">
        <f ca="1">LOGINV(RAND(),$M$12,$L$12)</f>
        <v>24.215423187135901</v>
      </c>
      <c r="E3819" s="14">
        <f ca="1">LOGINV(RAND(),$M$13,$L$13)</f>
        <v>18.913696740633434</v>
      </c>
      <c r="F3819" s="14">
        <f ca="1">LOGINV(RAND(),$M$14,$L$14)</f>
        <v>19.59102894058805</v>
      </c>
      <c r="G3819" s="14">
        <f ca="1">D3819+E3819+F3819</f>
        <v>62.720148868357384</v>
      </c>
      <c r="H3819">
        <f ca="1">FLOOR(SimTable[[#This Row],[Total_Service_Time_sec]],10)</f>
        <v>60</v>
      </c>
    </row>
    <row r="3820" spans="1:8" ht="15" customHeight="1">
      <c r="A3820">
        <f t="shared" si="59"/>
        <v>3819</v>
      </c>
      <c r="B3820" s="13">
        <f ca="1">RAND()</f>
        <v>0.50506325971320476</v>
      </c>
      <c r="C3820" t="str">
        <f ca="1">IF(B3820&lt;=$L$3,$I$3,IF(B3820&lt;=$L$4,$I$4,IF(B3820&lt;=$L$5,$I$5,IF(B3820&lt;=$L$6,$I$6,$I$7))))</f>
        <v>Cup</v>
      </c>
      <c r="D3820" s="14">
        <f ca="1">LOGINV(RAND(),$M$12,$L$12)</f>
        <v>91.79974018284264</v>
      </c>
      <c r="E3820" s="14">
        <f ca="1">LOGINV(RAND(),$M$13,$L$13)</f>
        <v>9.2185862064444404</v>
      </c>
      <c r="F3820" s="14">
        <f ca="1">LOGINV(RAND(),$M$14,$L$14)</f>
        <v>14.629649636538982</v>
      </c>
      <c r="G3820" s="14">
        <f ca="1">D3820+E3820+F3820</f>
        <v>115.64797602582607</v>
      </c>
      <c r="H3820">
        <f ca="1">FLOOR(SimTable[[#This Row],[Total_Service_Time_sec]],10)</f>
        <v>110</v>
      </c>
    </row>
    <row r="3821" spans="1:8" ht="15" customHeight="1">
      <c r="A3821">
        <f t="shared" si="59"/>
        <v>3820</v>
      </c>
      <c r="B3821" s="13">
        <f ca="1">RAND()</f>
        <v>0.58112577514920227</v>
      </c>
      <c r="C3821" t="str">
        <f ca="1">IF(B3821&lt;=$L$3,$I$3,IF(B3821&lt;=$L$4,$I$4,IF(B3821&lt;=$L$5,$I$5,IF(B3821&lt;=$L$6,$I$6,$I$7))))</f>
        <v>Cup</v>
      </c>
      <c r="D3821" s="14">
        <f ca="1">LOGINV(RAND(),$M$12,$L$12)</f>
        <v>23.955528674593939</v>
      </c>
      <c r="E3821" s="14">
        <f ca="1">LOGINV(RAND(),$M$13,$L$13)</f>
        <v>16.441705780130551</v>
      </c>
      <c r="F3821" s="14">
        <f ca="1">LOGINV(RAND(),$M$14,$L$14)</f>
        <v>23.634740357080414</v>
      </c>
      <c r="G3821" s="14">
        <f ca="1">D3821+E3821+F3821</f>
        <v>64.031974811804901</v>
      </c>
      <c r="H3821">
        <f ca="1">FLOOR(SimTable[[#This Row],[Total_Service_Time_sec]],10)</f>
        <v>60</v>
      </c>
    </row>
    <row r="3822" spans="1:8" ht="15" customHeight="1">
      <c r="A3822">
        <f t="shared" si="59"/>
        <v>3821</v>
      </c>
      <c r="B3822" s="13">
        <f ca="1">RAND()</f>
        <v>0.7535357630087246</v>
      </c>
      <c r="C3822" t="str">
        <f ca="1">IF(B3822&lt;=$L$3,$I$3,IF(B3822&lt;=$L$4,$I$4,IF(B3822&lt;=$L$5,$I$5,IF(B3822&lt;=$L$6,$I$6,$I$7))))</f>
        <v>Cup</v>
      </c>
      <c r="D3822" s="14">
        <f ca="1">LOGINV(RAND(),$M$12,$L$12)</f>
        <v>76.082276971151785</v>
      </c>
      <c r="E3822" s="14">
        <f ca="1">LOGINV(RAND(),$M$13,$L$13)</f>
        <v>61.189105609936675</v>
      </c>
      <c r="F3822" s="14">
        <f ca="1">LOGINV(RAND(),$M$14,$L$14)</f>
        <v>23.185405006862958</v>
      </c>
      <c r="G3822" s="14">
        <f ca="1">D3822+E3822+F3822</f>
        <v>160.45678758795142</v>
      </c>
      <c r="H3822">
        <f ca="1">FLOOR(SimTable[[#This Row],[Total_Service_Time_sec]],10)</f>
        <v>160</v>
      </c>
    </row>
    <row r="3823" spans="1:8" ht="15" customHeight="1">
      <c r="A3823">
        <f t="shared" si="59"/>
        <v>3822</v>
      </c>
      <c r="B3823" s="13">
        <f ca="1">RAND()</f>
        <v>0.83364329890402955</v>
      </c>
      <c r="C3823" t="str">
        <f ca="1">IF(B3823&lt;=$L$3,$I$3,IF(B3823&lt;=$L$4,$I$4,IF(B3823&lt;=$L$5,$I$5,IF(B3823&lt;=$L$6,$I$6,$I$7))))</f>
        <v>Cup</v>
      </c>
      <c r="D3823" s="14">
        <f ca="1">LOGINV(RAND(),$M$12,$L$12)</f>
        <v>13.564579971454721</v>
      </c>
      <c r="E3823" s="14">
        <f ca="1">LOGINV(RAND(),$M$13,$L$13)</f>
        <v>29.23665287628889</v>
      </c>
      <c r="F3823" s="14">
        <f ca="1">LOGINV(RAND(),$M$14,$L$14)</f>
        <v>18.518088198702998</v>
      </c>
      <c r="G3823" s="14">
        <f ca="1">D3823+E3823+F3823</f>
        <v>61.319321046446611</v>
      </c>
      <c r="H3823">
        <f ca="1">FLOOR(SimTable[[#This Row],[Total_Service_Time_sec]],10)</f>
        <v>60</v>
      </c>
    </row>
    <row r="3824" spans="1:8" ht="15" customHeight="1">
      <c r="A3824">
        <f t="shared" si="59"/>
        <v>3823</v>
      </c>
      <c r="B3824" s="13">
        <f ca="1">RAND()</f>
        <v>5.2662194918563721E-2</v>
      </c>
      <c r="C3824" t="str">
        <f ca="1">IF(B3824&lt;=$L$3,$I$3,IF(B3824&lt;=$L$4,$I$4,IF(B3824&lt;=$L$5,$I$5,IF(B3824&lt;=$L$6,$I$6,$I$7))))</f>
        <v>Cone</v>
      </c>
      <c r="D3824" s="14">
        <f ca="1">LOGINV(RAND(),$M$12,$L$12)</f>
        <v>70.281989543200623</v>
      </c>
      <c r="E3824" s="14">
        <f ca="1">LOGINV(RAND(),$M$13,$L$13)</f>
        <v>17.286434977924312</v>
      </c>
      <c r="F3824" s="14">
        <f ca="1">LOGINV(RAND(),$M$14,$L$14)</f>
        <v>23.059055449015812</v>
      </c>
      <c r="G3824" s="14">
        <f ca="1">D3824+E3824+F3824</f>
        <v>110.62747997014075</v>
      </c>
      <c r="H3824">
        <f ca="1">FLOOR(SimTable[[#This Row],[Total_Service_Time_sec]],10)</f>
        <v>110</v>
      </c>
    </row>
    <row r="3825" spans="1:8" ht="15" customHeight="1">
      <c r="A3825">
        <f t="shared" si="59"/>
        <v>3824</v>
      </c>
      <c r="B3825" s="13">
        <f ca="1">RAND()</f>
        <v>0.39184383905567244</v>
      </c>
      <c r="C3825" t="str">
        <f ca="1">IF(B3825&lt;=$L$3,$I$3,IF(B3825&lt;=$L$4,$I$4,IF(B3825&lt;=$L$5,$I$5,IF(B3825&lt;=$L$6,$I$6,$I$7))))</f>
        <v>Cone</v>
      </c>
      <c r="D3825" s="14">
        <f ca="1">LOGINV(RAND(),$M$12,$L$12)</f>
        <v>98.862215234130673</v>
      </c>
      <c r="E3825" s="14">
        <f ca="1">LOGINV(RAND(),$M$13,$L$13)</f>
        <v>41.798645222340788</v>
      </c>
      <c r="F3825" s="14">
        <f ca="1">LOGINV(RAND(),$M$14,$L$14)</f>
        <v>20.272627001693259</v>
      </c>
      <c r="G3825" s="14">
        <f ca="1">D3825+E3825+F3825</f>
        <v>160.93348745816471</v>
      </c>
      <c r="H3825">
        <f ca="1">FLOOR(SimTable[[#This Row],[Total_Service_Time_sec]],10)</f>
        <v>160</v>
      </c>
    </row>
    <row r="3826" spans="1:8" ht="15" customHeight="1">
      <c r="A3826">
        <f t="shared" si="59"/>
        <v>3825</v>
      </c>
      <c r="B3826" s="13">
        <f ca="1">RAND()</f>
        <v>0.45230085027716505</v>
      </c>
      <c r="C3826" t="str">
        <f ca="1">IF(B3826&lt;=$L$3,$I$3,IF(B3826&lt;=$L$4,$I$4,IF(B3826&lt;=$L$5,$I$5,IF(B3826&lt;=$L$6,$I$6,$I$7))))</f>
        <v>Cone</v>
      </c>
      <c r="D3826" s="14">
        <f ca="1">LOGINV(RAND(),$M$12,$L$12)</f>
        <v>26.642162217561996</v>
      </c>
      <c r="E3826" s="14">
        <f ca="1">LOGINV(RAND(),$M$13,$L$13)</f>
        <v>24.266531571382696</v>
      </c>
      <c r="F3826" s="14">
        <f ca="1">LOGINV(RAND(),$M$14,$L$14)</f>
        <v>20.740262746050718</v>
      </c>
      <c r="G3826" s="14">
        <f ca="1">D3826+E3826+F3826</f>
        <v>71.648956534995406</v>
      </c>
      <c r="H3826">
        <f ca="1">FLOOR(SimTable[[#This Row],[Total_Service_Time_sec]],10)</f>
        <v>70</v>
      </c>
    </row>
    <row r="3827" spans="1:8" ht="15" customHeight="1">
      <c r="A3827">
        <f t="shared" si="59"/>
        <v>3826</v>
      </c>
      <c r="B3827" s="13">
        <f ca="1">RAND()</f>
        <v>0.7518376816197444</v>
      </c>
      <c r="C3827" t="str">
        <f ca="1">IF(B3827&lt;=$L$3,$I$3,IF(B3827&lt;=$L$4,$I$4,IF(B3827&lt;=$L$5,$I$5,IF(B3827&lt;=$L$6,$I$6,$I$7))))</f>
        <v>Cup</v>
      </c>
      <c r="D3827" s="14">
        <f ca="1">LOGINV(RAND(),$M$12,$L$12)</f>
        <v>53.308175542185126</v>
      </c>
      <c r="E3827" s="14">
        <f ca="1">LOGINV(RAND(),$M$13,$L$13)</f>
        <v>19.857786214001553</v>
      </c>
      <c r="F3827" s="14">
        <f ca="1">LOGINV(RAND(),$M$14,$L$14)</f>
        <v>19.339433476748798</v>
      </c>
      <c r="G3827" s="14">
        <f ca="1">D3827+E3827+F3827</f>
        <v>92.50539523293547</v>
      </c>
      <c r="H3827">
        <f ca="1">FLOOR(SimTable[[#This Row],[Total_Service_Time_sec]],10)</f>
        <v>90</v>
      </c>
    </row>
    <row r="3828" spans="1:8" ht="15" customHeight="1">
      <c r="A3828">
        <f t="shared" si="59"/>
        <v>3827</v>
      </c>
      <c r="B3828" s="13">
        <f ca="1">RAND()</f>
        <v>0.69062751341172668</v>
      </c>
      <c r="C3828" t="str">
        <f ca="1">IF(B3828&lt;=$L$3,$I$3,IF(B3828&lt;=$L$4,$I$4,IF(B3828&lt;=$L$5,$I$5,IF(B3828&lt;=$L$6,$I$6,$I$7))))</f>
        <v>Cup</v>
      </c>
      <c r="D3828" s="14">
        <f ca="1">LOGINV(RAND(),$M$12,$L$12)</f>
        <v>69.460839969854462</v>
      </c>
      <c r="E3828" s="14">
        <f ca="1">LOGINV(RAND(),$M$13,$L$13)</f>
        <v>20.995401207656894</v>
      </c>
      <c r="F3828" s="14">
        <f ca="1">LOGINV(RAND(),$M$14,$L$14)</f>
        <v>20.154879877599338</v>
      </c>
      <c r="G3828" s="14">
        <f ca="1">D3828+E3828+F3828</f>
        <v>110.6111210551107</v>
      </c>
      <c r="H3828">
        <f ca="1">FLOOR(SimTable[[#This Row],[Total_Service_Time_sec]],10)</f>
        <v>110</v>
      </c>
    </row>
    <row r="3829" spans="1:8" ht="15" customHeight="1">
      <c r="A3829">
        <f t="shared" si="59"/>
        <v>3828</v>
      </c>
      <c r="B3829" s="13">
        <f ca="1">RAND()</f>
        <v>0.3415481151760914</v>
      </c>
      <c r="C3829" t="str">
        <f ca="1">IF(B3829&lt;=$L$3,$I$3,IF(B3829&lt;=$L$4,$I$4,IF(B3829&lt;=$L$5,$I$5,IF(B3829&lt;=$L$6,$I$6,$I$7))))</f>
        <v>Cone</v>
      </c>
      <c r="D3829" s="14">
        <f ca="1">LOGINV(RAND(),$M$12,$L$12)</f>
        <v>5.2857314173385639</v>
      </c>
      <c r="E3829" s="14">
        <f ca="1">LOGINV(RAND(),$M$13,$L$13)</f>
        <v>66.726864806255065</v>
      </c>
      <c r="F3829" s="14">
        <f ca="1">LOGINV(RAND(),$M$14,$L$14)</f>
        <v>17.631272507244425</v>
      </c>
      <c r="G3829" s="14">
        <f ca="1">D3829+E3829+F3829</f>
        <v>89.643868730838051</v>
      </c>
      <c r="H3829">
        <f ca="1">FLOOR(SimTable[[#This Row],[Total_Service_Time_sec]],10)</f>
        <v>80</v>
      </c>
    </row>
    <row r="3830" spans="1:8" ht="15" customHeight="1">
      <c r="A3830">
        <f t="shared" si="59"/>
        <v>3829</v>
      </c>
      <c r="B3830" s="13">
        <f ca="1">RAND()</f>
        <v>0.40260868279783668</v>
      </c>
      <c r="C3830" t="str">
        <f ca="1">IF(B3830&lt;=$L$3,$I$3,IF(B3830&lt;=$L$4,$I$4,IF(B3830&lt;=$L$5,$I$5,IF(B3830&lt;=$L$6,$I$6,$I$7))))</f>
        <v>Cone</v>
      </c>
      <c r="D3830" s="14">
        <f ca="1">LOGINV(RAND(),$M$12,$L$12)</f>
        <v>61.588723515267525</v>
      </c>
      <c r="E3830" s="14">
        <f ca="1">LOGINV(RAND(),$M$13,$L$13)</f>
        <v>34.641150964360243</v>
      </c>
      <c r="F3830" s="14">
        <f ca="1">LOGINV(RAND(),$M$14,$L$14)</f>
        <v>30.708141086261534</v>
      </c>
      <c r="G3830" s="14">
        <f ca="1">D3830+E3830+F3830</f>
        <v>126.9380155658893</v>
      </c>
      <c r="H3830">
        <f ca="1">FLOOR(SimTable[[#This Row],[Total_Service_Time_sec]],10)</f>
        <v>120</v>
      </c>
    </row>
    <row r="3831" spans="1:8" ht="15" customHeight="1">
      <c r="A3831">
        <f t="shared" si="59"/>
        <v>3830</v>
      </c>
      <c r="B3831" s="13">
        <f ca="1">RAND()</f>
        <v>0.66192069934167885</v>
      </c>
      <c r="C3831" t="str">
        <f ca="1">IF(B3831&lt;=$L$3,$I$3,IF(B3831&lt;=$L$4,$I$4,IF(B3831&lt;=$L$5,$I$5,IF(B3831&lt;=$L$6,$I$6,$I$7))))</f>
        <v>Cup</v>
      </c>
      <c r="D3831" s="14">
        <f ca="1">LOGINV(RAND(),$M$12,$L$12)</f>
        <v>31.109285261902883</v>
      </c>
      <c r="E3831" s="14">
        <f ca="1">LOGINV(RAND(),$M$13,$L$13)</f>
        <v>10.948748244294602</v>
      </c>
      <c r="F3831" s="14">
        <f ca="1">LOGINV(RAND(),$M$14,$L$14)</f>
        <v>20.651712805382349</v>
      </c>
      <c r="G3831" s="14">
        <f ca="1">D3831+E3831+F3831</f>
        <v>62.709746311579835</v>
      </c>
      <c r="H3831">
        <f ca="1">FLOOR(SimTable[[#This Row],[Total_Service_Time_sec]],10)</f>
        <v>60</v>
      </c>
    </row>
    <row r="3832" spans="1:8" ht="15" customHeight="1">
      <c r="A3832">
        <f t="shared" si="59"/>
        <v>3831</v>
      </c>
      <c r="B3832" s="13">
        <f ca="1">RAND()</f>
        <v>9.4627553965040079E-2</v>
      </c>
      <c r="C3832" t="str">
        <f ca="1">IF(B3832&lt;=$L$3,$I$3,IF(B3832&lt;=$L$4,$I$4,IF(B3832&lt;=$L$5,$I$5,IF(B3832&lt;=$L$6,$I$6,$I$7))))</f>
        <v>Cone</v>
      </c>
      <c r="D3832" s="14">
        <f ca="1">LOGINV(RAND(),$M$12,$L$12)</f>
        <v>15.308013273110594</v>
      </c>
      <c r="E3832" s="14">
        <f ca="1">LOGINV(RAND(),$M$13,$L$13)</f>
        <v>20.821315487048821</v>
      </c>
      <c r="F3832" s="14">
        <f ca="1">LOGINV(RAND(),$M$14,$L$14)</f>
        <v>18.683666185861838</v>
      </c>
      <c r="G3832" s="14">
        <f ca="1">D3832+E3832+F3832</f>
        <v>54.812994946021256</v>
      </c>
      <c r="H3832">
        <f ca="1">FLOOR(SimTable[[#This Row],[Total_Service_Time_sec]],10)</f>
        <v>50</v>
      </c>
    </row>
    <row r="3833" spans="1:8" ht="15" customHeight="1">
      <c r="A3833">
        <f t="shared" si="59"/>
        <v>3832</v>
      </c>
      <c r="B3833" s="13">
        <f ca="1">RAND()</f>
        <v>0.71955466555515368</v>
      </c>
      <c r="C3833" t="str">
        <f ca="1">IF(B3833&lt;=$L$3,$I$3,IF(B3833&lt;=$L$4,$I$4,IF(B3833&lt;=$L$5,$I$5,IF(B3833&lt;=$L$6,$I$6,$I$7))))</f>
        <v>Cup</v>
      </c>
      <c r="D3833" s="14">
        <f ca="1">LOGINV(RAND(),$M$12,$L$12)</f>
        <v>30.456103683132444</v>
      </c>
      <c r="E3833" s="14">
        <f ca="1">LOGINV(RAND(),$M$13,$L$13)</f>
        <v>49.130567409299552</v>
      </c>
      <c r="F3833" s="14">
        <f ca="1">LOGINV(RAND(),$M$14,$L$14)</f>
        <v>26.383853089463251</v>
      </c>
      <c r="G3833" s="14">
        <f ca="1">D3833+E3833+F3833</f>
        <v>105.97052418189526</v>
      </c>
      <c r="H3833">
        <f ca="1">FLOOR(SimTable[[#This Row],[Total_Service_Time_sec]],10)</f>
        <v>100</v>
      </c>
    </row>
    <row r="3834" spans="1:8" ht="15" customHeight="1">
      <c r="A3834">
        <f t="shared" si="59"/>
        <v>3833</v>
      </c>
      <c r="B3834" s="13">
        <f ca="1">RAND()</f>
        <v>0.3432236666860885</v>
      </c>
      <c r="C3834" t="str">
        <f ca="1">IF(B3834&lt;=$L$3,$I$3,IF(B3834&lt;=$L$4,$I$4,IF(B3834&lt;=$L$5,$I$5,IF(B3834&lt;=$L$6,$I$6,$I$7))))</f>
        <v>Cone</v>
      </c>
      <c r="D3834" s="14">
        <f ca="1">LOGINV(RAND(),$M$12,$L$12)</f>
        <v>23.54373979953029</v>
      </c>
      <c r="E3834" s="14">
        <f ca="1">LOGINV(RAND(),$M$13,$L$13)</f>
        <v>13.483518346214716</v>
      </c>
      <c r="F3834" s="14">
        <f ca="1">LOGINV(RAND(),$M$14,$L$14)</f>
        <v>21.393742959766776</v>
      </c>
      <c r="G3834" s="14">
        <f ca="1">D3834+E3834+F3834</f>
        <v>58.421001105511785</v>
      </c>
      <c r="H3834">
        <f ca="1">FLOOR(SimTable[[#This Row],[Total_Service_Time_sec]],10)</f>
        <v>50</v>
      </c>
    </row>
    <row r="3835" spans="1:8" ht="15" customHeight="1">
      <c r="A3835">
        <f t="shared" si="59"/>
        <v>3834</v>
      </c>
      <c r="B3835" s="13">
        <f ca="1">RAND()</f>
        <v>0.55924451836538669</v>
      </c>
      <c r="C3835" t="str">
        <f ca="1">IF(B3835&lt;=$L$3,$I$3,IF(B3835&lt;=$L$4,$I$4,IF(B3835&lt;=$L$5,$I$5,IF(B3835&lt;=$L$6,$I$6,$I$7))))</f>
        <v>Cup</v>
      </c>
      <c r="D3835" s="14">
        <f ca="1">LOGINV(RAND(),$M$12,$L$12)</f>
        <v>11.944089615339275</v>
      </c>
      <c r="E3835" s="14">
        <f ca="1">LOGINV(RAND(),$M$13,$L$13)</f>
        <v>20.390677541839551</v>
      </c>
      <c r="F3835" s="14">
        <f ca="1">LOGINV(RAND(),$M$14,$L$14)</f>
        <v>19.356091078959626</v>
      </c>
      <c r="G3835" s="14">
        <f ca="1">D3835+E3835+F3835</f>
        <v>51.690858236138453</v>
      </c>
      <c r="H3835">
        <f ca="1">FLOOR(SimTable[[#This Row],[Total_Service_Time_sec]],10)</f>
        <v>50</v>
      </c>
    </row>
    <row r="3836" spans="1:8" ht="15" customHeight="1">
      <c r="A3836">
        <f t="shared" si="59"/>
        <v>3835</v>
      </c>
      <c r="B3836" s="13">
        <f ca="1">RAND()</f>
        <v>8.9360660423940086E-2</v>
      </c>
      <c r="C3836" t="str">
        <f ca="1">IF(B3836&lt;=$L$3,$I$3,IF(B3836&lt;=$L$4,$I$4,IF(B3836&lt;=$L$5,$I$5,IF(B3836&lt;=$L$6,$I$6,$I$7))))</f>
        <v>Cone</v>
      </c>
      <c r="D3836" s="14">
        <f ca="1">LOGINV(RAND(),$M$12,$L$12)</f>
        <v>11.914451358059283</v>
      </c>
      <c r="E3836" s="14">
        <f ca="1">LOGINV(RAND(),$M$13,$L$13)</f>
        <v>10.817228049994981</v>
      </c>
      <c r="F3836" s="14">
        <f ca="1">LOGINV(RAND(),$M$14,$L$14)</f>
        <v>16.515596208469734</v>
      </c>
      <c r="G3836" s="14">
        <f ca="1">D3836+E3836+F3836</f>
        <v>39.247275616523993</v>
      </c>
      <c r="H3836">
        <f ca="1">FLOOR(SimTable[[#This Row],[Total_Service_Time_sec]],10)</f>
        <v>30</v>
      </c>
    </row>
    <row r="3837" spans="1:8" ht="15" customHeight="1">
      <c r="A3837">
        <f t="shared" si="59"/>
        <v>3836</v>
      </c>
      <c r="B3837" s="13">
        <f ca="1">RAND()</f>
        <v>0.60810891698591196</v>
      </c>
      <c r="C3837" t="str">
        <f ca="1">IF(B3837&lt;=$L$3,$I$3,IF(B3837&lt;=$L$4,$I$4,IF(B3837&lt;=$L$5,$I$5,IF(B3837&lt;=$L$6,$I$6,$I$7))))</f>
        <v>Cup</v>
      </c>
      <c r="D3837" s="14">
        <f ca="1">LOGINV(RAND(),$M$12,$L$12)</f>
        <v>34.497262762084041</v>
      </c>
      <c r="E3837" s="14">
        <f ca="1">LOGINV(RAND(),$M$13,$L$13)</f>
        <v>98.212945076500134</v>
      </c>
      <c r="F3837" s="14">
        <f ca="1">LOGINV(RAND(),$M$14,$L$14)</f>
        <v>19.42306251906486</v>
      </c>
      <c r="G3837" s="14">
        <f ca="1">D3837+E3837+F3837</f>
        <v>152.13327035764905</v>
      </c>
      <c r="H3837">
        <f ca="1">FLOOR(SimTable[[#This Row],[Total_Service_Time_sec]],10)</f>
        <v>150</v>
      </c>
    </row>
    <row r="3838" spans="1:8" ht="15" customHeight="1">
      <c r="A3838">
        <f t="shared" si="59"/>
        <v>3837</v>
      </c>
      <c r="B3838" s="13">
        <f ca="1">RAND()</f>
        <v>5.1441260562503643E-3</v>
      </c>
      <c r="C3838" t="str">
        <f ca="1">IF(B3838&lt;=$L$3,$I$3,IF(B3838&lt;=$L$4,$I$4,IF(B3838&lt;=$L$5,$I$5,IF(B3838&lt;=$L$6,$I$6,$I$7))))</f>
        <v>Cone</v>
      </c>
      <c r="D3838" s="14">
        <f ca="1">LOGINV(RAND(),$M$12,$L$12)</f>
        <v>60.265349458044163</v>
      </c>
      <c r="E3838" s="14">
        <f ca="1">LOGINV(RAND(),$M$13,$L$13)</f>
        <v>12.071472461346003</v>
      </c>
      <c r="F3838" s="14">
        <f ca="1">LOGINV(RAND(),$M$14,$L$14)</f>
        <v>27.478440376852824</v>
      </c>
      <c r="G3838" s="14">
        <f ca="1">D3838+E3838+F3838</f>
        <v>99.815262296242992</v>
      </c>
      <c r="H3838">
        <f ca="1">FLOOR(SimTable[[#This Row],[Total_Service_Time_sec]],10)</f>
        <v>90</v>
      </c>
    </row>
    <row r="3839" spans="1:8" ht="15" customHeight="1">
      <c r="A3839">
        <f t="shared" si="59"/>
        <v>3838</v>
      </c>
      <c r="B3839" s="13">
        <f ca="1">RAND()</f>
        <v>0.32208396038171405</v>
      </c>
      <c r="C3839" t="str">
        <f ca="1">IF(B3839&lt;=$L$3,$I$3,IF(B3839&lt;=$L$4,$I$4,IF(B3839&lt;=$L$5,$I$5,IF(B3839&lt;=$L$6,$I$6,$I$7))))</f>
        <v>Cone</v>
      </c>
      <c r="D3839" s="14">
        <f ca="1">LOGINV(RAND(),$M$12,$L$12)</f>
        <v>11.473524130528947</v>
      </c>
      <c r="E3839" s="14">
        <f ca="1">LOGINV(RAND(),$M$13,$L$13)</f>
        <v>9.8863082530088651</v>
      </c>
      <c r="F3839" s="14">
        <f ca="1">LOGINV(RAND(),$M$14,$L$14)</f>
        <v>22.626479983009773</v>
      </c>
      <c r="G3839" s="14">
        <f ca="1">D3839+E3839+F3839</f>
        <v>43.986312366547587</v>
      </c>
      <c r="H3839">
        <f ca="1">FLOOR(SimTable[[#This Row],[Total_Service_Time_sec]],10)</f>
        <v>40</v>
      </c>
    </row>
    <row r="3840" spans="1:8" ht="15" customHeight="1">
      <c r="A3840">
        <f t="shared" si="59"/>
        <v>3839</v>
      </c>
      <c r="B3840" s="13">
        <f ca="1">RAND()</f>
        <v>3.4069615606332149E-2</v>
      </c>
      <c r="C3840" t="str">
        <f ca="1">IF(B3840&lt;=$L$3,$I$3,IF(B3840&lt;=$L$4,$I$4,IF(B3840&lt;=$L$5,$I$5,IF(B3840&lt;=$L$6,$I$6,$I$7))))</f>
        <v>Cone</v>
      </c>
      <c r="D3840" s="14">
        <f ca="1">LOGINV(RAND(),$M$12,$L$12)</f>
        <v>33.272908001081881</v>
      </c>
      <c r="E3840" s="14">
        <f ca="1">LOGINV(RAND(),$M$13,$L$13)</f>
        <v>13.541107581717796</v>
      </c>
      <c r="F3840" s="14">
        <f ca="1">LOGINV(RAND(),$M$14,$L$14)</f>
        <v>25.228696313608857</v>
      </c>
      <c r="G3840" s="14">
        <f ca="1">D3840+E3840+F3840</f>
        <v>72.042711896408534</v>
      </c>
      <c r="H3840">
        <f ca="1">FLOOR(SimTable[[#This Row],[Total_Service_Time_sec]],10)</f>
        <v>70</v>
      </c>
    </row>
    <row r="3841" spans="1:8" ht="15" customHeight="1">
      <c r="A3841">
        <f t="shared" si="59"/>
        <v>3840</v>
      </c>
      <c r="B3841" s="13">
        <f ca="1">RAND()</f>
        <v>0.81689311449715807</v>
      </c>
      <c r="C3841" t="str">
        <f ca="1">IF(B3841&lt;=$L$3,$I$3,IF(B3841&lt;=$L$4,$I$4,IF(B3841&lt;=$L$5,$I$5,IF(B3841&lt;=$L$6,$I$6,$I$7))))</f>
        <v>Cup</v>
      </c>
      <c r="D3841" s="14">
        <f ca="1">LOGINV(RAND(),$M$12,$L$12)</f>
        <v>17.439917790415361</v>
      </c>
      <c r="E3841" s="14">
        <f ca="1">LOGINV(RAND(),$M$13,$L$13)</f>
        <v>26.73082797073047</v>
      </c>
      <c r="F3841" s="14">
        <f ca="1">LOGINV(RAND(),$M$14,$L$14)</f>
        <v>22.402651757446616</v>
      </c>
      <c r="G3841" s="14">
        <f ca="1">D3841+E3841+F3841</f>
        <v>66.573397518592444</v>
      </c>
      <c r="H3841">
        <f ca="1">FLOOR(SimTable[[#This Row],[Total_Service_Time_sec]],10)</f>
        <v>60</v>
      </c>
    </row>
    <row r="3842" spans="1:8" ht="15" customHeight="1">
      <c r="A3842">
        <f t="shared" ref="A3842:A3905" si="60">ROW()-1</f>
        <v>3841</v>
      </c>
      <c r="B3842" s="13">
        <f ca="1">RAND()</f>
        <v>0.88454407255186651</v>
      </c>
      <c r="C3842" t="str">
        <f ca="1">IF(B3842&lt;=$L$3,$I$3,IF(B3842&lt;=$L$4,$I$4,IF(B3842&lt;=$L$5,$I$5,IF(B3842&lt;=$L$6,$I$6,$I$7))))</f>
        <v>Shake</v>
      </c>
      <c r="D3842" s="14">
        <f ca="1">LOGINV(RAND(),$M$12,$L$12)</f>
        <v>103.83841858764094</v>
      </c>
      <c r="E3842" s="14">
        <f ca="1">LOGINV(RAND(),$M$13,$L$13)</f>
        <v>43.238113064220855</v>
      </c>
      <c r="F3842" s="14">
        <f ca="1">LOGINV(RAND(),$M$14,$L$14)</f>
        <v>12.552680858358878</v>
      </c>
      <c r="G3842" s="14">
        <f ca="1">D3842+E3842+F3842</f>
        <v>159.62921251022067</v>
      </c>
      <c r="H3842">
        <f ca="1">FLOOR(SimTable[[#This Row],[Total_Service_Time_sec]],10)</f>
        <v>150</v>
      </c>
    </row>
    <row r="3843" spans="1:8" ht="15" customHeight="1">
      <c r="A3843">
        <f t="shared" si="60"/>
        <v>3842</v>
      </c>
      <c r="B3843" s="13">
        <f ca="1">RAND()</f>
        <v>0.64385841197386784</v>
      </c>
      <c r="C3843" t="str">
        <f ca="1">IF(B3843&lt;=$L$3,$I$3,IF(B3843&lt;=$L$4,$I$4,IF(B3843&lt;=$L$5,$I$5,IF(B3843&lt;=$L$6,$I$6,$I$7))))</f>
        <v>Cup</v>
      </c>
      <c r="D3843" s="14">
        <f ca="1">LOGINV(RAND(),$M$12,$L$12)</f>
        <v>77.003547693547588</v>
      </c>
      <c r="E3843" s="14">
        <f ca="1">LOGINV(RAND(),$M$13,$L$13)</f>
        <v>18.155938364030241</v>
      </c>
      <c r="F3843" s="14">
        <f ca="1">LOGINV(RAND(),$M$14,$L$14)</f>
        <v>17.342874443636706</v>
      </c>
      <c r="G3843" s="14">
        <f ca="1">D3843+E3843+F3843</f>
        <v>112.50236050121453</v>
      </c>
      <c r="H3843">
        <f ca="1">FLOOR(SimTable[[#This Row],[Total_Service_Time_sec]],10)</f>
        <v>110</v>
      </c>
    </row>
    <row r="3844" spans="1:8" ht="15" customHeight="1">
      <c r="A3844">
        <f t="shared" si="60"/>
        <v>3843</v>
      </c>
      <c r="B3844" s="13">
        <f ca="1">RAND()</f>
        <v>0.45367074906992355</v>
      </c>
      <c r="C3844" t="str">
        <f ca="1">IF(B3844&lt;=$L$3,$I$3,IF(B3844&lt;=$L$4,$I$4,IF(B3844&lt;=$L$5,$I$5,IF(B3844&lt;=$L$6,$I$6,$I$7))))</f>
        <v>Cone</v>
      </c>
      <c r="D3844" s="14">
        <f ca="1">LOGINV(RAND(),$M$12,$L$12)</f>
        <v>16.821193226403647</v>
      </c>
      <c r="E3844" s="14">
        <f ca="1">LOGINV(RAND(),$M$13,$L$13)</f>
        <v>72.983533053063965</v>
      </c>
      <c r="F3844" s="14">
        <f ca="1">LOGINV(RAND(),$M$14,$L$14)</f>
        <v>17.450635561980334</v>
      </c>
      <c r="G3844" s="14">
        <f ca="1">D3844+E3844+F3844</f>
        <v>107.25536184144795</v>
      </c>
      <c r="H3844">
        <f ca="1">FLOOR(SimTable[[#This Row],[Total_Service_Time_sec]],10)</f>
        <v>100</v>
      </c>
    </row>
    <row r="3845" spans="1:8" ht="15" customHeight="1">
      <c r="A3845">
        <f t="shared" si="60"/>
        <v>3844</v>
      </c>
      <c r="B3845" s="13">
        <f ca="1">RAND()</f>
        <v>0.82938379763429348</v>
      </c>
      <c r="C3845" t="str">
        <f ca="1">IF(B3845&lt;=$L$3,$I$3,IF(B3845&lt;=$L$4,$I$4,IF(B3845&lt;=$L$5,$I$5,IF(B3845&lt;=$L$6,$I$6,$I$7))))</f>
        <v>Cup</v>
      </c>
      <c r="D3845" s="14">
        <f ca="1">LOGINV(RAND(),$M$12,$L$12)</f>
        <v>93.620566251059273</v>
      </c>
      <c r="E3845" s="14">
        <f ca="1">LOGINV(RAND(),$M$13,$L$13)</f>
        <v>25.618417619436332</v>
      </c>
      <c r="F3845" s="14">
        <f ca="1">LOGINV(RAND(),$M$14,$L$14)</f>
        <v>24.371576212799695</v>
      </c>
      <c r="G3845" s="14">
        <f ca="1">D3845+E3845+F3845</f>
        <v>143.6105600832953</v>
      </c>
      <c r="H3845">
        <f ca="1">FLOOR(SimTable[[#This Row],[Total_Service_Time_sec]],10)</f>
        <v>140</v>
      </c>
    </row>
    <row r="3846" spans="1:8" ht="15" customHeight="1">
      <c r="A3846">
        <f t="shared" si="60"/>
        <v>3845</v>
      </c>
      <c r="B3846" s="13">
        <f ca="1">RAND()</f>
        <v>0.77138131701519297</v>
      </c>
      <c r="C3846" t="str">
        <f ca="1">IF(B3846&lt;=$L$3,$I$3,IF(B3846&lt;=$L$4,$I$4,IF(B3846&lt;=$L$5,$I$5,IF(B3846&lt;=$L$6,$I$6,$I$7))))</f>
        <v>Cup</v>
      </c>
      <c r="D3846" s="14">
        <f ca="1">LOGINV(RAND(),$M$12,$L$12)</f>
        <v>16.61594812887331</v>
      </c>
      <c r="E3846" s="14">
        <f ca="1">LOGINV(RAND(),$M$13,$L$13)</f>
        <v>17.400759841034429</v>
      </c>
      <c r="F3846" s="14">
        <f ca="1">LOGINV(RAND(),$M$14,$L$14)</f>
        <v>24.523042063644599</v>
      </c>
      <c r="G3846" s="14">
        <f ca="1">D3846+E3846+F3846</f>
        <v>58.539750033552338</v>
      </c>
      <c r="H3846">
        <f ca="1">FLOOR(SimTable[[#This Row],[Total_Service_Time_sec]],10)</f>
        <v>50</v>
      </c>
    </row>
    <row r="3847" spans="1:8" ht="15" customHeight="1">
      <c r="A3847">
        <f t="shared" si="60"/>
        <v>3846</v>
      </c>
      <c r="B3847" s="13">
        <f ca="1">RAND()</f>
        <v>9.9747413803866758E-3</v>
      </c>
      <c r="C3847" t="str">
        <f ca="1">IF(B3847&lt;=$L$3,$I$3,IF(B3847&lt;=$L$4,$I$4,IF(B3847&lt;=$L$5,$I$5,IF(B3847&lt;=$L$6,$I$6,$I$7))))</f>
        <v>Cone</v>
      </c>
      <c r="D3847" s="14">
        <f ca="1">LOGINV(RAND(),$M$12,$L$12)</f>
        <v>53.554610730238466</v>
      </c>
      <c r="E3847" s="14">
        <f ca="1">LOGINV(RAND(),$M$13,$L$13)</f>
        <v>72.39515538246782</v>
      </c>
      <c r="F3847" s="14">
        <f ca="1">LOGINV(RAND(),$M$14,$L$14)</f>
        <v>15.663322836422237</v>
      </c>
      <c r="G3847" s="14">
        <f ca="1">D3847+E3847+F3847</f>
        <v>141.61308894912852</v>
      </c>
      <c r="H3847">
        <f ca="1">FLOOR(SimTable[[#This Row],[Total_Service_Time_sec]],10)</f>
        <v>140</v>
      </c>
    </row>
    <row r="3848" spans="1:8" ht="15" customHeight="1">
      <c r="A3848">
        <f t="shared" si="60"/>
        <v>3847</v>
      </c>
      <c r="B3848" s="13">
        <f ca="1">RAND()</f>
        <v>0.49012907971973241</v>
      </c>
      <c r="C3848" t="str">
        <f ca="1">IF(B3848&lt;=$L$3,$I$3,IF(B3848&lt;=$L$4,$I$4,IF(B3848&lt;=$L$5,$I$5,IF(B3848&lt;=$L$6,$I$6,$I$7))))</f>
        <v>Cone</v>
      </c>
      <c r="D3848" s="14">
        <f ca="1">LOGINV(RAND(),$M$12,$L$12)</f>
        <v>35.00576700309653</v>
      </c>
      <c r="E3848" s="14">
        <f ca="1">LOGINV(RAND(),$M$13,$L$13)</f>
        <v>30.204231639299415</v>
      </c>
      <c r="F3848" s="14">
        <f ca="1">LOGINV(RAND(),$M$14,$L$14)</f>
        <v>21.708497010024576</v>
      </c>
      <c r="G3848" s="14">
        <f ca="1">D3848+E3848+F3848</f>
        <v>86.918495652420518</v>
      </c>
      <c r="H3848">
        <f ca="1">FLOOR(SimTable[[#This Row],[Total_Service_Time_sec]],10)</f>
        <v>80</v>
      </c>
    </row>
    <row r="3849" spans="1:8" ht="15" customHeight="1">
      <c r="A3849">
        <f t="shared" si="60"/>
        <v>3848</v>
      </c>
      <c r="B3849" s="13">
        <f ca="1">RAND()</f>
        <v>0.10565316910623235</v>
      </c>
      <c r="C3849" t="str">
        <f ca="1">IF(B3849&lt;=$L$3,$I$3,IF(B3849&lt;=$L$4,$I$4,IF(B3849&lt;=$L$5,$I$5,IF(B3849&lt;=$L$6,$I$6,$I$7))))</f>
        <v>Cone</v>
      </c>
      <c r="D3849" s="14">
        <f ca="1">LOGINV(RAND(),$M$12,$L$12)</f>
        <v>29.20600919262662</v>
      </c>
      <c r="E3849" s="14">
        <f ca="1">LOGINV(RAND(),$M$13,$L$13)</f>
        <v>9.0123911965460834</v>
      </c>
      <c r="F3849" s="14">
        <f ca="1">LOGINV(RAND(),$M$14,$L$14)</f>
        <v>18.16800899858319</v>
      </c>
      <c r="G3849" s="14">
        <f ca="1">D3849+E3849+F3849</f>
        <v>56.38640938775589</v>
      </c>
      <c r="H3849">
        <f ca="1">FLOOR(SimTable[[#This Row],[Total_Service_Time_sec]],10)</f>
        <v>50</v>
      </c>
    </row>
    <row r="3850" spans="1:8" ht="15" customHeight="1">
      <c r="A3850">
        <f t="shared" si="60"/>
        <v>3849</v>
      </c>
      <c r="B3850" s="13">
        <f ca="1">RAND()</f>
        <v>0.22633613371875683</v>
      </c>
      <c r="C3850" t="str">
        <f ca="1">IF(B3850&lt;=$L$3,$I$3,IF(B3850&lt;=$L$4,$I$4,IF(B3850&lt;=$L$5,$I$5,IF(B3850&lt;=$L$6,$I$6,$I$7))))</f>
        <v>Cone</v>
      </c>
      <c r="D3850" s="14">
        <f ca="1">LOGINV(RAND(),$M$12,$L$12)</f>
        <v>30.180958290407823</v>
      </c>
      <c r="E3850" s="14">
        <f ca="1">LOGINV(RAND(),$M$13,$L$13)</f>
        <v>11.772982116249304</v>
      </c>
      <c r="F3850" s="14">
        <f ca="1">LOGINV(RAND(),$M$14,$L$14)</f>
        <v>20.632979678603878</v>
      </c>
      <c r="G3850" s="14">
        <f ca="1">D3850+E3850+F3850</f>
        <v>62.586920085260999</v>
      </c>
      <c r="H3850">
        <f ca="1">FLOOR(SimTable[[#This Row],[Total_Service_Time_sec]],10)</f>
        <v>60</v>
      </c>
    </row>
    <row r="3851" spans="1:8" ht="15" customHeight="1">
      <c r="A3851">
        <f t="shared" si="60"/>
        <v>3850</v>
      </c>
      <c r="B3851" s="13">
        <f ca="1">RAND()</f>
        <v>4.6409032317920595E-2</v>
      </c>
      <c r="C3851" t="str">
        <f ca="1">IF(B3851&lt;=$L$3,$I$3,IF(B3851&lt;=$L$4,$I$4,IF(B3851&lt;=$L$5,$I$5,IF(B3851&lt;=$L$6,$I$6,$I$7))))</f>
        <v>Cone</v>
      </c>
      <c r="D3851" s="14">
        <f ca="1">LOGINV(RAND(),$M$12,$L$12)</f>
        <v>92.612728404027976</v>
      </c>
      <c r="E3851" s="14">
        <f ca="1">LOGINV(RAND(),$M$13,$L$13)</f>
        <v>31.310729789344887</v>
      </c>
      <c r="F3851" s="14">
        <f ca="1">LOGINV(RAND(),$M$14,$L$14)</f>
        <v>19.701786703201631</v>
      </c>
      <c r="G3851" s="14">
        <f ca="1">D3851+E3851+F3851</f>
        <v>143.62524489657449</v>
      </c>
      <c r="H3851">
        <f ca="1">FLOOR(SimTable[[#This Row],[Total_Service_Time_sec]],10)</f>
        <v>140</v>
      </c>
    </row>
    <row r="3852" spans="1:8" ht="15" customHeight="1">
      <c r="A3852">
        <f t="shared" si="60"/>
        <v>3851</v>
      </c>
      <c r="B3852" s="13">
        <f ca="1">RAND()</f>
        <v>0.58531431683965396</v>
      </c>
      <c r="C3852" t="str">
        <f ca="1">IF(B3852&lt;=$L$3,$I$3,IF(B3852&lt;=$L$4,$I$4,IF(B3852&lt;=$L$5,$I$5,IF(B3852&lt;=$L$6,$I$6,$I$7))))</f>
        <v>Cup</v>
      </c>
      <c r="D3852" s="14">
        <f ca="1">LOGINV(RAND(),$M$12,$L$12)</f>
        <v>207.68343571312937</v>
      </c>
      <c r="E3852" s="14">
        <f ca="1">LOGINV(RAND(),$M$13,$L$13)</f>
        <v>35.520962672153139</v>
      </c>
      <c r="F3852" s="14">
        <f ca="1">LOGINV(RAND(),$M$14,$L$14)</f>
        <v>23.230500150733914</v>
      </c>
      <c r="G3852" s="14">
        <f ca="1">D3852+E3852+F3852</f>
        <v>266.43489853601642</v>
      </c>
      <c r="H3852">
        <f ca="1">FLOOR(SimTable[[#This Row],[Total_Service_Time_sec]],10)</f>
        <v>260</v>
      </c>
    </row>
    <row r="3853" spans="1:8" ht="15" customHeight="1">
      <c r="A3853">
        <f t="shared" si="60"/>
        <v>3852</v>
      </c>
      <c r="B3853" s="13">
        <f ca="1">RAND()</f>
        <v>0.2383588830879223</v>
      </c>
      <c r="C3853" t="str">
        <f ca="1">IF(B3853&lt;=$L$3,$I$3,IF(B3853&lt;=$L$4,$I$4,IF(B3853&lt;=$L$5,$I$5,IF(B3853&lt;=$L$6,$I$6,$I$7))))</f>
        <v>Cone</v>
      </c>
      <c r="D3853" s="14">
        <f ca="1">LOGINV(RAND(),$M$12,$L$12)</f>
        <v>29.314481595819672</v>
      </c>
      <c r="E3853" s="14">
        <f ca="1">LOGINV(RAND(),$M$13,$L$13)</f>
        <v>6.2685555769346157</v>
      </c>
      <c r="F3853" s="14">
        <f ca="1">LOGINV(RAND(),$M$14,$L$14)</f>
        <v>15.396194357569842</v>
      </c>
      <c r="G3853" s="14">
        <f ca="1">D3853+E3853+F3853</f>
        <v>50.979231530324128</v>
      </c>
      <c r="H3853">
        <f ca="1">FLOOR(SimTable[[#This Row],[Total_Service_Time_sec]],10)</f>
        <v>50</v>
      </c>
    </row>
    <row r="3854" spans="1:8" ht="15" customHeight="1">
      <c r="A3854">
        <f t="shared" si="60"/>
        <v>3853</v>
      </c>
      <c r="B3854" s="13">
        <f ca="1">RAND()</f>
        <v>0.36793218301981911</v>
      </c>
      <c r="C3854" t="str">
        <f ca="1">IF(B3854&lt;=$L$3,$I$3,IF(B3854&lt;=$L$4,$I$4,IF(B3854&lt;=$L$5,$I$5,IF(B3854&lt;=$L$6,$I$6,$I$7))))</f>
        <v>Cone</v>
      </c>
      <c r="D3854" s="14">
        <f ca="1">LOGINV(RAND(),$M$12,$L$12)</f>
        <v>45.730722154600031</v>
      </c>
      <c r="E3854" s="14">
        <f ca="1">LOGINV(RAND(),$M$13,$L$13)</f>
        <v>15.699744938447767</v>
      </c>
      <c r="F3854" s="14">
        <f ca="1">LOGINV(RAND(),$M$14,$L$14)</f>
        <v>20.198241921643085</v>
      </c>
      <c r="G3854" s="14">
        <f ca="1">D3854+E3854+F3854</f>
        <v>81.628709014690884</v>
      </c>
      <c r="H3854">
        <f ca="1">FLOOR(SimTable[[#This Row],[Total_Service_Time_sec]],10)</f>
        <v>80</v>
      </c>
    </row>
    <row r="3855" spans="1:8" ht="15" customHeight="1">
      <c r="A3855">
        <f t="shared" si="60"/>
        <v>3854</v>
      </c>
      <c r="B3855" s="13">
        <f ca="1">RAND()</f>
        <v>0.3648114601576925</v>
      </c>
      <c r="C3855" t="str">
        <f ca="1">IF(B3855&lt;=$L$3,$I$3,IF(B3855&lt;=$L$4,$I$4,IF(B3855&lt;=$L$5,$I$5,IF(B3855&lt;=$L$6,$I$6,$I$7))))</f>
        <v>Cone</v>
      </c>
      <c r="D3855" s="14">
        <f ca="1">LOGINV(RAND(),$M$12,$L$12)</f>
        <v>17.426909635948675</v>
      </c>
      <c r="E3855" s="14">
        <f ca="1">LOGINV(RAND(),$M$13,$L$13)</f>
        <v>18.286808780514551</v>
      </c>
      <c r="F3855" s="14">
        <f ca="1">LOGINV(RAND(),$M$14,$L$14)</f>
        <v>22.235896029702875</v>
      </c>
      <c r="G3855" s="14">
        <f ca="1">D3855+E3855+F3855</f>
        <v>57.949614446166095</v>
      </c>
      <c r="H3855">
        <f ca="1">FLOOR(SimTable[[#This Row],[Total_Service_Time_sec]],10)</f>
        <v>50</v>
      </c>
    </row>
    <row r="3856" spans="1:8" ht="15" customHeight="1">
      <c r="A3856">
        <f t="shared" si="60"/>
        <v>3855</v>
      </c>
      <c r="B3856" s="13">
        <f ca="1">RAND()</f>
        <v>0.83715650098653871</v>
      </c>
      <c r="C3856" t="str">
        <f ca="1">IF(B3856&lt;=$L$3,$I$3,IF(B3856&lt;=$L$4,$I$4,IF(B3856&lt;=$L$5,$I$5,IF(B3856&lt;=$L$6,$I$6,$I$7))))</f>
        <v>Cup</v>
      </c>
      <c r="D3856" s="14">
        <f ca="1">LOGINV(RAND(),$M$12,$L$12)</f>
        <v>5.5090122131064501</v>
      </c>
      <c r="E3856" s="14">
        <f ca="1">LOGINV(RAND(),$M$13,$L$13)</f>
        <v>7.862158489832284</v>
      </c>
      <c r="F3856" s="14">
        <f ca="1">LOGINV(RAND(),$M$14,$L$14)</f>
        <v>14.469030044174771</v>
      </c>
      <c r="G3856" s="14">
        <f ca="1">D3856+E3856+F3856</f>
        <v>27.840200747113506</v>
      </c>
      <c r="H3856">
        <f ca="1">FLOOR(SimTable[[#This Row],[Total_Service_Time_sec]],10)</f>
        <v>20</v>
      </c>
    </row>
    <row r="3857" spans="1:8" ht="15" customHeight="1">
      <c r="A3857">
        <f t="shared" si="60"/>
        <v>3856</v>
      </c>
      <c r="B3857" s="13">
        <f ca="1">RAND()</f>
        <v>7.1061696431919397E-2</v>
      </c>
      <c r="C3857" t="str">
        <f ca="1">IF(B3857&lt;=$L$3,$I$3,IF(B3857&lt;=$L$4,$I$4,IF(B3857&lt;=$L$5,$I$5,IF(B3857&lt;=$L$6,$I$6,$I$7))))</f>
        <v>Cone</v>
      </c>
      <c r="D3857" s="14">
        <f ca="1">LOGINV(RAND(),$M$12,$L$12)</f>
        <v>22.363495644269392</v>
      </c>
      <c r="E3857" s="14">
        <f ca="1">LOGINV(RAND(),$M$13,$L$13)</f>
        <v>38.584256542005498</v>
      </c>
      <c r="F3857" s="14">
        <f ca="1">LOGINV(RAND(),$M$14,$L$14)</f>
        <v>21.526483365420756</v>
      </c>
      <c r="G3857" s="14">
        <f ca="1">D3857+E3857+F3857</f>
        <v>82.474235551695642</v>
      </c>
      <c r="H3857">
        <f ca="1">FLOOR(SimTable[[#This Row],[Total_Service_Time_sec]],10)</f>
        <v>80</v>
      </c>
    </row>
    <row r="3858" spans="1:8" ht="15" customHeight="1">
      <c r="A3858">
        <f t="shared" si="60"/>
        <v>3857</v>
      </c>
      <c r="B3858" s="13">
        <f ca="1">RAND()</f>
        <v>0.28445844336829462</v>
      </c>
      <c r="C3858" t="str">
        <f ca="1">IF(B3858&lt;=$L$3,$I$3,IF(B3858&lt;=$L$4,$I$4,IF(B3858&lt;=$L$5,$I$5,IF(B3858&lt;=$L$6,$I$6,$I$7))))</f>
        <v>Cone</v>
      </c>
      <c r="D3858" s="14">
        <f ca="1">LOGINV(RAND(),$M$12,$L$12)</f>
        <v>31.69910740307246</v>
      </c>
      <c r="E3858" s="14">
        <f ca="1">LOGINV(RAND(),$M$13,$L$13)</f>
        <v>18.26106264517048</v>
      </c>
      <c r="F3858" s="14">
        <f ca="1">LOGINV(RAND(),$M$14,$L$14)</f>
        <v>17.51896608359187</v>
      </c>
      <c r="G3858" s="14">
        <f ca="1">D3858+E3858+F3858</f>
        <v>67.479136131834821</v>
      </c>
      <c r="H3858">
        <f ca="1">FLOOR(SimTable[[#This Row],[Total_Service_Time_sec]],10)</f>
        <v>60</v>
      </c>
    </row>
    <row r="3859" spans="1:8" ht="15" customHeight="1">
      <c r="A3859">
        <f t="shared" si="60"/>
        <v>3858</v>
      </c>
      <c r="B3859" s="13">
        <f ca="1">RAND()</f>
        <v>0.73981150238948989</v>
      </c>
      <c r="C3859" t="str">
        <f ca="1">IF(B3859&lt;=$L$3,$I$3,IF(B3859&lt;=$L$4,$I$4,IF(B3859&lt;=$L$5,$I$5,IF(B3859&lt;=$L$6,$I$6,$I$7))))</f>
        <v>Cup</v>
      </c>
      <c r="D3859" s="14">
        <f ca="1">LOGINV(RAND(),$M$12,$L$12)</f>
        <v>28.23506406003273</v>
      </c>
      <c r="E3859" s="14">
        <f ca="1">LOGINV(RAND(),$M$13,$L$13)</f>
        <v>7.2746917304271781</v>
      </c>
      <c r="F3859" s="14">
        <f ca="1">LOGINV(RAND(),$M$14,$L$14)</f>
        <v>28.218318510215106</v>
      </c>
      <c r="G3859" s="14">
        <f ca="1">D3859+E3859+F3859</f>
        <v>63.728074300675011</v>
      </c>
      <c r="H3859">
        <f ca="1">FLOOR(SimTable[[#This Row],[Total_Service_Time_sec]],10)</f>
        <v>60</v>
      </c>
    </row>
    <row r="3860" spans="1:8" ht="15" customHeight="1">
      <c r="A3860">
        <f t="shared" si="60"/>
        <v>3859</v>
      </c>
      <c r="B3860" s="13">
        <f ca="1">RAND()</f>
        <v>0.95197311446555111</v>
      </c>
      <c r="C3860" t="str">
        <f ca="1">IF(B3860&lt;=$L$3,$I$3,IF(B3860&lt;=$L$4,$I$4,IF(B3860&lt;=$L$5,$I$5,IF(B3860&lt;=$L$6,$I$6,$I$7))))</f>
        <v>Split</v>
      </c>
      <c r="D3860" s="14">
        <f ca="1">LOGINV(RAND(),$M$12,$L$12)</f>
        <v>38.349511539536124</v>
      </c>
      <c r="E3860" s="14">
        <f ca="1">LOGINV(RAND(),$M$13,$L$13)</f>
        <v>26.748523086997295</v>
      </c>
      <c r="F3860" s="14">
        <f ca="1">LOGINV(RAND(),$M$14,$L$14)</f>
        <v>21.285194309833507</v>
      </c>
      <c r="G3860" s="14">
        <f ca="1">D3860+E3860+F3860</f>
        <v>86.383228936366919</v>
      </c>
      <c r="H3860">
        <f ca="1">FLOOR(SimTable[[#This Row],[Total_Service_Time_sec]],10)</f>
        <v>80</v>
      </c>
    </row>
    <row r="3861" spans="1:8" ht="15" customHeight="1">
      <c r="A3861">
        <f t="shared" si="60"/>
        <v>3860</v>
      </c>
      <c r="B3861" s="13">
        <f ca="1">RAND()</f>
        <v>3.7709211109667518E-2</v>
      </c>
      <c r="C3861" t="str">
        <f ca="1">IF(B3861&lt;=$L$3,$I$3,IF(B3861&lt;=$L$4,$I$4,IF(B3861&lt;=$L$5,$I$5,IF(B3861&lt;=$L$6,$I$6,$I$7))))</f>
        <v>Cone</v>
      </c>
      <c r="D3861" s="14">
        <f ca="1">LOGINV(RAND(),$M$12,$L$12)</f>
        <v>24.53695950473093</v>
      </c>
      <c r="E3861" s="14">
        <f ca="1">LOGINV(RAND(),$M$13,$L$13)</f>
        <v>41.089447164245172</v>
      </c>
      <c r="F3861" s="14">
        <f ca="1">LOGINV(RAND(),$M$14,$L$14)</f>
        <v>23.219275187615338</v>
      </c>
      <c r="G3861" s="14">
        <f ca="1">D3861+E3861+F3861</f>
        <v>88.84568185659144</v>
      </c>
      <c r="H3861">
        <f ca="1">FLOOR(SimTable[[#This Row],[Total_Service_Time_sec]],10)</f>
        <v>80</v>
      </c>
    </row>
    <row r="3862" spans="1:8" ht="15" customHeight="1">
      <c r="A3862">
        <f t="shared" si="60"/>
        <v>3861</v>
      </c>
      <c r="B3862" s="13">
        <f ca="1">RAND()</f>
        <v>7.7038584788335918E-2</v>
      </c>
      <c r="C3862" t="str">
        <f ca="1">IF(B3862&lt;=$L$3,$I$3,IF(B3862&lt;=$L$4,$I$4,IF(B3862&lt;=$L$5,$I$5,IF(B3862&lt;=$L$6,$I$6,$I$7))))</f>
        <v>Cone</v>
      </c>
      <c r="D3862" s="14">
        <f ca="1">LOGINV(RAND(),$M$12,$L$12)</f>
        <v>29.546751096349489</v>
      </c>
      <c r="E3862" s="14">
        <f ca="1">LOGINV(RAND(),$M$13,$L$13)</f>
        <v>70.810549895002779</v>
      </c>
      <c r="F3862" s="14">
        <f ca="1">LOGINV(RAND(),$M$14,$L$14)</f>
        <v>17.81645441730457</v>
      </c>
      <c r="G3862" s="14">
        <f ca="1">D3862+E3862+F3862</f>
        <v>118.17375540865685</v>
      </c>
      <c r="H3862">
        <f ca="1">FLOOR(SimTable[[#This Row],[Total_Service_Time_sec]],10)</f>
        <v>110</v>
      </c>
    </row>
    <row r="3863" spans="1:8" ht="15" customHeight="1">
      <c r="A3863">
        <f t="shared" si="60"/>
        <v>3862</v>
      </c>
      <c r="B3863" s="13">
        <f ca="1">RAND()</f>
        <v>0.99726005809938223</v>
      </c>
      <c r="C3863" t="str">
        <f ca="1">IF(B3863&lt;=$L$3,$I$3,IF(B3863&lt;=$L$4,$I$4,IF(B3863&lt;=$L$5,$I$5,IF(B3863&lt;=$L$6,$I$6,$I$7))))</f>
        <v>Sundae</v>
      </c>
      <c r="D3863" s="14">
        <f ca="1">LOGINV(RAND(),$M$12,$L$12)</f>
        <v>150.47605120090861</v>
      </c>
      <c r="E3863" s="14">
        <f ca="1">LOGINV(RAND(),$M$13,$L$13)</f>
        <v>17.086839291868397</v>
      </c>
      <c r="F3863" s="14">
        <f ca="1">LOGINV(RAND(),$M$14,$L$14)</f>
        <v>23.576781631537749</v>
      </c>
      <c r="G3863" s="14">
        <f ca="1">D3863+E3863+F3863</f>
        <v>191.13967212431476</v>
      </c>
      <c r="H3863">
        <f ca="1">FLOOR(SimTable[[#This Row],[Total_Service_Time_sec]],10)</f>
        <v>190</v>
      </c>
    </row>
    <row r="3864" spans="1:8" ht="15" customHeight="1">
      <c r="A3864">
        <f t="shared" si="60"/>
        <v>3863</v>
      </c>
      <c r="B3864" s="13">
        <f ca="1">RAND()</f>
        <v>0.73090896155587359</v>
      </c>
      <c r="C3864" t="str">
        <f ca="1">IF(B3864&lt;=$L$3,$I$3,IF(B3864&lt;=$L$4,$I$4,IF(B3864&lt;=$L$5,$I$5,IF(B3864&lt;=$L$6,$I$6,$I$7))))</f>
        <v>Cup</v>
      </c>
      <c r="D3864" s="14">
        <f ca="1">LOGINV(RAND(),$M$12,$L$12)</f>
        <v>18.11474151834723</v>
      </c>
      <c r="E3864" s="14">
        <f ca="1">LOGINV(RAND(),$M$13,$L$13)</f>
        <v>13.588839251580787</v>
      </c>
      <c r="F3864" s="14">
        <f ca="1">LOGINV(RAND(),$M$14,$L$14)</f>
        <v>31.394388225835801</v>
      </c>
      <c r="G3864" s="14">
        <f ca="1">D3864+E3864+F3864</f>
        <v>63.097968995763821</v>
      </c>
      <c r="H3864">
        <f ca="1">FLOOR(SimTable[[#This Row],[Total_Service_Time_sec]],10)</f>
        <v>60</v>
      </c>
    </row>
    <row r="3865" spans="1:8" ht="15" customHeight="1">
      <c r="A3865">
        <f t="shared" si="60"/>
        <v>3864</v>
      </c>
      <c r="B3865" s="13">
        <f ca="1">RAND()</f>
        <v>0.5425540786566474</v>
      </c>
      <c r="C3865" t="str">
        <f ca="1">IF(B3865&lt;=$L$3,$I$3,IF(B3865&lt;=$L$4,$I$4,IF(B3865&lt;=$L$5,$I$5,IF(B3865&lt;=$L$6,$I$6,$I$7))))</f>
        <v>Cup</v>
      </c>
      <c r="D3865" s="14">
        <f ca="1">LOGINV(RAND(),$M$12,$L$12)</f>
        <v>35.111616052356418</v>
      </c>
      <c r="E3865" s="14">
        <f ca="1">LOGINV(RAND(),$M$13,$L$13)</f>
        <v>29.88530333355844</v>
      </c>
      <c r="F3865" s="14">
        <f ca="1">LOGINV(RAND(),$M$14,$L$14)</f>
        <v>19.101786506824208</v>
      </c>
      <c r="G3865" s="14">
        <f ca="1">D3865+E3865+F3865</f>
        <v>84.098705892739062</v>
      </c>
      <c r="H3865">
        <f ca="1">FLOOR(SimTable[[#This Row],[Total_Service_Time_sec]],10)</f>
        <v>80</v>
      </c>
    </row>
    <row r="3866" spans="1:8" ht="15" customHeight="1">
      <c r="A3866">
        <f t="shared" si="60"/>
        <v>3865</v>
      </c>
      <c r="B3866" s="13">
        <f ca="1">RAND()</f>
        <v>0.22892448319724179</v>
      </c>
      <c r="C3866" t="str">
        <f ca="1">IF(B3866&lt;=$L$3,$I$3,IF(B3866&lt;=$L$4,$I$4,IF(B3866&lt;=$L$5,$I$5,IF(B3866&lt;=$L$6,$I$6,$I$7))))</f>
        <v>Cone</v>
      </c>
      <c r="D3866" s="14">
        <f ca="1">LOGINV(RAND(),$M$12,$L$12)</f>
        <v>24.062721745893722</v>
      </c>
      <c r="E3866" s="14">
        <f ca="1">LOGINV(RAND(),$M$13,$L$13)</f>
        <v>22.585371310945067</v>
      </c>
      <c r="F3866" s="14">
        <f ca="1">LOGINV(RAND(),$M$14,$L$14)</f>
        <v>18.726951269037421</v>
      </c>
      <c r="G3866" s="14">
        <f ca="1">D3866+E3866+F3866</f>
        <v>65.375044325876217</v>
      </c>
      <c r="H3866">
        <f ca="1">FLOOR(SimTable[[#This Row],[Total_Service_Time_sec]],10)</f>
        <v>60</v>
      </c>
    </row>
    <row r="3867" spans="1:8" ht="15" customHeight="1">
      <c r="A3867">
        <f t="shared" si="60"/>
        <v>3866</v>
      </c>
      <c r="B3867" s="13">
        <f ca="1">RAND()</f>
        <v>0.59696403032141809</v>
      </c>
      <c r="C3867" t="str">
        <f ca="1">IF(B3867&lt;=$L$3,$I$3,IF(B3867&lt;=$L$4,$I$4,IF(B3867&lt;=$L$5,$I$5,IF(B3867&lt;=$L$6,$I$6,$I$7))))</f>
        <v>Cup</v>
      </c>
      <c r="D3867" s="14">
        <f ca="1">LOGINV(RAND(),$M$12,$L$12)</f>
        <v>22.20368090656337</v>
      </c>
      <c r="E3867" s="14">
        <f ca="1">LOGINV(RAND(),$M$13,$L$13)</f>
        <v>54.134512028529983</v>
      </c>
      <c r="F3867" s="14">
        <f ca="1">LOGINV(RAND(),$M$14,$L$14)</f>
        <v>25.100115433368881</v>
      </c>
      <c r="G3867" s="14">
        <f ca="1">D3867+E3867+F3867</f>
        <v>101.43830836846224</v>
      </c>
      <c r="H3867">
        <f ca="1">FLOOR(SimTable[[#This Row],[Total_Service_Time_sec]],10)</f>
        <v>100</v>
      </c>
    </row>
    <row r="3868" spans="1:8" ht="15" customHeight="1">
      <c r="A3868">
        <f t="shared" si="60"/>
        <v>3867</v>
      </c>
      <c r="B3868" s="13">
        <f ca="1">RAND()</f>
        <v>0.10515279666162114</v>
      </c>
      <c r="C3868" t="str">
        <f ca="1">IF(B3868&lt;=$L$3,$I$3,IF(B3868&lt;=$L$4,$I$4,IF(B3868&lt;=$L$5,$I$5,IF(B3868&lt;=$L$6,$I$6,$I$7))))</f>
        <v>Cone</v>
      </c>
      <c r="D3868" s="14">
        <f ca="1">LOGINV(RAND(),$M$12,$L$12)</f>
        <v>23.903256183084018</v>
      </c>
      <c r="E3868" s="14">
        <f ca="1">LOGINV(RAND(),$M$13,$L$13)</f>
        <v>34.07088925679443</v>
      </c>
      <c r="F3868" s="14">
        <f ca="1">LOGINV(RAND(),$M$14,$L$14)</f>
        <v>23.732465689059662</v>
      </c>
      <c r="G3868" s="14">
        <f ca="1">D3868+E3868+F3868</f>
        <v>81.706611128938107</v>
      </c>
      <c r="H3868">
        <f ca="1">FLOOR(SimTable[[#This Row],[Total_Service_Time_sec]],10)</f>
        <v>80</v>
      </c>
    </row>
    <row r="3869" spans="1:8" ht="15" customHeight="1">
      <c r="A3869">
        <f t="shared" si="60"/>
        <v>3868</v>
      </c>
      <c r="B3869" s="13">
        <f ca="1">RAND()</f>
        <v>0.34844726385677149</v>
      </c>
      <c r="C3869" t="str">
        <f ca="1">IF(B3869&lt;=$L$3,$I$3,IF(B3869&lt;=$L$4,$I$4,IF(B3869&lt;=$L$5,$I$5,IF(B3869&lt;=$L$6,$I$6,$I$7))))</f>
        <v>Cone</v>
      </c>
      <c r="D3869" s="14">
        <f ca="1">LOGINV(RAND(),$M$12,$L$12)</f>
        <v>96.75983715665916</v>
      </c>
      <c r="E3869" s="14">
        <f ca="1">LOGINV(RAND(),$M$13,$L$13)</f>
        <v>20.45119782123507</v>
      </c>
      <c r="F3869" s="14">
        <f ca="1">LOGINV(RAND(),$M$14,$L$14)</f>
        <v>26.117260836191509</v>
      </c>
      <c r="G3869" s="14">
        <f ca="1">D3869+E3869+F3869</f>
        <v>143.32829581408575</v>
      </c>
      <c r="H3869">
        <f ca="1">FLOOR(SimTable[[#This Row],[Total_Service_Time_sec]],10)</f>
        <v>140</v>
      </c>
    </row>
    <row r="3870" spans="1:8" ht="15" customHeight="1">
      <c r="A3870">
        <f t="shared" si="60"/>
        <v>3869</v>
      </c>
      <c r="B3870" s="13">
        <f ca="1">RAND()</f>
        <v>0.94971316587023491</v>
      </c>
      <c r="C3870" t="str">
        <f ca="1">IF(B3870&lt;=$L$3,$I$3,IF(B3870&lt;=$L$4,$I$4,IF(B3870&lt;=$L$5,$I$5,IF(B3870&lt;=$L$6,$I$6,$I$7))))</f>
        <v>Split</v>
      </c>
      <c r="D3870" s="14">
        <f ca="1">LOGINV(RAND(),$M$12,$L$12)</f>
        <v>36.700779786338686</v>
      </c>
      <c r="E3870" s="14">
        <f ca="1">LOGINV(RAND(),$M$13,$L$13)</f>
        <v>35.0901360948003</v>
      </c>
      <c r="F3870" s="14">
        <f ca="1">LOGINV(RAND(),$M$14,$L$14)</f>
        <v>21.722535170705552</v>
      </c>
      <c r="G3870" s="14">
        <f ca="1">D3870+E3870+F3870</f>
        <v>93.513451051844541</v>
      </c>
      <c r="H3870">
        <f ca="1">FLOOR(SimTable[[#This Row],[Total_Service_Time_sec]],10)</f>
        <v>90</v>
      </c>
    </row>
    <row r="3871" spans="1:8" ht="15" customHeight="1">
      <c r="A3871">
        <f t="shared" si="60"/>
        <v>3870</v>
      </c>
      <c r="B3871" s="13">
        <f ca="1">RAND()</f>
        <v>0.87485274812492908</v>
      </c>
      <c r="C3871" t="str">
        <f ca="1">IF(B3871&lt;=$L$3,$I$3,IF(B3871&lt;=$L$4,$I$4,IF(B3871&lt;=$L$5,$I$5,IF(B3871&lt;=$L$6,$I$6,$I$7))))</f>
        <v>Shake</v>
      </c>
      <c r="D3871" s="14">
        <f ca="1">LOGINV(RAND(),$M$12,$L$12)</f>
        <v>27.835005903920205</v>
      </c>
      <c r="E3871" s="14">
        <f ca="1">LOGINV(RAND(),$M$13,$L$13)</f>
        <v>9.3088736291529024</v>
      </c>
      <c r="F3871" s="14">
        <f ca="1">LOGINV(RAND(),$M$14,$L$14)</f>
        <v>24.63997677200339</v>
      </c>
      <c r="G3871" s="14">
        <f ca="1">D3871+E3871+F3871</f>
        <v>61.783856305076498</v>
      </c>
      <c r="H3871">
        <f ca="1">FLOOR(SimTable[[#This Row],[Total_Service_Time_sec]],10)</f>
        <v>60</v>
      </c>
    </row>
    <row r="3872" spans="1:8" ht="15" customHeight="1">
      <c r="A3872">
        <f t="shared" si="60"/>
        <v>3871</v>
      </c>
      <c r="B3872" s="13">
        <f ca="1">RAND()</f>
        <v>0.94831917628291862</v>
      </c>
      <c r="C3872" t="str">
        <f ca="1">IF(B3872&lt;=$L$3,$I$3,IF(B3872&lt;=$L$4,$I$4,IF(B3872&lt;=$L$5,$I$5,IF(B3872&lt;=$L$6,$I$6,$I$7))))</f>
        <v>Split</v>
      </c>
      <c r="D3872" s="14">
        <f ca="1">LOGINV(RAND(),$M$12,$L$12)</f>
        <v>49.889782865143431</v>
      </c>
      <c r="E3872" s="14">
        <f ca="1">LOGINV(RAND(),$M$13,$L$13)</f>
        <v>16.81272511286403</v>
      </c>
      <c r="F3872" s="14">
        <f ca="1">LOGINV(RAND(),$M$14,$L$14)</f>
        <v>27.840641677599752</v>
      </c>
      <c r="G3872" s="14">
        <f ca="1">D3872+E3872+F3872</f>
        <v>94.543149655607209</v>
      </c>
      <c r="H3872">
        <f ca="1">FLOOR(SimTable[[#This Row],[Total_Service_Time_sec]],10)</f>
        <v>90</v>
      </c>
    </row>
    <row r="3873" spans="1:8" ht="15" customHeight="1">
      <c r="A3873">
        <f t="shared" si="60"/>
        <v>3872</v>
      </c>
      <c r="B3873" s="13">
        <f ca="1">RAND()</f>
        <v>0.50438806391058699</v>
      </c>
      <c r="C3873" t="str">
        <f ca="1">IF(B3873&lt;=$L$3,$I$3,IF(B3873&lt;=$L$4,$I$4,IF(B3873&lt;=$L$5,$I$5,IF(B3873&lt;=$L$6,$I$6,$I$7))))</f>
        <v>Cup</v>
      </c>
      <c r="D3873" s="14">
        <f ca="1">LOGINV(RAND(),$M$12,$L$12)</f>
        <v>14.940346921199263</v>
      </c>
      <c r="E3873" s="14">
        <f ca="1">LOGINV(RAND(),$M$13,$L$13)</f>
        <v>29.396436911192705</v>
      </c>
      <c r="F3873" s="14">
        <f ca="1">LOGINV(RAND(),$M$14,$L$14)</f>
        <v>18.525037330926164</v>
      </c>
      <c r="G3873" s="14">
        <f ca="1">D3873+E3873+F3873</f>
        <v>62.861821163318126</v>
      </c>
      <c r="H3873">
        <f ca="1">FLOOR(SimTable[[#This Row],[Total_Service_Time_sec]],10)</f>
        <v>60</v>
      </c>
    </row>
    <row r="3874" spans="1:8" ht="15" customHeight="1">
      <c r="A3874">
        <f t="shared" si="60"/>
        <v>3873</v>
      </c>
      <c r="B3874" s="13">
        <f ca="1">RAND()</f>
        <v>0.57793859193956565</v>
      </c>
      <c r="C3874" t="str">
        <f ca="1">IF(B3874&lt;=$L$3,$I$3,IF(B3874&lt;=$L$4,$I$4,IF(B3874&lt;=$L$5,$I$5,IF(B3874&lt;=$L$6,$I$6,$I$7))))</f>
        <v>Cup</v>
      </c>
      <c r="D3874" s="14">
        <f ca="1">LOGINV(RAND(),$M$12,$L$12)</f>
        <v>45.147694743517981</v>
      </c>
      <c r="E3874" s="14">
        <f ca="1">LOGINV(RAND(),$M$13,$L$13)</f>
        <v>46.089275437823062</v>
      </c>
      <c r="F3874" s="14">
        <f ca="1">LOGINV(RAND(),$M$14,$L$14)</f>
        <v>18.96836287422078</v>
      </c>
      <c r="G3874" s="14">
        <f ca="1">D3874+E3874+F3874</f>
        <v>110.20533305556182</v>
      </c>
      <c r="H3874">
        <f ca="1">FLOOR(SimTable[[#This Row],[Total_Service_Time_sec]],10)</f>
        <v>110</v>
      </c>
    </row>
    <row r="3875" spans="1:8" ht="15" customHeight="1">
      <c r="A3875">
        <f t="shared" si="60"/>
        <v>3874</v>
      </c>
      <c r="B3875" s="13">
        <f ca="1">RAND()</f>
        <v>0.97439937199013305</v>
      </c>
      <c r="C3875" t="str">
        <f ca="1">IF(B3875&lt;=$L$3,$I$3,IF(B3875&lt;=$L$4,$I$4,IF(B3875&lt;=$L$5,$I$5,IF(B3875&lt;=$L$6,$I$6,$I$7))))</f>
        <v>Sundae</v>
      </c>
      <c r="D3875" s="14">
        <f ca="1">LOGINV(RAND(),$M$12,$L$12)</f>
        <v>52.628864525294709</v>
      </c>
      <c r="E3875" s="14">
        <f ca="1">LOGINV(RAND(),$M$13,$L$13)</f>
        <v>26.504722907498465</v>
      </c>
      <c r="F3875" s="14">
        <f ca="1">LOGINV(RAND(),$M$14,$L$14)</f>
        <v>21.539144668403832</v>
      </c>
      <c r="G3875" s="14">
        <f ca="1">D3875+E3875+F3875</f>
        <v>100.67273210119701</v>
      </c>
      <c r="H3875">
        <f ca="1">FLOOR(SimTable[[#This Row],[Total_Service_Time_sec]],10)</f>
        <v>100</v>
      </c>
    </row>
    <row r="3876" spans="1:8" ht="15" customHeight="1">
      <c r="A3876">
        <f t="shared" si="60"/>
        <v>3875</v>
      </c>
      <c r="B3876" s="13">
        <f ca="1">RAND()</f>
        <v>0.3804217956576802</v>
      </c>
      <c r="C3876" t="str">
        <f ca="1">IF(B3876&lt;=$L$3,$I$3,IF(B3876&lt;=$L$4,$I$4,IF(B3876&lt;=$L$5,$I$5,IF(B3876&lt;=$L$6,$I$6,$I$7))))</f>
        <v>Cone</v>
      </c>
      <c r="D3876" s="14">
        <f ca="1">LOGINV(RAND(),$M$12,$L$12)</f>
        <v>8.6617344640054768</v>
      </c>
      <c r="E3876" s="14">
        <f ca="1">LOGINV(RAND(),$M$13,$L$13)</f>
        <v>18.334404487211319</v>
      </c>
      <c r="F3876" s="14">
        <f ca="1">LOGINV(RAND(),$M$14,$L$14)</f>
        <v>15.843225813650335</v>
      </c>
      <c r="G3876" s="14">
        <f ca="1">D3876+E3876+F3876</f>
        <v>42.839364764867128</v>
      </c>
      <c r="H3876">
        <f ca="1">FLOOR(SimTable[[#This Row],[Total_Service_Time_sec]],10)</f>
        <v>40</v>
      </c>
    </row>
    <row r="3877" spans="1:8" ht="15" customHeight="1">
      <c r="A3877">
        <f t="shared" si="60"/>
        <v>3876</v>
      </c>
      <c r="B3877" s="13">
        <f ca="1">RAND()</f>
        <v>0.78952808253992313</v>
      </c>
      <c r="C3877" t="str">
        <f ca="1">IF(B3877&lt;=$L$3,$I$3,IF(B3877&lt;=$L$4,$I$4,IF(B3877&lt;=$L$5,$I$5,IF(B3877&lt;=$L$6,$I$6,$I$7))))</f>
        <v>Cup</v>
      </c>
      <c r="D3877" s="14">
        <f ca="1">LOGINV(RAND(),$M$12,$L$12)</f>
        <v>52.054956946273052</v>
      </c>
      <c r="E3877" s="14">
        <f ca="1">LOGINV(RAND(),$M$13,$L$13)</f>
        <v>67.683678439287362</v>
      </c>
      <c r="F3877" s="14">
        <f ca="1">LOGINV(RAND(),$M$14,$L$14)</f>
        <v>13.886806297576005</v>
      </c>
      <c r="G3877" s="14">
        <f ca="1">D3877+E3877+F3877</f>
        <v>133.62544168313642</v>
      </c>
      <c r="H3877">
        <f ca="1">FLOOR(SimTable[[#This Row],[Total_Service_Time_sec]],10)</f>
        <v>130</v>
      </c>
    </row>
    <row r="3878" spans="1:8" ht="15" customHeight="1">
      <c r="A3878">
        <f t="shared" si="60"/>
        <v>3877</v>
      </c>
      <c r="B3878" s="13">
        <f ca="1">RAND()</f>
        <v>0.88309469072034186</v>
      </c>
      <c r="C3878" t="str">
        <f ca="1">IF(B3878&lt;=$L$3,$I$3,IF(B3878&lt;=$L$4,$I$4,IF(B3878&lt;=$L$5,$I$5,IF(B3878&lt;=$L$6,$I$6,$I$7))))</f>
        <v>Shake</v>
      </c>
      <c r="D3878" s="14">
        <f ca="1">LOGINV(RAND(),$M$12,$L$12)</f>
        <v>29.168709401377125</v>
      </c>
      <c r="E3878" s="14">
        <f ca="1">LOGINV(RAND(),$M$13,$L$13)</f>
        <v>16.01319359350186</v>
      </c>
      <c r="F3878" s="14">
        <f ca="1">LOGINV(RAND(),$M$14,$L$14)</f>
        <v>18.865775978226196</v>
      </c>
      <c r="G3878" s="14">
        <f ca="1">D3878+E3878+F3878</f>
        <v>64.047678973105178</v>
      </c>
      <c r="H3878">
        <f ca="1">FLOOR(SimTable[[#This Row],[Total_Service_Time_sec]],10)</f>
        <v>60</v>
      </c>
    </row>
    <row r="3879" spans="1:8" ht="15" customHeight="1">
      <c r="A3879">
        <f t="shared" si="60"/>
        <v>3878</v>
      </c>
      <c r="B3879" s="13">
        <f ca="1">RAND()</f>
        <v>0.24098657157458336</v>
      </c>
      <c r="C3879" t="str">
        <f ca="1">IF(B3879&lt;=$L$3,$I$3,IF(B3879&lt;=$L$4,$I$4,IF(B3879&lt;=$L$5,$I$5,IF(B3879&lt;=$L$6,$I$6,$I$7))))</f>
        <v>Cone</v>
      </c>
      <c r="D3879" s="14">
        <f ca="1">LOGINV(RAND(),$M$12,$L$12)</f>
        <v>87.431274407066866</v>
      </c>
      <c r="E3879" s="14">
        <f ca="1">LOGINV(RAND(),$M$13,$L$13)</f>
        <v>30.42712206734155</v>
      </c>
      <c r="F3879" s="14">
        <f ca="1">LOGINV(RAND(),$M$14,$L$14)</f>
        <v>23.159314122274409</v>
      </c>
      <c r="G3879" s="14">
        <f ca="1">D3879+E3879+F3879</f>
        <v>141.01771059668283</v>
      </c>
      <c r="H3879">
        <f ca="1">FLOOR(SimTable[[#This Row],[Total_Service_Time_sec]],10)</f>
        <v>140</v>
      </c>
    </row>
    <row r="3880" spans="1:8" ht="15" customHeight="1">
      <c r="A3880">
        <f t="shared" si="60"/>
        <v>3879</v>
      </c>
      <c r="B3880" s="13">
        <f ca="1">RAND()</f>
        <v>0.90831294871635926</v>
      </c>
      <c r="C3880" t="str">
        <f ca="1">IF(B3880&lt;=$L$3,$I$3,IF(B3880&lt;=$L$4,$I$4,IF(B3880&lt;=$L$5,$I$5,IF(B3880&lt;=$L$6,$I$6,$I$7))))</f>
        <v>Split</v>
      </c>
      <c r="D3880" s="14">
        <f ca="1">LOGINV(RAND(),$M$12,$L$12)</f>
        <v>17.411005461767676</v>
      </c>
      <c r="E3880" s="14">
        <f ca="1">LOGINV(RAND(),$M$13,$L$13)</f>
        <v>12.348370948702396</v>
      </c>
      <c r="F3880" s="14">
        <f ca="1">LOGINV(RAND(),$M$14,$L$14)</f>
        <v>14.898534179479109</v>
      </c>
      <c r="G3880" s="14">
        <f ca="1">D3880+E3880+F3880</f>
        <v>44.657910589949182</v>
      </c>
      <c r="H3880">
        <f ca="1">FLOOR(SimTable[[#This Row],[Total_Service_Time_sec]],10)</f>
        <v>40</v>
      </c>
    </row>
    <row r="3881" spans="1:8" ht="15" customHeight="1">
      <c r="A3881">
        <f t="shared" si="60"/>
        <v>3880</v>
      </c>
      <c r="B3881" s="13">
        <f ca="1">RAND()</f>
        <v>0.95011459708084112</v>
      </c>
      <c r="C3881" t="str">
        <f ca="1">IF(B3881&lt;=$L$3,$I$3,IF(B3881&lt;=$L$4,$I$4,IF(B3881&lt;=$L$5,$I$5,IF(B3881&lt;=$L$6,$I$6,$I$7))))</f>
        <v>Split</v>
      </c>
      <c r="D3881" s="14">
        <f ca="1">LOGINV(RAND(),$M$12,$L$12)</f>
        <v>83.373957444002443</v>
      </c>
      <c r="E3881" s="14">
        <f ca="1">LOGINV(RAND(),$M$13,$L$13)</f>
        <v>30.97495005416766</v>
      </c>
      <c r="F3881" s="14">
        <f ca="1">LOGINV(RAND(),$M$14,$L$14)</f>
        <v>18.166957239311987</v>
      </c>
      <c r="G3881" s="14">
        <f ca="1">D3881+E3881+F3881</f>
        <v>132.5158647374821</v>
      </c>
      <c r="H3881">
        <f ca="1">FLOOR(SimTable[[#This Row],[Total_Service_Time_sec]],10)</f>
        <v>130</v>
      </c>
    </row>
    <row r="3882" spans="1:8" ht="15" customHeight="1">
      <c r="A3882">
        <f t="shared" si="60"/>
        <v>3881</v>
      </c>
      <c r="B3882" s="13">
        <f ca="1">RAND()</f>
        <v>0.82557760927539459</v>
      </c>
      <c r="C3882" t="str">
        <f ca="1">IF(B3882&lt;=$L$3,$I$3,IF(B3882&lt;=$L$4,$I$4,IF(B3882&lt;=$L$5,$I$5,IF(B3882&lt;=$L$6,$I$6,$I$7))))</f>
        <v>Cup</v>
      </c>
      <c r="D3882" s="14">
        <f ca="1">LOGINV(RAND(),$M$12,$L$12)</f>
        <v>25.127463972066977</v>
      </c>
      <c r="E3882" s="14">
        <f ca="1">LOGINV(RAND(),$M$13,$L$13)</f>
        <v>23.186307867556543</v>
      </c>
      <c r="F3882" s="14">
        <f ca="1">LOGINV(RAND(),$M$14,$L$14)</f>
        <v>15.694892069902018</v>
      </c>
      <c r="G3882" s="14">
        <f ca="1">D3882+E3882+F3882</f>
        <v>64.008663909525538</v>
      </c>
      <c r="H3882">
        <f ca="1">FLOOR(SimTable[[#This Row],[Total_Service_Time_sec]],10)</f>
        <v>60</v>
      </c>
    </row>
    <row r="3883" spans="1:8" ht="15" customHeight="1">
      <c r="A3883">
        <f t="shared" si="60"/>
        <v>3882</v>
      </c>
      <c r="B3883" s="13">
        <f ca="1">RAND()</f>
        <v>0.1776149023241792</v>
      </c>
      <c r="C3883" t="str">
        <f ca="1">IF(B3883&lt;=$L$3,$I$3,IF(B3883&lt;=$L$4,$I$4,IF(B3883&lt;=$L$5,$I$5,IF(B3883&lt;=$L$6,$I$6,$I$7))))</f>
        <v>Cone</v>
      </c>
      <c r="D3883" s="14">
        <f ca="1">LOGINV(RAND(),$M$12,$L$12)</f>
        <v>8.8213805325393526</v>
      </c>
      <c r="E3883" s="14">
        <f ca="1">LOGINV(RAND(),$M$13,$L$13)</f>
        <v>16.506653204244127</v>
      </c>
      <c r="F3883" s="14">
        <f ca="1">LOGINV(RAND(),$M$14,$L$14)</f>
        <v>24.198303539406773</v>
      </c>
      <c r="G3883" s="14">
        <f ca="1">D3883+E3883+F3883</f>
        <v>49.526337276190254</v>
      </c>
      <c r="H3883">
        <f ca="1">FLOOR(SimTable[[#This Row],[Total_Service_Time_sec]],10)</f>
        <v>40</v>
      </c>
    </row>
    <row r="3884" spans="1:8" ht="15" customHeight="1">
      <c r="A3884">
        <f t="shared" si="60"/>
        <v>3883</v>
      </c>
      <c r="B3884" s="13">
        <f ca="1">RAND()</f>
        <v>0.96416969385895779</v>
      </c>
      <c r="C3884" t="str">
        <f ca="1">IF(B3884&lt;=$L$3,$I$3,IF(B3884&lt;=$L$4,$I$4,IF(B3884&lt;=$L$5,$I$5,IF(B3884&lt;=$L$6,$I$6,$I$7))))</f>
        <v>Sundae</v>
      </c>
      <c r="D3884" s="14">
        <f ca="1">LOGINV(RAND(),$M$12,$L$12)</f>
        <v>56.074044617632495</v>
      </c>
      <c r="E3884" s="14">
        <f ca="1">LOGINV(RAND(),$M$13,$L$13)</f>
        <v>9.4204356280838937</v>
      </c>
      <c r="F3884" s="14">
        <f ca="1">LOGINV(RAND(),$M$14,$L$14)</f>
        <v>15.938319976001072</v>
      </c>
      <c r="G3884" s="14">
        <f ca="1">D3884+E3884+F3884</f>
        <v>81.432800221717457</v>
      </c>
      <c r="H3884">
        <f ca="1">FLOOR(SimTable[[#This Row],[Total_Service_Time_sec]],10)</f>
        <v>80</v>
      </c>
    </row>
    <row r="3885" spans="1:8" ht="15" customHeight="1">
      <c r="A3885">
        <f t="shared" si="60"/>
        <v>3884</v>
      </c>
      <c r="B3885" s="13">
        <f ca="1">RAND()</f>
        <v>7.2297252679860202E-2</v>
      </c>
      <c r="C3885" t="str">
        <f ca="1">IF(B3885&lt;=$L$3,$I$3,IF(B3885&lt;=$L$4,$I$4,IF(B3885&lt;=$L$5,$I$5,IF(B3885&lt;=$L$6,$I$6,$I$7))))</f>
        <v>Cone</v>
      </c>
      <c r="D3885" s="14">
        <f ca="1">LOGINV(RAND(),$M$12,$L$12)</f>
        <v>45.392179360992692</v>
      </c>
      <c r="E3885" s="14">
        <f ca="1">LOGINV(RAND(),$M$13,$L$13)</f>
        <v>15.209827248754475</v>
      </c>
      <c r="F3885" s="14">
        <f ca="1">LOGINV(RAND(),$M$14,$L$14)</f>
        <v>14.357273241755747</v>
      </c>
      <c r="G3885" s="14">
        <f ca="1">D3885+E3885+F3885</f>
        <v>74.959279851502913</v>
      </c>
      <c r="H3885">
        <f ca="1">FLOOR(SimTable[[#This Row],[Total_Service_Time_sec]],10)</f>
        <v>70</v>
      </c>
    </row>
    <row r="3886" spans="1:8" ht="15" customHeight="1">
      <c r="A3886">
        <f t="shared" si="60"/>
        <v>3885</v>
      </c>
      <c r="B3886" s="13">
        <f ca="1">RAND()</f>
        <v>6.3833093590801027E-2</v>
      </c>
      <c r="C3886" t="str">
        <f ca="1">IF(B3886&lt;=$L$3,$I$3,IF(B3886&lt;=$L$4,$I$4,IF(B3886&lt;=$L$5,$I$5,IF(B3886&lt;=$L$6,$I$6,$I$7))))</f>
        <v>Cone</v>
      </c>
      <c r="D3886" s="14">
        <f ca="1">LOGINV(RAND(),$M$12,$L$12)</f>
        <v>10.262192793953675</v>
      </c>
      <c r="E3886" s="14">
        <f ca="1">LOGINV(RAND(),$M$13,$L$13)</f>
        <v>15.50487761052654</v>
      </c>
      <c r="F3886" s="14">
        <f ca="1">LOGINV(RAND(),$M$14,$L$14)</f>
        <v>22.61084290303355</v>
      </c>
      <c r="G3886" s="14">
        <f ca="1">D3886+E3886+F3886</f>
        <v>48.377913307513765</v>
      </c>
      <c r="H3886">
        <f ca="1">FLOOR(SimTable[[#This Row],[Total_Service_Time_sec]],10)</f>
        <v>40</v>
      </c>
    </row>
    <row r="3887" spans="1:8" ht="15" customHeight="1">
      <c r="A3887">
        <f t="shared" si="60"/>
        <v>3886</v>
      </c>
      <c r="B3887" s="13">
        <f ca="1">RAND()</f>
        <v>0.92016643890841232</v>
      </c>
      <c r="C3887" t="str">
        <f ca="1">IF(B3887&lt;=$L$3,$I$3,IF(B3887&lt;=$L$4,$I$4,IF(B3887&lt;=$L$5,$I$5,IF(B3887&lt;=$L$6,$I$6,$I$7))))</f>
        <v>Split</v>
      </c>
      <c r="D3887" s="14">
        <f ca="1">LOGINV(RAND(),$M$12,$L$12)</f>
        <v>11.017952541808361</v>
      </c>
      <c r="E3887" s="14">
        <f ca="1">LOGINV(RAND(),$M$13,$L$13)</f>
        <v>25.405898113875871</v>
      </c>
      <c r="F3887" s="14">
        <f ca="1">LOGINV(RAND(),$M$14,$L$14)</f>
        <v>21.614207534587802</v>
      </c>
      <c r="G3887" s="14">
        <f ca="1">D3887+E3887+F3887</f>
        <v>58.038058190272039</v>
      </c>
      <c r="H3887">
        <f ca="1">FLOOR(SimTable[[#This Row],[Total_Service_Time_sec]],10)</f>
        <v>50</v>
      </c>
    </row>
    <row r="3888" spans="1:8" ht="15" customHeight="1">
      <c r="A3888">
        <f t="shared" si="60"/>
        <v>3887</v>
      </c>
      <c r="B3888" s="13">
        <f ca="1">RAND()</f>
        <v>0.38787501592620932</v>
      </c>
      <c r="C3888" t="str">
        <f ca="1">IF(B3888&lt;=$L$3,$I$3,IF(B3888&lt;=$L$4,$I$4,IF(B3888&lt;=$L$5,$I$5,IF(B3888&lt;=$L$6,$I$6,$I$7))))</f>
        <v>Cone</v>
      </c>
      <c r="D3888" s="14">
        <f ca="1">LOGINV(RAND(),$M$12,$L$12)</f>
        <v>47.921634837991505</v>
      </c>
      <c r="E3888" s="14">
        <f ca="1">LOGINV(RAND(),$M$13,$L$13)</f>
        <v>25.355882761909367</v>
      </c>
      <c r="F3888" s="14">
        <f ca="1">LOGINV(RAND(),$M$14,$L$14)</f>
        <v>18.614386827377899</v>
      </c>
      <c r="G3888" s="14">
        <f ca="1">D3888+E3888+F3888</f>
        <v>91.891904427278774</v>
      </c>
      <c r="H3888">
        <f ca="1">FLOOR(SimTable[[#This Row],[Total_Service_Time_sec]],10)</f>
        <v>90</v>
      </c>
    </row>
    <row r="3889" spans="1:8" ht="15" customHeight="1">
      <c r="A3889">
        <f t="shared" si="60"/>
        <v>3888</v>
      </c>
      <c r="B3889" s="13">
        <f ca="1">RAND()</f>
        <v>1.3062332165431512E-2</v>
      </c>
      <c r="C3889" t="str">
        <f ca="1">IF(B3889&lt;=$L$3,$I$3,IF(B3889&lt;=$L$4,$I$4,IF(B3889&lt;=$L$5,$I$5,IF(B3889&lt;=$L$6,$I$6,$I$7))))</f>
        <v>Cone</v>
      </c>
      <c r="D3889" s="14">
        <f ca="1">LOGINV(RAND(),$M$12,$L$12)</f>
        <v>16.319579392118346</v>
      </c>
      <c r="E3889" s="14">
        <f ca="1">LOGINV(RAND(),$M$13,$L$13)</f>
        <v>40.076942262478639</v>
      </c>
      <c r="F3889" s="14">
        <f ca="1">LOGINV(RAND(),$M$14,$L$14)</f>
        <v>20.47729980818778</v>
      </c>
      <c r="G3889" s="14">
        <f ca="1">D3889+E3889+F3889</f>
        <v>76.873821462784761</v>
      </c>
      <c r="H3889">
        <f ca="1">FLOOR(SimTable[[#This Row],[Total_Service_Time_sec]],10)</f>
        <v>70</v>
      </c>
    </row>
    <row r="3890" spans="1:8" ht="15" customHeight="1">
      <c r="A3890">
        <f t="shared" si="60"/>
        <v>3889</v>
      </c>
      <c r="B3890" s="13">
        <f ca="1">RAND()</f>
        <v>0.79806658907305883</v>
      </c>
      <c r="C3890" t="str">
        <f ca="1">IF(B3890&lt;=$L$3,$I$3,IF(B3890&lt;=$L$4,$I$4,IF(B3890&lt;=$L$5,$I$5,IF(B3890&lt;=$L$6,$I$6,$I$7))))</f>
        <v>Cup</v>
      </c>
      <c r="D3890" s="14">
        <f ca="1">LOGINV(RAND(),$M$12,$L$12)</f>
        <v>13.48402751113078</v>
      </c>
      <c r="E3890" s="14">
        <f ca="1">LOGINV(RAND(),$M$13,$L$13)</f>
        <v>14.680920596106439</v>
      </c>
      <c r="F3890" s="14">
        <f ca="1">LOGINV(RAND(),$M$14,$L$14)</f>
        <v>16.95884399511981</v>
      </c>
      <c r="G3890" s="14">
        <f ca="1">D3890+E3890+F3890</f>
        <v>45.123792102357029</v>
      </c>
      <c r="H3890">
        <f ca="1">FLOOR(SimTable[[#This Row],[Total_Service_Time_sec]],10)</f>
        <v>40</v>
      </c>
    </row>
    <row r="3891" spans="1:8" ht="15" customHeight="1">
      <c r="A3891">
        <f t="shared" si="60"/>
        <v>3890</v>
      </c>
      <c r="B3891" s="13">
        <f ca="1">RAND()</f>
        <v>0.22485230069168782</v>
      </c>
      <c r="C3891" t="str">
        <f ca="1">IF(B3891&lt;=$L$3,$I$3,IF(B3891&lt;=$L$4,$I$4,IF(B3891&lt;=$L$5,$I$5,IF(B3891&lt;=$L$6,$I$6,$I$7))))</f>
        <v>Cone</v>
      </c>
      <c r="D3891" s="14">
        <f ca="1">LOGINV(RAND(),$M$12,$L$12)</f>
        <v>43.182675773818232</v>
      </c>
      <c r="E3891" s="14">
        <f ca="1">LOGINV(RAND(),$M$13,$L$13)</f>
        <v>31.52246126138024</v>
      </c>
      <c r="F3891" s="14">
        <f ca="1">LOGINV(RAND(),$M$14,$L$14)</f>
        <v>17.424947551228218</v>
      </c>
      <c r="G3891" s="14">
        <f ca="1">D3891+E3891+F3891</f>
        <v>92.13008458642669</v>
      </c>
      <c r="H3891">
        <f ca="1">FLOOR(SimTable[[#This Row],[Total_Service_Time_sec]],10)</f>
        <v>90</v>
      </c>
    </row>
    <row r="3892" spans="1:8" ht="15" customHeight="1">
      <c r="A3892">
        <f t="shared" si="60"/>
        <v>3891</v>
      </c>
      <c r="B3892" s="13">
        <f ca="1">RAND()</f>
        <v>0.32307131256439947</v>
      </c>
      <c r="C3892" t="str">
        <f ca="1">IF(B3892&lt;=$L$3,$I$3,IF(B3892&lt;=$L$4,$I$4,IF(B3892&lt;=$L$5,$I$5,IF(B3892&lt;=$L$6,$I$6,$I$7))))</f>
        <v>Cone</v>
      </c>
      <c r="D3892" s="14">
        <f ca="1">LOGINV(RAND(),$M$12,$L$12)</f>
        <v>38.376124620770902</v>
      </c>
      <c r="E3892" s="14">
        <f ca="1">LOGINV(RAND(),$M$13,$L$13)</f>
        <v>41.392611645635121</v>
      </c>
      <c r="F3892" s="14">
        <f ca="1">LOGINV(RAND(),$M$14,$L$14)</f>
        <v>16.241813477055633</v>
      </c>
      <c r="G3892" s="14">
        <f ca="1">D3892+E3892+F3892</f>
        <v>96.010549743461652</v>
      </c>
      <c r="H3892">
        <f ca="1">FLOOR(SimTable[[#This Row],[Total_Service_Time_sec]],10)</f>
        <v>90</v>
      </c>
    </row>
    <row r="3893" spans="1:8" ht="15" customHeight="1">
      <c r="A3893">
        <f t="shared" si="60"/>
        <v>3892</v>
      </c>
      <c r="B3893" s="13">
        <f ca="1">RAND()</f>
        <v>1.1367383870770409E-2</v>
      </c>
      <c r="C3893" t="str">
        <f ca="1">IF(B3893&lt;=$L$3,$I$3,IF(B3893&lt;=$L$4,$I$4,IF(B3893&lt;=$L$5,$I$5,IF(B3893&lt;=$L$6,$I$6,$I$7))))</f>
        <v>Cone</v>
      </c>
      <c r="D3893" s="14">
        <f ca="1">LOGINV(RAND(),$M$12,$L$12)</f>
        <v>27.782439129856954</v>
      </c>
      <c r="E3893" s="14">
        <f ca="1">LOGINV(RAND(),$M$13,$L$13)</f>
        <v>17.748920804153048</v>
      </c>
      <c r="F3893" s="14">
        <f ca="1">LOGINV(RAND(),$M$14,$L$14)</f>
        <v>17.756040062913552</v>
      </c>
      <c r="G3893" s="14">
        <f ca="1">D3893+E3893+F3893</f>
        <v>63.287399996923554</v>
      </c>
      <c r="H3893">
        <f ca="1">FLOOR(SimTable[[#This Row],[Total_Service_Time_sec]],10)</f>
        <v>60</v>
      </c>
    </row>
    <row r="3894" spans="1:8" ht="15" customHeight="1">
      <c r="A3894">
        <f t="shared" si="60"/>
        <v>3893</v>
      </c>
      <c r="B3894" s="13">
        <f ca="1">RAND()</f>
        <v>0.20480325692171619</v>
      </c>
      <c r="C3894" t="str">
        <f ca="1">IF(B3894&lt;=$L$3,$I$3,IF(B3894&lt;=$L$4,$I$4,IF(B3894&lt;=$L$5,$I$5,IF(B3894&lt;=$L$6,$I$6,$I$7))))</f>
        <v>Cone</v>
      </c>
      <c r="D3894" s="14">
        <f ca="1">LOGINV(RAND(),$M$12,$L$12)</f>
        <v>18.173069924176318</v>
      </c>
      <c r="E3894" s="14">
        <f ca="1">LOGINV(RAND(),$M$13,$L$13)</f>
        <v>35.277180844148205</v>
      </c>
      <c r="F3894" s="14">
        <f ca="1">LOGINV(RAND(),$M$14,$L$14)</f>
        <v>20.900995536304542</v>
      </c>
      <c r="G3894" s="14">
        <f ca="1">D3894+E3894+F3894</f>
        <v>74.351246304629058</v>
      </c>
      <c r="H3894">
        <f ca="1">FLOOR(SimTable[[#This Row],[Total_Service_Time_sec]],10)</f>
        <v>70</v>
      </c>
    </row>
    <row r="3895" spans="1:8" ht="15" customHeight="1">
      <c r="A3895">
        <f t="shared" si="60"/>
        <v>3894</v>
      </c>
      <c r="B3895" s="13">
        <f ca="1">RAND()</f>
        <v>0.92622904345659474</v>
      </c>
      <c r="C3895" t="str">
        <f ca="1">IF(B3895&lt;=$L$3,$I$3,IF(B3895&lt;=$L$4,$I$4,IF(B3895&lt;=$L$5,$I$5,IF(B3895&lt;=$L$6,$I$6,$I$7))))</f>
        <v>Split</v>
      </c>
      <c r="D3895" s="14">
        <f ca="1">LOGINV(RAND(),$M$12,$L$12)</f>
        <v>17.409688166532543</v>
      </c>
      <c r="E3895" s="14">
        <f ca="1">LOGINV(RAND(),$M$13,$L$13)</f>
        <v>19.335904256724302</v>
      </c>
      <c r="F3895" s="14">
        <f ca="1">LOGINV(RAND(),$M$14,$L$14)</f>
        <v>14.457584885785396</v>
      </c>
      <c r="G3895" s="14">
        <f ca="1">D3895+E3895+F3895</f>
        <v>51.203177309042239</v>
      </c>
      <c r="H3895">
        <f ca="1">FLOOR(SimTable[[#This Row],[Total_Service_Time_sec]],10)</f>
        <v>50</v>
      </c>
    </row>
    <row r="3896" spans="1:8" ht="15" customHeight="1">
      <c r="A3896">
        <f t="shared" si="60"/>
        <v>3895</v>
      </c>
      <c r="B3896" s="13">
        <f ca="1">RAND()</f>
        <v>0.71961808268624994</v>
      </c>
      <c r="C3896" t="str">
        <f ca="1">IF(B3896&lt;=$L$3,$I$3,IF(B3896&lt;=$L$4,$I$4,IF(B3896&lt;=$L$5,$I$5,IF(B3896&lt;=$L$6,$I$6,$I$7))))</f>
        <v>Cup</v>
      </c>
      <c r="D3896" s="14">
        <f ca="1">LOGINV(RAND(),$M$12,$L$12)</f>
        <v>31.077971549973288</v>
      </c>
      <c r="E3896" s="14">
        <f ca="1">LOGINV(RAND(),$M$13,$L$13)</f>
        <v>22.304350568659682</v>
      </c>
      <c r="F3896" s="14">
        <f ca="1">LOGINV(RAND(),$M$14,$L$14)</f>
        <v>22.646545922743925</v>
      </c>
      <c r="G3896" s="14">
        <f ca="1">D3896+E3896+F3896</f>
        <v>76.028868041376896</v>
      </c>
      <c r="H3896">
        <f ca="1">FLOOR(SimTable[[#This Row],[Total_Service_Time_sec]],10)</f>
        <v>70</v>
      </c>
    </row>
    <row r="3897" spans="1:8" ht="15" customHeight="1">
      <c r="A3897">
        <f t="shared" si="60"/>
        <v>3896</v>
      </c>
      <c r="B3897" s="13">
        <f ca="1">RAND()</f>
        <v>0.93559534510134157</v>
      </c>
      <c r="C3897" t="str">
        <f ca="1">IF(B3897&lt;=$L$3,$I$3,IF(B3897&lt;=$L$4,$I$4,IF(B3897&lt;=$L$5,$I$5,IF(B3897&lt;=$L$6,$I$6,$I$7))))</f>
        <v>Split</v>
      </c>
      <c r="D3897" s="14">
        <f ca="1">LOGINV(RAND(),$M$12,$L$12)</f>
        <v>27.898302015447392</v>
      </c>
      <c r="E3897" s="14">
        <f ca="1">LOGINV(RAND(),$M$13,$L$13)</f>
        <v>12.478773047023083</v>
      </c>
      <c r="F3897" s="14">
        <f ca="1">LOGINV(RAND(),$M$14,$L$14)</f>
        <v>22.837576239083965</v>
      </c>
      <c r="G3897" s="14">
        <f ca="1">D3897+E3897+F3897</f>
        <v>63.21465130155444</v>
      </c>
      <c r="H3897">
        <f ca="1">FLOOR(SimTable[[#This Row],[Total_Service_Time_sec]],10)</f>
        <v>60</v>
      </c>
    </row>
    <row r="3898" spans="1:8" ht="15" customHeight="1">
      <c r="A3898">
        <f t="shared" si="60"/>
        <v>3897</v>
      </c>
      <c r="B3898" s="13">
        <f ca="1">RAND()</f>
        <v>0.3256092245628085</v>
      </c>
      <c r="C3898" t="str">
        <f ca="1">IF(B3898&lt;=$L$3,$I$3,IF(B3898&lt;=$L$4,$I$4,IF(B3898&lt;=$L$5,$I$5,IF(B3898&lt;=$L$6,$I$6,$I$7))))</f>
        <v>Cone</v>
      </c>
      <c r="D3898" s="14">
        <f ca="1">LOGINV(RAND(),$M$12,$L$12)</f>
        <v>17.335133160641895</v>
      </c>
      <c r="E3898" s="14">
        <f ca="1">LOGINV(RAND(),$M$13,$L$13)</f>
        <v>14.129399181113738</v>
      </c>
      <c r="F3898" s="14">
        <f ca="1">LOGINV(RAND(),$M$14,$L$14)</f>
        <v>16.385270567850057</v>
      </c>
      <c r="G3898" s="14">
        <f ca="1">D3898+E3898+F3898</f>
        <v>47.849802909605692</v>
      </c>
      <c r="H3898">
        <f ca="1">FLOOR(SimTable[[#This Row],[Total_Service_Time_sec]],10)</f>
        <v>40</v>
      </c>
    </row>
    <row r="3899" spans="1:8" ht="15" customHeight="1">
      <c r="A3899">
        <f t="shared" si="60"/>
        <v>3898</v>
      </c>
      <c r="B3899" s="13">
        <f ca="1">RAND()</f>
        <v>0.9182390780728249</v>
      </c>
      <c r="C3899" t="str">
        <f ca="1">IF(B3899&lt;=$L$3,$I$3,IF(B3899&lt;=$L$4,$I$4,IF(B3899&lt;=$L$5,$I$5,IF(B3899&lt;=$L$6,$I$6,$I$7))))</f>
        <v>Split</v>
      </c>
      <c r="D3899" s="14">
        <f ca="1">LOGINV(RAND(),$M$12,$L$12)</f>
        <v>81.149113001306389</v>
      </c>
      <c r="E3899" s="14">
        <f ca="1">LOGINV(RAND(),$M$13,$L$13)</f>
        <v>12.96857530695411</v>
      </c>
      <c r="F3899" s="14">
        <f ca="1">LOGINV(RAND(),$M$14,$L$14)</f>
        <v>20.681913320243158</v>
      </c>
      <c r="G3899" s="14">
        <f ca="1">D3899+E3899+F3899</f>
        <v>114.79960162850365</v>
      </c>
      <c r="H3899">
        <f ca="1">FLOOR(SimTable[[#This Row],[Total_Service_Time_sec]],10)</f>
        <v>110</v>
      </c>
    </row>
    <row r="3900" spans="1:8" ht="15" customHeight="1">
      <c r="A3900">
        <f t="shared" si="60"/>
        <v>3899</v>
      </c>
      <c r="B3900" s="13">
        <f ca="1">RAND()</f>
        <v>0.40996882966882398</v>
      </c>
      <c r="C3900" t="str">
        <f ca="1">IF(B3900&lt;=$L$3,$I$3,IF(B3900&lt;=$L$4,$I$4,IF(B3900&lt;=$L$5,$I$5,IF(B3900&lt;=$L$6,$I$6,$I$7))))</f>
        <v>Cone</v>
      </c>
      <c r="D3900" s="14">
        <f ca="1">LOGINV(RAND(),$M$12,$L$12)</f>
        <v>155.13498268085687</v>
      </c>
      <c r="E3900" s="14">
        <f ca="1">LOGINV(RAND(),$M$13,$L$13)</f>
        <v>18.30795865543088</v>
      </c>
      <c r="F3900" s="14">
        <f ca="1">LOGINV(RAND(),$M$14,$L$14)</f>
        <v>21.811753120980587</v>
      </c>
      <c r="G3900" s="14">
        <f ca="1">D3900+E3900+F3900</f>
        <v>195.25469445726833</v>
      </c>
      <c r="H3900">
        <f ca="1">FLOOR(SimTable[[#This Row],[Total_Service_Time_sec]],10)</f>
        <v>190</v>
      </c>
    </row>
    <row r="3901" spans="1:8" ht="15" customHeight="1">
      <c r="A3901">
        <f t="shared" si="60"/>
        <v>3900</v>
      </c>
      <c r="B3901" s="13">
        <f ca="1">RAND()</f>
        <v>0.93684032105126791</v>
      </c>
      <c r="C3901" t="str">
        <f ca="1">IF(B3901&lt;=$L$3,$I$3,IF(B3901&lt;=$L$4,$I$4,IF(B3901&lt;=$L$5,$I$5,IF(B3901&lt;=$L$6,$I$6,$I$7))))</f>
        <v>Split</v>
      </c>
      <c r="D3901" s="14">
        <f ca="1">LOGINV(RAND(),$M$12,$L$12)</f>
        <v>31.977998420247083</v>
      </c>
      <c r="E3901" s="14">
        <f ca="1">LOGINV(RAND(),$M$13,$L$13)</f>
        <v>21.668409567673297</v>
      </c>
      <c r="F3901" s="14">
        <f ca="1">LOGINV(RAND(),$M$14,$L$14)</f>
        <v>19.709674919723064</v>
      </c>
      <c r="G3901" s="14">
        <f ca="1">D3901+E3901+F3901</f>
        <v>73.35608290764344</v>
      </c>
      <c r="H3901">
        <f ca="1">FLOOR(SimTable[[#This Row],[Total_Service_Time_sec]],10)</f>
        <v>70</v>
      </c>
    </row>
    <row r="3902" spans="1:8" ht="15" customHeight="1">
      <c r="A3902">
        <f t="shared" si="60"/>
        <v>3901</v>
      </c>
      <c r="B3902" s="13">
        <f ca="1">RAND()</f>
        <v>0.92081684580246059</v>
      </c>
      <c r="C3902" t="str">
        <f ca="1">IF(B3902&lt;=$L$3,$I$3,IF(B3902&lt;=$L$4,$I$4,IF(B3902&lt;=$L$5,$I$5,IF(B3902&lt;=$L$6,$I$6,$I$7))))</f>
        <v>Split</v>
      </c>
      <c r="D3902" s="14">
        <f ca="1">LOGINV(RAND(),$M$12,$L$12)</f>
        <v>21.232787931278274</v>
      </c>
      <c r="E3902" s="14">
        <f ca="1">LOGINV(RAND(),$M$13,$L$13)</f>
        <v>14.212676978405117</v>
      </c>
      <c r="F3902" s="14">
        <f ca="1">LOGINV(RAND(),$M$14,$L$14)</f>
        <v>20.706006918444654</v>
      </c>
      <c r="G3902" s="14">
        <f ca="1">D3902+E3902+F3902</f>
        <v>56.151471828128052</v>
      </c>
      <c r="H3902">
        <f ca="1">FLOOR(SimTable[[#This Row],[Total_Service_Time_sec]],10)</f>
        <v>50</v>
      </c>
    </row>
    <row r="3903" spans="1:8" ht="15" customHeight="1">
      <c r="A3903">
        <f t="shared" si="60"/>
        <v>3902</v>
      </c>
      <c r="B3903" s="13">
        <f ca="1">RAND()</f>
        <v>0.49366217727043094</v>
      </c>
      <c r="C3903" t="str">
        <f ca="1">IF(B3903&lt;=$L$3,$I$3,IF(B3903&lt;=$L$4,$I$4,IF(B3903&lt;=$L$5,$I$5,IF(B3903&lt;=$L$6,$I$6,$I$7))))</f>
        <v>Cone</v>
      </c>
      <c r="D3903" s="14">
        <f ca="1">LOGINV(RAND(),$M$12,$L$12)</f>
        <v>10.118187322714382</v>
      </c>
      <c r="E3903" s="14">
        <f ca="1">LOGINV(RAND(),$M$13,$L$13)</f>
        <v>15.780358763172806</v>
      </c>
      <c r="F3903" s="14">
        <f ca="1">LOGINV(RAND(),$M$14,$L$14)</f>
        <v>24.614407754601949</v>
      </c>
      <c r="G3903" s="14">
        <f ca="1">D3903+E3903+F3903</f>
        <v>50.512953840489139</v>
      </c>
      <c r="H3903">
        <f ca="1">FLOOR(SimTable[[#This Row],[Total_Service_Time_sec]],10)</f>
        <v>50</v>
      </c>
    </row>
    <row r="3904" spans="1:8" ht="15" customHeight="1">
      <c r="A3904">
        <f t="shared" si="60"/>
        <v>3903</v>
      </c>
      <c r="B3904" s="13">
        <f ca="1">RAND()</f>
        <v>0.69447944100616166</v>
      </c>
      <c r="C3904" t="str">
        <f ca="1">IF(B3904&lt;=$L$3,$I$3,IF(B3904&lt;=$L$4,$I$4,IF(B3904&lt;=$L$5,$I$5,IF(B3904&lt;=$L$6,$I$6,$I$7))))</f>
        <v>Cup</v>
      </c>
      <c r="D3904" s="14">
        <f ca="1">LOGINV(RAND(),$M$12,$L$12)</f>
        <v>43.18906104079246</v>
      </c>
      <c r="E3904" s="14">
        <f ca="1">LOGINV(RAND(),$M$13,$L$13)</f>
        <v>11.312829137507272</v>
      </c>
      <c r="F3904" s="14">
        <f ca="1">LOGINV(RAND(),$M$14,$L$14)</f>
        <v>18.589607725605799</v>
      </c>
      <c r="G3904" s="14">
        <f ca="1">D3904+E3904+F3904</f>
        <v>73.091497903905534</v>
      </c>
      <c r="H3904">
        <f ca="1">FLOOR(SimTable[[#This Row],[Total_Service_Time_sec]],10)</f>
        <v>70</v>
      </c>
    </row>
    <row r="3905" spans="1:8" ht="15" customHeight="1">
      <c r="A3905">
        <f t="shared" si="60"/>
        <v>3904</v>
      </c>
      <c r="B3905" s="13">
        <f ca="1">RAND()</f>
        <v>0.47665961023249859</v>
      </c>
      <c r="C3905" t="str">
        <f ca="1">IF(B3905&lt;=$L$3,$I$3,IF(B3905&lt;=$L$4,$I$4,IF(B3905&lt;=$L$5,$I$5,IF(B3905&lt;=$L$6,$I$6,$I$7))))</f>
        <v>Cone</v>
      </c>
      <c r="D3905" s="14">
        <f ca="1">LOGINV(RAND(),$M$12,$L$12)</f>
        <v>26.31397837025613</v>
      </c>
      <c r="E3905" s="14">
        <f ca="1">LOGINV(RAND(),$M$13,$L$13)</f>
        <v>21.784580727222863</v>
      </c>
      <c r="F3905" s="14">
        <f ca="1">LOGINV(RAND(),$M$14,$L$14)</f>
        <v>23.829655500622671</v>
      </c>
      <c r="G3905" s="14">
        <f ca="1">D3905+E3905+F3905</f>
        <v>71.928214598101675</v>
      </c>
      <c r="H3905">
        <f ca="1">FLOOR(SimTable[[#This Row],[Total_Service_Time_sec]],10)</f>
        <v>70</v>
      </c>
    </row>
    <row r="3906" spans="1:8" ht="15" customHeight="1">
      <c r="A3906">
        <f t="shared" ref="A3906:A3969" si="61">ROW()-1</f>
        <v>3905</v>
      </c>
      <c r="B3906" s="13">
        <f ca="1">RAND()</f>
        <v>0.54575233710062765</v>
      </c>
      <c r="C3906" t="str">
        <f ca="1">IF(B3906&lt;=$L$3,$I$3,IF(B3906&lt;=$L$4,$I$4,IF(B3906&lt;=$L$5,$I$5,IF(B3906&lt;=$L$6,$I$6,$I$7))))</f>
        <v>Cup</v>
      </c>
      <c r="D3906" s="14">
        <f ca="1">LOGINV(RAND(),$M$12,$L$12)</f>
        <v>21.170101377035806</v>
      </c>
      <c r="E3906" s="14">
        <f ca="1">LOGINV(RAND(),$M$13,$L$13)</f>
        <v>17.127374864710713</v>
      </c>
      <c r="F3906" s="14">
        <f ca="1">LOGINV(RAND(),$M$14,$L$14)</f>
        <v>16.816798231962835</v>
      </c>
      <c r="G3906" s="14">
        <f ca="1">D3906+E3906+F3906</f>
        <v>55.114274473709358</v>
      </c>
      <c r="H3906">
        <f ca="1">FLOOR(SimTable[[#This Row],[Total_Service_Time_sec]],10)</f>
        <v>50</v>
      </c>
    </row>
    <row r="3907" spans="1:8" ht="15" customHeight="1">
      <c r="A3907">
        <f t="shared" si="61"/>
        <v>3906</v>
      </c>
      <c r="B3907" s="13">
        <f ca="1">RAND()</f>
        <v>0.90471904696527605</v>
      </c>
      <c r="C3907" t="str">
        <f ca="1">IF(B3907&lt;=$L$3,$I$3,IF(B3907&lt;=$L$4,$I$4,IF(B3907&lt;=$L$5,$I$5,IF(B3907&lt;=$L$6,$I$6,$I$7))))</f>
        <v>Split</v>
      </c>
      <c r="D3907" s="14">
        <f ca="1">LOGINV(RAND(),$M$12,$L$12)</f>
        <v>27.638133900986357</v>
      </c>
      <c r="E3907" s="14">
        <f ca="1">LOGINV(RAND(),$M$13,$L$13)</f>
        <v>34.163083098767238</v>
      </c>
      <c r="F3907" s="14">
        <f ca="1">LOGINV(RAND(),$M$14,$L$14)</f>
        <v>18.064981289474648</v>
      </c>
      <c r="G3907" s="14">
        <f ca="1">D3907+E3907+F3907</f>
        <v>79.866198289228237</v>
      </c>
      <c r="H3907">
        <f ca="1">FLOOR(SimTable[[#This Row],[Total_Service_Time_sec]],10)</f>
        <v>70</v>
      </c>
    </row>
    <row r="3908" spans="1:8" ht="15" customHeight="1">
      <c r="A3908">
        <f t="shared" si="61"/>
        <v>3907</v>
      </c>
      <c r="B3908" s="13">
        <f ca="1">RAND()</f>
        <v>0.5453361536102922</v>
      </c>
      <c r="C3908" t="str">
        <f ca="1">IF(B3908&lt;=$L$3,$I$3,IF(B3908&lt;=$L$4,$I$4,IF(B3908&lt;=$L$5,$I$5,IF(B3908&lt;=$L$6,$I$6,$I$7))))</f>
        <v>Cup</v>
      </c>
      <c r="D3908" s="14">
        <f ca="1">LOGINV(RAND(),$M$12,$L$12)</f>
        <v>23.791216237421743</v>
      </c>
      <c r="E3908" s="14">
        <f ca="1">LOGINV(RAND(),$M$13,$L$13)</f>
        <v>41.150080290246059</v>
      </c>
      <c r="F3908" s="14">
        <f ca="1">LOGINV(RAND(),$M$14,$L$14)</f>
        <v>17.999819485898783</v>
      </c>
      <c r="G3908" s="14">
        <f ca="1">D3908+E3908+F3908</f>
        <v>82.941116013566585</v>
      </c>
      <c r="H3908">
        <f ca="1">FLOOR(SimTable[[#This Row],[Total_Service_Time_sec]],10)</f>
        <v>80</v>
      </c>
    </row>
    <row r="3909" spans="1:8" ht="15" customHeight="1">
      <c r="A3909">
        <f t="shared" si="61"/>
        <v>3908</v>
      </c>
      <c r="B3909" s="13">
        <f ca="1">RAND()</f>
        <v>0.81524069935347765</v>
      </c>
      <c r="C3909" t="str">
        <f ca="1">IF(B3909&lt;=$L$3,$I$3,IF(B3909&lt;=$L$4,$I$4,IF(B3909&lt;=$L$5,$I$5,IF(B3909&lt;=$L$6,$I$6,$I$7))))</f>
        <v>Cup</v>
      </c>
      <c r="D3909" s="14">
        <f ca="1">LOGINV(RAND(),$M$12,$L$12)</f>
        <v>11.86835306342509</v>
      </c>
      <c r="E3909" s="14">
        <f ca="1">LOGINV(RAND(),$M$13,$L$13)</f>
        <v>61.950206233041854</v>
      </c>
      <c r="F3909" s="14">
        <f ca="1">LOGINV(RAND(),$M$14,$L$14)</f>
        <v>19.142845907530067</v>
      </c>
      <c r="G3909" s="14">
        <f ca="1">D3909+E3909+F3909</f>
        <v>92.961405203997003</v>
      </c>
      <c r="H3909">
        <f ca="1">FLOOR(SimTable[[#This Row],[Total_Service_Time_sec]],10)</f>
        <v>90</v>
      </c>
    </row>
    <row r="3910" spans="1:8" ht="15" customHeight="1">
      <c r="A3910">
        <f t="shared" si="61"/>
        <v>3909</v>
      </c>
      <c r="B3910" s="13">
        <f ca="1">RAND()</f>
        <v>0.32595040005758491</v>
      </c>
      <c r="C3910" t="str">
        <f ca="1">IF(B3910&lt;=$L$3,$I$3,IF(B3910&lt;=$L$4,$I$4,IF(B3910&lt;=$L$5,$I$5,IF(B3910&lt;=$L$6,$I$6,$I$7))))</f>
        <v>Cone</v>
      </c>
      <c r="D3910" s="14">
        <f ca="1">LOGINV(RAND(),$M$12,$L$12)</f>
        <v>35.087695311797361</v>
      </c>
      <c r="E3910" s="14">
        <f ca="1">LOGINV(RAND(),$M$13,$L$13)</f>
        <v>34.979691442425676</v>
      </c>
      <c r="F3910" s="14">
        <f ca="1">LOGINV(RAND(),$M$14,$L$14)</f>
        <v>21.817561433736305</v>
      </c>
      <c r="G3910" s="14">
        <f ca="1">D3910+E3910+F3910</f>
        <v>91.884948187959338</v>
      </c>
      <c r="H3910">
        <f ca="1">FLOOR(SimTable[[#This Row],[Total_Service_Time_sec]],10)</f>
        <v>90</v>
      </c>
    </row>
    <row r="3911" spans="1:8" ht="15" customHeight="1">
      <c r="A3911">
        <f t="shared" si="61"/>
        <v>3910</v>
      </c>
      <c r="B3911" s="13">
        <f ca="1">RAND()</f>
        <v>0.77272368459952656</v>
      </c>
      <c r="C3911" t="str">
        <f ca="1">IF(B3911&lt;=$L$3,$I$3,IF(B3911&lt;=$L$4,$I$4,IF(B3911&lt;=$L$5,$I$5,IF(B3911&lt;=$L$6,$I$6,$I$7))))</f>
        <v>Cup</v>
      </c>
      <c r="D3911" s="14">
        <f ca="1">LOGINV(RAND(),$M$12,$L$12)</f>
        <v>24.31959732403266</v>
      </c>
      <c r="E3911" s="14">
        <f ca="1">LOGINV(RAND(),$M$13,$L$13)</f>
        <v>20.03776219013416</v>
      </c>
      <c r="F3911" s="14">
        <f ca="1">LOGINV(RAND(),$M$14,$L$14)</f>
        <v>15.896598038255155</v>
      </c>
      <c r="G3911" s="14">
        <f ca="1">D3911+E3911+F3911</f>
        <v>60.253957552421973</v>
      </c>
      <c r="H3911">
        <f ca="1">FLOOR(SimTable[[#This Row],[Total_Service_Time_sec]],10)</f>
        <v>60</v>
      </c>
    </row>
    <row r="3912" spans="1:8" ht="15" customHeight="1">
      <c r="A3912">
        <f t="shared" si="61"/>
        <v>3911</v>
      </c>
      <c r="B3912" s="13">
        <f ca="1">RAND()</f>
        <v>0.42955082557412427</v>
      </c>
      <c r="C3912" t="str">
        <f ca="1">IF(B3912&lt;=$L$3,$I$3,IF(B3912&lt;=$L$4,$I$4,IF(B3912&lt;=$L$5,$I$5,IF(B3912&lt;=$L$6,$I$6,$I$7))))</f>
        <v>Cone</v>
      </c>
      <c r="D3912" s="14">
        <f ca="1">LOGINV(RAND(),$M$12,$L$12)</f>
        <v>19.706942596714875</v>
      </c>
      <c r="E3912" s="14">
        <f ca="1">LOGINV(RAND(),$M$13,$L$13)</f>
        <v>14.325496801909248</v>
      </c>
      <c r="F3912" s="14">
        <f ca="1">LOGINV(RAND(),$M$14,$L$14)</f>
        <v>13.088696198220438</v>
      </c>
      <c r="G3912" s="14">
        <f ca="1">D3912+E3912+F3912</f>
        <v>47.12113559684456</v>
      </c>
      <c r="H3912">
        <f ca="1">FLOOR(SimTable[[#This Row],[Total_Service_Time_sec]],10)</f>
        <v>40</v>
      </c>
    </row>
    <row r="3913" spans="1:8" ht="15" customHeight="1">
      <c r="A3913">
        <f t="shared" si="61"/>
        <v>3912</v>
      </c>
      <c r="B3913" s="13">
        <f ca="1">RAND()</f>
        <v>0.90201359572845852</v>
      </c>
      <c r="C3913" t="str">
        <f ca="1">IF(B3913&lt;=$L$3,$I$3,IF(B3913&lt;=$L$4,$I$4,IF(B3913&lt;=$L$5,$I$5,IF(B3913&lt;=$L$6,$I$6,$I$7))))</f>
        <v>Split</v>
      </c>
      <c r="D3913" s="14">
        <f ca="1">LOGINV(RAND(),$M$12,$L$12)</f>
        <v>29.723275763510731</v>
      </c>
      <c r="E3913" s="14">
        <f ca="1">LOGINV(RAND(),$M$13,$L$13)</f>
        <v>12.326334857689776</v>
      </c>
      <c r="F3913" s="14">
        <f ca="1">LOGINV(RAND(),$M$14,$L$14)</f>
        <v>18.531915428009157</v>
      </c>
      <c r="G3913" s="14">
        <f ca="1">D3913+E3913+F3913</f>
        <v>60.581526049209664</v>
      </c>
      <c r="H3913">
        <f ca="1">FLOOR(SimTable[[#This Row],[Total_Service_Time_sec]],10)</f>
        <v>60</v>
      </c>
    </row>
    <row r="3914" spans="1:8" ht="15" customHeight="1">
      <c r="A3914">
        <f t="shared" si="61"/>
        <v>3913</v>
      </c>
      <c r="B3914" s="13">
        <f ca="1">RAND()</f>
        <v>0.2981444227173361</v>
      </c>
      <c r="C3914" t="str">
        <f ca="1">IF(B3914&lt;=$L$3,$I$3,IF(B3914&lt;=$L$4,$I$4,IF(B3914&lt;=$L$5,$I$5,IF(B3914&lt;=$L$6,$I$6,$I$7))))</f>
        <v>Cone</v>
      </c>
      <c r="D3914" s="14">
        <f ca="1">LOGINV(RAND(),$M$12,$L$12)</f>
        <v>22.522490682269279</v>
      </c>
      <c r="E3914" s="14">
        <f ca="1">LOGINV(RAND(),$M$13,$L$13)</f>
        <v>26.358984302370981</v>
      </c>
      <c r="F3914" s="14">
        <f ca="1">LOGINV(RAND(),$M$14,$L$14)</f>
        <v>20.82173609584687</v>
      </c>
      <c r="G3914" s="14">
        <f ca="1">D3914+E3914+F3914</f>
        <v>69.703211080487137</v>
      </c>
      <c r="H3914">
        <f ca="1">FLOOR(SimTable[[#This Row],[Total_Service_Time_sec]],10)</f>
        <v>60</v>
      </c>
    </row>
    <row r="3915" spans="1:8" ht="15" customHeight="1">
      <c r="A3915">
        <f t="shared" si="61"/>
        <v>3914</v>
      </c>
      <c r="B3915" s="13">
        <f ca="1">RAND()</f>
        <v>6.7642204082246971E-2</v>
      </c>
      <c r="C3915" t="str">
        <f ca="1">IF(B3915&lt;=$L$3,$I$3,IF(B3915&lt;=$L$4,$I$4,IF(B3915&lt;=$L$5,$I$5,IF(B3915&lt;=$L$6,$I$6,$I$7))))</f>
        <v>Cone</v>
      </c>
      <c r="D3915" s="14">
        <f ca="1">LOGINV(RAND(),$M$12,$L$12)</f>
        <v>53.049965954103335</v>
      </c>
      <c r="E3915" s="14">
        <f ca="1">LOGINV(RAND(),$M$13,$L$13)</f>
        <v>33.231737313204434</v>
      </c>
      <c r="F3915" s="14">
        <f ca="1">LOGINV(RAND(),$M$14,$L$14)</f>
        <v>27.499874285743143</v>
      </c>
      <c r="G3915" s="14">
        <f ca="1">D3915+E3915+F3915</f>
        <v>113.78157755305091</v>
      </c>
      <c r="H3915">
        <f ca="1">FLOOR(SimTable[[#This Row],[Total_Service_Time_sec]],10)</f>
        <v>110</v>
      </c>
    </row>
    <row r="3916" spans="1:8" ht="15" customHeight="1">
      <c r="A3916">
        <f t="shared" si="61"/>
        <v>3915</v>
      </c>
      <c r="B3916" s="13">
        <f ca="1">RAND()</f>
        <v>0.75993185151474063</v>
      </c>
      <c r="C3916" t="str">
        <f ca="1">IF(B3916&lt;=$L$3,$I$3,IF(B3916&lt;=$L$4,$I$4,IF(B3916&lt;=$L$5,$I$5,IF(B3916&lt;=$L$6,$I$6,$I$7))))</f>
        <v>Cup</v>
      </c>
      <c r="D3916" s="14">
        <f ca="1">LOGINV(RAND(),$M$12,$L$12)</f>
        <v>11.163461836640209</v>
      </c>
      <c r="E3916" s="14">
        <f ca="1">LOGINV(RAND(),$M$13,$L$13)</f>
        <v>29.741794050840845</v>
      </c>
      <c r="F3916" s="14">
        <f ca="1">LOGINV(RAND(),$M$14,$L$14)</f>
        <v>19.303490769793409</v>
      </c>
      <c r="G3916" s="14">
        <f ca="1">D3916+E3916+F3916</f>
        <v>60.20874665727446</v>
      </c>
      <c r="H3916">
        <f ca="1">FLOOR(SimTable[[#This Row],[Total_Service_Time_sec]],10)</f>
        <v>60</v>
      </c>
    </row>
    <row r="3917" spans="1:8" ht="15" customHeight="1">
      <c r="A3917">
        <f t="shared" si="61"/>
        <v>3916</v>
      </c>
      <c r="B3917" s="13">
        <f ca="1">RAND()</f>
        <v>0.50128631967573578</v>
      </c>
      <c r="C3917" t="str">
        <f ca="1">IF(B3917&lt;=$L$3,$I$3,IF(B3917&lt;=$L$4,$I$4,IF(B3917&lt;=$L$5,$I$5,IF(B3917&lt;=$L$6,$I$6,$I$7))))</f>
        <v>Cup</v>
      </c>
      <c r="D3917" s="14">
        <f ca="1">LOGINV(RAND(),$M$12,$L$12)</f>
        <v>17.920737910249393</v>
      </c>
      <c r="E3917" s="14">
        <f ca="1">LOGINV(RAND(),$M$13,$L$13)</f>
        <v>33.230628296477065</v>
      </c>
      <c r="F3917" s="14">
        <f ca="1">LOGINV(RAND(),$M$14,$L$14)</f>
        <v>20.07845434141549</v>
      </c>
      <c r="G3917" s="14">
        <f ca="1">D3917+E3917+F3917</f>
        <v>71.229820548141944</v>
      </c>
      <c r="H3917">
        <f ca="1">FLOOR(SimTable[[#This Row],[Total_Service_Time_sec]],10)</f>
        <v>70</v>
      </c>
    </row>
    <row r="3918" spans="1:8" ht="15" customHeight="1">
      <c r="A3918">
        <f t="shared" si="61"/>
        <v>3917</v>
      </c>
      <c r="B3918" s="13">
        <f ca="1">RAND()</f>
        <v>0.27814982173177194</v>
      </c>
      <c r="C3918" t="str">
        <f ca="1">IF(B3918&lt;=$L$3,$I$3,IF(B3918&lt;=$L$4,$I$4,IF(B3918&lt;=$L$5,$I$5,IF(B3918&lt;=$L$6,$I$6,$I$7))))</f>
        <v>Cone</v>
      </c>
      <c r="D3918" s="14">
        <f ca="1">LOGINV(RAND(),$M$12,$L$12)</f>
        <v>46.767546312619437</v>
      </c>
      <c r="E3918" s="14">
        <f ca="1">LOGINV(RAND(),$M$13,$L$13)</f>
        <v>24.749985069365863</v>
      </c>
      <c r="F3918" s="14">
        <f ca="1">LOGINV(RAND(),$M$14,$L$14)</f>
        <v>20.323129221700171</v>
      </c>
      <c r="G3918" s="14">
        <f ca="1">D3918+E3918+F3918</f>
        <v>91.840660603685464</v>
      </c>
      <c r="H3918">
        <f ca="1">FLOOR(SimTable[[#This Row],[Total_Service_Time_sec]],10)</f>
        <v>90</v>
      </c>
    </row>
    <row r="3919" spans="1:8" ht="15" customHeight="1">
      <c r="A3919">
        <f t="shared" si="61"/>
        <v>3918</v>
      </c>
      <c r="B3919" s="13">
        <f ca="1">RAND()</f>
        <v>0.87479886610883928</v>
      </c>
      <c r="C3919" t="str">
        <f ca="1">IF(B3919&lt;=$L$3,$I$3,IF(B3919&lt;=$L$4,$I$4,IF(B3919&lt;=$L$5,$I$5,IF(B3919&lt;=$L$6,$I$6,$I$7))))</f>
        <v>Shake</v>
      </c>
      <c r="D3919" s="14">
        <f ca="1">LOGINV(RAND(),$M$12,$L$12)</f>
        <v>28.788917092592705</v>
      </c>
      <c r="E3919" s="14">
        <f ca="1">LOGINV(RAND(),$M$13,$L$13)</f>
        <v>46.859144120972672</v>
      </c>
      <c r="F3919" s="14">
        <f ca="1">LOGINV(RAND(),$M$14,$L$14)</f>
        <v>22.69465295417622</v>
      </c>
      <c r="G3919" s="14">
        <f ca="1">D3919+E3919+F3919</f>
        <v>98.34271416774159</v>
      </c>
      <c r="H3919">
        <f ca="1">FLOOR(SimTable[[#This Row],[Total_Service_Time_sec]],10)</f>
        <v>90</v>
      </c>
    </row>
    <row r="3920" spans="1:8" ht="15" customHeight="1">
      <c r="A3920">
        <f t="shared" si="61"/>
        <v>3919</v>
      </c>
      <c r="B3920" s="13">
        <f ca="1">RAND()</f>
        <v>0.18396096545868057</v>
      </c>
      <c r="C3920" t="str">
        <f ca="1">IF(B3920&lt;=$L$3,$I$3,IF(B3920&lt;=$L$4,$I$4,IF(B3920&lt;=$L$5,$I$5,IF(B3920&lt;=$L$6,$I$6,$I$7))))</f>
        <v>Cone</v>
      </c>
      <c r="D3920" s="14">
        <f ca="1">LOGINV(RAND(),$M$12,$L$12)</f>
        <v>23.104402841485122</v>
      </c>
      <c r="E3920" s="14">
        <f ca="1">LOGINV(RAND(),$M$13,$L$13)</f>
        <v>37.919496817956102</v>
      </c>
      <c r="F3920" s="14">
        <f ca="1">LOGINV(RAND(),$M$14,$L$14)</f>
        <v>19.730951217924012</v>
      </c>
      <c r="G3920" s="14">
        <f ca="1">D3920+E3920+F3920</f>
        <v>80.754850877365243</v>
      </c>
      <c r="H3920">
        <f ca="1">FLOOR(SimTable[[#This Row],[Total_Service_Time_sec]],10)</f>
        <v>80</v>
      </c>
    </row>
    <row r="3921" spans="1:8" ht="15" customHeight="1">
      <c r="A3921">
        <f t="shared" si="61"/>
        <v>3920</v>
      </c>
      <c r="B3921" s="13">
        <f ca="1">RAND()</f>
        <v>0.69808092475568817</v>
      </c>
      <c r="C3921" t="str">
        <f ca="1">IF(B3921&lt;=$L$3,$I$3,IF(B3921&lt;=$L$4,$I$4,IF(B3921&lt;=$L$5,$I$5,IF(B3921&lt;=$L$6,$I$6,$I$7))))</f>
        <v>Cup</v>
      </c>
      <c r="D3921" s="14">
        <f ca="1">LOGINV(RAND(),$M$12,$L$12)</f>
        <v>146.14212338740214</v>
      </c>
      <c r="E3921" s="14">
        <f ca="1">LOGINV(RAND(),$M$13,$L$13)</f>
        <v>12.569035466459475</v>
      </c>
      <c r="F3921" s="14">
        <f ca="1">LOGINV(RAND(),$M$14,$L$14)</f>
        <v>14.529907588757286</v>
      </c>
      <c r="G3921" s="14">
        <f ca="1">D3921+E3921+F3921</f>
        <v>173.24106644261889</v>
      </c>
      <c r="H3921">
        <f ca="1">FLOOR(SimTable[[#This Row],[Total_Service_Time_sec]],10)</f>
        <v>170</v>
      </c>
    </row>
    <row r="3922" spans="1:8" ht="15" customHeight="1">
      <c r="A3922">
        <f t="shared" si="61"/>
        <v>3921</v>
      </c>
      <c r="B3922" s="13">
        <f ca="1">RAND()</f>
        <v>0.54474572235622942</v>
      </c>
      <c r="C3922" t="str">
        <f ca="1">IF(B3922&lt;=$L$3,$I$3,IF(B3922&lt;=$L$4,$I$4,IF(B3922&lt;=$L$5,$I$5,IF(B3922&lt;=$L$6,$I$6,$I$7))))</f>
        <v>Cup</v>
      </c>
      <c r="D3922" s="14">
        <f ca="1">LOGINV(RAND(),$M$12,$L$12)</f>
        <v>17.124795687938487</v>
      </c>
      <c r="E3922" s="14">
        <f ca="1">LOGINV(RAND(),$M$13,$L$13)</f>
        <v>27.06225672437192</v>
      </c>
      <c r="F3922" s="14">
        <f ca="1">LOGINV(RAND(),$M$14,$L$14)</f>
        <v>22.347064703996733</v>
      </c>
      <c r="G3922" s="14">
        <f ca="1">D3922+E3922+F3922</f>
        <v>66.534117116307144</v>
      </c>
      <c r="H3922">
        <f ca="1">FLOOR(SimTable[[#This Row],[Total_Service_Time_sec]],10)</f>
        <v>60</v>
      </c>
    </row>
    <row r="3923" spans="1:8" ht="15" customHeight="1">
      <c r="A3923">
        <f t="shared" si="61"/>
        <v>3922</v>
      </c>
      <c r="B3923" s="13">
        <f ca="1">RAND()</f>
        <v>0.88693965463527014</v>
      </c>
      <c r="C3923" t="str">
        <f ca="1">IF(B3923&lt;=$L$3,$I$3,IF(B3923&lt;=$L$4,$I$4,IF(B3923&lt;=$L$5,$I$5,IF(B3923&lt;=$L$6,$I$6,$I$7))))</f>
        <v>Shake</v>
      </c>
      <c r="D3923" s="14">
        <f ca="1">LOGINV(RAND(),$M$12,$L$12)</f>
        <v>24.222051239842347</v>
      </c>
      <c r="E3923" s="14">
        <f ca="1">LOGINV(RAND(),$M$13,$L$13)</f>
        <v>11.193263601980808</v>
      </c>
      <c r="F3923" s="14">
        <f ca="1">LOGINV(RAND(),$M$14,$L$14)</f>
        <v>21.838185478102115</v>
      </c>
      <c r="G3923" s="14">
        <f ca="1">D3923+E3923+F3923</f>
        <v>57.253500319925266</v>
      </c>
      <c r="H3923">
        <f ca="1">FLOOR(SimTable[[#This Row],[Total_Service_Time_sec]],10)</f>
        <v>50</v>
      </c>
    </row>
    <row r="3924" spans="1:8" ht="15" customHeight="1">
      <c r="A3924">
        <f t="shared" si="61"/>
        <v>3923</v>
      </c>
      <c r="B3924" s="13">
        <f ca="1">RAND()</f>
        <v>0.36653318435170346</v>
      </c>
      <c r="C3924" t="str">
        <f ca="1">IF(B3924&lt;=$L$3,$I$3,IF(B3924&lt;=$L$4,$I$4,IF(B3924&lt;=$L$5,$I$5,IF(B3924&lt;=$L$6,$I$6,$I$7))))</f>
        <v>Cone</v>
      </c>
      <c r="D3924" s="14">
        <f ca="1">LOGINV(RAND(),$M$12,$L$12)</f>
        <v>13.865226164184584</v>
      </c>
      <c r="E3924" s="14">
        <f ca="1">LOGINV(RAND(),$M$13,$L$13)</f>
        <v>17.229724531822939</v>
      </c>
      <c r="F3924" s="14">
        <f ca="1">LOGINV(RAND(),$M$14,$L$14)</f>
        <v>20.263028970469815</v>
      </c>
      <c r="G3924" s="14">
        <f ca="1">D3924+E3924+F3924</f>
        <v>51.357979666477334</v>
      </c>
      <c r="H3924">
        <f ca="1">FLOOR(SimTable[[#This Row],[Total_Service_Time_sec]],10)</f>
        <v>50</v>
      </c>
    </row>
    <row r="3925" spans="1:8" ht="15" customHeight="1">
      <c r="A3925">
        <f t="shared" si="61"/>
        <v>3924</v>
      </c>
      <c r="B3925" s="13">
        <f ca="1">RAND()</f>
        <v>0.43354913988341437</v>
      </c>
      <c r="C3925" t="str">
        <f ca="1">IF(B3925&lt;=$L$3,$I$3,IF(B3925&lt;=$L$4,$I$4,IF(B3925&lt;=$L$5,$I$5,IF(B3925&lt;=$L$6,$I$6,$I$7))))</f>
        <v>Cone</v>
      </c>
      <c r="D3925" s="14">
        <f ca="1">LOGINV(RAND(),$M$12,$L$12)</f>
        <v>107.9459295866052</v>
      </c>
      <c r="E3925" s="14">
        <f ca="1">LOGINV(RAND(),$M$13,$L$13)</f>
        <v>10.103584286663173</v>
      </c>
      <c r="F3925" s="14">
        <f ca="1">LOGINV(RAND(),$M$14,$L$14)</f>
        <v>26.388036117057577</v>
      </c>
      <c r="G3925" s="14">
        <f ca="1">D3925+E3925+F3925</f>
        <v>144.43754999032595</v>
      </c>
      <c r="H3925">
        <f ca="1">FLOOR(SimTable[[#This Row],[Total_Service_Time_sec]],10)</f>
        <v>140</v>
      </c>
    </row>
    <row r="3926" spans="1:8" ht="15" customHeight="1">
      <c r="A3926">
        <f t="shared" si="61"/>
        <v>3925</v>
      </c>
      <c r="B3926" s="13">
        <f ca="1">RAND()</f>
        <v>0.14319398556841945</v>
      </c>
      <c r="C3926" t="str">
        <f ca="1">IF(B3926&lt;=$L$3,$I$3,IF(B3926&lt;=$L$4,$I$4,IF(B3926&lt;=$L$5,$I$5,IF(B3926&lt;=$L$6,$I$6,$I$7))))</f>
        <v>Cone</v>
      </c>
      <c r="D3926" s="14">
        <f ca="1">LOGINV(RAND(),$M$12,$L$12)</f>
        <v>61.011518130973144</v>
      </c>
      <c r="E3926" s="14">
        <f ca="1">LOGINV(RAND(),$M$13,$L$13)</f>
        <v>14.954799120918123</v>
      </c>
      <c r="F3926" s="14">
        <f ca="1">LOGINV(RAND(),$M$14,$L$14)</f>
        <v>25.429936467470249</v>
      </c>
      <c r="G3926" s="14">
        <f ca="1">D3926+E3926+F3926</f>
        <v>101.39625371936151</v>
      </c>
      <c r="H3926">
        <f ca="1">FLOOR(SimTable[[#This Row],[Total_Service_Time_sec]],10)</f>
        <v>100</v>
      </c>
    </row>
    <row r="3927" spans="1:8" ht="15" customHeight="1">
      <c r="A3927">
        <f t="shared" si="61"/>
        <v>3926</v>
      </c>
      <c r="B3927" s="13">
        <f ca="1">RAND()</f>
        <v>0.51168735225416762</v>
      </c>
      <c r="C3927" t="str">
        <f ca="1">IF(B3927&lt;=$L$3,$I$3,IF(B3927&lt;=$L$4,$I$4,IF(B3927&lt;=$L$5,$I$5,IF(B3927&lt;=$L$6,$I$6,$I$7))))</f>
        <v>Cup</v>
      </c>
      <c r="D3927" s="14">
        <f ca="1">LOGINV(RAND(),$M$12,$L$12)</f>
        <v>76.394174685601655</v>
      </c>
      <c r="E3927" s="14">
        <f ca="1">LOGINV(RAND(),$M$13,$L$13)</f>
        <v>13.002601936685226</v>
      </c>
      <c r="F3927" s="14">
        <f ca="1">LOGINV(RAND(),$M$14,$L$14)</f>
        <v>19.593203059676132</v>
      </c>
      <c r="G3927" s="14">
        <f ca="1">D3927+E3927+F3927</f>
        <v>108.98997968196301</v>
      </c>
      <c r="H3927">
        <f ca="1">FLOOR(SimTable[[#This Row],[Total_Service_Time_sec]],10)</f>
        <v>100</v>
      </c>
    </row>
    <row r="3928" spans="1:8" ht="15" customHeight="1">
      <c r="A3928">
        <f t="shared" si="61"/>
        <v>3927</v>
      </c>
      <c r="B3928" s="13">
        <f ca="1">RAND()</f>
        <v>0.55245690673816561</v>
      </c>
      <c r="C3928" t="str">
        <f ca="1">IF(B3928&lt;=$L$3,$I$3,IF(B3928&lt;=$L$4,$I$4,IF(B3928&lt;=$L$5,$I$5,IF(B3928&lt;=$L$6,$I$6,$I$7))))</f>
        <v>Cup</v>
      </c>
      <c r="D3928" s="14">
        <f ca="1">LOGINV(RAND(),$M$12,$L$12)</f>
        <v>33.305464391977445</v>
      </c>
      <c r="E3928" s="14">
        <f ca="1">LOGINV(RAND(),$M$13,$L$13)</f>
        <v>16.161099392768278</v>
      </c>
      <c r="F3928" s="14">
        <f ca="1">LOGINV(RAND(),$M$14,$L$14)</f>
        <v>19.136331680763792</v>
      </c>
      <c r="G3928" s="14">
        <f ca="1">D3928+E3928+F3928</f>
        <v>68.602895465509519</v>
      </c>
      <c r="H3928">
        <f ca="1">FLOOR(SimTable[[#This Row],[Total_Service_Time_sec]],10)</f>
        <v>60</v>
      </c>
    </row>
    <row r="3929" spans="1:8" ht="15" customHeight="1">
      <c r="A3929">
        <f t="shared" si="61"/>
        <v>3928</v>
      </c>
      <c r="B3929" s="13">
        <f ca="1">RAND()</f>
        <v>0.1449491674347273</v>
      </c>
      <c r="C3929" t="str">
        <f ca="1">IF(B3929&lt;=$L$3,$I$3,IF(B3929&lt;=$L$4,$I$4,IF(B3929&lt;=$L$5,$I$5,IF(B3929&lt;=$L$6,$I$6,$I$7))))</f>
        <v>Cone</v>
      </c>
      <c r="D3929" s="14">
        <f ca="1">LOGINV(RAND(),$M$12,$L$12)</f>
        <v>41.865098846546793</v>
      </c>
      <c r="E3929" s="14">
        <f ca="1">LOGINV(RAND(),$M$13,$L$13)</f>
        <v>13.082753310193841</v>
      </c>
      <c r="F3929" s="14">
        <f ca="1">LOGINV(RAND(),$M$14,$L$14)</f>
        <v>17.007088341661163</v>
      </c>
      <c r="G3929" s="14">
        <f ca="1">D3929+E3929+F3929</f>
        <v>71.954940498401797</v>
      </c>
      <c r="H3929">
        <f ca="1">FLOOR(SimTable[[#This Row],[Total_Service_Time_sec]],10)</f>
        <v>70</v>
      </c>
    </row>
    <row r="3930" spans="1:8" ht="15" customHeight="1">
      <c r="A3930">
        <f t="shared" si="61"/>
        <v>3929</v>
      </c>
      <c r="B3930" s="13">
        <f ca="1">RAND()</f>
        <v>0.77314481160407744</v>
      </c>
      <c r="C3930" t="str">
        <f ca="1">IF(B3930&lt;=$L$3,$I$3,IF(B3930&lt;=$L$4,$I$4,IF(B3930&lt;=$L$5,$I$5,IF(B3930&lt;=$L$6,$I$6,$I$7))))</f>
        <v>Cup</v>
      </c>
      <c r="D3930" s="14">
        <f ca="1">LOGINV(RAND(),$M$12,$L$12)</f>
        <v>30.886923792808833</v>
      </c>
      <c r="E3930" s="14">
        <f ca="1">LOGINV(RAND(),$M$13,$L$13)</f>
        <v>12.708504638879738</v>
      </c>
      <c r="F3930" s="14">
        <f ca="1">LOGINV(RAND(),$M$14,$L$14)</f>
        <v>20.933090854565165</v>
      </c>
      <c r="G3930" s="14">
        <f ca="1">D3930+E3930+F3930</f>
        <v>64.52851928625374</v>
      </c>
      <c r="H3930">
        <f ca="1">FLOOR(SimTable[[#This Row],[Total_Service_Time_sec]],10)</f>
        <v>60</v>
      </c>
    </row>
    <row r="3931" spans="1:8" ht="15" customHeight="1">
      <c r="A3931">
        <f t="shared" si="61"/>
        <v>3930</v>
      </c>
      <c r="B3931" s="13">
        <f ca="1">RAND()</f>
        <v>0.35228146393151039</v>
      </c>
      <c r="C3931" t="str">
        <f ca="1">IF(B3931&lt;=$L$3,$I$3,IF(B3931&lt;=$L$4,$I$4,IF(B3931&lt;=$L$5,$I$5,IF(B3931&lt;=$L$6,$I$6,$I$7))))</f>
        <v>Cone</v>
      </c>
      <c r="D3931" s="14">
        <f ca="1">LOGINV(RAND(),$M$12,$L$12)</f>
        <v>24.729729198627123</v>
      </c>
      <c r="E3931" s="14">
        <f ca="1">LOGINV(RAND(),$M$13,$L$13)</f>
        <v>29.996998681585936</v>
      </c>
      <c r="F3931" s="14">
        <f ca="1">LOGINV(RAND(),$M$14,$L$14)</f>
        <v>14.865505558548225</v>
      </c>
      <c r="G3931" s="14">
        <f ca="1">D3931+E3931+F3931</f>
        <v>69.592233438761284</v>
      </c>
      <c r="H3931">
        <f ca="1">FLOOR(SimTable[[#This Row],[Total_Service_Time_sec]],10)</f>
        <v>60</v>
      </c>
    </row>
    <row r="3932" spans="1:8" ht="15" customHeight="1">
      <c r="A3932">
        <f t="shared" si="61"/>
        <v>3931</v>
      </c>
      <c r="B3932" s="13">
        <f ca="1">RAND()</f>
        <v>0.27011231953740134</v>
      </c>
      <c r="C3932" t="str">
        <f ca="1">IF(B3932&lt;=$L$3,$I$3,IF(B3932&lt;=$L$4,$I$4,IF(B3932&lt;=$L$5,$I$5,IF(B3932&lt;=$L$6,$I$6,$I$7))))</f>
        <v>Cone</v>
      </c>
      <c r="D3932" s="14">
        <f ca="1">LOGINV(RAND(),$M$12,$L$12)</f>
        <v>9.1954914235418261</v>
      </c>
      <c r="E3932" s="14">
        <f ca="1">LOGINV(RAND(),$M$13,$L$13)</f>
        <v>65.378688771214144</v>
      </c>
      <c r="F3932" s="14">
        <f ca="1">LOGINV(RAND(),$M$14,$L$14)</f>
        <v>21.198636702444141</v>
      </c>
      <c r="G3932" s="14">
        <f ca="1">D3932+E3932+F3932</f>
        <v>95.772816897200101</v>
      </c>
      <c r="H3932">
        <f ca="1">FLOOR(SimTable[[#This Row],[Total_Service_Time_sec]],10)</f>
        <v>90</v>
      </c>
    </row>
    <row r="3933" spans="1:8" ht="15" customHeight="1">
      <c r="A3933">
        <f t="shared" si="61"/>
        <v>3932</v>
      </c>
      <c r="B3933" s="13">
        <f ca="1">RAND()</f>
        <v>0.20445654694363735</v>
      </c>
      <c r="C3933" t="str">
        <f ca="1">IF(B3933&lt;=$L$3,$I$3,IF(B3933&lt;=$L$4,$I$4,IF(B3933&lt;=$L$5,$I$5,IF(B3933&lt;=$L$6,$I$6,$I$7))))</f>
        <v>Cone</v>
      </c>
      <c r="D3933" s="14">
        <f ca="1">LOGINV(RAND(),$M$12,$L$12)</f>
        <v>19.494650141416674</v>
      </c>
      <c r="E3933" s="14">
        <f ca="1">LOGINV(RAND(),$M$13,$L$13)</f>
        <v>25.163912442747833</v>
      </c>
      <c r="F3933" s="14">
        <f ca="1">LOGINV(RAND(),$M$14,$L$14)</f>
        <v>21.5403681245012</v>
      </c>
      <c r="G3933" s="14">
        <f ca="1">D3933+E3933+F3933</f>
        <v>66.198930708665699</v>
      </c>
      <c r="H3933">
        <f ca="1">FLOOR(SimTable[[#This Row],[Total_Service_Time_sec]],10)</f>
        <v>60</v>
      </c>
    </row>
    <row r="3934" spans="1:8" ht="15" customHeight="1">
      <c r="A3934">
        <f t="shared" si="61"/>
        <v>3933</v>
      </c>
      <c r="B3934" s="13">
        <f ca="1">RAND()</f>
        <v>0.43748457810553354</v>
      </c>
      <c r="C3934" t="str">
        <f ca="1">IF(B3934&lt;=$L$3,$I$3,IF(B3934&lt;=$L$4,$I$4,IF(B3934&lt;=$L$5,$I$5,IF(B3934&lt;=$L$6,$I$6,$I$7))))</f>
        <v>Cone</v>
      </c>
      <c r="D3934" s="14">
        <f ca="1">LOGINV(RAND(),$M$12,$L$12)</f>
        <v>54.02186622220556</v>
      </c>
      <c r="E3934" s="14">
        <f ca="1">LOGINV(RAND(),$M$13,$L$13)</f>
        <v>19.820518699028426</v>
      </c>
      <c r="F3934" s="14">
        <f ca="1">LOGINV(RAND(),$M$14,$L$14)</f>
        <v>23.516151998571615</v>
      </c>
      <c r="G3934" s="14">
        <f ca="1">D3934+E3934+F3934</f>
        <v>97.358536919805601</v>
      </c>
      <c r="H3934">
        <f ca="1">FLOOR(SimTable[[#This Row],[Total_Service_Time_sec]],10)</f>
        <v>90</v>
      </c>
    </row>
    <row r="3935" spans="1:8" ht="15" customHeight="1">
      <c r="A3935">
        <f t="shared" si="61"/>
        <v>3934</v>
      </c>
      <c r="B3935" s="13">
        <f ca="1">RAND()</f>
        <v>0.10487326015921228</v>
      </c>
      <c r="C3935" t="str">
        <f ca="1">IF(B3935&lt;=$L$3,$I$3,IF(B3935&lt;=$L$4,$I$4,IF(B3935&lt;=$L$5,$I$5,IF(B3935&lt;=$L$6,$I$6,$I$7))))</f>
        <v>Cone</v>
      </c>
      <c r="D3935" s="14">
        <f ca="1">LOGINV(RAND(),$M$12,$L$12)</f>
        <v>19.062264264353857</v>
      </c>
      <c r="E3935" s="14">
        <f ca="1">LOGINV(RAND(),$M$13,$L$13)</f>
        <v>26.897075291223075</v>
      </c>
      <c r="F3935" s="14">
        <f ca="1">LOGINV(RAND(),$M$14,$L$14)</f>
        <v>14.928014429524762</v>
      </c>
      <c r="G3935" s="14">
        <f ca="1">D3935+E3935+F3935</f>
        <v>60.887353985101697</v>
      </c>
      <c r="H3935">
        <f ca="1">FLOOR(SimTable[[#This Row],[Total_Service_Time_sec]],10)</f>
        <v>60</v>
      </c>
    </row>
    <row r="3936" spans="1:8" ht="15" customHeight="1">
      <c r="A3936">
        <f t="shared" si="61"/>
        <v>3935</v>
      </c>
      <c r="B3936" s="13">
        <f ca="1">RAND()</f>
        <v>0.8192932706688576</v>
      </c>
      <c r="C3936" t="str">
        <f ca="1">IF(B3936&lt;=$L$3,$I$3,IF(B3936&lt;=$L$4,$I$4,IF(B3936&lt;=$L$5,$I$5,IF(B3936&lt;=$L$6,$I$6,$I$7))))</f>
        <v>Cup</v>
      </c>
      <c r="D3936" s="14">
        <f ca="1">LOGINV(RAND(),$M$12,$L$12)</f>
        <v>17.511824942340631</v>
      </c>
      <c r="E3936" s="14">
        <f ca="1">LOGINV(RAND(),$M$13,$L$13)</f>
        <v>11.589349917666638</v>
      </c>
      <c r="F3936" s="14">
        <f ca="1">LOGINV(RAND(),$M$14,$L$14)</f>
        <v>18.44831577185343</v>
      </c>
      <c r="G3936" s="14">
        <f ca="1">D3936+E3936+F3936</f>
        <v>47.549490631860699</v>
      </c>
      <c r="H3936">
        <f ca="1">FLOOR(SimTable[[#This Row],[Total_Service_Time_sec]],10)</f>
        <v>40</v>
      </c>
    </row>
    <row r="3937" spans="1:8" ht="15" customHeight="1">
      <c r="A3937">
        <f t="shared" si="61"/>
        <v>3936</v>
      </c>
      <c r="B3937" s="13">
        <f ca="1">RAND()</f>
        <v>0.68816085533194404</v>
      </c>
      <c r="C3937" t="str">
        <f ca="1">IF(B3937&lt;=$L$3,$I$3,IF(B3937&lt;=$L$4,$I$4,IF(B3937&lt;=$L$5,$I$5,IF(B3937&lt;=$L$6,$I$6,$I$7))))</f>
        <v>Cup</v>
      </c>
      <c r="D3937" s="14">
        <f ca="1">LOGINV(RAND(),$M$12,$L$12)</f>
        <v>10.998672904574105</v>
      </c>
      <c r="E3937" s="14">
        <f ca="1">LOGINV(RAND(),$M$13,$L$13)</f>
        <v>9.2304366789022634</v>
      </c>
      <c r="F3937" s="14">
        <f ca="1">LOGINV(RAND(),$M$14,$L$14)</f>
        <v>24.545758578031695</v>
      </c>
      <c r="G3937" s="14">
        <f ca="1">D3937+E3937+F3937</f>
        <v>44.774868161508067</v>
      </c>
      <c r="H3937">
        <f ca="1">FLOOR(SimTable[[#This Row],[Total_Service_Time_sec]],10)</f>
        <v>40</v>
      </c>
    </row>
    <row r="3938" spans="1:8" ht="15" customHeight="1">
      <c r="A3938">
        <f t="shared" si="61"/>
        <v>3937</v>
      </c>
      <c r="B3938" s="13">
        <f ca="1">RAND()</f>
        <v>0.29365077740652135</v>
      </c>
      <c r="C3938" t="str">
        <f ca="1">IF(B3938&lt;=$L$3,$I$3,IF(B3938&lt;=$L$4,$I$4,IF(B3938&lt;=$L$5,$I$5,IF(B3938&lt;=$L$6,$I$6,$I$7))))</f>
        <v>Cone</v>
      </c>
      <c r="D3938" s="14">
        <f ca="1">LOGINV(RAND(),$M$12,$L$12)</f>
        <v>15.503349215752586</v>
      </c>
      <c r="E3938" s="14">
        <f ca="1">LOGINV(RAND(),$M$13,$L$13)</f>
        <v>54.457656638555925</v>
      </c>
      <c r="F3938" s="14">
        <f ca="1">LOGINV(RAND(),$M$14,$L$14)</f>
        <v>16.184878811761411</v>
      </c>
      <c r="G3938" s="14">
        <f ca="1">D3938+E3938+F3938</f>
        <v>86.145884666069918</v>
      </c>
      <c r="H3938">
        <f ca="1">FLOOR(SimTable[[#This Row],[Total_Service_Time_sec]],10)</f>
        <v>80</v>
      </c>
    </row>
    <row r="3939" spans="1:8" ht="15" customHeight="1">
      <c r="A3939">
        <f t="shared" si="61"/>
        <v>3938</v>
      </c>
      <c r="B3939" s="13">
        <f ca="1">RAND()</f>
        <v>0.50504077911971279</v>
      </c>
      <c r="C3939" t="str">
        <f ca="1">IF(B3939&lt;=$L$3,$I$3,IF(B3939&lt;=$L$4,$I$4,IF(B3939&lt;=$L$5,$I$5,IF(B3939&lt;=$L$6,$I$6,$I$7))))</f>
        <v>Cup</v>
      </c>
      <c r="D3939" s="14">
        <f ca="1">LOGINV(RAND(),$M$12,$L$12)</f>
        <v>38.907573570063711</v>
      </c>
      <c r="E3939" s="14">
        <f ca="1">LOGINV(RAND(),$M$13,$L$13)</f>
        <v>22.786823125538476</v>
      </c>
      <c r="F3939" s="14">
        <f ca="1">LOGINV(RAND(),$M$14,$L$14)</f>
        <v>19.775957906139624</v>
      </c>
      <c r="G3939" s="14">
        <f ca="1">D3939+E3939+F3939</f>
        <v>81.470354601741803</v>
      </c>
      <c r="H3939">
        <f ca="1">FLOOR(SimTable[[#This Row],[Total_Service_Time_sec]],10)</f>
        <v>80</v>
      </c>
    </row>
    <row r="3940" spans="1:8" ht="15" customHeight="1">
      <c r="A3940">
        <f t="shared" si="61"/>
        <v>3939</v>
      </c>
      <c r="B3940" s="13">
        <f ca="1">RAND()</f>
        <v>0.42035406887355253</v>
      </c>
      <c r="C3940" t="str">
        <f ca="1">IF(B3940&lt;=$L$3,$I$3,IF(B3940&lt;=$L$4,$I$4,IF(B3940&lt;=$L$5,$I$5,IF(B3940&lt;=$L$6,$I$6,$I$7))))</f>
        <v>Cone</v>
      </c>
      <c r="D3940" s="14">
        <f ca="1">LOGINV(RAND(),$M$12,$L$12)</f>
        <v>59.116484181703811</v>
      </c>
      <c r="E3940" s="14">
        <f ca="1">LOGINV(RAND(),$M$13,$L$13)</f>
        <v>48.380204432740676</v>
      </c>
      <c r="F3940" s="14">
        <f ca="1">LOGINV(RAND(),$M$14,$L$14)</f>
        <v>18.181744253996637</v>
      </c>
      <c r="G3940" s="14">
        <f ca="1">D3940+E3940+F3940</f>
        <v>125.67843286844112</v>
      </c>
      <c r="H3940">
        <f ca="1">FLOOR(SimTable[[#This Row],[Total_Service_Time_sec]],10)</f>
        <v>120</v>
      </c>
    </row>
    <row r="3941" spans="1:8" ht="15" customHeight="1">
      <c r="A3941">
        <f t="shared" si="61"/>
        <v>3940</v>
      </c>
      <c r="B3941" s="13">
        <f ca="1">RAND()</f>
        <v>0.12939996529421849</v>
      </c>
      <c r="C3941" t="str">
        <f ca="1">IF(B3941&lt;=$L$3,$I$3,IF(B3941&lt;=$L$4,$I$4,IF(B3941&lt;=$L$5,$I$5,IF(B3941&lt;=$L$6,$I$6,$I$7))))</f>
        <v>Cone</v>
      </c>
      <c r="D3941" s="14">
        <f ca="1">LOGINV(RAND(),$M$12,$L$12)</f>
        <v>18.613468254630657</v>
      </c>
      <c r="E3941" s="14">
        <f ca="1">LOGINV(RAND(),$M$13,$L$13)</f>
        <v>41.751751632364567</v>
      </c>
      <c r="F3941" s="14">
        <f ca="1">LOGINV(RAND(),$M$14,$L$14)</f>
        <v>16.196327748839753</v>
      </c>
      <c r="G3941" s="14">
        <f ca="1">D3941+E3941+F3941</f>
        <v>76.56154763583497</v>
      </c>
      <c r="H3941">
        <f ca="1">FLOOR(SimTable[[#This Row],[Total_Service_Time_sec]],10)</f>
        <v>70</v>
      </c>
    </row>
    <row r="3942" spans="1:8" ht="15" customHeight="1">
      <c r="A3942">
        <f t="shared" si="61"/>
        <v>3941</v>
      </c>
      <c r="B3942" s="13">
        <f ca="1">RAND()</f>
        <v>0.78360064549160124</v>
      </c>
      <c r="C3942" t="str">
        <f ca="1">IF(B3942&lt;=$L$3,$I$3,IF(B3942&lt;=$L$4,$I$4,IF(B3942&lt;=$L$5,$I$5,IF(B3942&lt;=$L$6,$I$6,$I$7))))</f>
        <v>Cup</v>
      </c>
      <c r="D3942" s="14">
        <f ca="1">LOGINV(RAND(),$M$12,$L$12)</f>
        <v>24.526974860999747</v>
      </c>
      <c r="E3942" s="14">
        <f ca="1">LOGINV(RAND(),$M$13,$L$13)</f>
        <v>42.681885288123937</v>
      </c>
      <c r="F3942" s="14">
        <f ca="1">LOGINV(RAND(),$M$14,$L$14)</f>
        <v>16.350367592992917</v>
      </c>
      <c r="G3942" s="14">
        <f ca="1">D3942+E3942+F3942</f>
        <v>83.559227742116605</v>
      </c>
      <c r="H3942">
        <f ca="1">FLOOR(SimTable[[#This Row],[Total_Service_Time_sec]],10)</f>
        <v>80</v>
      </c>
    </row>
    <row r="3943" spans="1:8" ht="15" customHeight="1">
      <c r="A3943">
        <f t="shared" si="61"/>
        <v>3942</v>
      </c>
      <c r="B3943" s="13">
        <f ca="1">RAND()</f>
        <v>0.32503165810476764</v>
      </c>
      <c r="C3943" t="str">
        <f ca="1">IF(B3943&lt;=$L$3,$I$3,IF(B3943&lt;=$L$4,$I$4,IF(B3943&lt;=$L$5,$I$5,IF(B3943&lt;=$L$6,$I$6,$I$7))))</f>
        <v>Cone</v>
      </c>
      <c r="D3943" s="14">
        <f ca="1">LOGINV(RAND(),$M$12,$L$12)</f>
        <v>15.388486987991643</v>
      </c>
      <c r="E3943" s="14">
        <f ca="1">LOGINV(RAND(),$M$13,$L$13)</f>
        <v>17.307660042961672</v>
      </c>
      <c r="F3943" s="14">
        <f ca="1">LOGINV(RAND(),$M$14,$L$14)</f>
        <v>23.307298490815857</v>
      </c>
      <c r="G3943" s="14">
        <f ca="1">D3943+E3943+F3943</f>
        <v>56.003445521769166</v>
      </c>
      <c r="H3943">
        <f ca="1">FLOOR(SimTable[[#This Row],[Total_Service_Time_sec]],10)</f>
        <v>50</v>
      </c>
    </row>
    <row r="3944" spans="1:8" ht="15" customHeight="1">
      <c r="A3944">
        <f t="shared" si="61"/>
        <v>3943</v>
      </c>
      <c r="B3944" s="13">
        <f ca="1">RAND()</f>
        <v>0.24237836329679008</v>
      </c>
      <c r="C3944" t="str">
        <f ca="1">IF(B3944&lt;=$L$3,$I$3,IF(B3944&lt;=$L$4,$I$4,IF(B3944&lt;=$L$5,$I$5,IF(B3944&lt;=$L$6,$I$6,$I$7))))</f>
        <v>Cone</v>
      </c>
      <c r="D3944" s="14">
        <f ca="1">LOGINV(RAND(),$M$12,$L$12)</f>
        <v>17.377947461475564</v>
      </c>
      <c r="E3944" s="14">
        <f ca="1">LOGINV(RAND(),$M$13,$L$13)</f>
        <v>38.366072212340598</v>
      </c>
      <c r="F3944" s="14">
        <f ca="1">LOGINV(RAND(),$M$14,$L$14)</f>
        <v>25.166703803252958</v>
      </c>
      <c r="G3944" s="14">
        <f ca="1">D3944+E3944+F3944</f>
        <v>80.910723477069126</v>
      </c>
      <c r="H3944">
        <f ca="1">FLOOR(SimTable[[#This Row],[Total_Service_Time_sec]],10)</f>
        <v>80</v>
      </c>
    </row>
    <row r="3945" spans="1:8" ht="15" customHeight="1">
      <c r="A3945">
        <f t="shared" si="61"/>
        <v>3944</v>
      </c>
      <c r="B3945" s="13">
        <f ca="1">RAND()</f>
        <v>0.52017994429637926</v>
      </c>
      <c r="C3945" t="str">
        <f ca="1">IF(B3945&lt;=$L$3,$I$3,IF(B3945&lt;=$L$4,$I$4,IF(B3945&lt;=$L$5,$I$5,IF(B3945&lt;=$L$6,$I$6,$I$7))))</f>
        <v>Cup</v>
      </c>
      <c r="D3945" s="14">
        <f ca="1">LOGINV(RAND(),$M$12,$L$12)</f>
        <v>17.061759016685297</v>
      </c>
      <c r="E3945" s="14">
        <f ca="1">LOGINV(RAND(),$M$13,$L$13)</f>
        <v>20.089437830931629</v>
      </c>
      <c r="F3945" s="14">
        <f ca="1">LOGINV(RAND(),$M$14,$L$14)</f>
        <v>22.828375949829887</v>
      </c>
      <c r="G3945" s="14">
        <f ca="1">D3945+E3945+F3945</f>
        <v>59.979572797446821</v>
      </c>
      <c r="H3945">
        <f ca="1">FLOOR(SimTable[[#This Row],[Total_Service_Time_sec]],10)</f>
        <v>50</v>
      </c>
    </row>
    <row r="3946" spans="1:8" ht="15" customHeight="1">
      <c r="A3946">
        <f t="shared" si="61"/>
        <v>3945</v>
      </c>
      <c r="B3946" s="13">
        <f ca="1">RAND()</f>
        <v>0.39995302374151875</v>
      </c>
      <c r="C3946" t="str">
        <f ca="1">IF(B3946&lt;=$L$3,$I$3,IF(B3946&lt;=$L$4,$I$4,IF(B3946&lt;=$L$5,$I$5,IF(B3946&lt;=$L$6,$I$6,$I$7))))</f>
        <v>Cone</v>
      </c>
      <c r="D3946" s="14">
        <f ca="1">LOGINV(RAND(),$M$12,$L$12)</f>
        <v>84.436411920048528</v>
      </c>
      <c r="E3946" s="14">
        <f ca="1">LOGINV(RAND(),$M$13,$L$13)</f>
        <v>29.367621850458875</v>
      </c>
      <c r="F3946" s="14">
        <f ca="1">LOGINV(RAND(),$M$14,$L$14)</f>
        <v>16.228760428580916</v>
      </c>
      <c r="G3946" s="14">
        <f ca="1">D3946+E3946+F3946</f>
        <v>130.03279419908833</v>
      </c>
      <c r="H3946">
        <f ca="1">FLOOR(SimTable[[#This Row],[Total_Service_Time_sec]],10)</f>
        <v>130</v>
      </c>
    </row>
    <row r="3947" spans="1:8" ht="15" customHeight="1">
      <c r="A3947">
        <f t="shared" si="61"/>
        <v>3946</v>
      </c>
      <c r="B3947" s="13">
        <f ca="1">RAND()</f>
        <v>0.85412314261231903</v>
      </c>
      <c r="C3947" t="str">
        <f ca="1">IF(B3947&lt;=$L$3,$I$3,IF(B3947&lt;=$L$4,$I$4,IF(B3947&lt;=$L$5,$I$5,IF(B3947&lt;=$L$6,$I$6,$I$7))))</f>
        <v>Cup</v>
      </c>
      <c r="D3947" s="14">
        <f ca="1">LOGINV(RAND(),$M$12,$L$12)</f>
        <v>9.5726952826283807</v>
      </c>
      <c r="E3947" s="14">
        <f ca="1">LOGINV(RAND(),$M$13,$L$13)</f>
        <v>22.00563172397305</v>
      </c>
      <c r="F3947" s="14">
        <f ca="1">LOGINV(RAND(),$M$14,$L$14)</f>
        <v>20.185535300285274</v>
      </c>
      <c r="G3947" s="14">
        <f ca="1">D3947+E3947+F3947</f>
        <v>51.763862306886708</v>
      </c>
      <c r="H3947">
        <f ca="1">FLOOR(SimTable[[#This Row],[Total_Service_Time_sec]],10)</f>
        <v>50</v>
      </c>
    </row>
    <row r="3948" spans="1:8" ht="15" customHeight="1">
      <c r="A3948">
        <f t="shared" si="61"/>
        <v>3947</v>
      </c>
      <c r="B3948" s="13">
        <f ca="1">RAND()</f>
        <v>0.73209228584711483</v>
      </c>
      <c r="C3948" t="str">
        <f ca="1">IF(B3948&lt;=$L$3,$I$3,IF(B3948&lt;=$L$4,$I$4,IF(B3948&lt;=$L$5,$I$5,IF(B3948&lt;=$L$6,$I$6,$I$7))))</f>
        <v>Cup</v>
      </c>
      <c r="D3948" s="14">
        <f ca="1">LOGINV(RAND(),$M$12,$L$12)</f>
        <v>23.258303926443919</v>
      </c>
      <c r="E3948" s="14">
        <f ca="1">LOGINV(RAND(),$M$13,$L$13)</f>
        <v>33.016888651057975</v>
      </c>
      <c r="F3948" s="14">
        <f ca="1">LOGINV(RAND(),$M$14,$L$14)</f>
        <v>15.860984896888636</v>
      </c>
      <c r="G3948" s="14">
        <f ca="1">D3948+E3948+F3948</f>
        <v>72.136177474390536</v>
      </c>
      <c r="H3948">
        <f ca="1">FLOOR(SimTable[[#This Row],[Total_Service_Time_sec]],10)</f>
        <v>70</v>
      </c>
    </row>
    <row r="3949" spans="1:8" ht="15" customHeight="1">
      <c r="A3949">
        <f t="shared" si="61"/>
        <v>3948</v>
      </c>
      <c r="B3949" s="13">
        <f ca="1">RAND()</f>
        <v>0.54363234227631785</v>
      </c>
      <c r="C3949" t="str">
        <f ca="1">IF(B3949&lt;=$L$3,$I$3,IF(B3949&lt;=$L$4,$I$4,IF(B3949&lt;=$L$5,$I$5,IF(B3949&lt;=$L$6,$I$6,$I$7))))</f>
        <v>Cup</v>
      </c>
      <c r="D3949" s="14">
        <f ca="1">LOGINV(RAND(),$M$12,$L$12)</f>
        <v>19.007012226090051</v>
      </c>
      <c r="E3949" s="14">
        <f ca="1">LOGINV(RAND(),$M$13,$L$13)</f>
        <v>26.78111937933431</v>
      </c>
      <c r="F3949" s="14">
        <f ca="1">LOGINV(RAND(),$M$14,$L$14)</f>
        <v>17.122300631298014</v>
      </c>
      <c r="G3949" s="14">
        <f ca="1">D3949+E3949+F3949</f>
        <v>62.910432236722372</v>
      </c>
      <c r="H3949">
        <f ca="1">FLOOR(SimTable[[#This Row],[Total_Service_Time_sec]],10)</f>
        <v>60</v>
      </c>
    </row>
    <row r="3950" spans="1:8" ht="15" customHeight="1">
      <c r="A3950">
        <f t="shared" si="61"/>
        <v>3949</v>
      </c>
      <c r="B3950" s="13">
        <f ca="1">RAND()</f>
        <v>0.40727173929499039</v>
      </c>
      <c r="C3950" t="str">
        <f ca="1">IF(B3950&lt;=$L$3,$I$3,IF(B3950&lt;=$L$4,$I$4,IF(B3950&lt;=$L$5,$I$5,IF(B3950&lt;=$L$6,$I$6,$I$7))))</f>
        <v>Cone</v>
      </c>
      <c r="D3950" s="14">
        <f ca="1">LOGINV(RAND(),$M$12,$L$12)</f>
        <v>27.540977432450759</v>
      </c>
      <c r="E3950" s="14">
        <f ca="1">LOGINV(RAND(),$M$13,$L$13)</f>
        <v>38.626231561619463</v>
      </c>
      <c r="F3950" s="14">
        <f ca="1">LOGINV(RAND(),$M$14,$L$14)</f>
        <v>25.425648267115708</v>
      </c>
      <c r="G3950" s="14">
        <f ca="1">D3950+E3950+F3950</f>
        <v>91.592857261185927</v>
      </c>
      <c r="H3950">
        <f ca="1">FLOOR(SimTable[[#This Row],[Total_Service_Time_sec]],10)</f>
        <v>90</v>
      </c>
    </row>
    <row r="3951" spans="1:8" ht="15" customHeight="1">
      <c r="A3951">
        <f t="shared" si="61"/>
        <v>3950</v>
      </c>
      <c r="B3951" s="13">
        <f ca="1">RAND()</f>
        <v>0.81523361819648654</v>
      </c>
      <c r="C3951" t="str">
        <f ca="1">IF(B3951&lt;=$L$3,$I$3,IF(B3951&lt;=$L$4,$I$4,IF(B3951&lt;=$L$5,$I$5,IF(B3951&lt;=$L$6,$I$6,$I$7))))</f>
        <v>Cup</v>
      </c>
      <c r="D3951" s="14">
        <f ca="1">LOGINV(RAND(),$M$12,$L$12)</f>
        <v>30.998022298668666</v>
      </c>
      <c r="E3951" s="14">
        <f ca="1">LOGINV(RAND(),$M$13,$L$13)</f>
        <v>41.061002349416171</v>
      </c>
      <c r="F3951" s="14">
        <f ca="1">LOGINV(RAND(),$M$14,$L$14)</f>
        <v>17.595398805473121</v>
      </c>
      <c r="G3951" s="14">
        <f ca="1">D3951+E3951+F3951</f>
        <v>89.654423453557953</v>
      </c>
      <c r="H3951">
        <f ca="1">FLOOR(SimTable[[#This Row],[Total_Service_Time_sec]],10)</f>
        <v>80</v>
      </c>
    </row>
    <row r="3952" spans="1:8" ht="15" customHeight="1">
      <c r="A3952">
        <f t="shared" si="61"/>
        <v>3951</v>
      </c>
      <c r="B3952" s="13">
        <f ca="1">RAND()</f>
        <v>0.13733760994824307</v>
      </c>
      <c r="C3952" t="str">
        <f ca="1">IF(B3952&lt;=$L$3,$I$3,IF(B3952&lt;=$L$4,$I$4,IF(B3952&lt;=$L$5,$I$5,IF(B3952&lt;=$L$6,$I$6,$I$7))))</f>
        <v>Cone</v>
      </c>
      <c r="D3952" s="14">
        <f ca="1">LOGINV(RAND(),$M$12,$L$12)</f>
        <v>73.711837892426203</v>
      </c>
      <c r="E3952" s="14">
        <f ca="1">LOGINV(RAND(),$M$13,$L$13)</f>
        <v>25.63150731397258</v>
      </c>
      <c r="F3952" s="14">
        <f ca="1">LOGINV(RAND(),$M$14,$L$14)</f>
        <v>23.575945071124959</v>
      </c>
      <c r="G3952" s="14">
        <f ca="1">D3952+E3952+F3952</f>
        <v>122.91929027752374</v>
      </c>
      <c r="H3952">
        <f ca="1">FLOOR(SimTable[[#This Row],[Total_Service_Time_sec]],10)</f>
        <v>120</v>
      </c>
    </row>
    <row r="3953" spans="1:8" ht="15" customHeight="1">
      <c r="A3953">
        <f t="shared" si="61"/>
        <v>3952</v>
      </c>
      <c r="B3953" s="13">
        <f ca="1">RAND()</f>
        <v>0.58504329653197873</v>
      </c>
      <c r="C3953" t="str">
        <f ca="1">IF(B3953&lt;=$L$3,$I$3,IF(B3953&lt;=$L$4,$I$4,IF(B3953&lt;=$L$5,$I$5,IF(B3953&lt;=$L$6,$I$6,$I$7))))</f>
        <v>Cup</v>
      </c>
      <c r="D3953" s="14">
        <f ca="1">LOGINV(RAND(),$M$12,$L$12)</f>
        <v>19.149386652119009</v>
      </c>
      <c r="E3953" s="14">
        <f ca="1">LOGINV(RAND(),$M$13,$L$13)</f>
        <v>40.456995424689794</v>
      </c>
      <c r="F3953" s="14">
        <f ca="1">LOGINV(RAND(),$M$14,$L$14)</f>
        <v>33.362989100739213</v>
      </c>
      <c r="G3953" s="14">
        <f ca="1">D3953+E3953+F3953</f>
        <v>92.969371177548012</v>
      </c>
      <c r="H3953">
        <f ca="1">FLOOR(SimTable[[#This Row],[Total_Service_Time_sec]],10)</f>
        <v>90</v>
      </c>
    </row>
    <row r="3954" spans="1:8" ht="15" customHeight="1">
      <c r="A3954">
        <f t="shared" si="61"/>
        <v>3953</v>
      </c>
      <c r="B3954" s="13">
        <f ca="1">RAND()</f>
        <v>0.4223082144485204</v>
      </c>
      <c r="C3954" t="str">
        <f ca="1">IF(B3954&lt;=$L$3,$I$3,IF(B3954&lt;=$L$4,$I$4,IF(B3954&lt;=$L$5,$I$5,IF(B3954&lt;=$L$6,$I$6,$I$7))))</f>
        <v>Cone</v>
      </c>
      <c r="D3954" s="14">
        <f ca="1">LOGINV(RAND(),$M$12,$L$12)</f>
        <v>19.523966806934073</v>
      </c>
      <c r="E3954" s="14">
        <f ca="1">LOGINV(RAND(),$M$13,$L$13)</f>
        <v>14.441678780280803</v>
      </c>
      <c r="F3954" s="14">
        <f ca="1">LOGINV(RAND(),$M$14,$L$14)</f>
        <v>19.038635058396771</v>
      </c>
      <c r="G3954" s="14">
        <f ca="1">D3954+E3954+F3954</f>
        <v>53.004280645611651</v>
      </c>
      <c r="H3954">
        <f ca="1">FLOOR(SimTable[[#This Row],[Total_Service_Time_sec]],10)</f>
        <v>50</v>
      </c>
    </row>
    <row r="3955" spans="1:8" ht="15" customHeight="1">
      <c r="A3955">
        <f t="shared" si="61"/>
        <v>3954</v>
      </c>
      <c r="B3955" s="13">
        <f ca="1">RAND()</f>
        <v>0.64363500210763869</v>
      </c>
      <c r="C3955" t="str">
        <f ca="1">IF(B3955&lt;=$L$3,$I$3,IF(B3955&lt;=$L$4,$I$4,IF(B3955&lt;=$L$5,$I$5,IF(B3955&lt;=$L$6,$I$6,$I$7))))</f>
        <v>Cup</v>
      </c>
      <c r="D3955" s="14">
        <f ca="1">LOGINV(RAND(),$M$12,$L$12)</f>
        <v>11.400440475551109</v>
      </c>
      <c r="E3955" s="14">
        <f ca="1">LOGINV(RAND(),$M$13,$L$13)</f>
        <v>8.0604495913069396</v>
      </c>
      <c r="F3955" s="14">
        <f ca="1">LOGINV(RAND(),$M$14,$L$14)</f>
        <v>20.219812923556354</v>
      </c>
      <c r="G3955" s="14">
        <f ca="1">D3955+E3955+F3955</f>
        <v>39.680702990414403</v>
      </c>
      <c r="H3955">
        <f ca="1">FLOOR(SimTable[[#This Row],[Total_Service_Time_sec]],10)</f>
        <v>30</v>
      </c>
    </row>
    <row r="3956" spans="1:8" ht="15" customHeight="1">
      <c r="A3956">
        <f t="shared" si="61"/>
        <v>3955</v>
      </c>
      <c r="B3956" s="13">
        <f ca="1">RAND()</f>
        <v>0.91550496279970561</v>
      </c>
      <c r="C3956" t="str">
        <f ca="1">IF(B3956&lt;=$L$3,$I$3,IF(B3956&lt;=$L$4,$I$4,IF(B3956&lt;=$L$5,$I$5,IF(B3956&lt;=$L$6,$I$6,$I$7))))</f>
        <v>Split</v>
      </c>
      <c r="D3956" s="14">
        <f ca="1">LOGINV(RAND(),$M$12,$L$12)</f>
        <v>57.565769234617214</v>
      </c>
      <c r="E3956" s="14">
        <f ca="1">LOGINV(RAND(),$M$13,$L$13)</f>
        <v>18.808358050248835</v>
      </c>
      <c r="F3956" s="14">
        <f ca="1">LOGINV(RAND(),$M$14,$L$14)</f>
        <v>23.887070112979504</v>
      </c>
      <c r="G3956" s="14">
        <f ca="1">D3956+E3956+F3956</f>
        <v>100.26119739784555</v>
      </c>
      <c r="H3956">
        <f ca="1">FLOOR(SimTable[[#This Row],[Total_Service_Time_sec]],10)</f>
        <v>100</v>
      </c>
    </row>
    <row r="3957" spans="1:8" ht="15" customHeight="1">
      <c r="A3957">
        <f t="shared" si="61"/>
        <v>3956</v>
      </c>
      <c r="B3957" s="13">
        <f ca="1">RAND()</f>
        <v>0.85328331732907814</v>
      </c>
      <c r="C3957" t="str">
        <f ca="1">IF(B3957&lt;=$L$3,$I$3,IF(B3957&lt;=$L$4,$I$4,IF(B3957&lt;=$L$5,$I$5,IF(B3957&lt;=$L$6,$I$6,$I$7))))</f>
        <v>Cup</v>
      </c>
      <c r="D3957" s="14">
        <f ca="1">LOGINV(RAND(),$M$12,$L$12)</f>
        <v>17.444863538793651</v>
      </c>
      <c r="E3957" s="14">
        <f ca="1">LOGINV(RAND(),$M$13,$L$13)</f>
        <v>56.181865352720045</v>
      </c>
      <c r="F3957" s="14">
        <f ca="1">LOGINV(RAND(),$M$14,$L$14)</f>
        <v>23.496258578989536</v>
      </c>
      <c r="G3957" s="14">
        <f ca="1">D3957+E3957+F3957</f>
        <v>97.122987470503233</v>
      </c>
      <c r="H3957">
        <f ca="1">FLOOR(SimTable[[#This Row],[Total_Service_Time_sec]],10)</f>
        <v>90</v>
      </c>
    </row>
    <row r="3958" spans="1:8" ht="15" customHeight="1">
      <c r="A3958">
        <f t="shared" si="61"/>
        <v>3957</v>
      </c>
      <c r="B3958" s="13">
        <f ca="1">RAND()</f>
        <v>0.74684472766212617</v>
      </c>
      <c r="C3958" t="str">
        <f ca="1">IF(B3958&lt;=$L$3,$I$3,IF(B3958&lt;=$L$4,$I$4,IF(B3958&lt;=$L$5,$I$5,IF(B3958&lt;=$L$6,$I$6,$I$7))))</f>
        <v>Cup</v>
      </c>
      <c r="D3958" s="14">
        <f ca="1">LOGINV(RAND(),$M$12,$L$12)</f>
        <v>36.852609448227369</v>
      </c>
      <c r="E3958" s="14">
        <f ca="1">LOGINV(RAND(),$M$13,$L$13)</f>
        <v>58.926321338901964</v>
      </c>
      <c r="F3958" s="14">
        <f ca="1">LOGINV(RAND(),$M$14,$L$14)</f>
        <v>18.397387102364636</v>
      </c>
      <c r="G3958" s="14">
        <f ca="1">D3958+E3958+F3958</f>
        <v>114.17631788949396</v>
      </c>
      <c r="H3958">
        <f ca="1">FLOOR(SimTable[[#This Row],[Total_Service_Time_sec]],10)</f>
        <v>110</v>
      </c>
    </row>
    <row r="3959" spans="1:8" ht="15" customHeight="1">
      <c r="A3959">
        <f t="shared" si="61"/>
        <v>3958</v>
      </c>
      <c r="B3959" s="13">
        <f ca="1">RAND()</f>
        <v>0.22476767928352737</v>
      </c>
      <c r="C3959" t="str">
        <f ca="1">IF(B3959&lt;=$L$3,$I$3,IF(B3959&lt;=$L$4,$I$4,IF(B3959&lt;=$L$5,$I$5,IF(B3959&lt;=$L$6,$I$6,$I$7))))</f>
        <v>Cone</v>
      </c>
      <c r="D3959" s="14">
        <f ca="1">LOGINV(RAND(),$M$12,$L$12)</f>
        <v>11.263824764750293</v>
      </c>
      <c r="E3959" s="14">
        <f ca="1">LOGINV(RAND(),$M$13,$L$13)</f>
        <v>24.747160513607191</v>
      </c>
      <c r="F3959" s="14">
        <f ca="1">LOGINV(RAND(),$M$14,$L$14)</f>
        <v>23.962990833714827</v>
      </c>
      <c r="G3959" s="14">
        <f ca="1">D3959+E3959+F3959</f>
        <v>59.973976112072307</v>
      </c>
      <c r="H3959">
        <f ca="1">FLOOR(SimTable[[#This Row],[Total_Service_Time_sec]],10)</f>
        <v>50</v>
      </c>
    </row>
    <row r="3960" spans="1:8" ht="15" customHeight="1">
      <c r="A3960">
        <f t="shared" si="61"/>
        <v>3959</v>
      </c>
      <c r="B3960" s="13">
        <f ca="1">RAND()</f>
        <v>0.52744540243312155</v>
      </c>
      <c r="C3960" t="str">
        <f ca="1">IF(B3960&lt;=$L$3,$I$3,IF(B3960&lt;=$L$4,$I$4,IF(B3960&lt;=$L$5,$I$5,IF(B3960&lt;=$L$6,$I$6,$I$7))))</f>
        <v>Cup</v>
      </c>
      <c r="D3960" s="14">
        <f ca="1">LOGINV(RAND(),$M$12,$L$12)</f>
        <v>17.451637764008105</v>
      </c>
      <c r="E3960" s="14">
        <f ca="1">LOGINV(RAND(),$M$13,$L$13)</f>
        <v>47.837756398784911</v>
      </c>
      <c r="F3960" s="14">
        <f ca="1">LOGINV(RAND(),$M$14,$L$14)</f>
        <v>19.178757081106792</v>
      </c>
      <c r="G3960" s="14">
        <f ca="1">D3960+E3960+F3960</f>
        <v>84.468151243899811</v>
      </c>
      <c r="H3960">
        <f ca="1">FLOOR(SimTable[[#This Row],[Total_Service_Time_sec]],10)</f>
        <v>80</v>
      </c>
    </row>
    <row r="3961" spans="1:8" ht="15" customHeight="1">
      <c r="A3961">
        <f t="shared" si="61"/>
        <v>3960</v>
      </c>
      <c r="B3961" s="13">
        <f ca="1">RAND()</f>
        <v>0.17507379955521729</v>
      </c>
      <c r="C3961" t="str">
        <f ca="1">IF(B3961&lt;=$L$3,$I$3,IF(B3961&lt;=$L$4,$I$4,IF(B3961&lt;=$L$5,$I$5,IF(B3961&lt;=$L$6,$I$6,$I$7))))</f>
        <v>Cone</v>
      </c>
      <c r="D3961" s="14">
        <f ca="1">LOGINV(RAND(),$M$12,$L$12)</f>
        <v>22.667846942858347</v>
      </c>
      <c r="E3961" s="14">
        <f ca="1">LOGINV(RAND(),$M$13,$L$13)</f>
        <v>18.712792121989693</v>
      </c>
      <c r="F3961" s="14">
        <f ca="1">LOGINV(RAND(),$M$14,$L$14)</f>
        <v>17.058996542554421</v>
      </c>
      <c r="G3961" s="14">
        <f ca="1">D3961+E3961+F3961</f>
        <v>58.439635607402465</v>
      </c>
      <c r="H3961">
        <f ca="1">FLOOR(SimTable[[#This Row],[Total_Service_Time_sec]],10)</f>
        <v>50</v>
      </c>
    </row>
    <row r="3962" spans="1:8" ht="15" customHeight="1">
      <c r="A3962">
        <f t="shared" si="61"/>
        <v>3961</v>
      </c>
      <c r="B3962" s="13">
        <f ca="1">RAND()</f>
        <v>0.98450791498920309</v>
      </c>
      <c r="C3962" t="str">
        <f ca="1">IF(B3962&lt;=$L$3,$I$3,IF(B3962&lt;=$L$4,$I$4,IF(B3962&lt;=$L$5,$I$5,IF(B3962&lt;=$L$6,$I$6,$I$7))))</f>
        <v>Sundae</v>
      </c>
      <c r="D3962" s="14">
        <f ca="1">LOGINV(RAND(),$M$12,$L$12)</f>
        <v>35.067482721948416</v>
      </c>
      <c r="E3962" s="14">
        <f ca="1">LOGINV(RAND(),$M$13,$L$13)</f>
        <v>23.707996023380808</v>
      </c>
      <c r="F3962" s="14">
        <f ca="1">LOGINV(RAND(),$M$14,$L$14)</f>
        <v>20.660052951300568</v>
      </c>
      <c r="G3962" s="14">
        <f ca="1">D3962+E3962+F3962</f>
        <v>79.435531696629795</v>
      </c>
      <c r="H3962">
        <f ca="1">FLOOR(SimTable[[#This Row],[Total_Service_Time_sec]],10)</f>
        <v>70</v>
      </c>
    </row>
    <row r="3963" spans="1:8" ht="15" customHeight="1">
      <c r="A3963">
        <f t="shared" si="61"/>
        <v>3962</v>
      </c>
      <c r="B3963" s="13">
        <f ca="1">RAND()</f>
        <v>0.34332448190866849</v>
      </c>
      <c r="C3963" t="str">
        <f ca="1">IF(B3963&lt;=$L$3,$I$3,IF(B3963&lt;=$L$4,$I$4,IF(B3963&lt;=$L$5,$I$5,IF(B3963&lt;=$L$6,$I$6,$I$7))))</f>
        <v>Cone</v>
      </c>
      <c r="D3963" s="14">
        <f ca="1">LOGINV(RAND(),$M$12,$L$12)</f>
        <v>32.605852981653456</v>
      </c>
      <c r="E3963" s="14">
        <f ca="1">LOGINV(RAND(),$M$13,$L$13)</f>
        <v>16.498343031659669</v>
      </c>
      <c r="F3963" s="14">
        <f ca="1">LOGINV(RAND(),$M$14,$L$14)</f>
        <v>18.236689701584957</v>
      </c>
      <c r="G3963" s="14">
        <f ca="1">D3963+E3963+F3963</f>
        <v>67.340885714898093</v>
      </c>
      <c r="H3963">
        <f ca="1">FLOOR(SimTable[[#This Row],[Total_Service_Time_sec]],10)</f>
        <v>60</v>
      </c>
    </row>
    <row r="3964" spans="1:8" ht="15" customHeight="1">
      <c r="A3964">
        <f t="shared" si="61"/>
        <v>3963</v>
      </c>
      <c r="B3964" s="13">
        <f ca="1">RAND()</f>
        <v>0.15916807913482978</v>
      </c>
      <c r="C3964" t="str">
        <f ca="1">IF(B3964&lt;=$L$3,$I$3,IF(B3964&lt;=$L$4,$I$4,IF(B3964&lt;=$L$5,$I$5,IF(B3964&lt;=$L$6,$I$6,$I$7))))</f>
        <v>Cone</v>
      </c>
      <c r="D3964" s="14">
        <f ca="1">LOGINV(RAND(),$M$12,$L$12)</f>
        <v>38.320463389360349</v>
      </c>
      <c r="E3964" s="14">
        <f ca="1">LOGINV(RAND(),$M$13,$L$13)</f>
        <v>69.827524424913065</v>
      </c>
      <c r="F3964" s="14">
        <f ca="1">LOGINV(RAND(),$M$14,$L$14)</f>
        <v>23.018723366918437</v>
      </c>
      <c r="G3964" s="14">
        <f ca="1">D3964+E3964+F3964</f>
        <v>131.16671118119186</v>
      </c>
      <c r="H3964">
        <f ca="1">FLOOR(SimTable[[#This Row],[Total_Service_Time_sec]],10)</f>
        <v>130</v>
      </c>
    </row>
    <row r="3965" spans="1:8" ht="15" customHeight="1">
      <c r="A3965">
        <f t="shared" si="61"/>
        <v>3964</v>
      </c>
      <c r="B3965" s="13">
        <f ca="1">RAND()</f>
        <v>0.5020559002628292</v>
      </c>
      <c r="C3965" t="str">
        <f ca="1">IF(B3965&lt;=$L$3,$I$3,IF(B3965&lt;=$L$4,$I$4,IF(B3965&lt;=$L$5,$I$5,IF(B3965&lt;=$L$6,$I$6,$I$7))))</f>
        <v>Cup</v>
      </c>
      <c r="D3965" s="14">
        <f ca="1">LOGINV(RAND(),$M$12,$L$12)</f>
        <v>31.033616311398447</v>
      </c>
      <c r="E3965" s="14">
        <f ca="1">LOGINV(RAND(),$M$13,$L$13)</f>
        <v>19.49659365375706</v>
      </c>
      <c r="F3965" s="14">
        <f ca="1">LOGINV(RAND(),$M$14,$L$14)</f>
        <v>15.220050285151878</v>
      </c>
      <c r="G3965" s="14">
        <f ca="1">D3965+E3965+F3965</f>
        <v>65.750260250307377</v>
      </c>
      <c r="H3965">
        <f ca="1">FLOOR(SimTable[[#This Row],[Total_Service_Time_sec]],10)</f>
        <v>60</v>
      </c>
    </row>
    <row r="3966" spans="1:8" ht="15" customHeight="1">
      <c r="A3966">
        <f t="shared" si="61"/>
        <v>3965</v>
      </c>
      <c r="B3966" s="13">
        <f ca="1">RAND()</f>
        <v>0.28110201227916987</v>
      </c>
      <c r="C3966" t="str">
        <f ca="1">IF(B3966&lt;=$L$3,$I$3,IF(B3966&lt;=$L$4,$I$4,IF(B3966&lt;=$L$5,$I$5,IF(B3966&lt;=$L$6,$I$6,$I$7))))</f>
        <v>Cone</v>
      </c>
      <c r="D3966" s="14">
        <f ca="1">LOGINV(RAND(),$M$12,$L$12)</f>
        <v>45.387060587851508</v>
      </c>
      <c r="E3966" s="14">
        <f ca="1">LOGINV(RAND(),$M$13,$L$13)</f>
        <v>25.227636407985681</v>
      </c>
      <c r="F3966" s="14">
        <f ca="1">LOGINV(RAND(),$M$14,$L$14)</f>
        <v>20.170566100349422</v>
      </c>
      <c r="G3966" s="14">
        <f ca="1">D3966+E3966+F3966</f>
        <v>90.785263096186611</v>
      </c>
      <c r="H3966">
        <f ca="1">FLOOR(SimTable[[#This Row],[Total_Service_Time_sec]],10)</f>
        <v>90</v>
      </c>
    </row>
    <row r="3967" spans="1:8" ht="15" customHeight="1">
      <c r="A3967">
        <f t="shared" si="61"/>
        <v>3966</v>
      </c>
      <c r="B3967" s="13">
        <f ca="1">RAND()</f>
        <v>0.36950296946186734</v>
      </c>
      <c r="C3967" t="str">
        <f ca="1">IF(B3967&lt;=$L$3,$I$3,IF(B3967&lt;=$L$4,$I$4,IF(B3967&lt;=$L$5,$I$5,IF(B3967&lt;=$L$6,$I$6,$I$7))))</f>
        <v>Cone</v>
      </c>
      <c r="D3967" s="14">
        <f ca="1">LOGINV(RAND(),$M$12,$L$12)</f>
        <v>56.071318743888696</v>
      </c>
      <c r="E3967" s="14">
        <f ca="1">LOGINV(RAND(),$M$13,$L$13)</f>
        <v>18.419691027595693</v>
      </c>
      <c r="F3967" s="14">
        <f ca="1">LOGINV(RAND(),$M$14,$L$14)</f>
        <v>19.306048280501589</v>
      </c>
      <c r="G3967" s="14">
        <f ca="1">D3967+E3967+F3967</f>
        <v>93.797058051985971</v>
      </c>
      <c r="H3967">
        <f ca="1">FLOOR(SimTable[[#This Row],[Total_Service_Time_sec]],10)</f>
        <v>90</v>
      </c>
    </row>
    <row r="3968" spans="1:8" ht="15" customHeight="1">
      <c r="A3968">
        <f t="shared" si="61"/>
        <v>3967</v>
      </c>
      <c r="B3968" s="13">
        <f ca="1">RAND()</f>
        <v>5.1075334794303928E-2</v>
      </c>
      <c r="C3968" t="str">
        <f ca="1">IF(B3968&lt;=$L$3,$I$3,IF(B3968&lt;=$L$4,$I$4,IF(B3968&lt;=$L$5,$I$5,IF(B3968&lt;=$L$6,$I$6,$I$7))))</f>
        <v>Cone</v>
      </c>
      <c r="D3968" s="14">
        <f ca="1">LOGINV(RAND(),$M$12,$L$12)</f>
        <v>29.131762383470175</v>
      </c>
      <c r="E3968" s="14">
        <f ca="1">LOGINV(RAND(),$M$13,$L$13)</f>
        <v>25.761567370313276</v>
      </c>
      <c r="F3968" s="14">
        <f ca="1">LOGINV(RAND(),$M$14,$L$14)</f>
        <v>15.437927646800134</v>
      </c>
      <c r="G3968" s="14">
        <f ca="1">D3968+E3968+F3968</f>
        <v>70.331257400583581</v>
      </c>
      <c r="H3968">
        <f ca="1">FLOOR(SimTable[[#This Row],[Total_Service_Time_sec]],10)</f>
        <v>70</v>
      </c>
    </row>
    <row r="3969" spans="1:8" ht="15" customHeight="1">
      <c r="A3969">
        <f t="shared" si="61"/>
        <v>3968</v>
      </c>
      <c r="B3969" s="13">
        <f ca="1">RAND()</f>
        <v>0.47290963158896338</v>
      </c>
      <c r="C3969" t="str">
        <f ca="1">IF(B3969&lt;=$L$3,$I$3,IF(B3969&lt;=$L$4,$I$4,IF(B3969&lt;=$L$5,$I$5,IF(B3969&lt;=$L$6,$I$6,$I$7))))</f>
        <v>Cone</v>
      </c>
      <c r="D3969" s="14">
        <f ca="1">LOGINV(RAND(),$M$12,$L$12)</f>
        <v>40.620032098096871</v>
      </c>
      <c r="E3969" s="14">
        <f ca="1">LOGINV(RAND(),$M$13,$L$13)</f>
        <v>16.347016222952956</v>
      </c>
      <c r="F3969" s="14">
        <f ca="1">LOGINV(RAND(),$M$14,$L$14)</f>
        <v>19.900918494891805</v>
      </c>
      <c r="G3969" s="14">
        <f ca="1">D3969+E3969+F3969</f>
        <v>76.867966815941628</v>
      </c>
      <c r="H3969">
        <f ca="1">FLOOR(SimTable[[#This Row],[Total_Service_Time_sec]],10)</f>
        <v>70</v>
      </c>
    </row>
    <row r="3970" spans="1:8" ht="15" customHeight="1">
      <c r="A3970">
        <f t="shared" ref="A3970:A4033" si="62">ROW()-1</f>
        <v>3969</v>
      </c>
      <c r="B3970" s="13">
        <f ca="1">RAND()</f>
        <v>0.27044610273983216</v>
      </c>
      <c r="C3970" t="str">
        <f ca="1">IF(B3970&lt;=$L$3,$I$3,IF(B3970&lt;=$L$4,$I$4,IF(B3970&lt;=$L$5,$I$5,IF(B3970&lt;=$L$6,$I$6,$I$7))))</f>
        <v>Cone</v>
      </c>
      <c r="D3970" s="14">
        <f ca="1">LOGINV(RAND(),$M$12,$L$12)</f>
        <v>68.815510535659769</v>
      </c>
      <c r="E3970" s="14">
        <f ca="1">LOGINV(RAND(),$M$13,$L$13)</f>
        <v>20.557170707556271</v>
      </c>
      <c r="F3970" s="14">
        <f ca="1">LOGINV(RAND(),$M$14,$L$14)</f>
        <v>20.15477358977245</v>
      </c>
      <c r="G3970" s="14">
        <f ca="1">D3970+E3970+F3970</f>
        <v>109.52745483298848</v>
      </c>
      <c r="H3970">
        <f ca="1">FLOOR(SimTable[[#This Row],[Total_Service_Time_sec]],10)</f>
        <v>100</v>
      </c>
    </row>
    <row r="3971" spans="1:8" ht="15" customHeight="1">
      <c r="A3971">
        <f t="shared" si="62"/>
        <v>3970</v>
      </c>
      <c r="B3971" s="13">
        <f ca="1">RAND()</f>
        <v>0.43312902210436777</v>
      </c>
      <c r="C3971" t="str">
        <f ca="1">IF(B3971&lt;=$L$3,$I$3,IF(B3971&lt;=$L$4,$I$4,IF(B3971&lt;=$L$5,$I$5,IF(B3971&lt;=$L$6,$I$6,$I$7))))</f>
        <v>Cone</v>
      </c>
      <c r="D3971" s="14">
        <f ca="1">LOGINV(RAND(),$M$12,$L$12)</f>
        <v>35.296098747002048</v>
      </c>
      <c r="E3971" s="14">
        <f ca="1">LOGINV(RAND(),$M$13,$L$13)</f>
        <v>27.026038371403502</v>
      </c>
      <c r="F3971" s="14">
        <f ca="1">LOGINV(RAND(),$M$14,$L$14)</f>
        <v>19.235006454633631</v>
      </c>
      <c r="G3971" s="14">
        <f ca="1">D3971+E3971+F3971</f>
        <v>81.557143573039184</v>
      </c>
      <c r="H3971">
        <f ca="1">FLOOR(SimTable[[#This Row],[Total_Service_Time_sec]],10)</f>
        <v>80</v>
      </c>
    </row>
    <row r="3972" spans="1:8" ht="15" customHeight="1">
      <c r="A3972">
        <f t="shared" si="62"/>
        <v>3971</v>
      </c>
      <c r="B3972" s="13">
        <f ca="1">RAND()</f>
        <v>0.58907466608681536</v>
      </c>
      <c r="C3972" t="str">
        <f ca="1">IF(B3972&lt;=$L$3,$I$3,IF(B3972&lt;=$L$4,$I$4,IF(B3972&lt;=$L$5,$I$5,IF(B3972&lt;=$L$6,$I$6,$I$7))))</f>
        <v>Cup</v>
      </c>
      <c r="D3972" s="14">
        <f ca="1">LOGINV(RAND(),$M$12,$L$12)</f>
        <v>37.311799682929163</v>
      </c>
      <c r="E3972" s="14">
        <f ca="1">LOGINV(RAND(),$M$13,$L$13)</f>
        <v>66.111427157195479</v>
      </c>
      <c r="F3972" s="14">
        <f ca="1">LOGINV(RAND(),$M$14,$L$14)</f>
        <v>17.742028389302732</v>
      </c>
      <c r="G3972" s="14">
        <f ca="1">D3972+E3972+F3972</f>
        <v>121.16525522942737</v>
      </c>
      <c r="H3972">
        <f ca="1">FLOOR(SimTable[[#This Row],[Total_Service_Time_sec]],10)</f>
        <v>120</v>
      </c>
    </row>
    <row r="3973" spans="1:8" ht="15" customHeight="1">
      <c r="A3973">
        <f t="shared" si="62"/>
        <v>3972</v>
      </c>
      <c r="B3973" s="13">
        <f ca="1">RAND()</f>
        <v>5.3891006814718256E-2</v>
      </c>
      <c r="C3973" t="str">
        <f ca="1">IF(B3973&lt;=$L$3,$I$3,IF(B3973&lt;=$L$4,$I$4,IF(B3973&lt;=$L$5,$I$5,IF(B3973&lt;=$L$6,$I$6,$I$7))))</f>
        <v>Cone</v>
      </c>
      <c r="D3973" s="14">
        <f ca="1">LOGINV(RAND(),$M$12,$L$12)</f>
        <v>28.047186770426755</v>
      </c>
      <c r="E3973" s="14">
        <f ca="1">LOGINV(RAND(),$M$13,$L$13)</f>
        <v>21.916558968529145</v>
      </c>
      <c r="F3973" s="14">
        <f ca="1">LOGINV(RAND(),$M$14,$L$14)</f>
        <v>20.435289807081563</v>
      </c>
      <c r="G3973" s="14">
        <f ca="1">D3973+E3973+F3973</f>
        <v>70.399035546037467</v>
      </c>
      <c r="H3973">
        <f ca="1">FLOOR(SimTable[[#This Row],[Total_Service_Time_sec]],10)</f>
        <v>70</v>
      </c>
    </row>
    <row r="3974" spans="1:8" ht="15" customHeight="1">
      <c r="A3974">
        <f t="shared" si="62"/>
        <v>3973</v>
      </c>
      <c r="B3974" s="13">
        <f ca="1">RAND()</f>
        <v>0.92555409973576919</v>
      </c>
      <c r="C3974" t="str">
        <f ca="1">IF(B3974&lt;=$L$3,$I$3,IF(B3974&lt;=$L$4,$I$4,IF(B3974&lt;=$L$5,$I$5,IF(B3974&lt;=$L$6,$I$6,$I$7))))</f>
        <v>Split</v>
      </c>
      <c r="D3974" s="14">
        <f ca="1">LOGINV(RAND(),$M$12,$L$12)</f>
        <v>19.852293453727913</v>
      </c>
      <c r="E3974" s="14">
        <f ca="1">LOGINV(RAND(),$M$13,$L$13)</f>
        <v>31.100223434771433</v>
      </c>
      <c r="F3974" s="14">
        <f ca="1">LOGINV(RAND(),$M$14,$L$14)</f>
        <v>17.564310258239491</v>
      </c>
      <c r="G3974" s="14">
        <f ca="1">D3974+E3974+F3974</f>
        <v>68.516827146738834</v>
      </c>
      <c r="H3974">
        <f ca="1">FLOOR(SimTable[[#This Row],[Total_Service_Time_sec]],10)</f>
        <v>60</v>
      </c>
    </row>
    <row r="3975" spans="1:8" ht="15" customHeight="1">
      <c r="A3975">
        <f t="shared" si="62"/>
        <v>3974</v>
      </c>
      <c r="B3975" s="13">
        <f ca="1">RAND()</f>
        <v>0.73866136347691536</v>
      </c>
      <c r="C3975" t="str">
        <f ca="1">IF(B3975&lt;=$L$3,$I$3,IF(B3975&lt;=$L$4,$I$4,IF(B3975&lt;=$L$5,$I$5,IF(B3975&lt;=$L$6,$I$6,$I$7))))</f>
        <v>Cup</v>
      </c>
      <c r="D3975" s="14">
        <f ca="1">LOGINV(RAND(),$M$12,$L$12)</f>
        <v>26.070523354413218</v>
      </c>
      <c r="E3975" s="14">
        <f ca="1">LOGINV(RAND(),$M$13,$L$13)</f>
        <v>27.251556818949478</v>
      </c>
      <c r="F3975" s="14">
        <f ca="1">LOGINV(RAND(),$M$14,$L$14)</f>
        <v>21.991382458171838</v>
      </c>
      <c r="G3975" s="14">
        <f ca="1">D3975+E3975+F3975</f>
        <v>75.313462631534534</v>
      </c>
      <c r="H3975">
        <f ca="1">FLOOR(SimTable[[#This Row],[Total_Service_Time_sec]],10)</f>
        <v>70</v>
      </c>
    </row>
    <row r="3976" spans="1:8" ht="15" customHeight="1">
      <c r="A3976">
        <f t="shared" si="62"/>
        <v>3975</v>
      </c>
      <c r="B3976" s="13">
        <f ca="1">RAND()</f>
        <v>0.22118497515536351</v>
      </c>
      <c r="C3976" t="str">
        <f ca="1">IF(B3976&lt;=$L$3,$I$3,IF(B3976&lt;=$L$4,$I$4,IF(B3976&lt;=$L$5,$I$5,IF(B3976&lt;=$L$6,$I$6,$I$7))))</f>
        <v>Cone</v>
      </c>
      <c r="D3976" s="14">
        <f ca="1">LOGINV(RAND(),$M$12,$L$12)</f>
        <v>47.876733168980643</v>
      </c>
      <c r="E3976" s="14">
        <f ca="1">LOGINV(RAND(),$M$13,$L$13)</f>
        <v>21.455483748554744</v>
      </c>
      <c r="F3976" s="14">
        <f ca="1">LOGINV(RAND(),$M$14,$L$14)</f>
        <v>30.468728530211443</v>
      </c>
      <c r="G3976" s="14">
        <f ca="1">D3976+E3976+F3976</f>
        <v>99.800945447746841</v>
      </c>
      <c r="H3976">
        <f ca="1">FLOOR(SimTable[[#This Row],[Total_Service_Time_sec]],10)</f>
        <v>90</v>
      </c>
    </row>
    <row r="3977" spans="1:8" ht="15" customHeight="1">
      <c r="A3977">
        <f t="shared" si="62"/>
        <v>3976</v>
      </c>
      <c r="B3977" s="13">
        <f ca="1">RAND()</f>
        <v>0.29611646287730509</v>
      </c>
      <c r="C3977" t="str">
        <f ca="1">IF(B3977&lt;=$L$3,$I$3,IF(B3977&lt;=$L$4,$I$4,IF(B3977&lt;=$L$5,$I$5,IF(B3977&lt;=$L$6,$I$6,$I$7))))</f>
        <v>Cone</v>
      </c>
      <c r="D3977" s="14">
        <f ca="1">LOGINV(RAND(),$M$12,$L$12)</f>
        <v>21.897538211289735</v>
      </c>
      <c r="E3977" s="14">
        <f ca="1">LOGINV(RAND(),$M$13,$L$13)</f>
        <v>23.363912088600948</v>
      </c>
      <c r="F3977" s="14">
        <f ca="1">LOGINV(RAND(),$M$14,$L$14)</f>
        <v>20.805283699120896</v>
      </c>
      <c r="G3977" s="14">
        <f ca="1">D3977+E3977+F3977</f>
        <v>66.066733999011575</v>
      </c>
      <c r="H3977">
        <f ca="1">FLOOR(SimTable[[#This Row],[Total_Service_Time_sec]],10)</f>
        <v>60</v>
      </c>
    </row>
    <row r="3978" spans="1:8" ht="15" customHeight="1">
      <c r="A3978">
        <f t="shared" si="62"/>
        <v>3977</v>
      </c>
      <c r="B3978" s="13">
        <f ca="1">RAND()</f>
        <v>0.57108225791443823</v>
      </c>
      <c r="C3978" t="str">
        <f ca="1">IF(B3978&lt;=$L$3,$I$3,IF(B3978&lt;=$L$4,$I$4,IF(B3978&lt;=$L$5,$I$5,IF(B3978&lt;=$L$6,$I$6,$I$7))))</f>
        <v>Cup</v>
      </c>
      <c r="D3978" s="14">
        <f ca="1">LOGINV(RAND(),$M$12,$L$12)</f>
        <v>24.052756393144147</v>
      </c>
      <c r="E3978" s="14">
        <f ca="1">LOGINV(RAND(),$M$13,$L$13)</f>
        <v>77.566556611880188</v>
      </c>
      <c r="F3978" s="14">
        <f ca="1">LOGINV(RAND(),$M$14,$L$14)</f>
        <v>24.780960641159101</v>
      </c>
      <c r="G3978" s="14">
        <f ca="1">D3978+E3978+F3978</f>
        <v>126.40027364618344</v>
      </c>
      <c r="H3978">
        <f ca="1">FLOOR(SimTable[[#This Row],[Total_Service_Time_sec]],10)</f>
        <v>120</v>
      </c>
    </row>
    <row r="3979" spans="1:8" ht="15" customHeight="1">
      <c r="A3979">
        <f t="shared" si="62"/>
        <v>3978</v>
      </c>
      <c r="B3979" s="13">
        <f ca="1">RAND()</f>
        <v>0.59823274297767182</v>
      </c>
      <c r="C3979" t="str">
        <f ca="1">IF(B3979&lt;=$L$3,$I$3,IF(B3979&lt;=$L$4,$I$4,IF(B3979&lt;=$L$5,$I$5,IF(B3979&lt;=$L$6,$I$6,$I$7))))</f>
        <v>Cup</v>
      </c>
      <c r="D3979" s="14">
        <f ca="1">LOGINV(RAND(),$M$12,$L$12)</f>
        <v>72.375783290773413</v>
      </c>
      <c r="E3979" s="14">
        <f ca="1">LOGINV(RAND(),$M$13,$L$13)</f>
        <v>37.962086565095909</v>
      </c>
      <c r="F3979" s="14">
        <f ca="1">LOGINV(RAND(),$M$14,$L$14)</f>
        <v>16.994120786485428</v>
      </c>
      <c r="G3979" s="14">
        <f ca="1">D3979+E3979+F3979</f>
        <v>127.33199064235474</v>
      </c>
      <c r="H3979">
        <f ca="1">FLOOR(SimTable[[#This Row],[Total_Service_Time_sec]],10)</f>
        <v>120</v>
      </c>
    </row>
    <row r="3980" spans="1:8" ht="15" customHeight="1">
      <c r="A3980">
        <f t="shared" si="62"/>
        <v>3979</v>
      </c>
      <c r="B3980" s="13">
        <f ca="1">RAND()</f>
        <v>0.97423752417952303</v>
      </c>
      <c r="C3980" t="str">
        <f ca="1">IF(B3980&lt;=$L$3,$I$3,IF(B3980&lt;=$L$4,$I$4,IF(B3980&lt;=$L$5,$I$5,IF(B3980&lt;=$L$6,$I$6,$I$7))))</f>
        <v>Sundae</v>
      </c>
      <c r="D3980" s="14">
        <f ca="1">LOGINV(RAND(),$M$12,$L$12)</f>
        <v>39.536812746688241</v>
      </c>
      <c r="E3980" s="14">
        <f ca="1">LOGINV(RAND(),$M$13,$L$13)</f>
        <v>30.7701446253878</v>
      </c>
      <c r="F3980" s="14">
        <f ca="1">LOGINV(RAND(),$M$14,$L$14)</f>
        <v>20.931294769293938</v>
      </c>
      <c r="G3980" s="14">
        <f ca="1">D3980+E3980+F3980</f>
        <v>91.238252141369983</v>
      </c>
      <c r="H3980">
        <f ca="1">FLOOR(SimTable[[#This Row],[Total_Service_Time_sec]],10)</f>
        <v>90</v>
      </c>
    </row>
    <row r="3981" spans="1:8" ht="15" customHeight="1">
      <c r="A3981">
        <f t="shared" si="62"/>
        <v>3980</v>
      </c>
      <c r="B3981" s="13">
        <f ca="1">RAND()</f>
        <v>0.24317358993007243</v>
      </c>
      <c r="C3981" t="str">
        <f ca="1">IF(B3981&lt;=$L$3,$I$3,IF(B3981&lt;=$L$4,$I$4,IF(B3981&lt;=$L$5,$I$5,IF(B3981&lt;=$L$6,$I$6,$I$7))))</f>
        <v>Cone</v>
      </c>
      <c r="D3981" s="14">
        <f ca="1">LOGINV(RAND(),$M$12,$L$12)</f>
        <v>63.292726905477316</v>
      </c>
      <c r="E3981" s="14">
        <f ca="1">LOGINV(RAND(),$M$13,$L$13)</f>
        <v>41.995279442420212</v>
      </c>
      <c r="F3981" s="14">
        <f ca="1">LOGINV(RAND(),$M$14,$L$14)</f>
        <v>24.25480292522461</v>
      </c>
      <c r="G3981" s="14">
        <f ca="1">D3981+E3981+F3981</f>
        <v>129.54280927312215</v>
      </c>
      <c r="H3981">
        <f ca="1">FLOOR(SimTable[[#This Row],[Total_Service_Time_sec]],10)</f>
        <v>120</v>
      </c>
    </row>
    <row r="3982" spans="1:8" ht="15" customHeight="1">
      <c r="A3982">
        <f t="shared" si="62"/>
        <v>3981</v>
      </c>
      <c r="B3982" s="13">
        <f ca="1">RAND()</f>
        <v>0.28568176759379704</v>
      </c>
      <c r="C3982" t="str">
        <f ca="1">IF(B3982&lt;=$L$3,$I$3,IF(B3982&lt;=$L$4,$I$4,IF(B3982&lt;=$L$5,$I$5,IF(B3982&lt;=$L$6,$I$6,$I$7))))</f>
        <v>Cone</v>
      </c>
      <c r="D3982" s="14">
        <f ca="1">LOGINV(RAND(),$M$12,$L$12)</f>
        <v>28.135553324755861</v>
      </c>
      <c r="E3982" s="14">
        <f ca="1">LOGINV(RAND(),$M$13,$L$13)</f>
        <v>36.930658182135922</v>
      </c>
      <c r="F3982" s="14">
        <f ca="1">LOGINV(RAND(),$M$14,$L$14)</f>
        <v>25.812396172987135</v>
      </c>
      <c r="G3982" s="14">
        <f ca="1">D3982+E3982+F3982</f>
        <v>90.878607679878925</v>
      </c>
      <c r="H3982">
        <f ca="1">FLOOR(SimTable[[#This Row],[Total_Service_Time_sec]],10)</f>
        <v>90</v>
      </c>
    </row>
    <row r="3983" spans="1:8" ht="15" customHeight="1">
      <c r="A3983">
        <f t="shared" si="62"/>
        <v>3982</v>
      </c>
      <c r="B3983" s="13">
        <f ca="1">RAND()</f>
        <v>4.5116845984939369E-3</v>
      </c>
      <c r="C3983" t="str">
        <f ca="1">IF(B3983&lt;=$L$3,$I$3,IF(B3983&lt;=$L$4,$I$4,IF(B3983&lt;=$L$5,$I$5,IF(B3983&lt;=$L$6,$I$6,$I$7))))</f>
        <v>Cone</v>
      </c>
      <c r="D3983" s="14">
        <f ca="1">LOGINV(RAND(),$M$12,$L$12)</f>
        <v>83.685938053857768</v>
      </c>
      <c r="E3983" s="14">
        <f ca="1">LOGINV(RAND(),$M$13,$L$13)</f>
        <v>12.618245466591802</v>
      </c>
      <c r="F3983" s="14">
        <f ca="1">LOGINV(RAND(),$M$14,$L$14)</f>
        <v>19.668592704462316</v>
      </c>
      <c r="G3983" s="14">
        <f ca="1">D3983+E3983+F3983</f>
        <v>115.97277622491188</v>
      </c>
      <c r="H3983">
        <f ca="1">FLOOR(SimTable[[#This Row],[Total_Service_Time_sec]],10)</f>
        <v>110</v>
      </c>
    </row>
    <row r="3984" spans="1:8" ht="15" customHeight="1">
      <c r="A3984">
        <f t="shared" si="62"/>
        <v>3983</v>
      </c>
      <c r="B3984" s="13">
        <f ca="1">RAND()</f>
        <v>0.77425445177314178</v>
      </c>
      <c r="C3984" t="str">
        <f ca="1">IF(B3984&lt;=$L$3,$I$3,IF(B3984&lt;=$L$4,$I$4,IF(B3984&lt;=$L$5,$I$5,IF(B3984&lt;=$L$6,$I$6,$I$7))))</f>
        <v>Cup</v>
      </c>
      <c r="D3984" s="14">
        <f ca="1">LOGINV(RAND(),$M$12,$L$12)</f>
        <v>37.81407905082817</v>
      </c>
      <c r="E3984" s="14">
        <f ca="1">LOGINV(RAND(),$M$13,$L$13)</f>
        <v>9.9115959811221241</v>
      </c>
      <c r="F3984" s="14">
        <f ca="1">LOGINV(RAND(),$M$14,$L$14)</f>
        <v>25.056972664138705</v>
      </c>
      <c r="G3984" s="14">
        <f ca="1">D3984+E3984+F3984</f>
        <v>72.782647696089001</v>
      </c>
      <c r="H3984">
        <f ca="1">FLOOR(SimTable[[#This Row],[Total_Service_Time_sec]],10)</f>
        <v>70</v>
      </c>
    </row>
    <row r="3985" spans="1:8" ht="15" customHeight="1">
      <c r="A3985">
        <f t="shared" si="62"/>
        <v>3984</v>
      </c>
      <c r="B3985" s="13">
        <f ca="1">RAND()</f>
        <v>0.78332929839583187</v>
      </c>
      <c r="C3985" t="str">
        <f ca="1">IF(B3985&lt;=$L$3,$I$3,IF(B3985&lt;=$L$4,$I$4,IF(B3985&lt;=$L$5,$I$5,IF(B3985&lt;=$L$6,$I$6,$I$7))))</f>
        <v>Cup</v>
      </c>
      <c r="D3985" s="14">
        <f ca="1">LOGINV(RAND(),$M$12,$L$12)</f>
        <v>40.911099941429853</v>
      </c>
      <c r="E3985" s="14">
        <f ca="1">LOGINV(RAND(),$M$13,$L$13)</f>
        <v>40.039922394141044</v>
      </c>
      <c r="F3985" s="14">
        <f ca="1">LOGINV(RAND(),$M$14,$L$14)</f>
        <v>19.930406651862274</v>
      </c>
      <c r="G3985" s="14">
        <f ca="1">D3985+E3985+F3985</f>
        <v>100.88142898743317</v>
      </c>
      <c r="H3985">
        <f ca="1">FLOOR(SimTable[[#This Row],[Total_Service_Time_sec]],10)</f>
        <v>100</v>
      </c>
    </row>
    <row r="3986" spans="1:8" ht="15" customHeight="1">
      <c r="A3986">
        <f t="shared" si="62"/>
        <v>3985</v>
      </c>
      <c r="B3986" s="13">
        <f ca="1">RAND()</f>
        <v>0.86924315771910254</v>
      </c>
      <c r="C3986" t="str">
        <f ca="1">IF(B3986&lt;=$L$3,$I$3,IF(B3986&lt;=$L$4,$I$4,IF(B3986&lt;=$L$5,$I$5,IF(B3986&lt;=$L$6,$I$6,$I$7))))</f>
        <v>Shake</v>
      </c>
      <c r="D3986" s="14">
        <f ca="1">LOGINV(RAND(),$M$12,$L$12)</f>
        <v>12.923667876481698</v>
      </c>
      <c r="E3986" s="14">
        <f ca="1">LOGINV(RAND(),$M$13,$L$13)</f>
        <v>40.290926393057688</v>
      </c>
      <c r="F3986" s="14">
        <f ca="1">LOGINV(RAND(),$M$14,$L$14)</f>
        <v>21.771879847050243</v>
      </c>
      <c r="G3986" s="14">
        <f ca="1">D3986+E3986+F3986</f>
        <v>74.986474116589633</v>
      </c>
      <c r="H3986">
        <f ca="1">FLOOR(SimTable[[#This Row],[Total_Service_Time_sec]],10)</f>
        <v>70</v>
      </c>
    </row>
    <row r="3987" spans="1:8" ht="15" customHeight="1">
      <c r="A3987">
        <f t="shared" si="62"/>
        <v>3986</v>
      </c>
      <c r="B3987" s="13">
        <f ca="1">RAND()</f>
        <v>0.92367445039089646</v>
      </c>
      <c r="C3987" t="str">
        <f ca="1">IF(B3987&lt;=$L$3,$I$3,IF(B3987&lt;=$L$4,$I$4,IF(B3987&lt;=$L$5,$I$5,IF(B3987&lt;=$L$6,$I$6,$I$7))))</f>
        <v>Split</v>
      </c>
      <c r="D3987" s="14">
        <f ca="1">LOGINV(RAND(),$M$12,$L$12)</f>
        <v>89.575070846950013</v>
      </c>
      <c r="E3987" s="14">
        <f ca="1">LOGINV(RAND(),$M$13,$L$13)</f>
        <v>30.892096113936425</v>
      </c>
      <c r="F3987" s="14">
        <f ca="1">LOGINV(RAND(),$M$14,$L$14)</f>
        <v>18.511932128350917</v>
      </c>
      <c r="G3987" s="14">
        <f ca="1">D3987+E3987+F3987</f>
        <v>138.97909908923734</v>
      </c>
      <c r="H3987">
        <f ca="1">FLOOR(SimTable[[#This Row],[Total_Service_Time_sec]],10)</f>
        <v>130</v>
      </c>
    </row>
    <row r="3988" spans="1:8" ht="15" customHeight="1">
      <c r="A3988">
        <f t="shared" si="62"/>
        <v>3987</v>
      </c>
      <c r="B3988" s="13">
        <f ca="1">RAND()</f>
        <v>0.94703335463514493</v>
      </c>
      <c r="C3988" t="str">
        <f ca="1">IF(B3988&lt;=$L$3,$I$3,IF(B3988&lt;=$L$4,$I$4,IF(B3988&lt;=$L$5,$I$5,IF(B3988&lt;=$L$6,$I$6,$I$7))))</f>
        <v>Split</v>
      </c>
      <c r="D3988" s="14">
        <f ca="1">LOGINV(RAND(),$M$12,$L$12)</f>
        <v>46.008823996307598</v>
      </c>
      <c r="E3988" s="14">
        <f ca="1">LOGINV(RAND(),$M$13,$L$13)</f>
        <v>14.078450726076944</v>
      </c>
      <c r="F3988" s="14">
        <f ca="1">LOGINV(RAND(),$M$14,$L$14)</f>
        <v>26.797799756030894</v>
      </c>
      <c r="G3988" s="14">
        <f ca="1">D3988+E3988+F3988</f>
        <v>86.885074478415433</v>
      </c>
      <c r="H3988">
        <f ca="1">FLOOR(SimTable[[#This Row],[Total_Service_Time_sec]],10)</f>
        <v>80</v>
      </c>
    </row>
    <row r="3989" spans="1:8" ht="15" customHeight="1">
      <c r="A3989">
        <f t="shared" si="62"/>
        <v>3988</v>
      </c>
      <c r="B3989" s="13">
        <f ca="1">RAND()</f>
        <v>3.225104101643339E-2</v>
      </c>
      <c r="C3989" t="str">
        <f ca="1">IF(B3989&lt;=$L$3,$I$3,IF(B3989&lt;=$L$4,$I$4,IF(B3989&lt;=$L$5,$I$5,IF(B3989&lt;=$L$6,$I$6,$I$7))))</f>
        <v>Cone</v>
      </c>
      <c r="D3989" s="14">
        <f ca="1">LOGINV(RAND(),$M$12,$L$12)</f>
        <v>35.595425574052342</v>
      </c>
      <c r="E3989" s="14">
        <f ca="1">LOGINV(RAND(),$M$13,$L$13)</f>
        <v>10.858170191025073</v>
      </c>
      <c r="F3989" s="14">
        <f ca="1">LOGINV(RAND(),$M$14,$L$14)</f>
        <v>18.631916568599681</v>
      </c>
      <c r="G3989" s="14">
        <f ca="1">D3989+E3989+F3989</f>
        <v>65.085512333677102</v>
      </c>
      <c r="H3989">
        <f ca="1">FLOOR(SimTable[[#This Row],[Total_Service_Time_sec]],10)</f>
        <v>60</v>
      </c>
    </row>
    <row r="3990" spans="1:8" ht="15" customHeight="1">
      <c r="A3990">
        <f t="shared" si="62"/>
        <v>3989</v>
      </c>
      <c r="B3990" s="13">
        <f ca="1">RAND()</f>
        <v>0.19462680929308129</v>
      </c>
      <c r="C3990" t="str">
        <f ca="1">IF(B3990&lt;=$L$3,$I$3,IF(B3990&lt;=$L$4,$I$4,IF(B3990&lt;=$L$5,$I$5,IF(B3990&lt;=$L$6,$I$6,$I$7))))</f>
        <v>Cone</v>
      </c>
      <c r="D3990" s="14">
        <f ca="1">LOGINV(RAND(),$M$12,$L$12)</f>
        <v>15.903600370132978</v>
      </c>
      <c r="E3990" s="14">
        <f ca="1">LOGINV(RAND(),$M$13,$L$13)</f>
        <v>20.642945919283097</v>
      </c>
      <c r="F3990" s="14">
        <f ca="1">LOGINV(RAND(),$M$14,$L$14)</f>
        <v>18.489847675728161</v>
      </c>
      <c r="G3990" s="14">
        <f ca="1">D3990+E3990+F3990</f>
        <v>55.036393965144228</v>
      </c>
      <c r="H3990">
        <f ca="1">FLOOR(SimTable[[#This Row],[Total_Service_Time_sec]],10)</f>
        <v>50</v>
      </c>
    </row>
    <row r="3991" spans="1:8" ht="15" customHeight="1">
      <c r="A3991">
        <f t="shared" si="62"/>
        <v>3990</v>
      </c>
      <c r="B3991" s="13">
        <f ca="1">RAND()</f>
        <v>0.51482974001704951</v>
      </c>
      <c r="C3991" t="str">
        <f ca="1">IF(B3991&lt;=$L$3,$I$3,IF(B3991&lt;=$L$4,$I$4,IF(B3991&lt;=$L$5,$I$5,IF(B3991&lt;=$L$6,$I$6,$I$7))))</f>
        <v>Cup</v>
      </c>
      <c r="D3991" s="14">
        <f ca="1">LOGINV(RAND(),$M$12,$L$12)</f>
        <v>81.40092820742521</v>
      </c>
      <c r="E3991" s="14">
        <f ca="1">LOGINV(RAND(),$M$13,$L$13)</f>
        <v>19.22309818116803</v>
      </c>
      <c r="F3991" s="14">
        <f ca="1">LOGINV(RAND(),$M$14,$L$14)</f>
        <v>21.959589622866375</v>
      </c>
      <c r="G3991" s="14">
        <f ca="1">D3991+E3991+F3991</f>
        <v>122.58361601145961</v>
      </c>
      <c r="H3991">
        <f ca="1">FLOOR(SimTable[[#This Row],[Total_Service_Time_sec]],10)</f>
        <v>120</v>
      </c>
    </row>
    <row r="3992" spans="1:8" ht="15" customHeight="1">
      <c r="A3992">
        <f t="shared" si="62"/>
        <v>3991</v>
      </c>
      <c r="B3992" s="13">
        <f ca="1">RAND()</f>
        <v>0.90281756854987016</v>
      </c>
      <c r="C3992" t="str">
        <f ca="1">IF(B3992&lt;=$L$3,$I$3,IF(B3992&lt;=$L$4,$I$4,IF(B3992&lt;=$L$5,$I$5,IF(B3992&lt;=$L$6,$I$6,$I$7))))</f>
        <v>Split</v>
      </c>
      <c r="D3992" s="14">
        <f ca="1">LOGINV(RAND(),$M$12,$L$12)</f>
        <v>166.32901394281132</v>
      </c>
      <c r="E3992" s="14">
        <f ca="1">LOGINV(RAND(),$M$13,$L$13)</f>
        <v>34.302824429314136</v>
      </c>
      <c r="F3992" s="14">
        <f ca="1">LOGINV(RAND(),$M$14,$L$14)</f>
        <v>18.454819543433249</v>
      </c>
      <c r="G3992" s="14">
        <f ca="1">D3992+E3992+F3992</f>
        <v>219.0866579155587</v>
      </c>
      <c r="H3992">
        <f ca="1">FLOOR(SimTable[[#This Row],[Total_Service_Time_sec]],10)</f>
        <v>210</v>
      </c>
    </row>
    <row r="3993" spans="1:8" ht="15" customHeight="1">
      <c r="A3993">
        <f t="shared" si="62"/>
        <v>3992</v>
      </c>
      <c r="B3993" s="13">
        <f ca="1">RAND()</f>
        <v>0.14223635628672637</v>
      </c>
      <c r="C3993" t="str">
        <f ca="1">IF(B3993&lt;=$L$3,$I$3,IF(B3993&lt;=$L$4,$I$4,IF(B3993&lt;=$L$5,$I$5,IF(B3993&lt;=$L$6,$I$6,$I$7))))</f>
        <v>Cone</v>
      </c>
      <c r="D3993" s="14">
        <f ca="1">LOGINV(RAND(),$M$12,$L$12)</f>
        <v>8.2321727015122157</v>
      </c>
      <c r="E3993" s="14">
        <f ca="1">LOGINV(RAND(),$M$13,$L$13)</f>
        <v>14.218523343023222</v>
      </c>
      <c r="F3993" s="14">
        <f ca="1">LOGINV(RAND(),$M$14,$L$14)</f>
        <v>24.187412673707836</v>
      </c>
      <c r="G3993" s="14">
        <f ca="1">D3993+E3993+F3993</f>
        <v>46.638108718243274</v>
      </c>
      <c r="H3993">
        <f ca="1">FLOOR(SimTable[[#This Row],[Total_Service_Time_sec]],10)</f>
        <v>40</v>
      </c>
    </row>
    <row r="3994" spans="1:8" ht="15" customHeight="1">
      <c r="A3994">
        <f t="shared" si="62"/>
        <v>3993</v>
      </c>
      <c r="B3994" s="13">
        <f ca="1">RAND()</f>
        <v>0.15950255304809824</v>
      </c>
      <c r="C3994" t="str">
        <f ca="1">IF(B3994&lt;=$L$3,$I$3,IF(B3994&lt;=$L$4,$I$4,IF(B3994&lt;=$L$5,$I$5,IF(B3994&lt;=$L$6,$I$6,$I$7))))</f>
        <v>Cone</v>
      </c>
      <c r="D3994" s="14">
        <f ca="1">LOGINV(RAND(),$M$12,$L$12)</f>
        <v>15.226983137896111</v>
      </c>
      <c r="E3994" s="14">
        <f ca="1">LOGINV(RAND(),$M$13,$L$13)</f>
        <v>44.146098874578861</v>
      </c>
      <c r="F3994" s="14">
        <f ca="1">LOGINV(RAND(),$M$14,$L$14)</f>
        <v>18.105451818554453</v>
      </c>
      <c r="G3994" s="14">
        <f ca="1">D3994+E3994+F3994</f>
        <v>77.478533831029424</v>
      </c>
      <c r="H3994">
        <f ca="1">FLOOR(SimTable[[#This Row],[Total_Service_Time_sec]],10)</f>
        <v>70</v>
      </c>
    </row>
    <row r="3995" spans="1:8" ht="15" customHeight="1">
      <c r="A3995">
        <f t="shared" si="62"/>
        <v>3994</v>
      </c>
      <c r="B3995" s="13">
        <f ca="1">RAND()</f>
        <v>0.64146685457937991</v>
      </c>
      <c r="C3995" t="str">
        <f ca="1">IF(B3995&lt;=$L$3,$I$3,IF(B3995&lt;=$L$4,$I$4,IF(B3995&lt;=$L$5,$I$5,IF(B3995&lt;=$L$6,$I$6,$I$7))))</f>
        <v>Cup</v>
      </c>
      <c r="D3995" s="14">
        <f ca="1">LOGINV(RAND(),$M$12,$L$12)</f>
        <v>39.641508543024344</v>
      </c>
      <c r="E3995" s="14">
        <f ca="1">LOGINV(RAND(),$M$13,$L$13)</f>
        <v>9.7519140100309549</v>
      </c>
      <c r="F3995" s="14">
        <f ca="1">LOGINV(RAND(),$M$14,$L$14)</f>
        <v>15.943899662551281</v>
      </c>
      <c r="G3995" s="14">
        <f ca="1">D3995+E3995+F3995</f>
        <v>65.337322215606576</v>
      </c>
      <c r="H3995">
        <f ca="1">FLOOR(SimTable[[#This Row],[Total_Service_Time_sec]],10)</f>
        <v>60</v>
      </c>
    </row>
    <row r="3996" spans="1:8" ht="15" customHeight="1">
      <c r="A3996">
        <f t="shared" si="62"/>
        <v>3995</v>
      </c>
      <c r="B3996" s="13">
        <f ca="1">RAND()</f>
        <v>0.95555318895732</v>
      </c>
      <c r="C3996" t="str">
        <f ca="1">IF(B3996&lt;=$L$3,$I$3,IF(B3996&lt;=$L$4,$I$4,IF(B3996&lt;=$L$5,$I$5,IF(B3996&lt;=$L$6,$I$6,$I$7))))</f>
        <v>Split</v>
      </c>
      <c r="D3996" s="14">
        <f ca="1">LOGINV(RAND(),$M$12,$L$12)</f>
        <v>6.1852150391764722</v>
      </c>
      <c r="E3996" s="14">
        <f ca="1">LOGINV(RAND(),$M$13,$L$13)</f>
        <v>32.13906289677724</v>
      </c>
      <c r="F3996" s="14">
        <f ca="1">LOGINV(RAND(),$M$14,$L$14)</f>
        <v>27.22377786906695</v>
      </c>
      <c r="G3996" s="14">
        <f ca="1">D3996+E3996+F3996</f>
        <v>65.548055805020653</v>
      </c>
      <c r="H3996">
        <f ca="1">FLOOR(SimTable[[#This Row],[Total_Service_Time_sec]],10)</f>
        <v>60</v>
      </c>
    </row>
    <row r="3997" spans="1:8" ht="15" customHeight="1">
      <c r="A3997">
        <f t="shared" si="62"/>
        <v>3996</v>
      </c>
      <c r="B3997" s="13">
        <f ca="1">RAND()</f>
        <v>0.51958919167483686</v>
      </c>
      <c r="C3997" t="str">
        <f ca="1">IF(B3997&lt;=$L$3,$I$3,IF(B3997&lt;=$L$4,$I$4,IF(B3997&lt;=$L$5,$I$5,IF(B3997&lt;=$L$6,$I$6,$I$7))))</f>
        <v>Cup</v>
      </c>
      <c r="D3997" s="14">
        <f ca="1">LOGINV(RAND(),$M$12,$L$12)</f>
        <v>19.333318348467266</v>
      </c>
      <c r="E3997" s="14">
        <f ca="1">LOGINV(RAND(),$M$13,$L$13)</f>
        <v>33.862937140027697</v>
      </c>
      <c r="F3997" s="14">
        <f ca="1">LOGINV(RAND(),$M$14,$L$14)</f>
        <v>25.879526228048881</v>
      </c>
      <c r="G3997" s="14">
        <f ca="1">D3997+E3997+F3997</f>
        <v>79.075781716543844</v>
      </c>
      <c r="H3997">
        <f ca="1">FLOOR(SimTable[[#This Row],[Total_Service_Time_sec]],10)</f>
        <v>70</v>
      </c>
    </row>
    <row r="3998" spans="1:8" ht="15" customHeight="1">
      <c r="A3998">
        <f t="shared" si="62"/>
        <v>3997</v>
      </c>
      <c r="B3998" s="13">
        <f ca="1">RAND()</f>
        <v>0.72561580474235565</v>
      </c>
      <c r="C3998" t="str">
        <f ca="1">IF(B3998&lt;=$L$3,$I$3,IF(B3998&lt;=$L$4,$I$4,IF(B3998&lt;=$L$5,$I$5,IF(B3998&lt;=$L$6,$I$6,$I$7))))</f>
        <v>Cup</v>
      </c>
      <c r="D3998" s="14">
        <f ca="1">LOGINV(RAND(),$M$12,$L$12)</f>
        <v>37.482719866885816</v>
      </c>
      <c r="E3998" s="14">
        <f ca="1">LOGINV(RAND(),$M$13,$L$13)</f>
        <v>38.194630697757312</v>
      </c>
      <c r="F3998" s="14">
        <f ca="1">LOGINV(RAND(),$M$14,$L$14)</f>
        <v>13.957608785929741</v>
      </c>
      <c r="G3998" s="14">
        <f ca="1">D3998+E3998+F3998</f>
        <v>89.634959350572856</v>
      </c>
      <c r="H3998">
        <f ca="1">FLOOR(SimTable[[#This Row],[Total_Service_Time_sec]],10)</f>
        <v>80</v>
      </c>
    </row>
    <row r="3999" spans="1:8" ht="15" customHeight="1">
      <c r="A3999">
        <f t="shared" si="62"/>
        <v>3998</v>
      </c>
      <c r="B3999" s="13">
        <f ca="1">RAND()</f>
        <v>8.0169846730693495E-2</v>
      </c>
      <c r="C3999" t="str">
        <f ca="1">IF(B3999&lt;=$L$3,$I$3,IF(B3999&lt;=$L$4,$I$4,IF(B3999&lt;=$L$5,$I$5,IF(B3999&lt;=$L$6,$I$6,$I$7))))</f>
        <v>Cone</v>
      </c>
      <c r="D3999" s="14">
        <f ca="1">LOGINV(RAND(),$M$12,$L$12)</f>
        <v>78.886696029541</v>
      </c>
      <c r="E3999" s="14">
        <f ca="1">LOGINV(RAND(),$M$13,$L$13)</f>
        <v>47.303870728103959</v>
      </c>
      <c r="F3999" s="14">
        <f ca="1">LOGINV(RAND(),$M$14,$L$14)</f>
        <v>16.588254461200023</v>
      </c>
      <c r="G3999" s="14">
        <f ca="1">D3999+E3999+F3999</f>
        <v>142.778821218845</v>
      </c>
      <c r="H3999">
        <f ca="1">FLOOR(SimTable[[#This Row],[Total_Service_Time_sec]],10)</f>
        <v>140</v>
      </c>
    </row>
    <row r="4000" spans="1:8" ht="15" customHeight="1">
      <c r="A4000">
        <f t="shared" si="62"/>
        <v>3999</v>
      </c>
      <c r="B4000" s="13">
        <f ca="1">RAND()</f>
        <v>3.6803301657837295E-2</v>
      </c>
      <c r="C4000" t="str">
        <f ca="1">IF(B4000&lt;=$L$3,$I$3,IF(B4000&lt;=$L$4,$I$4,IF(B4000&lt;=$L$5,$I$5,IF(B4000&lt;=$L$6,$I$6,$I$7))))</f>
        <v>Cone</v>
      </c>
      <c r="D4000" s="14">
        <f ca="1">LOGINV(RAND(),$M$12,$L$12)</f>
        <v>14.774116982565833</v>
      </c>
      <c r="E4000" s="14">
        <f ca="1">LOGINV(RAND(),$M$13,$L$13)</f>
        <v>26.601000727110677</v>
      </c>
      <c r="F4000" s="14">
        <f ca="1">LOGINV(RAND(),$M$14,$L$14)</f>
        <v>23.622384986982329</v>
      </c>
      <c r="G4000" s="14">
        <f ca="1">D4000+E4000+F4000</f>
        <v>64.997502696658842</v>
      </c>
      <c r="H4000">
        <f ca="1">FLOOR(SimTable[[#This Row],[Total_Service_Time_sec]],10)</f>
        <v>60</v>
      </c>
    </row>
    <row r="4001" spans="1:8" ht="15" customHeight="1">
      <c r="A4001">
        <f t="shared" si="62"/>
        <v>4000</v>
      </c>
      <c r="B4001" s="13">
        <f ca="1">RAND()</f>
        <v>0.14735927233765367</v>
      </c>
      <c r="C4001" t="str">
        <f ca="1">IF(B4001&lt;=$L$3,$I$3,IF(B4001&lt;=$L$4,$I$4,IF(B4001&lt;=$L$5,$I$5,IF(B4001&lt;=$L$6,$I$6,$I$7))))</f>
        <v>Cone</v>
      </c>
      <c r="D4001" s="14">
        <f ca="1">LOGINV(RAND(),$M$12,$L$12)</f>
        <v>12.979482818389531</v>
      </c>
      <c r="E4001" s="14">
        <f ca="1">LOGINV(RAND(),$M$13,$L$13)</f>
        <v>24.663777557139159</v>
      </c>
      <c r="F4001" s="14">
        <f ca="1">LOGINV(RAND(),$M$14,$L$14)</f>
        <v>24.298714452620032</v>
      </c>
      <c r="G4001" s="14">
        <f ca="1">D4001+E4001+F4001</f>
        <v>61.941974828148723</v>
      </c>
      <c r="H4001">
        <f ca="1">FLOOR(SimTable[[#This Row],[Total_Service_Time_sec]],10)</f>
        <v>60</v>
      </c>
    </row>
    <row r="4002" spans="1:8" ht="15" customHeight="1">
      <c r="A4002">
        <f t="shared" si="62"/>
        <v>4001</v>
      </c>
      <c r="B4002" s="13">
        <f ca="1">RAND()</f>
        <v>0.84545079630777531</v>
      </c>
      <c r="C4002" t="str">
        <f ca="1">IF(B4002&lt;=$L$3,$I$3,IF(B4002&lt;=$L$4,$I$4,IF(B4002&lt;=$L$5,$I$5,IF(B4002&lt;=$L$6,$I$6,$I$7))))</f>
        <v>Cup</v>
      </c>
      <c r="D4002" s="14">
        <f ca="1">LOGINV(RAND(),$M$12,$L$12)</f>
        <v>11.488820621477792</v>
      </c>
      <c r="E4002" s="14">
        <f ca="1">LOGINV(RAND(),$M$13,$L$13)</f>
        <v>33.705915501356941</v>
      </c>
      <c r="F4002" s="14">
        <f ca="1">LOGINV(RAND(),$M$14,$L$14)</f>
        <v>22.219040721107682</v>
      </c>
      <c r="G4002" s="14">
        <f ca="1">D4002+E4002+F4002</f>
        <v>67.413776843942415</v>
      </c>
      <c r="H4002">
        <f ca="1">FLOOR(SimTable[[#This Row],[Total_Service_Time_sec]],10)</f>
        <v>60</v>
      </c>
    </row>
    <row r="4003" spans="1:8" ht="15" customHeight="1">
      <c r="A4003">
        <f t="shared" si="62"/>
        <v>4002</v>
      </c>
      <c r="B4003" s="13">
        <f ca="1">RAND()</f>
        <v>0.97157590941794203</v>
      </c>
      <c r="C4003" t="str">
        <f ca="1">IF(B4003&lt;=$L$3,$I$3,IF(B4003&lt;=$L$4,$I$4,IF(B4003&lt;=$L$5,$I$5,IF(B4003&lt;=$L$6,$I$6,$I$7))))</f>
        <v>Sundae</v>
      </c>
      <c r="D4003" s="14">
        <f ca="1">LOGINV(RAND(),$M$12,$L$12)</f>
        <v>9.456173429088647</v>
      </c>
      <c r="E4003" s="14">
        <f ca="1">LOGINV(RAND(),$M$13,$L$13)</f>
        <v>27.822229862707896</v>
      </c>
      <c r="F4003" s="14">
        <f ca="1">LOGINV(RAND(),$M$14,$L$14)</f>
        <v>16.992357585234554</v>
      </c>
      <c r="G4003" s="14">
        <f ca="1">D4003+E4003+F4003</f>
        <v>54.270760877031094</v>
      </c>
      <c r="H4003">
        <f ca="1">FLOOR(SimTable[[#This Row],[Total_Service_Time_sec]],10)</f>
        <v>50</v>
      </c>
    </row>
    <row r="4004" spans="1:8" ht="15" customHeight="1">
      <c r="A4004">
        <f t="shared" si="62"/>
        <v>4003</v>
      </c>
      <c r="B4004" s="13">
        <f ca="1">RAND()</f>
        <v>0.3277382440040586</v>
      </c>
      <c r="C4004" t="str">
        <f ca="1">IF(B4004&lt;=$L$3,$I$3,IF(B4004&lt;=$L$4,$I$4,IF(B4004&lt;=$L$5,$I$5,IF(B4004&lt;=$L$6,$I$6,$I$7))))</f>
        <v>Cone</v>
      </c>
      <c r="D4004" s="14">
        <f ca="1">LOGINV(RAND(),$M$12,$L$12)</f>
        <v>15.177713921218521</v>
      </c>
      <c r="E4004" s="14">
        <f ca="1">LOGINV(RAND(),$M$13,$L$13)</f>
        <v>18.99844181930434</v>
      </c>
      <c r="F4004" s="14">
        <f ca="1">LOGINV(RAND(),$M$14,$L$14)</f>
        <v>21.424014687231825</v>
      </c>
      <c r="G4004" s="14">
        <f ca="1">D4004+E4004+F4004</f>
        <v>55.600170427754684</v>
      </c>
      <c r="H4004">
        <f ca="1">FLOOR(SimTable[[#This Row],[Total_Service_Time_sec]],10)</f>
        <v>50</v>
      </c>
    </row>
    <row r="4005" spans="1:8" ht="15" customHeight="1">
      <c r="A4005">
        <f t="shared" si="62"/>
        <v>4004</v>
      </c>
      <c r="B4005" s="13">
        <f ca="1">RAND()</f>
        <v>2.7412021482332571E-2</v>
      </c>
      <c r="C4005" t="str">
        <f ca="1">IF(B4005&lt;=$L$3,$I$3,IF(B4005&lt;=$L$4,$I$4,IF(B4005&lt;=$L$5,$I$5,IF(B4005&lt;=$L$6,$I$6,$I$7))))</f>
        <v>Cone</v>
      </c>
      <c r="D4005" s="14">
        <f ca="1">LOGINV(RAND(),$M$12,$L$12)</f>
        <v>60.704471393788992</v>
      </c>
      <c r="E4005" s="14">
        <f ca="1">LOGINV(RAND(),$M$13,$L$13)</f>
        <v>25.680134638205583</v>
      </c>
      <c r="F4005" s="14">
        <f ca="1">LOGINV(RAND(),$M$14,$L$14)</f>
        <v>15.058903888041105</v>
      </c>
      <c r="G4005" s="14">
        <f ca="1">D4005+E4005+F4005</f>
        <v>101.44350992003568</v>
      </c>
      <c r="H4005">
        <f ca="1">FLOOR(SimTable[[#This Row],[Total_Service_Time_sec]],10)</f>
        <v>100</v>
      </c>
    </row>
    <row r="4006" spans="1:8" ht="15" customHeight="1">
      <c r="A4006">
        <f t="shared" si="62"/>
        <v>4005</v>
      </c>
      <c r="B4006" s="13">
        <f ca="1">RAND()</f>
        <v>0.66399797493445112</v>
      </c>
      <c r="C4006" t="str">
        <f ca="1">IF(B4006&lt;=$L$3,$I$3,IF(B4006&lt;=$L$4,$I$4,IF(B4006&lt;=$L$5,$I$5,IF(B4006&lt;=$L$6,$I$6,$I$7))))</f>
        <v>Cup</v>
      </c>
      <c r="D4006" s="14">
        <f ca="1">LOGINV(RAND(),$M$12,$L$12)</f>
        <v>20.171539824667249</v>
      </c>
      <c r="E4006" s="14">
        <f ca="1">LOGINV(RAND(),$M$13,$L$13)</f>
        <v>18.974628131800742</v>
      </c>
      <c r="F4006" s="14">
        <f ca="1">LOGINV(RAND(),$M$14,$L$14)</f>
        <v>17.354681060772254</v>
      </c>
      <c r="G4006" s="14">
        <f ca="1">D4006+E4006+F4006</f>
        <v>56.500849017240242</v>
      </c>
      <c r="H4006">
        <f ca="1">FLOOR(SimTable[[#This Row],[Total_Service_Time_sec]],10)</f>
        <v>50</v>
      </c>
    </row>
    <row r="4007" spans="1:8" ht="15" customHeight="1">
      <c r="A4007">
        <f t="shared" si="62"/>
        <v>4006</v>
      </c>
      <c r="B4007" s="13">
        <f ca="1">RAND()</f>
        <v>9.1759816144935114E-2</v>
      </c>
      <c r="C4007" t="str">
        <f ca="1">IF(B4007&lt;=$L$3,$I$3,IF(B4007&lt;=$L$4,$I$4,IF(B4007&lt;=$L$5,$I$5,IF(B4007&lt;=$L$6,$I$6,$I$7))))</f>
        <v>Cone</v>
      </c>
      <c r="D4007" s="14">
        <f ca="1">LOGINV(RAND(),$M$12,$L$12)</f>
        <v>11.351463234942141</v>
      </c>
      <c r="E4007" s="14">
        <f ca="1">LOGINV(RAND(),$M$13,$L$13)</f>
        <v>39.81226631999386</v>
      </c>
      <c r="F4007" s="14">
        <f ca="1">LOGINV(RAND(),$M$14,$L$14)</f>
        <v>33.435128794657331</v>
      </c>
      <c r="G4007" s="14">
        <f ca="1">D4007+E4007+F4007</f>
        <v>84.598858349593328</v>
      </c>
      <c r="H4007">
        <f ca="1">FLOOR(SimTable[[#This Row],[Total_Service_Time_sec]],10)</f>
        <v>80</v>
      </c>
    </row>
    <row r="4008" spans="1:8" ht="15" customHeight="1">
      <c r="A4008">
        <f t="shared" si="62"/>
        <v>4007</v>
      </c>
      <c r="B4008" s="13">
        <f ca="1">RAND()</f>
        <v>0.31918565495106477</v>
      </c>
      <c r="C4008" t="str">
        <f ca="1">IF(B4008&lt;=$L$3,$I$3,IF(B4008&lt;=$L$4,$I$4,IF(B4008&lt;=$L$5,$I$5,IF(B4008&lt;=$L$6,$I$6,$I$7))))</f>
        <v>Cone</v>
      </c>
      <c r="D4008" s="14">
        <f ca="1">LOGINV(RAND(),$M$12,$L$12)</f>
        <v>13.868878930819973</v>
      </c>
      <c r="E4008" s="14">
        <f ca="1">LOGINV(RAND(),$M$13,$L$13)</f>
        <v>33.464960501546422</v>
      </c>
      <c r="F4008" s="14">
        <f ca="1">LOGINV(RAND(),$M$14,$L$14)</f>
        <v>20.499367010533177</v>
      </c>
      <c r="G4008" s="14">
        <f ca="1">D4008+E4008+F4008</f>
        <v>67.833206442899581</v>
      </c>
      <c r="H4008">
        <f ca="1">FLOOR(SimTable[[#This Row],[Total_Service_Time_sec]],10)</f>
        <v>60</v>
      </c>
    </row>
    <row r="4009" spans="1:8" ht="15" customHeight="1">
      <c r="A4009">
        <f t="shared" si="62"/>
        <v>4008</v>
      </c>
      <c r="B4009" s="13">
        <f ca="1">RAND()</f>
        <v>0.41401318916319652</v>
      </c>
      <c r="C4009" t="str">
        <f ca="1">IF(B4009&lt;=$L$3,$I$3,IF(B4009&lt;=$L$4,$I$4,IF(B4009&lt;=$L$5,$I$5,IF(B4009&lt;=$L$6,$I$6,$I$7))))</f>
        <v>Cone</v>
      </c>
      <c r="D4009" s="14">
        <f ca="1">LOGINV(RAND(),$M$12,$L$12)</f>
        <v>10.873786594022507</v>
      </c>
      <c r="E4009" s="14">
        <f ca="1">LOGINV(RAND(),$M$13,$L$13)</f>
        <v>15.278122310025804</v>
      </c>
      <c r="F4009" s="14">
        <f ca="1">LOGINV(RAND(),$M$14,$L$14)</f>
        <v>22.45720522022474</v>
      </c>
      <c r="G4009" s="14">
        <f ca="1">D4009+E4009+F4009</f>
        <v>48.609114124273049</v>
      </c>
      <c r="H4009">
        <f ca="1">FLOOR(SimTable[[#This Row],[Total_Service_Time_sec]],10)</f>
        <v>40</v>
      </c>
    </row>
    <row r="4010" spans="1:8" ht="15" customHeight="1">
      <c r="A4010">
        <f t="shared" si="62"/>
        <v>4009</v>
      </c>
      <c r="B4010" s="13">
        <f ca="1">RAND()</f>
        <v>0.90708815818465183</v>
      </c>
      <c r="C4010" t="str">
        <f ca="1">IF(B4010&lt;=$L$3,$I$3,IF(B4010&lt;=$L$4,$I$4,IF(B4010&lt;=$L$5,$I$5,IF(B4010&lt;=$L$6,$I$6,$I$7))))</f>
        <v>Split</v>
      </c>
      <c r="D4010" s="14">
        <f ca="1">LOGINV(RAND(),$M$12,$L$12)</f>
        <v>53.473186627900077</v>
      </c>
      <c r="E4010" s="14">
        <f ca="1">LOGINV(RAND(),$M$13,$L$13)</f>
        <v>28.486296640441317</v>
      </c>
      <c r="F4010" s="14">
        <f ca="1">LOGINV(RAND(),$M$14,$L$14)</f>
        <v>21.225351891461187</v>
      </c>
      <c r="G4010" s="14">
        <f ca="1">D4010+E4010+F4010</f>
        <v>103.18483515980257</v>
      </c>
      <c r="H4010">
        <f ca="1">FLOOR(SimTable[[#This Row],[Total_Service_Time_sec]],10)</f>
        <v>100</v>
      </c>
    </row>
    <row r="4011" spans="1:8" ht="15" customHeight="1">
      <c r="A4011">
        <f t="shared" si="62"/>
        <v>4010</v>
      </c>
      <c r="B4011" s="13">
        <f ca="1">RAND()</f>
        <v>0.65380502385426986</v>
      </c>
      <c r="C4011" t="str">
        <f ca="1">IF(B4011&lt;=$L$3,$I$3,IF(B4011&lt;=$L$4,$I$4,IF(B4011&lt;=$L$5,$I$5,IF(B4011&lt;=$L$6,$I$6,$I$7))))</f>
        <v>Cup</v>
      </c>
      <c r="D4011" s="14">
        <f ca="1">LOGINV(RAND(),$M$12,$L$12)</f>
        <v>46.309246889400896</v>
      </c>
      <c r="E4011" s="14">
        <f ca="1">LOGINV(RAND(),$M$13,$L$13)</f>
        <v>34.323259058387769</v>
      </c>
      <c r="F4011" s="14">
        <f ca="1">LOGINV(RAND(),$M$14,$L$14)</f>
        <v>19.283478588206453</v>
      </c>
      <c r="G4011" s="14">
        <f ca="1">D4011+E4011+F4011</f>
        <v>99.915984535995122</v>
      </c>
      <c r="H4011">
        <f ca="1">FLOOR(SimTable[[#This Row],[Total_Service_Time_sec]],10)</f>
        <v>90</v>
      </c>
    </row>
    <row r="4012" spans="1:8" ht="15" customHeight="1">
      <c r="A4012">
        <f t="shared" si="62"/>
        <v>4011</v>
      </c>
      <c r="B4012" s="13">
        <f ca="1">RAND()</f>
        <v>0.40328684108696988</v>
      </c>
      <c r="C4012" t="str">
        <f ca="1">IF(B4012&lt;=$L$3,$I$3,IF(B4012&lt;=$L$4,$I$4,IF(B4012&lt;=$L$5,$I$5,IF(B4012&lt;=$L$6,$I$6,$I$7))))</f>
        <v>Cone</v>
      </c>
      <c r="D4012" s="14">
        <f ca="1">LOGINV(RAND(),$M$12,$L$12)</f>
        <v>47.688532745780456</v>
      </c>
      <c r="E4012" s="14">
        <f ca="1">LOGINV(RAND(),$M$13,$L$13)</f>
        <v>49.236784897383998</v>
      </c>
      <c r="F4012" s="14">
        <f ca="1">LOGINV(RAND(),$M$14,$L$14)</f>
        <v>18.448017933169059</v>
      </c>
      <c r="G4012" s="14">
        <f ca="1">D4012+E4012+F4012</f>
        <v>115.3733355763335</v>
      </c>
      <c r="H4012">
        <f ca="1">FLOOR(SimTable[[#This Row],[Total_Service_Time_sec]],10)</f>
        <v>110</v>
      </c>
    </row>
    <row r="4013" spans="1:8" ht="15" customHeight="1">
      <c r="A4013">
        <f t="shared" si="62"/>
        <v>4012</v>
      </c>
      <c r="B4013" s="13">
        <f ca="1">RAND()</f>
        <v>0.39564517219692641</v>
      </c>
      <c r="C4013" t="str">
        <f ca="1">IF(B4013&lt;=$L$3,$I$3,IF(B4013&lt;=$L$4,$I$4,IF(B4013&lt;=$L$5,$I$5,IF(B4013&lt;=$L$6,$I$6,$I$7))))</f>
        <v>Cone</v>
      </c>
      <c r="D4013" s="14">
        <f ca="1">LOGINV(RAND(),$M$12,$L$12)</f>
        <v>19.572773368409553</v>
      </c>
      <c r="E4013" s="14">
        <f ca="1">LOGINV(RAND(),$M$13,$L$13)</f>
        <v>48.486685006245814</v>
      </c>
      <c r="F4013" s="14">
        <f ca="1">LOGINV(RAND(),$M$14,$L$14)</f>
        <v>20.177508244854323</v>
      </c>
      <c r="G4013" s="14">
        <f ca="1">D4013+E4013+F4013</f>
        <v>88.236966619509687</v>
      </c>
      <c r="H4013">
        <f ca="1">FLOOR(SimTable[[#This Row],[Total_Service_Time_sec]],10)</f>
        <v>80</v>
      </c>
    </row>
    <row r="4014" spans="1:8" ht="15" customHeight="1">
      <c r="A4014">
        <f t="shared" si="62"/>
        <v>4013</v>
      </c>
      <c r="B4014" s="13">
        <f ca="1">RAND()</f>
        <v>0.2648626031840503</v>
      </c>
      <c r="C4014" t="str">
        <f ca="1">IF(B4014&lt;=$L$3,$I$3,IF(B4014&lt;=$L$4,$I$4,IF(B4014&lt;=$L$5,$I$5,IF(B4014&lt;=$L$6,$I$6,$I$7))))</f>
        <v>Cone</v>
      </c>
      <c r="D4014" s="14">
        <f ca="1">LOGINV(RAND(),$M$12,$L$12)</f>
        <v>65.600960719101536</v>
      </c>
      <c r="E4014" s="14">
        <f ca="1">LOGINV(RAND(),$M$13,$L$13)</f>
        <v>51.234946032197321</v>
      </c>
      <c r="F4014" s="14">
        <f ca="1">LOGINV(RAND(),$M$14,$L$14)</f>
        <v>22.139438551690887</v>
      </c>
      <c r="G4014" s="14">
        <f ca="1">D4014+E4014+F4014</f>
        <v>138.97534530298975</v>
      </c>
      <c r="H4014">
        <f ca="1">FLOOR(SimTable[[#This Row],[Total_Service_Time_sec]],10)</f>
        <v>130</v>
      </c>
    </row>
    <row r="4015" spans="1:8" ht="15" customHeight="1">
      <c r="A4015">
        <f t="shared" si="62"/>
        <v>4014</v>
      </c>
      <c r="B4015" s="13">
        <f ca="1">RAND()</f>
        <v>0.21854162143945532</v>
      </c>
      <c r="C4015" t="str">
        <f ca="1">IF(B4015&lt;=$L$3,$I$3,IF(B4015&lt;=$L$4,$I$4,IF(B4015&lt;=$L$5,$I$5,IF(B4015&lt;=$L$6,$I$6,$I$7))))</f>
        <v>Cone</v>
      </c>
      <c r="D4015" s="14">
        <f ca="1">LOGINV(RAND(),$M$12,$L$12)</f>
        <v>35.837528883933359</v>
      </c>
      <c r="E4015" s="14">
        <f ca="1">LOGINV(RAND(),$M$13,$L$13)</f>
        <v>24.531728931227384</v>
      </c>
      <c r="F4015" s="14">
        <f ca="1">LOGINV(RAND(),$M$14,$L$14)</f>
        <v>22.085410147370268</v>
      </c>
      <c r="G4015" s="14">
        <f ca="1">D4015+E4015+F4015</f>
        <v>82.454667962531005</v>
      </c>
      <c r="H4015">
        <f ca="1">FLOOR(SimTable[[#This Row],[Total_Service_Time_sec]],10)</f>
        <v>80</v>
      </c>
    </row>
    <row r="4016" spans="1:8" ht="15" customHeight="1">
      <c r="A4016">
        <f t="shared" si="62"/>
        <v>4015</v>
      </c>
      <c r="B4016" s="13">
        <f ca="1">RAND()</f>
        <v>5.4350376468197847E-2</v>
      </c>
      <c r="C4016" t="str">
        <f ca="1">IF(B4016&lt;=$L$3,$I$3,IF(B4016&lt;=$L$4,$I$4,IF(B4016&lt;=$L$5,$I$5,IF(B4016&lt;=$L$6,$I$6,$I$7))))</f>
        <v>Cone</v>
      </c>
      <c r="D4016" s="14">
        <f ca="1">LOGINV(RAND(),$M$12,$L$12)</f>
        <v>32.060111676759604</v>
      </c>
      <c r="E4016" s="14">
        <f ca="1">LOGINV(RAND(),$M$13,$L$13)</f>
        <v>17.121093400048679</v>
      </c>
      <c r="F4016" s="14">
        <f ca="1">LOGINV(RAND(),$M$14,$L$14)</f>
        <v>23.169960740187385</v>
      </c>
      <c r="G4016" s="14">
        <f ca="1">D4016+E4016+F4016</f>
        <v>72.35116581699566</v>
      </c>
      <c r="H4016">
        <f ca="1">FLOOR(SimTable[[#This Row],[Total_Service_Time_sec]],10)</f>
        <v>70</v>
      </c>
    </row>
    <row r="4017" spans="1:8" ht="15" customHeight="1">
      <c r="A4017">
        <f t="shared" si="62"/>
        <v>4016</v>
      </c>
      <c r="B4017" s="13">
        <f ca="1">RAND()</f>
        <v>5.2300671469085458E-4</v>
      </c>
      <c r="C4017" t="str">
        <f ca="1">IF(B4017&lt;=$L$3,$I$3,IF(B4017&lt;=$L$4,$I$4,IF(B4017&lt;=$L$5,$I$5,IF(B4017&lt;=$L$6,$I$6,$I$7))))</f>
        <v>Cone</v>
      </c>
      <c r="D4017" s="14">
        <f ca="1">LOGINV(RAND(),$M$12,$L$12)</f>
        <v>48.795592753829013</v>
      </c>
      <c r="E4017" s="14">
        <f ca="1">LOGINV(RAND(),$M$13,$L$13)</f>
        <v>31.411538909581772</v>
      </c>
      <c r="F4017" s="14">
        <f ca="1">LOGINV(RAND(),$M$14,$L$14)</f>
        <v>20.137083784020618</v>
      </c>
      <c r="G4017" s="14">
        <f ca="1">D4017+E4017+F4017</f>
        <v>100.34421544743141</v>
      </c>
      <c r="H4017">
        <f ca="1">FLOOR(SimTable[[#This Row],[Total_Service_Time_sec]],10)</f>
        <v>100</v>
      </c>
    </row>
    <row r="4018" spans="1:8" ht="15" customHeight="1">
      <c r="A4018">
        <f t="shared" si="62"/>
        <v>4017</v>
      </c>
      <c r="B4018" s="13">
        <f ca="1">RAND()</f>
        <v>0.68841272742833659</v>
      </c>
      <c r="C4018" t="str">
        <f ca="1">IF(B4018&lt;=$L$3,$I$3,IF(B4018&lt;=$L$4,$I$4,IF(B4018&lt;=$L$5,$I$5,IF(B4018&lt;=$L$6,$I$6,$I$7))))</f>
        <v>Cup</v>
      </c>
      <c r="D4018" s="14">
        <f ca="1">LOGINV(RAND(),$M$12,$L$12)</f>
        <v>23.565850514443159</v>
      </c>
      <c r="E4018" s="14">
        <f ca="1">LOGINV(RAND(),$M$13,$L$13)</f>
        <v>49.508563715196438</v>
      </c>
      <c r="F4018" s="14">
        <f ca="1">LOGINV(RAND(),$M$14,$L$14)</f>
        <v>23.651491821468206</v>
      </c>
      <c r="G4018" s="14">
        <f ca="1">D4018+E4018+F4018</f>
        <v>96.725906051107813</v>
      </c>
      <c r="H4018">
        <f ca="1">FLOOR(SimTable[[#This Row],[Total_Service_Time_sec]],10)</f>
        <v>90</v>
      </c>
    </row>
    <row r="4019" spans="1:8" ht="15" customHeight="1">
      <c r="A4019">
        <f t="shared" si="62"/>
        <v>4018</v>
      </c>
      <c r="B4019" s="13">
        <f ca="1">RAND()</f>
        <v>0.3788184815382849</v>
      </c>
      <c r="C4019" t="str">
        <f ca="1">IF(B4019&lt;=$L$3,$I$3,IF(B4019&lt;=$L$4,$I$4,IF(B4019&lt;=$L$5,$I$5,IF(B4019&lt;=$L$6,$I$6,$I$7))))</f>
        <v>Cone</v>
      </c>
      <c r="D4019" s="14">
        <f ca="1">LOGINV(RAND(),$M$12,$L$12)</f>
        <v>18.428439664104655</v>
      </c>
      <c r="E4019" s="14">
        <f ca="1">LOGINV(RAND(),$M$13,$L$13)</f>
        <v>38.217738499436422</v>
      </c>
      <c r="F4019" s="14">
        <f ca="1">LOGINV(RAND(),$M$14,$L$14)</f>
        <v>17.552023101442266</v>
      </c>
      <c r="G4019" s="14">
        <f ca="1">D4019+E4019+F4019</f>
        <v>74.198201264983339</v>
      </c>
      <c r="H4019">
        <f ca="1">FLOOR(SimTable[[#This Row],[Total_Service_Time_sec]],10)</f>
        <v>70</v>
      </c>
    </row>
    <row r="4020" spans="1:8" ht="15" customHeight="1">
      <c r="A4020">
        <f t="shared" si="62"/>
        <v>4019</v>
      </c>
      <c r="B4020" s="13">
        <f ca="1">RAND()</f>
        <v>0.77740125271269034</v>
      </c>
      <c r="C4020" t="str">
        <f ca="1">IF(B4020&lt;=$L$3,$I$3,IF(B4020&lt;=$L$4,$I$4,IF(B4020&lt;=$L$5,$I$5,IF(B4020&lt;=$L$6,$I$6,$I$7))))</f>
        <v>Cup</v>
      </c>
      <c r="D4020" s="14">
        <f ca="1">LOGINV(RAND(),$M$12,$L$12)</f>
        <v>6.0186697248245702</v>
      </c>
      <c r="E4020" s="14">
        <f ca="1">LOGINV(RAND(),$M$13,$L$13)</f>
        <v>9.8708448429942681</v>
      </c>
      <c r="F4020" s="14">
        <f ca="1">LOGINV(RAND(),$M$14,$L$14)</f>
        <v>21.470799128095837</v>
      </c>
      <c r="G4020" s="14">
        <f ca="1">D4020+E4020+F4020</f>
        <v>37.360313695914677</v>
      </c>
      <c r="H4020">
        <f ca="1">FLOOR(SimTable[[#This Row],[Total_Service_Time_sec]],10)</f>
        <v>30</v>
      </c>
    </row>
    <row r="4021" spans="1:8" ht="15" customHeight="1">
      <c r="A4021">
        <f t="shared" si="62"/>
        <v>4020</v>
      </c>
      <c r="B4021" s="13">
        <f ca="1">RAND()</f>
        <v>0.95164333150175839</v>
      </c>
      <c r="C4021" t="str">
        <f ca="1">IF(B4021&lt;=$L$3,$I$3,IF(B4021&lt;=$L$4,$I$4,IF(B4021&lt;=$L$5,$I$5,IF(B4021&lt;=$L$6,$I$6,$I$7))))</f>
        <v>Split</v>
      </c>
      <c r="D4021" s="14">
        <f ca="1">LOGINV(RAND(),$M$12,$L$12)</f>
        <v>16.397753676870572</v>
      </c>
      <c r="E4021" s="14">
        <f ca="1">LOGINV(RAND(),$M$13,$L$13)</f>
        <v>6.8816197450059553</v>
      </c>
      <c r="F4021" s="14">
        <f ca="1">LOGINV(RAND(),$M$14,$L$14)</f>
        <v>16.111232229306172</v>
      </c>
      <c r="G4021" s="14">
        <f ca="1">D4021+E4021+F4021</f>
        <v>39.390605651182696</v>
      </c>
      <c r="H4021">
        <f ca="1">FLOOR(SimTable[[#This Row],[Total_Service_Time_sec]],10)</f>
        <v>30</v>
      </c>
    </row>
    <row r="4022" spans="1:8" ht="15" customHeight="1">
      <c r="A4022">
        <f t="shared" si="62"/>
        <v>4021</v>
      </c>
      <c r="B4022" s="13">
        <f ca="1">RAND()</f>
        <v>0.63463583807023527</v>
      </c>
      <c r="C4022" t="str">
        <f ca="1">IF(B4022&lt;=$L$3,$I$3,IF(B4022&lt;=$L$4,$I$4,IF(B4022&lt;=$L$5,$I$5,IF(B4022&lt;=$L$6,$I$6,$I$7))))</f>
        <v>Cup</v>
      </c>
      <c r="D4022" s="14">
        <f ca="1">LOGINV(RAND(),$M$12,$L$12)</f>
        <v>30.688987026844551</v>
      </c>
      <c r="E4022" s="14">
        <f ca="1">LOGINV(RAND(),$M$13,$L$13)</f>
        <v>47.336767063548564</v>
      </c>
      <c r="F4022" s="14">
        <f ca="1">LOGINV(RAND(),$M$14,$L$14)</f>
        <v>16.015396569365016</v>
      </c>
      <c r="G4022" s="14">
        <f ca="1">D4022+E4022+F4022</f>
        <v>94.041150659758131</v>
      </c>
      <c r="H4022">
        <f ca="1">FLOOR(SimTable[[#This Row],[Total_Service_Time_sec]],10)</f>
        <v>90</v>
      </c>
    </row>
    <row r="4023" spans="1:8" ht="15" customHeight="1">
      <c r="A4023">
        <f t="shared" si="62"/>
        <v>4022</v>
      </c>
      <c r="B4023" s="13">
        <f ca="1">RAND()</f>
        <v>0.86283828778280569</v>
      </c>
      <c r="C4023" t="str">
        <f ca="1">IF(B4023&lt;=$L$3,$I$3,IF(B4023&lt;=$L$4,$I$4,IF(B4023&lt;=$L$5,$I$5,IF(B4023&lt;=$L$6,$I$6,$I$7))))</f>
        <v>Shake</v>
      </c>
      <c r="D4023" s="14">
        <f ca="1">LOGINV(RAND(),$M$12,$L$12)</f>
        <v>22.313013665547508</v>
      </c>
      <c r="E4023" s="14">
        <f ca="1">LOGINV(RAND(),$M$13,$L$13)</f>
        <v>45.334251751382837</v>
      </c>
      <c r="F4023" s="14">
        <f ca="1">LOGINV(RAND(),$M$14,$L$14)</f>
        <v>17.944382046140323</v>
      </c>
      <c r="G4023" s="14">
        <f ca="1">D4023+E4023+F4023</f>
        <v>85.591647463070657</v>
      </c>
      <c r="H4023">
        <f ca="1">FLOOR(SimTable[[#This Row],[Total_Service_Time_sec]],10)</f>
        <v>80</v>
      </c>
    </row>
    <row r="4024" spans="1:8" ht="15" customHeight="1">
      <c r="A4024">
        <f t="shared" si="62"/>
        <v>4023</v>
      </c>
      <c r="B4024" s="13">
        <f ca="1">RAND()</f>
        <v>0.24834069397494329</v>
      </c>
      <c r="C4024" t="str">
        <f ca="1">IF(B4024&lt;=$L$3,$I$3,IF(B4024&lt;=$L$4,$I$4,IF(B4024&lt;=$L$5,$I$5,IF(B4024&lt;=$L$6,$I$6,$I$7))))</f>
        <v>Cone</v>
      </c>
      <c r="D4024" s="14">
        <f ca="1">LOGINV(RAND(),$M$12,$L$12)</f>
        <v>31.419452438010854</v>
      </c>
      <c r="E4024" s="14">
        <f ca="1">LOGINV(RAND(),$M$13,$L$13)</f>
        <v>11.047382018788451</v>
      </c>
      <c r="F4024" s="14">
        <f ca="1">LOGINV(RAND(),$M$14,$L$14)</f>
        <v>18.5248978535448</v>
      </c>
      <c r="G4024" s="14">
        <f ca="1">D4024+E4024+F4024</f>
        <v>60.991732310344105</v>
      </c>
      <c r="H4024">
        <f ca="1">FLOOR(SimTable[[#This Row],[Total_Service_Time_sec]],10)</f>
        <v>60</v>
      </c>
    </row>
    <row r="4025" spans="1:8" ht="15" customHeight="1">
      <c r="A4025">
        <f t="shared" si="62"/>
        <v>4024</v>
      </c>
      <c r="B4025" s="13">
        <f ca="1">RAND()</f>
        <v>0.87634265951044932</v>
      </c>
      <c r="C4025" t="str">
        <f ca="1">IF(B4025&lt;=$L$3,$I$3,IF(B4025&lt;=$L$4,$I$4,IF(B4025&lt;=$L$5,$I$5,IF(B4025&lt;=$L$6,$I$6,$I$7))))</f>
        <v>Shake</v>
      </c>
      <c r="D4025" s="14">
        <f ca="1">LOGINV(RAND(),$M$12,$L$12)</f>
        <v>46.894586114431227</v>
      </c>
      <c r="E4025" s="14">
        <f ca="1">LOGINV(RAND(),$M$13,$L$13)</f>
        <v>16.958286204283574</v>
      </c>
      <c r="F4025" s="14">
        <f ca="1">LOGINV(RAND(),$M$14,$L$14)</f>
        <v>19.157967133358742</v>
      </c>
      <c r="G4025" s="14">
        <f ca="1">D4025+E4025+F4025</f>
        <v>83.01083945207354</v>
      </c>
      <c r="H4025">
        <f ca="1">FLOOR(SimTable[[#This Row],[Total_Service_Time_sec]],10)</f>
        <v>80</v>
      </c>
    </row>
    <row r="4026" spans="1:8" ht="15" customHeight="1">
      <c r="A4026">
        <f t="shared" si="62"/>
        <v>4025</v>
      </c>
      <c r="B4026" s="13">
        <f ca="1">RAND()</f>
        <v>0.5602998377329258</v>
      </c>
      <c r="C4026" t="str">
        <f ca="1">IF(B4026&lt;=$L$3,$I$3,IF(B4026&lt;=$L$4,$I$4,IF(B4026&lt;=$L$5,$I$5,IF(B4026&lt;=$L$6,$I$6,$I$7))))</f>
        <v>Cup</v>
      </c>
      <c r="D4026" s="14">
        <f ca="1">LOGINV(RAND(),$M$12,$L$12)</f>
        <v>26.617591393746661</v>
      </c>
      <c r="E4026" s="14">
        <f ca="1">LOGINV(RAND(),$M$13,$L$13)</f>
        <v>13.620256430440934</v>
      </c>
      <c r="F4026" s="14">
        <f ca="1">LOGINV(RAND(),$M$14,$L$14)</f>
        <v>14.009315993962842</v>
      </c>
      <c r="G4026" s="14">
        <f ca="1">D4026+E4026+F4026</f>
        <v>54.24716381815044</v>
      </c>
      <c r="H4026">
        <f ca="1">FLOOR(SimTable[[#This Row],[Total_Service_Time_sec]],10)</f>
        <v>50</v>
      </c>
    </row>
    <row r="4027" spans="1:8" ht="15" customHeight="1">
      <c r="A4027">
        <f t="shared" si="62"/>
        <v>4026</v>
      </c>
      <c r="B4027" s="13">
        <f ca="1">RAND()</f>
        <v>0.97607522338372976</v>
      </c>
      <c r="C4027" t="str">
        <f ca="1">IF(B4027&lt;=$L$3,$I$3,IF(B4027&lt;=$L$4,$I$4,IF(B4027&lt;=$L$5,$I$5,IF(B4027&lt;=$L$6,$I$6,$I$7))))</f>
        <v>Sundae</v>
      </c>
      <c r="D4027" s="14">
        <f ca="1">LOGINV(RAND(),$M$12,$L$12)</f>
        <v>141.93556414351988</v>
      </c>
      <c r="E4027" s="14">
        <f ca="1">LOGINV(RAND(),$M$13,$L$13)</f>
        <v>10.94544557185924</v>
      </c>
      <c r="F4027" s="14">
        <f ca="1">LOGINV(RAND(),$M$14,$L$14)</f>
        <v>24.450565588391385</v>
      </c>
      <c r="G4027" s="14">
        <f ca="1">D4027+E4027+F4027</f>
        <v>177.33157530377051</v>
      </c>
      <c r="H4027">
        <f ca="1">FLOOR(SimTable[[#This Row],[Total_Service_Time_sec]],10)</f>
        <v>170</v>
      </c>
    </row>
    <row r="4028" spans="1:8" ht="15" customHeight="1">
      <c r="A4028">
        <f t="shared" si="62"/>
        <v>4027</v>
      </c>
      <c r="B4028" s="13">
        <f ca="1">RAND()</f>
        <v>0.96404543495108286</v>
      </c>
      <c r="C4028" t="str">
        <f ca="1">IF(B4028&lt;=$L$3,$I$3,IF(B4028&lt;=$L$4,$I$4,IF(B4028&lt;=$L$5,$I$5,IF(B4028&lt;=$L$6,$I$6,$I$7))))</f>
        <v>Sundae</v>
      </c>
      <c r="D4028" s="14">
        <f ca="1">LOGINV(RAND(),$M$12,$L$12)</f>
        <v>23.061899511265494</v>
      </c>
      <c r="E4028" s="14">
        <f ca="1">LOGINV(RAND(),$M$13,$L$13)</f>
        <v>13.564559974617895</v>
      </c>
      <c r="F4028" s="14">
        <f ca="1">LOGINV(RAND(),$M$14,$L$14)</f>
        <v>18.884352177248264</v>
      </c>
      <c r="G4028" s="14">
        <f ca="1">D4028+E4028+F4028</f>
        <v>55.510811663131648</v>
      </c>
      <c r="H4028">
        <f ca="1">FLOOR(SimTable[[#This Row],[Total_Service_Time_sec]],10)</f>
        <v>50</v>
      </c>
    </row>
    <row r="4029" spans="1:8" ht="15" customHeight="1">
      <c r="A4029">
        <f t="shared" si="62"/>
        <v>4028</v>
      </c>
      <c r="B4029" s="13">
        <f ca="1">RAND()</f>
        <v>0.55253788120039871</v>
      </c>
      <c r="C4029" t="str">
        <f ca="1">IF(B4029&lt;=$L$3,$I$3,IF(B4029&lt;=$L$4,$I$4,IF(B4029&lt;=$L$5,$I$5,IF(B4029&lt;=$L$6,$I$6,$I$7))))</f>
        <v>Cup</v>
      </c>
      <c r="D4029" s="14">
        <f ca="1">LOGINV(RAND(),$M$12,$L$12)</f>
        <v>81.536413290862569</v>
      </c>
      <c r="E4029" s="14">
        <f ca="1">LOGINV(RAND(),$M$13,$L$13)</f>
        <v>45.150682514988993</v>
      </c>
      <c r="F4029" s="14">
        <f ca="1">LOGINV(RAND(),$M$14,$L$14)</f>
        <v>15.935002258440303</v>
      </c>
      <c r="G4029" s="14">
        <f ca="1">D4029+E4029+F4029</f>
        <v>142.62209806429186</v>
      </c>
      <c r="H4029">
        <f ca="1">FLOOR(SimTable[[#This Row],[Total_Service_Time_sec]],10)</f>
        <v>140</v>
      </c>
    </row>
    <row r="4030" spans="1:8" ht="15" customHeight="1">
      <c r="A4030">
        <f t="shared" si="62"/>
        <v>4029</v>
      </c>
      <c r="B4030" s="13">
        <f ca="1">RAND()</f>
        <v>0.560885113059442</v>
      </c>
      <c r="C4030" t="str">
        <f ca="1">IF(B4030&lt;=$L$3,$I$3,IF(B4030&lt;=$L$4,$I$4,IF(B4030&lt;=$L$5,$I$5,IF(B4030&lt;=$L$6,$I$6,$I$7))))</f>
        <v>Cup</v>
      </c>
      <c r="D4030" s="14">
        <f ca="1">LOGINV(RAND(),$M$12,$L$12)</f>
        <v>29.600558406846403</v>
      </c>
      <c r="E4030" s="14">
        <f ca="1">LOGINV(RAND(),$M$13,$L$13)</f>
        <v>24.187014137864654</v>
      </c>
      <c r="F4030" s="14">
        <f ca="1">LOGINV(RAND(),$M$14,$L$14)</f>
        <v>17.948623205287991</v>
      </c>
      <c r="G4030" s="14">
        <f ca="1">D4030+E4030+F4030</f>
        <v>71.736195749999041</v>
      </c>
      <c r="H4030">
        <f ca="1">FLOOR(SimTable[[#This Row],[Total_Service_Time_sec]],10)</f>
        <v>70</v>
      </c>
    </row>
    <row r="4031" spans="1:8" ht="15" customHeight="1">
      <c r="A4031">
        <f t="shared" si="62"/>
        <v>4030</v>
      </c>
      <c r="B4031" s="13">
        <f ca="1">RAND()</f>
        <v>0.63877108560819307</v>
      </c>
      <c r="C4031" t="str">
        <f ca="1">IF(B4031&lt;=$L$3,$I$3,IF(B4031&lt;=$L$4,$I$4,IF(B4031&lt;=$L$5,$I$5,IF(B4031&lt;=$L$6,$I$6,$I$7))))</f>
        <v>Cup</v>
      </c>
      <c r="D4031" s="14">
        <f ca="1">LOGINV(RAND(),$M$12,$L$12)</f>
        <v>49.479984246601909</v>
      </c>
      <c r="E4031" s="14">
        <f ca="1">LOGINV(RAND(),$M$13,$L$13)</f>
        <v>32.020924859729028</v>
      </c>
      <c r="F4031" s="14">
        <f ca="1">LOGINV(RAND(),$M$14,$L$14)</f>
        <v>21.190898053082584</v>
      </c>
      <c r="G4031" s="14">
        <f ca="1">D4031+E4031+F4031</f>
        <v>102.69180715941351</v>
      </c>
      <c r="H4031">
        <f ca="1">FLOOR(SimTable[[#This Row],[Total_Service_Time_sec]],10)</f>
        <v>100</v>
      </c>
    </row>
    <row r="4032" spans="1:8" ht="15" customHeight="1">
      <c r="A4032">
        <f t="shared" si="62"/>
        <v>4031</v>
      </c>
      <c r="B4032" s="13">
        <f ca="1">RAND()</f>
        <v>0.73563751514460562</v>
      </c>
      <c r="C4032" t="str">
        <f ca="1">IF(B4032&lt;=$L$3,$I$3,IF(B4032&lt;=$L$4,$I$4,IF(B4032&lt;=$L$5,$I$5,IF(B4032&lt;=$L$6,$I$6,$I$7))))</f>
        <v>Cup</v>
      </c>
      <c r="D4032" s="14">
        <f ca="1">LOGINV(RAND(),$M$12,$L$12)</f>
        <v>19.2961157393345</v>
      </c>
      <c r="E4032" s="14">
        <f ca="1">LOGINV(RAND(),$M$13,$L$13)</f>
        <v>52.566444179753226</v>
      </c>
      <c r="F4032" s="14">
        <f ca="1">LOGINV(RAND(),$M$14,$L$14)</f>
        <v>22.348839695234084</v>
      </c>
      <c r="G4032" s="14">
        <f ca="1">D4032+E4032+F4032</f>
        <v>94.211399614321806</v>
      </c>
      <c r="H4032">
        <f ca="1">FLOOR(SimTable[[#This Row],[Total_Service_Time_sec]],10)</f>
        <v>90</v>
      </c>
    </row>
    <row r="4033" spans="1:8" ht="15" customHeight="1">
      <c r="A4033">
        <f t="shared" si="62"/>
        <v>4032</v>
      </c>
      <c r="B4033" s="13">
        <f ca="1">RAND()</f>
        <v>0.20355956522637253</v>
      </c>
      <c r="C4033" t="str">
        <f ca="1">IF(B4033&lt;=$L$3,$I$3,IF(B4033&lt;=$L$4,$I$4,IF(B4033&lt;=$L$5,$I$5,IF(B4033&lt;=$L$6,$I$6,$I$7))))</f>
        <v>Cone</v>
      </c>
      <c r="D4033" s="14">
        <f ca="1">LOGINV(RAND(),$M$12,$L$12)</f>
        <v>84.430866359888398</v>
      </c>
      <c r="E4033" s="14">
        <f ca="1">LOGINV(RAND(),$M$13,$L$13)</f>
        <v>45.553128303207444</v>
      </c>
      <c r="F4033" s="14">
        <f ca="1">LOGINV(RAND(),$M$14,$L$14)</f>
        <v>19.421960303924969</v>
      </c>
      <c r="G4033" s="14">
        <f ca="1">D4033+E4033+F4033</f>
        <v>149.40595496702082</v>
      </c>
      <c r="H4033">
        <f ca="1">FLOOR(SimTable[[#This Row],[Total_Service_Time_sec]],10)</f>
        <v>140</v>
      </c>
    </row>
    <row r="4034" spans="1:8" ht="15" customHeight="1">
      <c r="A4034">
        <f t="shared" ref="A4034:A4097" si="63">ROW()-1</f>
        <v>4033</v>
      </c>
      <c r="B4034" s="13">
        <f ca="1">RAND()</f>
        <v>0.18812797469175024</v>
      </c>
      <c r="C4034" t="str">
        <f ca="1">IF(B4034&lt;=$L$3,$I$3,IF(B4034&lt;=$L$4,$I$4,IF(B4034&lt;=$L$5,$I$5,IF(B4034&lt;=$L$6,$I$6,$I$7))))</f>
        <v>Cone</v>
      </c>
      <c r="D4034" s="14">
        <f ca="1">LOGINV(RAND(),$M$12,$L$12)</f>
        <v>30.368460049858417</v>
      </c>
      <c r="E4034" s="14">
        <f ca="1">LOGINV(RAND(),$M$13,$L$13)</f>
        <v>60.485016093410373</v>
      </c>
      <c r="F4034" s="14">
        <f ca="1">LOGINV(RAND(),$M$14,$L$14)</f>
        <v>19.76659825522588</v>
      </c>
      <c r="G4034" s="14">
        <f ca="1">D4034+E4034+F4034</f>
        <v>110.62007439849467</v>
      </c>
      <c r="H4034">
        <f ca="1">FLOOR(SimTable[[#This Row],[Total_Service_Time_sec]],10)</f>
        <v>110</v>
      </c>
    </row>
    <row r="4035" spans="1:8" ht="15" customHeight="1">
      <c r="A4035">
        <f t="shared" si="63"/>
        <v>4034</v>
      </c>
      <c r="B4035" s="13">
        <f ca="1">RAND()</f>
        <v>0.70563957616420614</v>
      </c>
      <c r="C4035" t="str">
        <f ca="1">IF(B4035&lt;=$L$3,$I$3,IF(B4035&lt;=$L$4,$I$4,IF(B4035&lt;=$L$5,$I$5,IF(B4035&lt;=$L$6,$I$6,$I$7))))</f>
        <v>Cup</v>
      </c>
      <c r="D4035" s="14">
        <f ca="1">LOGINV(RAND(),$M$12,$L$12)</f>
        <v>57.121596259750845</v>
      </c>
      <c r="E4035" s="14">
        <f ca="1">LOGINV(RAND(),$M$13,$L$13)</f>
        <v>19.667660008129229</v>
      </c>
      <c r="F4035" s="14">
        <f ca="1">LOGINV(RAND(),$M$14,$L$14)</f>
        <v>17.036171515391089</v>
      </c>
      <c r="G4035" s="14">
        <f ca="1">D4035+E4035+F4035</f>
        <v>93.825427783271167</v>
      </c>
      <c r="H4035">
        <f ca="1">FLOOR(SimTable[[#This Row],[Total_Service_Time_sec]],10)</f>
        <v>90</v>
      </c>
    </row>
    <row r="4036" spans="1:8" ht="15" customHeight="1">
      <c r="A4036">
        <f t="shared" si="63"/>
        <v>4035</v>
      </c>
      <c r="B4036" s="13">
        <f ca="1">RAND()</f>
        <v>0.83490054075473985</v>
      </c>
      <c r="C4036" t="str">
        <f ca="1">IF(B4036&lt;=$L$3,$I$3,IF(B4036&lt;=$L$4,$I$4,IF(B4036&lt;=$L$5,$I$5,IF(B4036&lt;=$L$6,$I$6,$I$7))))</f>
        <v>Cup</v>
      </c>
      <c r="D4036" s="14">
        <f ca="1">LOGINV(RAND(),$M$12,$L$12)</f>
        <v>47.874563191603798</v>
      </c>
      <c r="E4036" s="14">
        <f ca="1">LOGINV(RAND(),$M$13,$L$13)</f>
        <v>24.12213774844982</v>
      </c>
      <c r="F4036" s="14">
        <f ca="1">LOGINV(RAND(),$M$14,$L$14)</f>
        <v>19.470585482071161</v>
      </c>
      <c r="G4036" s="14">
        <f ca="1">D4036+E4036+F4036</f>
        <v>91.467286422124772</v>
      </c>
      <c r="H4036">
        <f ca="1">FLOOR(SimTable[[#This Row],[Total_Service_Time_sec]],10)</f>
        <v>90</v>
      </c>
    </row>
    <row r="4037" spans="1:8" ht="15" customHeight="1">
      <c r="A4037">
        <f t="shared" si="63"/>
        <v>4036</v>
      </c>
      <c r="B4037" s="13">
        <f ca="1">RAND()</f>
        <v>0.95265314267376289</v>
      </c>
      <c r="C4037" t="str">
        <f ca="1">IF(B4037&lt;=$L$3,$I$3,IF(B4037&lt;=$L$4,$I$4,IF(B4037&lt;=$L$5,$I$5,IF(B4037&lt;=$L$6,$I$6,$I$7))))</f>
        <v>Split</v>
      </c>
      <c r="D4037" s="14">
        <f ca="1">LOGINV(RAND(),$M$12,$L$12)</f>
        <v>3.9921287980743565</v>
      </c>
      <c r="E4037" s="14">
        <f ca="1">LOGINV(RAND(),$M$13,$L$13)</f>
        <v>16.228868743734854</v>
      </c>
      <c r="F4037" s="14">
        <f ca="1">LOGINV(RAND(),$M$14,$L$14)</f>
        <v>19.627086676571512</v>
      </c>
      <c r="G4037" s="14">
        <f ca="1">D4037+E4037+F4037</f>
        <v>39.84808421838072</v>
      </c>
      <c r="H4037">
        <f ca="1">FLOOR(SimTable[[#This Row],[Total_Service_Time_sec]],10)</f>
        <v>30</v>
      </c>
    </row>
    <row r="4038" spans="1:8" ht="15" customHeight="1">
      <c r="A4038">
        <f t="shared" si="63"/>
        <v>4037</v>
      </c>
      <c r="B4038" s="13">
        <f ca="1">RAND()</f>
        <v>0.65119727839837738</v>
      </c>
      <c r="C4038" t="str">
        <f ca="1">IF(B4038&lt;=$L$3,$I$3,IF(B4038&lt;=$L$4,$I$4,IF(B4038&lt;=$L$5,$I$5,IF(B4038&lt;=$L$6,$I$6,$I$7))))</f>
        <v>Cup</v>
      </c>
      <c r="D4038" s="14">
        <f ca="1">LOGINV(RAND(),$M$12,$L$12)</f>
        <v>22.096864412359583</v>
      </c>
      <c r="E4038" s="14">
        <f ca="1">LOGINV(RAND(),$M$13,$L$13)</f>
        <v>9.7412942532472915</v>
      </c>
      <c r="F4038" s="14">
        <f ca="1">LOGINV(RAND(),$M$14,$L$14)</f>
        <v>19.912644691415146</v>
      </c>
      <c r="G4038" s="14">
        <f ca="1">D4038+E4038+F4038</f>
        <v>51.750803357022022</v>
      </c>
      <c r="H4038">
        <f ca="1">FLOOR(SimTable[[#This Row],[Total_Service_Time_sec]],10)</f>
        <v>50</v>
      </c>
    </row>
    <row r="4039" spans="1:8" ht="15" customHeight="1">
      <c r="A4039">
        <f t="shared" si="63"/>
        <v>4038</v>
      </c>
      <c r="B4039" s="13">
        <f ca="1">RAND()</f>
        <v>0.193228222136691</v>
      </c>
      <c r="C4039" t="str">
        <f ca="1">IF(B4039&lt;=$L$3,$I$3,IF(B4039&lt;=$L$4,$I$4,IF(B4039&lt;=$L$5,$I$5,IF(B4039&lt;=$L$6,$I$6,$I$7))))</f>
        <v>Cone</v>
      </c>
      <c r="D4039" s="14">
        <f ca="1">LOGINV(RAND(),$M$12,$L$12)</f>
        <v>19.865075902937345</v>
      </c>
      <c r="E4039" s="14">
        <f ca="1">LOGINV(RAND(),$M$13,$L$13)</f>
        <v>17.835868518626324</v>
      </c>
      <c r="F4039" s="14">
        <f ca="1">LOGINV(RAND(),$M$14,$L$14)</f>
        <v>18.215863110407245</v>
      </c>
      <c r="G4039" s="14">
        <f ca="1">D4039+E4039+F4039</f>
        <v>55.916807531970917</v>
      </c>
      <c r="H4039">
        <f ca="1">FLOOR(SimTable[[#This Row],[Total_Service_Time_sec]],10)</f>
        <v>50</v>
      </c>
    </row>
    <row r="4040" spans="1:8" ht="15" customHeight="1">
      <c r="A4040">
        <f t="shared" si="63"/>
        <v>4039</v>
      </c>
      <c r="B4040" s="13">
        <f ca="1">RAND()</f>
        <v>0.32973734959845236</v>
      </c>
      <c r="C4040" t="str">
        <f ca="1">IF(B4040&lt;=$L$3,$I$3,IF(B4040&lt;=$L$4,$I$4,IF(B4040&lt;=$L$5,$I$5,IF(B4040&lt;=$L$6,$I$6,$I$7))))</f>
        <v>Cone</v>
      </c>
      <c r="D4040" s="14">
        <f ca="1">LOGINV(RAND(),$M$12,$L$12)</f>
        <v>41.984873097460309</v>
      </c>
      <c r="E4040" s="14">
        <f ca="1">LOGINV(RAND(),$M$13,$L$13)</f>
        <v>18.6707991655217</v>
      </c>
      <c r="F4040" s="14">
        <f ca="1">LOGINV(RAND(),$M$14,$L$14)</f>
        <v>21.579635130779923</v>
      </c>
      <c r="G4040" s="14">
        <f ca="1">D4040+E4040+F4040</f>
        <v>82.235307393761929</v>
      </c>
      <c r="H4040">
        <f ca="1">FLOOR(SimTable[[#This Row],[Total_Service_Time_sec]],10)</f>
        <v>80</v>
      </c>
    </row>
    <row r="4041" spans="1:8" ht="15" customHeight="1">
      <c r="A4041">
        <f t="shared" si="63"/>
        <v>4040</v>
      </c>
      <c r="B4041" s="13">
        <f ca="1">RAND()</f>
        <v>0.5268947709690911</v>
      </c>
      <c r="C4041" t="str">
        <f ca="1">IF(B4041&lt;=$L$3,$I$3,IF(B4041&lt;=$L$4,$I$4,IF(B4041&lt;=$L$5,$I$5,IF(B4041&lt;=$L$6,$I$6,$I$7))))</f>
        <v>Cup</v>
      </c>
      <c r="D4041" s="14">
        <f ca="1">LOGINV(RAND(),$M$12,$L$12)</f>
        <v>5.6429834937452004</v>
      </c>
      <c r="E4041" s="14">
        <f ca="1">LOGINV(RAND(),$M$13,$L$13)</f>
        <v>39.531686021570714</v>
      </c>
      <c r="F4041" s="14">
        <f ca="1">LOGINV(RAND(),$M$14,$L$14)</f>
        <v>17.999765406273859</v>
      </c>
      <c r="G4041" s="14">
        <f ca="1">D4041+E4041+F4041</f>
        <v>63.174434921589771</v>
      </c>
      <c r="H4041">
        <f ca="1">FLOOR(SimTable[[#This Row],[Total_Service_Time_sec]],10)</f>
        <v>60</v>
      </c>
    </row>
    <row r="4042" spans="1:8" ht="15" customHeight="1">
      <c r="A4042">
        <f t="shared" si="63"/>
        <v>4041</v>
      </c>
      <c r="B4042" s="13">
        <f ca="1">RAND()</f>
        <v>0.55278224026352996</v>
      </c>
      <c r="C4042" t="str">
        <f ca="1">IF(B4042&lt;=$L$3,$I$3,IF(B4042&lt;=$L$4,$I$4,IF(B4042&lt;=$L$5,$I$5,IF(B4042&lt;=$L$6,$I$6,$I$7))))</f>
        <v>Cup</v>
      </c>
      <c r="D4042" s="14">
        <f ca="1">LOGINV(RAND(),$M$12,$L$12)</f>
        <v>17.452146065755286</v>
      </c>
      <c r="E4042" s="14">
        <f ca="1">LOGINV(RAND(),$M$13,$L$13)</f>
        <v>47.981158297763329</v>
      </c>
      <c r="F4042" s="14">
        <f ca="1">LOGINV(RAND(),$M$14,$L$14)</f>
        <v>24.758126820000552</v>
      </c>
      <c r="G4042" s="14">
        <f ca="1">D4042+E4042+F4042</f>
        <v>90.191431183519171</v>
      </c>
      <c r="H4042">
        <f ca="1">FLOOR(SimTable[[#This Row],[Total_Service_Time_sec]],10)</f>
        <v>90</v>
      </c>
    </row>
    <row r="4043" spans="1:8" ht="15" customHeight="1">
      <c r="A4043">
        <f t="shared" si="63"/>
        <v>4042</v>
      </c>
      <c r="B4043" s="13">
        <f ca="1">RAND()</f>
        <v>0.67818622526232142</v>
      </c>
      <c r="C4043" t="str">
        <f ca="1">IF(B4043&lt;=$L$3,$I$3,IF(B4043&lt;=$L$4,$I$4,IF(B4043&lt;=$L$5,$I$5,IF(B4043&lt;=$L$6,$I$6,$I$7))))</f>
        <v>Cup</v>
      </c>
      <c r="D4043" s="14">
        <f ca="1">LOGINV(RAND(),$M$12,$L$12)</f>
        <v>10.542540586248679</v>
      </c>
      <c r="E4043" s="14">
        <f ca="1">LOGINV(RAND(),$M$13,$L$13)</f>
        <v>12.290341770163144</v>
      </c>
      <c r="F4043" s="14">
        <f ca="1">LOGINV(RAND(),$M$14,$L$14)</f>
        <v>20.8277251466846</v>
      </c>
      <c r="G4043" s="14">
        <f ca="1">D4043+E4043+F4043</f>
        <v>43.660607503096422</v>
      </c>
      <c r="H4043">
        <f ca="1">FLOOR(SimTable[[#This Row],[Total_Service_Time_sec]],10)</f>
        <v>40</v>
      </c>
    </row>
    <row r="4044" spans="1:8" ht="15" customHeight="1">
      <c r="A4044">
        <f t="shared" si="63"/>
        <v>4043</v>
      </c>
      <c r="B4044" s="13">
        <f ca="1">RAND()</f>
        <v>3.3396558978034174E-2</v>
      </c>
      <c r="C4044" t="str">
        <f ca="1">IF(B4044&lt;=$L$3,$I$3,IF(B4044&lt;=$L$4,$I$4,IF(B4044&lt;=$L$5,$I$5,IF(B4044&lt;=$L$6,$I$6,$I$7))))</f>
        <v>Cone</v>
      </c>
      <c r="D4044" s="14">
        <f ca="1">LOGINV(RAND(),$M$12,$L$12)</f>
        <v>14.721298191964411</v>
      </c>
      <c r="E4044" s="14">
        <f ca="1">LOGINV(RAND(),$M$13,$L$13)</f>
        <v>84.13436862486293</v>
      </c>
      <c r="F4044" s="14">
        <f ca="1">LOGINV(RAND(),$M$14,$L$14)</f>
        <v>21.973496618847729</v>
      </c>
      <c r="G4044" s="14">
        <f ca="1">D4044+E4044+F4044</f>
        <v>120.82916343567507</v>
      </c>
      <c r="H4044">
        <f ca="1">FLOOR(SimTable[[#This Row],[Total_Service_Time_sec]],10)</f>
        <v>120</v>
      </c>
    </row>
    <row r="4045" spans="1:8" ht="15" customHeight="1">
      <c r="A4045">
        <f t="shared" si="63"/>
        <v>4044</v>
      </c>
      <c r="B4045" s="13">
        <f ca="1">RAND()</f>
        <v>0.65580166460159861</v>
      </c>
      <c r="C4045" t="str">
        <f ca="1">IF(B4045&lt;=$L$3,$I$3,IF(B4045&lt;=$L$4,$I$4,IF(B4045&lt;=$L$5,$I$5,IF(B4045&lt;=$L$6,$I$6,$I$7))))</f>
        <v>Cup</v>
      </c>
      <c r="D4045" s="14">
        <f ca="1">LOGINV(RAND(),$M$12,$L$12)</f>
        <v>30.306102353268827</v>
      </c>
      <c r="E4045" s="14">
        <f ca="1">LOGINV(RAND(),$M$13,$L$13)</f>
        <v>35.370635341768974</v>
      </c>
      <c r="F4045" s="14">
        <f ca="1">LOGINV(RAND(),$M$14,$L$14)</f>
        <v>20.171721652549987</v>
      </c>
      <c r="G4045" s="14">
        <f ca="1">D4045+E4045+F4045</f>
        <v>85.848459347587792</v>
      </c>
      <c r="H4045">
        <f ca="1">FLOOR(SimTable[[#This Row],[Total_Service_Time_sec]],10)</f>
        <v>80</v>
      </c>
    </row>
    <row r="4046" spans="1:8" ht="15" customHeight="1">
      <c r="A4046">
        <f t="shared" si="63"/>
        <v>4045</v>
      </c>
      <c r="B4046" s="13">
        <f ca="1">RAND()</f>
        <v>0.30694920592356134</v>
      </c>
      <c r="C4046" t="str">
        <f ca="1">IF(B4046&lt;=$L$3,$I$3,IF(B4046&lt;=$L$4,$I$4,IF(B4046&lt;=$L$5,$I$5,IF(B4046&lt;=$L$6,$I$6,$I$7))))</f>
        <v>Cone</v>
      </c>
      <c r="D4046" s="14">
        <f ca="1">LOGINV(RAND(),$M$12,$L$12)</f>
        <v>18.159415826909733</v>
      </c>
      <c r="E4046" s="14">
        <f ca="1">LOGINV(RAND(),$M$13,$L$13)</f>
        <v>21.410930604855036</v>
      </c>
      <c r="F4046" s="14">
        <f ca="1">LOGINV(RAND(),$M$14,$L$14)</f>
        <v>20.110753164128056</v>
      </c>
      <c r="G4046" s="14">
        <f ca="1">D4046+E4046+F4046</f>
        <v>59.681099595892825</v>
      </c>
      <c r="H4046">
        <f ca="1">FLOOR(SimTable[[#This Row],[Total_Service_Time_sec]],10)</f>
        <v>50</v>
      </c>
    </row>
    <row r="4047" spans="1:8" ht="15" customHeight="1">
      <c r="A4047">
        <f t="shared" si="63"/>
        <v>4046</v>
      </c>
      <c r="B4047" s="13">
        <f ca="1">RAND()</f>
        <v>0.81088046129247382</v>
      </c>
      <c r="C4047" t="str">
        <f ca="1">IF(B4047&lt;=$L$3,$I$3,IF(B4047&lt;=$L$4,$I$4,IF(B4047&lt;=$L$5,$I$5,IF(B4047&lt;=$L$6,$I$6,$I$7))))</f>
        <v>Cup</v>
      </c>
      <c r="D4047" s="14">
        <f ca="1">LOGINV(RAND(),$M$12,$L$12)</f>
        <v>25.699832659316488</v>
      </c>
      <c r="E4047" s="14">
        <f ca="1">LOGINV(RAND(),$M$13,$L$13)</f>
        <v>8.0345445079980653</v>
      </c>
      <c r="F4047" s="14">
        <f ca="1">LOGINV(RAND(),$M$14,$L$14)</f>
        <v>24.413107047554217</v>
      </c>
      <c r="G4047" s="14">
        <f ca="1">D4047+E4047+F4047</f>
        <v>58.147484214868769</v>
      </c>
      <c r="H4047">
        <f ca="1">FLOOR(SimTable[[#This Row],[Total_Service_Time_sec]],10)</f>
        <v>50</v>
      </c>
    </row>
    <row r="4048" spans="1:8" ht="15" customHeight="1">
      <c r="A4048">
        <f t="shared" si="63"/>
        <v>4047</v>
      </c>
      <c r="B4048" s="13">
        <f ca="1">RAND()</f>
        <v>8.5028092980381498E-2</v>
      </c>
      <c r="C4048" t="str">
        <f ca="1">IF(B4048&lt;=$L$3,$I$3,IF(B4048&lt;=$L$4,$I$4,IF(B4048&lt;=$L$5,$I$5,IF(B4048&lt;=$L$6,$I$6,$I$7))))</f>
        <v>Cone</v>
      </c>
      <c r="D4048" s="14">
        <f ca="1">LOGINV(RAND(),$M$12,$L$12)</f>
        <v>82.986355357590682</v>
      </c>
      <c r="E4048" s="14">
        <f ca="1">LOGINV(RAND(),$M$13,$L$13)</f>
        <v>27.198587720633611</v>
      </c>
      <c r="F4048" s="14">
        <f ca="1">LOGINV(RAND(),$M$14,$L$14)</f>
        <v>15.594808651099029</v>
      </c>
      <c r="G4048" s="14">
        <f ca="1">D4048+E4048+F4048</f>
        <v>125.77975172932332</v>
      </c>
      <c r="H4048">
        <f ca="1">FLOOR(SimTable[[#This Row],[Total_Service_Time_sec]],10)</f>
        <v>120</v>
      </c>
    </row>
    <row r="4049" spans="1:8" ht="15" customHeight="1">
      <c r="A4049">
        <f t="shared" si="63"/>
        <v>4048</v>
      </c>
      <c r="B4049" s="13">
        <f ca="1">RAND()</f>
        <v>0.23334703080170205</v>
      </c>
      <c r="C4049" t="str">
        <f ca="1">IF(B4049&lt;=$L$3,$I$3,IF(B4049&lt;=$L$4,$I$4,IF(B4049&lt;=$L$5,$I$5,IF(B4049&lt;=$L$6,$I$6,$I$7))))</f>
        <v>Cone</v>
      </c>
      <c r="D4049" s="14">
        <f ca="1">LOGINV(RAND(),$M$12,$L$12)</f>
        <v>51.517039085420656</v>
      </c>
      <c r="E4049" s="14">
        <f ca="1">LOGINV(RAND(),$M$13,$L$13)</f>
        <v>42.883639841015558</v>
      </c>
      <c r="F4049" s="14">
        <f ca="1">LOGINV(RAND(),$M$14,$L$14)</f>
        <v>19.42559581476452</v>
      </c>
      <c r="G4049" s="14">
        <f ca="1">D4049+E4049+F4049</f>
        <v>113.82627474120073</v>
      </c>
      <c r="H4049">
        <f ca="1">FLOOR(SimTable[[#This Row],[Total_Service_Time_sec]],10)</f>
        <v>110</v>
      </c>
    </row>
    <row r="4050" spans="1:8" ht="15" customHeight="1">
      <c r="A4050">
        <f t="shared" si="63"/>
        <v>4049</v>
      </c>
      <c r="B4050" s="13">
        <f ca="1">RAND()</f>
        <v>0.97230462424587727</v>
      </c>
      <c r="C4050" t="str">
        <f ca="1">IF(B4050&lt;=$L$3,$I$3,IF(B4050&lt;=$L$4,$I$4,IF(B4050&lt;=$L$5,$I$5,IF(B4050&lt;=$L$6,$I$6,$I$7))))</f>
        <v>Sundae</v>
      </c>
      <c r="D4050" s="14">
        <f ca="1">LOGINV(RAND(),$M$12,$L$12)</f>
        <v>31.323743777975775</v>
      </c>
      <c r="E4050" s="14">
        <f ca="1">LOGINV(RAND(),$M$13,$L$13)</f>
        <v>22.132621439399063</v>
      </c>
      <c r="F4050" s="14">
        <f ca="1">LOGINV(RAND(),$M$14,$L$14)</f>
        <v>23.759780121509131</v>
      </c>
      <c r="G4050" s="14">
        <f ca="1">D4050+E4050+F4050</f>
        <v>77.216145338883962</v>
      </c>
      <c r="H4050">
        <f ca="1">FLOOR(SimTable[[#This Row],[Total_Service_Time_sec]],10)</f>
        <v>70</v>
      </c>
    </row>
    <row r="4051" spans="1:8" ht="15" customHeight="1">
      <c r="A4051">
        <f t="shared" si="63"/>
        <v>4050</v>
      </c>
      <c r="B4051" s="13">
        <f ca="1">RAND()</f>
        <v>0.53435580581637121</v>
      </c>
      <c r="C4051" t="str">
        <f ca="1">IF(B4051&lt;=$L$3,$I$3,IF(B4051&lt;=$L$4,$I$4,IF(B4051&lt;=$L$5,$I$5,IF(B4051&lt;=$L$6,$I$6,$I$7))))</f>
        <v>Cup</v>
      </c>
      <c r="D4051" s="14">
        <f ca="1">LOGINV(RAND(),$M$12,$L$12)</f>
        <v>72.404044483823611</v>
      </c>
      <c r="E4051" s="14">
        <f ca="1">LOGINV(RAND(),$M$13,$L$13)</f>
        <v>20.356687873453872</v>
      </c>
      <c r="F4051" s="14">
        <f ca="1">LOGINV(RAND(),$M$14,$L$14)</f>
        <v>13.887646042856757</v>
      </c>
      <c r="G4051" s="14">
        <f ca="1">D4051+E4051+F4051</f>
        <v>106.64837840013423</v>
      </c>
      <c r="H4051">
        <f ca="1">FLOOR(SimTable[[#This Row],[Total_Service_Time_sec]],10)</f>
        <v>100</v>
      </c>
    </row>
    <row r="4052" spans="1:8" ht="15" customHeight="1">
      <c r="A4052">
        <f t="shared" si="63"/>
        <v>4051</v>
      </c>
      <c r="B4052" s="13">
        <f ca="1">RAND()</f>
        <v>0.75887341851739665</v>
      </c>
      <c r="C4052" t="str">
        <f ca="1">IF(B4052&lt;=$L$3,$I$3,IF(B4052&lt;=$L$4,$I$4,IF(B4052&lt;=$L$5,$I$5,IF(B4052&lt;=$L$6,$I$6,$I$7))))</f>
        <v>Cup</v>
      </c>
      <c r="D4052" s="14">
        <f ca="1">LOGINV(RAND(),$M$12,$L$12)</f>
        <v>10.671019189419246</v>
      </c>
      <c r="E4052" s="14">
        <f ca="1">LOGINV(RAND(),$M$13,$L$13)</f>
        <v>37.611694248623614</v>
      </c>
      <c r="F4052" s="14">
        <f ca="1">LOGINV(RAND(),$M$14,$L$14)</f>
        <v>22.082314037859994</v>
      </c>
      <c r="G4052" s="14">
        <f ca="1">D4052+E4052+F4052</f>
        <v>70.365027475902849</v>
      </c>
      <c r="H4052">
        <f ca="1">FLOOR(SimTable[[#This Row],[Total_Service_Time_sec]],10)</f>
        <v>70</v>
      </c>
    </row>
    <row r="4053" spans="1:8" ht="15" customHeight="1">
      <c r="A4053">
        <f t="shared" si="63"/>
        <v>4052</v>
      </c>
      <c r="B4053" s="13">
        <f ca="1">RAND()</f>
        <v>0.79473290888502923</v>
      </c>
      <c r="C4053" t="str">
        <f ca="1">IF(B4053&lt;=$L$3,$I$3,IF(B4053&lt;=$L$4,$I$4,IF(B4053&lt;=$L$5,$I$5,IF(B4053&lt;=$L$6,$I$6,$I$7))))</f>
        <v>Cup</v>
      </c>
      <c r="D4053" s="14">
        <f ca="1">LOGINV(RAND(),$M$12,$L$12)</f>
        <v>156.74668194765823</v>
      </c>
      <c r="E4053" s="14">
        <f ca="1">LOGINV(RAND(),$M$13,$L$13)</f>
        <v>20.030826645695345</v>
      </c>
      <c r="F4053" s="14">
        <f ca="1">LOGINV(RAND(),$M$14,$L$14)</f>
        <v>24.963183643224419</v>
      </c>
      <c r="G4053" s="14">
        <f ca="1">D4053+E4053+F4053</f>
        <v>201.74069223657801</v>
      </c>
      <c r="H4053">
        <f ca="1">FLOOR(SimTable[[#This Row],[Total_Service_Time_sec]],10)</f>
        <v>200</v>
      </c>
    </row>
    <row r="4054" spans="1:8" ht="15" customHeight="1">
      <c r="A4054">
        <f t="shared" si="63"/>
        <v>4053</v>
      </c>
      <c r="B4054" s="13">
        <f ca="1">RAND()</f>
        <v>0.51842781532999238</v>
      </c>
      <c r="C4054" t="str">
        <f ca="1">IF(B4054&lt;=$L$3,$I$3,IF(B4054&lt;=$L$4,$I$4,IF(B4054&lt;=$L$5,$I$5,IF(B4054&lt;=$L$6,$I$6,$I$7))))</f>
        <v>Cup</v>
      </c>
      <c r="D4054" s="14">
        <f ca="1">LOGINV(RAND(),$M$12,$L$12)</f>
        <v>28.140626175042172</v>
      </c>
      <c r="E4054" s="14">
        <f ca="1">LOGINV(RAND(),$M$13,$L$13)</f>
        <v>28.62014253763153</v>
      </c>
      <c r="F4054" s="14">
        <f ca="1">LOGINV(RAND(),$M$14,$L$14)</f>
        <v>16.248228048069002</v>
      </c>
      <c r="G4054" s="14">
        <f ca="1">D4054+E4054+F4054</f>
        <v>73.008996760742704</v>
      </c>
      <c r="H4054">
        <f ca="1">FLOOR(SimTable[[#This Row],[Total_Service_Time_sec]],10)</f>
        <v>70</v>
      </c>
    </row>
    <row r="4055" spans="1:8" ht="15" customHeight="1">
      <c r="A4055">
        <f t="shared" si="63"/>
        <v>4054</v>
      </c>
      <c r="B4055" s="13">
        <f ca="1">RAND()</f>
        <v>0.93663302817278904</v>
      </c>
      <c r="C4055" t="str">
        <f ca="1">IF(B4055&lt;=$L$3,$I$3,IF(B4055&lt;=$L$4,$I$4,IF(B4055&lt;=$L$5,$I$5,IF(B4055&lt;=$L$6,$I$6,$I$7))))</f>
        <v>Split</v>
      </c>
      <c r="D4055" s="14">
        <f ca="1">LOGINV(RAND(),$M$12,$L$12)</f>
        <v>31.874148713282715</v>
      </c>
      <c r="E4055" s="14">
        <f ca="1">LOGINV(RAND(),$M$13,$L$13)</f>
        <v>29.624912079206052</v>
      </c>
      <c r="F4055" s="14">
        <f ca="1">LOGINV(RAND(),$M$14,$L$14)</f>
        <v>19.022840199416997</v>
      </c>
      <c r="G4055" s="14">
        <f ca="1">D4055+E4055+F4055</f>
        <v>80.521900991905767</v>
      </c>
      <c r="H4055">
        <f ca="1">FLOOR(SimTable[[#This Row],[Total_Service_Time_sec]],10)</f>
        <v>80</v>
      </c>
    </row>
    <row r="4056" spans="1:8" ht="15" customHeight="1">
      <c r="A4056">
        <f t="shared" si="63"/>
        <v>4055</v>
      </c>
      <c r="B4056" s="13">
        <f ca="1">RAND()</f>
        <v>0.60937559686728371</v>
      </c>
      <c r="C4056" t="str">
        <f ca="1">IF(B4056&lt;=$L$3,$I$3,IF(B4056&lt;=$L$4,$I$4,IF(B4056&lt;=$L$5,$I$5,IF(B4056&lt;=$L$6,$I$6,$I$7))))</f>
        <v>Cup</v>
      </c>
      <c r="D4056" s="14">
        <f ca="1">LOGINV(RAND(),$M$12,$L$12)</f>
        <v>12.592013509860372</v>
      </c>
      <c r="E4056" s="14">
        <f ca="1">LOGINV(RAND(),$M$13,$L$13)</f>
        <v>48.30644993325707</v>
      </c>
      <c r="F4056" s="14">
        <f ca="1">LOGINV(RAND(),$M$14,$L$14)</f>
        <v>20.677243940102287</v>
      </c>
      <c r="G4056" s="14">
        <f ca="1">D4056+E4056+F4056</f>
        <v>81.575707383219736</v>
      </c>
      <c r="H4056">
        <f ca="1">FLOOR(SimTable[[#This Row],[Total_Service_Time_sec]],10)</f>
        <v>80</v>
      </c>
    </row>
    <row r="4057" spans="1:8" ht="15" customHeight="1">
      <c r="A4057">
        <f t="shared" si="63"/>
        <v>4056</v>
      </c>
      <c r="B4057" s="13">
        <f ca="1">RAND()</f>
        <v>0.78747292364467547</v>
      </c>
      <c r="C4057" t="str">
        <f ca="1">IF(B4057&lt;=$L$3,$I$3,IF(B4057&lt;=$L$4,$I$4,IF(B4057&lt;=$L$5,$I$5,IF(B4057&lt;=$L$6,$I$6,$I$7))))</f>
        <v>Cup</v>
      </c>
      <c r="D4057" s="14">
        <f ca="1">LOGINV(RAND(),$M$12,$L$12)</f>
        <v>65.813443846586836</v>
      </c>
      <c r="E4057" s="14">
        <f ca="1">LOGINV(RAND(),$M$13,$L$13)</f>
        <v>62.371986577158459</v>
      </c>
      <c r="F4057" s="14">
        <f ca="1">LOGINV(RAND(),$M$14,$L$14)</f>
        <v>21.513917812755189</v>
      </c>
      <c r="G4057" s="14">
        <f ca="1">D4057+E4057+F4057</f>
        <v>149.69934823650047</v>
      </c>
      <c r="H4057">
        <f ca="1">FLOOR(SimTable[[#This Row],[Total_Service_Time_sec]],10)</f>
        <v>140</v>
      </c>
    </row>
    <row r="4058" spans="1:8" ht="15" customHeight="1">
      <c r="A4058">
        <f t="shared" si="63"/>
        <v>4057</v>
      </c>
      <c r="B4058" s="13">
        <f ca="1">RAND()</f>
        <v>0.23103358504926341</v>
      </c>
      <c r="C4058" t="str">
        <f ca="1">IF(B4058&lt;=$L$3,$I$3,IF(B4058&lt;=$L$4,$I$4,IF(B4058&lt;=$L$5,$I$5,IF(B4058&lt;=$L$6,$I$6,$I$7))))</f>
        <v>Cone</v>
      </c>
      <c r="D4058" s="14">
        <f ca="1">LOGINV(RAND(),$M$12,$L$12)</f>
        <v>23.103443648675576</v>
      </c>
      <c r="E4058" s="14">
        <f ca="1">LOGINV(RAND(),$M$13,$L$13)</f>
        <v>24.966147666748409</v>
      </c>
      <c r="F4058" s="14">
        <f ca="1">LOGINV(RAND(),$M$14,$L$14)</f>
        <v>17.131203701000985</v>
      </c>
      <c r="G4058" s="14">
        <f ca="1">D4058+E4058+F4058</f>
        <v>65.200795016424962</v>
      </c>
      <c r="H4058">
        <f ca="1">FLOOR(SimTable[[#This Row],[Total_Service_Time_sec]],10)</f>
        <v>60</v>
      </c>
    </row>
    <row r="4059" spans="1:8" ht="15" customHeight="1">
      <c r="A4059">
        <f t="shared" si="63"/>
        <v>4058</v>
      </c>
      <c r="B4059" s="13">
        <f ca="1">RAND()</f>
        <v>0.35104822406499669</v>
      </c>
      <c r="C4059" t="str">
        <f ca="1">IF(B4059&lt;=$L$3,$I$3,IF(B4059&lt;=$L$4,$I$4,IF(B4059&lt;=$L$5,$I$5,IF(B4059&lt;=$L$6,$I$6,$I$7))))</f>
        <v>Cone</v>
      </c>
      <c r="D4059" s="14">
        <f ca="1">LOGINV(RAND(),$M$12,$L$12)</f>
        <v>53.244116217999739</v>
      </c>
      <c r="E4059" s="14">
        <f ca="1">LOGINV(RAND(),$M$13,$L$13)</f>
        <v>26.634867990238956</v>
      </c>
      <c r="F4059" s="14">
        <f ca="1">LOGINV(RAND(),$M$14,$L$14)</f>
        <v>14.551568983815063</v>
      </c>
      <c r="G4059" s="14">
        <f ca="1">D4059+E4059+F4059</f>
        <v>94.43055319205375</v>
      </c>
      <c r="H4059">
        <f ca="1">FLOOR(SimTable[[#This Row],[Total_Service_Time_sec]],10)</f>
        <v>90</v>
      </c>
    </row>
    <row r="4060" spans="1:8" ht="15" customHeight="1">
      <c r="A4060">
        <f t="shared" si="63"/>
        <v>4059</v>
      </c>
      <c r="B4060" s="13">
        <f ca="1">RAND()</f>
        <v>0.75475031874456766</v>
      </c>
      <c r="C4060" t="str">
        <f ca="1">IF(B4060&lt;=$L$3,$I$3,IF(B4060&lt;=$L$4,$I$4,IF(B4060&lt;=$L$5,$I$5,IF(B4060&lt;=$L$6,$I$6,$I$7))))</f>
        <v>Cup</v>
      </c>
      <c r="D4060" s="14">
        <f ca="1">LOGINV(RAND(),$M$12,$L$12)</f>
        <v>36.535287802488639</v>
      </c>
      <c r="E4060" s="14">
        <f ca="1">LOGINV(RAND(),$M$13,$L$13)</f>
        <v>14.942956487679169</v>
      </c>
      <c r="F4060" s="14">
        <f ca="1">LOGINV(RAND(),$M$14,$L$14)</f>
        <v>20.030013702452997</v>
      </c>
      <c r="G4060" s="14">
        <f ca="1">D4060+E4060+F4060</f>
        <v>71.508257992620798</v>
      </c>
      <c r="H4060">
        <f ca="1">FLOOR(SimTable[[#This Row],[Total_Service_Time_sec]],10)</f>
        <v>70</v>
      </c>
    </row>
    <row r="4061" spans="1:8" ht="15" customHeight="1">
      <c r="A4061">
        <f t="shared" si="63"/>
        <v>4060</v>
      </c>
      <c r="B4061" s="13">
        <f ca="1">RAND()</f>
        <v>0.53090094407926436</v>
      </c>
      <c r="C4061" t="str">
        <f ca="1">IF(B4061&lt;=$L$3,$I$3,IF(B4061&lt;=$L$4,$I$4,IF(B4061&lt;=$L$5,$I$5,IF(B4061&lt;=$L$6,$I$6,$I$7))))</f>
        <v>Cup</v>
      </c>
      <c r="D4061" s="14">
        <f ca="1">LOGINV(RAND(),$M$12,$L$12)</f>
        <v>17.912002653364148</v>
      </c>
      <c r="E4061" s="14">
        <f ca="1">LOGINV(RAND(),$M$13,$L$13)</f>
        <v>25.648800688588008</v>
      </c>
      <c r="F4061" s="14">
        <f ca="1">LOGINV(RAND(),$M$14,$L$14)</f>
        <v>26.701818228105715</v>
      </c>
      <c r="G4061" s="14">
        <f ca="1">D4061+E4061+F4061</f>
        <v>70.26262157005786</v>
      </c>
      <c r="H4061">
        <f ca="1">FLOOR(SimTable[[#This Row],[Total_Service_Time_sec]],10)</f>
        <v>70</v>
      </c>
    </row>
    <row r="4062" spans="1:8" ht="15" customHeight="1">
      <c r="A4062">
        <f t="shared" si="63"/>
        <v>4061</v>
      </c>
      <c r="B4062" s="13">
        <f ca="1">RAND()</f>
        <v>0.32857961753146803</v>
      </c>
      <c r="C4062" t="str">
        <f ca="1">IF(B4062&lt;=$L$3,$I$3,IF(B4062&lt;=$L$4,$I$4,IF(B4062&lt;=$L$5,$I$5,IF(B4062&lt;=$L$6,$I$6,$I$7))))</f>
        <v>Cone</v>
      </c>
      <c r="D4062" s="14">
        <f ca="1">LOGINV(RAND(),$M$12,$L$12)</f>
        <v>23.796764659831759</v>
      </c>
      <c r="E4062" s="14">
        <f ca="1">LOGINV(RAND(),$M$13,$L$13)</f>
        <v>54.00641767439032</v>
      </c>
      <c r="F4062" s="14">
        <f ca="1">LOGINV(RAND(),$M$14,$L$14)</f>
        <v>18.051511434187262</v>
      </c>
      <c r="G4062" s="14">
        <f ca="1">D4062+E4062+F4062</f>
        <v>95.854693768409334</v>
      </c>
      <c r="H4062">
        <f ca="1">FLOOR(SimTable[[#This Row],[Total_Service_Time_sec]],10)</f>
        <v>90</v>
      </c>
    </row>
    <row r="4063" spans="1:8" ht="15" customHeight="1">
      <c r="A4063">
        <f t="shared" si="63"/>
        <v>4062</v>
      </c>
      <c r="B4063" s="13">
        <f ca="1">RAND()</f>
        <v>0.63663191567933242</v>
      </c>
      <c r="C4063" t="str">
        <f ca="1">IF(B4063&lt;=$L$3,$I$3,IF(B4063&lt;=$L$4,$I$4,IF(B4063&lt;=$L$5,$I$5,IF(B4063&lt;=$L$6,$I$6,$I$7))))</f>
        <v>Cup</v>
      </c>
      <c r="D4063" s="14">
        <f ca="1">LOGINV(RAND(),$M$12,$L$12)</f>
        <v>16.446406645922202</v>
      </c>
      <c r="E4063" s="14">
        <f ca="1">LOGINV(RAND(),$M$13,$L$13)</f>
        <v>76.652808174199521</v>
      </c>
      <c r="F4063" s="14">
        <f ca="1">LOGINV(RAND(),$M$14,$L$14)</f>
        <v>21.487338556860827</v>
      </c>
      <c r="G4063" s="14">
        <f ca="1">D4063+E4063+F4063</f>
        <v>114.58655337698255</v>
      </c>
      <c r="H4063">
        <f ca="1">FLOOR(SimTable[[#This Row],[Total_Service_Time_sec]],10)</f>
        <v>110</v>
      </c>
    </row>
    <row r="4064" spans="1:8" ht="15" customHeight="1">
      <c r="A4064">
        <f t="shared" si="63"/>
        <v>4063</v>
      </c>
      <c r="B4064" s="13">
        <f ca="1">RAND()</f>
        <v>0.24139009767310116</v>
      </c>
      <c r="C4064" t="str">
        <f ca="1">IF(B4064&lt;=$L$3,$I$3,IF(B4064&lt;=$L$4,$I$4,IF(B4064&lt;=$L$5,$I$5,IF(B4064&lt;=$L$6,$I$6,$I$7))))</f>
        <v>Cone</v>
      </c>
      <c r="D4064" s="14">
        <f ca="1">LOGINV(RAND(),$M$12,$L$12)</f>
        <v>25.858322099111554</v>
      </c>
      <c r="E4064" s="14">
        <f ca="1">LOGINV(RAND(),$M$13,$L$13)</f>
        <v>38.193428199932875</v>
      </c>
      <c r="F4064" s="14">
        <f ca="1">LOGINV(RAND(),$M$14,$L$14)</f>
        <v>18.170845858737597</v>
      </c>
      <c r="G4064" s="14">
        <f ca="1">D4064+E4064+F4064</f>
        <v>82.222596157782021</v>
      </c>
      <c r="H4064">
        <f ca="1">FLOOR(SimTable[[#This Row],[Total_Service_Time_sec]],10)</f>
        <v>80</v>
      </c>
    </row>
    <row r="4065" spans="1:8" ht="15" customHeight="1">
      <c r="A4065">
        <f t="shared" si="63"/>
        <v>4064</v>
      </c>
      <c r="B4065" s="13">
        <f ca="1">RAND()</f>
        <v>0.68687798446667436</v>
      </c>
      <c r="C4065" t="str">
        <f ca="1">IF(B4065&lt;=$L$3,$I$3,IF(B4065&lt;=$L$4,$I$4,IF(B4065&lt;=$L$5,$I$5,IF(B4065&lt;=$L$6,$I$6,$I$7))))</f>
        <v>Cup</v>
      </c>
      <c r="D4065" s="14">
        <f ca="1">LOGINV(RAND(),$M$12,$L$12)</f>
        <v>16.023695242309678</v>
      </c>
      <c r="E4065" s="14">
        <f ca="1">LOGINV(RAND(),$M$13,$L$13)</f>
        <v>36.865143104048329</v>
      </c>
      <c r="F4065" s="14">
        <f ca="1">LOGINV(RAND(),$M$14,$L$14)</f>
        <v>21.965879919596329</v>
      </c>
      <c r="G4065" s="14">
        <f ca="1">D4065+E4065+F4065</f>
        <v>74.854718265954332</v>
      </c>
      <c r="H4065">
        <f ca="1">FLOOR(SimTable[[#This Row],[Total_Service_Time_sec]],10)</f>
        <v>70</v>
      </c>
    </row>
    <row r="4066" spans="1:8" ht="15" customHeight="1">
      <c r="A4066">
        <f t="shared" si="63"/>
        <v>4065</v>
      </c>
      <c r="B4066" s="13">
        <f ca="1">RAND()</f>
        <v>7.2965124562214267E-2</v>
      </c>
      <c r="C4066" t="str">
        <f ca="1">IF(B4066&lt;=$L$3,$I$3,IF(B4066&lt;=$L$4,$I$4,IF(B4066&lt;=$L$5,$I$5,IF(B4066&lt;=$L$6,$I$6,$I$7))))</f>
        <v>Cone</v>
      </c>
      <c r="D4066" s="14">
        <f ca="1">LOGINV(RAND(),$M$12,$L$12)</f>
        <v>34.361652568814293</v>
      </c>
      <c r="E4066" s="14">
        <f ca="1">LOGINV(RAND(),$M$13,$L$13)</f>
        <v>57.987805869030886</v>
      </c>
      <c r="F4066" s="14">
        <f ca="1">LOGINV(RAND(),$M$14,$L$14)</f>
        <v>23.617146009693339</v>
      </c>
      <c r="G4066" s="14">
        <f ca="1">D4066+E4066+F4066</f>
        <v>115.96660444753853</v>
      </c>
      <c r="H4066">
        <f ca="1">FLOOR(SimTable[[#This Row],[Total_Service_Time_sec]],10)</f>
        <v>110</v>
      </c>
    </row>
    <row r="4067" spans="1:8" ht="15" customHeight="1">
      <c r="A4067">
        <f t="shared" si="63"/>
        <v>4066</v>
      </c>
      <c r="B4067" s="13">
        <f ca="1">RAND()</f>
        <v>0.16074351823989974</v>
      </c>
      <c r="C4067" t="str">
        <f ca="1">IF(B4067&lt;=$L$3,$I$3,IF(B4067&lt;=$L$4,$I$4,IF(B4067&lt;=$L$5,$I$5,IF(B4067&lt;=$L$6,$I$6,$I$7))))</f>
        <v>Cone</v>
      </c>
      <c r="D4067" s="14">
        <f ca="1">LOGINV(RAND(),$M$12,$L$12)</f>
        <v>41.586150014408254</v>
      </c>
      <c r="E4067" s="14">
        <f ca="1">LOGINV(RAND(),$M$13,$L$13)</f>
        <v>37.236792779098295</v>
      </c>
      <c r="F4067" s="14">
        <f ca="1">LOGINV(RAND(),$M$14,$L$14)</f>
        <v>19.197043147189394</v>
      </c>
      <c r="G4067" s="14">
        <f ca="1">D4067+E4067+F4067</f>
        <v>98.019985940695932</v>
      </c>
      <c r="H4067">
        <f ca="1">FLOOR(SimTable[[#This Row],[Total_Service_Time_sec]],10)</f>
        <v>90</v>
      </c>
    </row>
    <row r="4068" spans="1:8" ht="15" customHeight="1">
      <c r="A4068">
        <f t="shared" si="63"/>
        <v>4067</v>
      </c>
      <c r="B4068" s="13">
        <f ca="1">RAND()</f>
        <v>0.82865353639183392</v>
      </c>
      <c r="C4068" t="str">
        <f ca="1">IF(B4068&lt;=$L$3,$I$3,IF(B4068&lt;=$L$4,$I$4,IF(B4068&lt;=$L$5,$I$5,IF(B4068&lt;=$L$6,$I$6,$I$7))))</f>
        <v>Cup</v>
      </c>
      <c r="D4068" s="14">
        <f ca="1">LOGINV(RAND(),$M$12,$L$12)</f>
        <v>47.134102185543185</v>
      </c>
      <c r="E4068" s="14">
        <f ca="1">LOGINV(RAND(),$M$13,$L$13)</f>
        <v>48.894917838941488</v>
      </c>
      <c r="F4068" s="14">
        <f ca="1">LOGINV(RAND(),$M$14,$L$14)</f>
        <v>27.454295976590092</v>
      </c>
      <c r="G4068" s="14">
        <f ca="1">D4068+E4068+F4068</f>
        <v>123.48331600107477</v>
      </c>
      <c r="H4068">
        <f ca="1">FLOOR(SimTable[[#This Row],[Total_Service_Time_sec]],10)</f>
        <v>120</v>
      </c>
    </row>
    <row r="4069" spans="1:8" ht="15" customHeight="1">
      <c r="A4069">
        <f t="shared" si="63"/>
        <v>4068</v>
      </c>
      <c r="B4069" s="13">
        <f ca="1">RAND()</f>
        <v>0.10442641412876708</v>
      </c>
      <c r="C4069" t="str">
        <f ca="1">IF(B4069&lt;=$L$3,$I$3,IF(B4069&lt;=$L$4,$I$4,IF(B4069&lt;=$L$5,$I$5,IF(B4069&lt;=$L$6,$I$6,$I$7))))</f>
        <v>Cone</v>
      </c>
      <c r="D4069" s="14">
        <f ca="1">LOGINV(RAND(),$M$12,$L$12)</f>
        <v>16.577219727495457</v>
      </c>
      <c r="E4069" s="14">
        <f ca="1">LOGINV(RAND(),$M$13,$L$13)</f>
        <v>14.624541329491883</v>
      </c>
      <c r="F4069" s="14">
        <f ca="1">LOGINV(RAND(),$M$14,$L$14)</f>
        <v>19.41930335311179</v>
      </c>
      <c r="G4069" s="14">
        <f ca="1">D4069+E4069+F4069</f>
        <v>50.62106441009913</v>
      </c>
      <c r="H4069">
        <f ca="1">FLOOR(SimTable[[#This Row],[Total_Service_Time_sec]],10)</f>
        <v>50</v>
      </c>
    </row>
    <row r="4070" spans="1:8" ht="15" customHeight="1">
      <c r="A4070">
        <f t="shared" si="63"/>
        <v>4069</v>
      </c>
      <c r="B4070" s="13">
        <f ca="1">RAND()</f>
        <v>0.91244000236288192</v>
      </c>
      <c r="C4070" t="str">
        <f ca="1">IF(B4070&lt;=$L$3,$I$3,IF(B4070&lt;=$L$4,$I$4,IF(B4070&lt;=$L$5,$I$5,IF(B4070&lt;=$L$6,$I$6,$I$7))))</f>
        <v>Split</v>
      </c>
      <c r="D4070" s="14">
        <f ca="1">LOGINV(RAND(),$M$12,$L$12)</f>
        <v>75.507014803084829</v>
      </c>
      <c r="E4070" s="14">
        <f ca="1">LOGINV(RAND(),$M$13,$L$13)</f>
        <v>34.165368804972168</v>
      </c>
      <c r="F4070" s="14">
        <f ca="1">LOGINV(RAND(),$M$14,$L$14)</f>
        <v>15.434564834429498</v>
      </c>
      <c r="G4070" s="14">
        <f ca="1">D4070+E4070+F4070</f>
        <v>125.1069484424865</v>
      </c>
      <c r="H4070">
        <f ca="1">FLOOR(SimTable[[#This Row],[Total_Service_Time_sec]],10)</f>
        <v>120</v>
      </c>
    </row>
    <row r="4071" spans="1:8" ht="15" customHeight="1">
      <c r="A4071">
        <f t="shared" si="63"/>
        <v>4070</v>
      </c>
      <c r="B4071" s="13">
        <f ca="1">RAND()</f>
        <v>0.94255888492504081</v>
      </c>
      <c r="C4071" t="str">
        <f ca="1">IF(B4071&lt;=$L$3,$I$3,IF(B4071&lt;=$L$4,$I$4,IF(B4071&lt;=$L$5,$I$5,IF(B4071&lt;=$L$6,$I$6,$I$7))))</f>
        <v>Split</v>
      </c>
      <c r="D4071" s="14">
        <f ca="1">LOGINV(RAND(),$M$12,$L$12)</f>
        <v>39.115189731421793</v>
      </c>
      <c r="E4071" s="14">
        <f ca="1">LOGINV(RAND(),$M$13,$L$13)</f>
        <v>61.14046499565265</v>
      </c>
      <c r="F4071" s="14">
        <f ca="1">LOGINV(RAND(),$M$14,$L$14)</f>
        <v>16.301299354112079</v>
      </c>
      <c r="G4071" s="14">
        <f ca="1">D4071+E4071+F4071</f>
        <v>116.55695408118652</v>
      </c>
      <c r="H4071">
        <f ca="1">FLOOR(SimTable[[#This Row],[Total_Service_Time_sec]],10)</f>
        <v>110</v>
      </c>
    </row>
    <row r="4072" spans="1:8" ht="15" customHeight="1">
      <c r="A4072">
        <f t="shared" si="63"/>
        <v>4071</v>
      </c>
      <c r="B4072" s="13">
        <f ca="1">RAND()</f>
        <v>0.10030754119660468</v>
      </c>
      <c r="C4072" t="str">
        <f ca="1">IF(B4072&lt;=$L$3,$I$3,IF(B4072&lt;=$L$4,$I$4,IF(B4072&lt;=$L$5,$I$5,IF(B4072&lt;=$L$6,$I$6,$I$7))))</f>
        <v>Cone</v>
      </c>
      <c r="D4072" s="14">
        <f ca="1">LOGINV(RAND(),$M$12,$L$12)</f>
        <v>6.990582180252229</v>
      </c>
      <c r="E4072" s="14">
        <f ca="1">LOGINV(RAND(),$M$13,$L$13)</f>
        <v>10.7921976436274</v>
      </c>
      <c r="F4072" s="14">
        <f ca="1">LOGINV(RAND(),$M$14,$L$14)</f>
        <v>19.946416431468919</v>
      </c>
      <c r="G4072" s="14">
        <f ca="1">D4072+E4072+F4072</f>
        <v>37.729196255348548</v>
      </c>
      <c r="H4072">
        <f ca="1">FLOOR(SimTable[[#This Row],[Total_Service_Time_sec]],10)</f>
        <v>30</v>
      </c>
    </row>
    <row r="4073" spans="1:8" ht="15" customHeight="1">
      <c r="A4073">
        <f t="shared" si="63"/>
        <v>4072</v>
      </c>
      <c r="B4073" s="13">
        <f ca="1">RAND()</f>
        <v>0.59758428534719588</v>
      </c>
      <c r="C4073" t="str">
        <f ca="1">IF(B4073&lt;=$L$3,$I$3,IF(B4073&lt;=$L$4,$I$4,IF(B4073&lt;=$L$5,$I$5,IF(B4073&lt;=$L$6,$I$6,$I$7))))</f>
        <v>Cup</v>
      </c>
      <c r="D4073" s="14">
        <f ca="1">LOGINV(RAND(),$M$12,$L$12)</f>
        <v>34.595050808171443</v>
      </c>
      <c r="E4073" s="14">
        <f ca="1">LOGINV(RAND(),$M$13,$L$13)</f>
        <v>10.042563763397922</v>
      </c>
      <c r="F4073" s="14">
        <f ca="1">LOGINV(RAND(),$M$14,$L$14)</f>
        <v>17.302186137367229</v>
      </c>
      <c r="G4073" s="14">
        <f ca="1">D4073+E4073+F4073</f>
        <v>61.939800708936595</v>
      </c>
      <c r="H4073">
        <f ca="1">FLOOR(SimTable[[#This Row],[Total_Service_Time_sec]],10)</f>
        <v>60</v>
      </c>
    </row>
    <row r="4074" spans="1:8" ht="15" customHeight="1">
      <c r="A4074">
        <f t="shared" si="63"/>
        <v>4073</v>
      </c>
      <c r="B4074" s="13">
        <f ca="1">RAND()</f>
        <v>0.57044855978677367</v>
      </c>
      <c r="C4074" t="str">
        <f ca="1">IF(B4074&lt;=$L$3,$I$3,IF(B4074&lt;=$L$4,$I$4,IF(B4074&lt;=$L$5,$I$5,IF(B4074&lt;=$L$6,$I$6,$I$7))))</f>
        <v>Cup</v>
      </c>
      <c r="D4074" s="14">
        <f ca="1">LOGINV(RAND(),$M$12,$L$12)</f>
        <v>87.188429914007443</v>
      </c>
      <c r="E4074" s="14">
        <f ca="1">LOGINV(RAND(),$M$13,$L$13)</f>
        <v>27.937362509347214</v>
      </c>
      <c r="F4074" s="14">
        <f ca="1">LOGINV(RAND(),$M$14,$L$14)</f>
        <v>19.615162736919689</v>
      </c>
      <c r="G4074" s="14">
        <f ca="1">D4074+E4074+F4074</f>
        <v>134.74095516027435</v>
      </c>
      <c r="H4074">
        <f ca="1">FLOOR(SimTable[[#This Row],[Total_Service_Time_sec]],10)</f>
        <v>130</v>
      </c>
    </row>
    <row r="4075" spans="1:8" ht="15" customHeight="1">
      <c r="A4075">
        <f t="shared" si="63"/>
        <v>4074</v>
      </c>
      <c r="B4075" s="13">
        <f ca="1">RAND()</f>
        <v>8.5667782746970289E-2</v>
      </c>
      <c r="C4075" t="str">
        <f ca="1">IF(B4075&lt;=$L$3,$I$3,IF(B4075&lt;=$L$4,$I$4,IF(B4075&lt;=$L$5,$I$5,IF(B4075&lt;=$L$6,$I$6,$I$7))))</f>
        <v>Cone</v>
      </c>
      <c r="D4075" s="14">
        <f ca="1">LOGINV(RAND(),$M$12,$L$12)</f>
        <v>45.311528712291718</v>
      </c>
      <c r="E4075" s="14">
        <f ca="1">LOGINV(RAND(),$M$13,$L$13)</f>
        <v>25.949951206888827</v>
      </c>
      <c r="F4075" s="14">
        <f ca="1">LOGINV(RAND(),$M$14,$L$14)</f>
        <v>19.073036858693513</v>
      </c>
      <c r="G4075" s="14">
        <f ca="1">D4075+E4075+F4075</f>
        <v>90.334516777874057</v>
      </c>
      <c r="H4075">
        <f ca="1">FLOOR(SimTable[[#This Row],[Total_Service_Time_sec]],10)</f>
        <v>90</v>
      </c>
    </row>
    <row r="4076" spans="1:8" ht="15" customHeight="1">
      <c r="A4076">
        <f t="shared" si="63"/>
        <v>4075</v>
      </c>
      <c r="B4076" s="13">
        <f ca="1">RAND()</f>
        <v>0.98752451301017619</v>
      </c>
      <c r="C4076" t="str">
        <f ca="1">IF(B4076&lt;=$L$3,$I$3,IF(B4076&lt;=$L$4,$I$4,IF(B4076&lt;=$L$5,$I$5,IF(B4076&lt;=$L$6,$I$6,$I$7))))</f>
        <v>Sundae</v>
      </c>
      <c r="D4076" s="14">
        <f ca="1">LOGINV(RAND(),$M$12,$L$12)</f>
        <v>9.5255202840497653</v>
      </c>
      <c r="E4076" s="14">
        <f ca="1">LOGINV(RAND(),$M$13,$L$13)</f>
        <v>40.346802511021146</v>
      </c>
      <c r="F4076" s="14">
        <f ca="1">LOGINV(RAND(),$M$14,$L$14)</f>
        <v>22.052750444364683</v>
      </c>
      <c r="G4076" s="14">
        <f ca="1">D4076+E4076+F4076</f>
        <v>71.925073239435591</v>
      </c>
      <c r="H4076">
        <f ca="1">FLOOR(SimTable[[#This Row],[Total_Service_Time_sec]],10)</f>
        <v>70</v>
      </c>
    </row>
    <row r="4077" spans="1:8" ht="15" customHeight="1">
      <c r="A4077">
        <f t="shared" si="63"/>
        <v>4076</v>
      </c>
      <c r="B4077" s="13">
        <f ca="1">RAND()</f>
        <v>0.30202644673531998</v>
      </c>
      <c r="C4077" t="str">
        <f ca="1">IF(B4077&lt;=$L$3,$I$3,IF(B4077&lt;=$L$4,$I$4,IF(B4077&lt;=$L$5,$I$5,IF(B4077&lt;=$L$6,$I$6,$I$7))))</f>
        <v>Cone</v>
      </c>
      <c r="D4077" s="14">
        <f ca="1">LOGINV(RAND(),$M$12,$L$12)</f>
        <v>73.444416366022267</v>
      </c>
      <c r="E4077" s="14">
        <f ca="1">LOGINV(RAND(),$M$13,$L$13)</f>
        <v>14.022213862008797</v>
      </c>
      <c r="F4077" s="14">
        <f ca="1">LOGINV(RAND(),$M$14,$L$14)</f>
        <v>22.860960557305958</v>
      </c>
      <c r="G4077" s="14">
        <f ca="1">D4077+E4077+F4077</f>
        <v>110.32759078533702</v>
      </c>
      <c r="H4077">
        <f ca="1">FLOOR(SimTable[[#This Row],[Total_Service_Time_sec]],10)</f>
        <v>110</v>
      </c>
    </row>
    <row r="4078" spans="1:8" ht="15" customHeight="1">
      <c r="A4078">
        <f t="shared" si="63"/>
        <v>4077</v>
      </c>
      <c r="B4078" s="13">
        <f ca="1">RAND()</f>
        <v>0.10079702438927807</v>
      </c>
      <c r="C4078" t="str">
        <f ca="1">IF(B4078&lt;=$L$3,$I$3,IF(B4078&lt;=$L$4,$I$4,IF(B4078&lt;=$L$5,$I$5,IF(B4078&lt;=$L$6,$I$6,$I$7))))</f>
        <v>Cone</v>
      </c>
      <c r="D4078" s="14">
        <f ca="1">LOGINV(RAND(),$M$12,$L$12)</f>
        <v>50.425462896369055</v>
      </c>
      <c r="E4078" s="14">
        <f ca="1">LOGINV(RAND(),$M$13,$L$13)</f>
        <v>10.842577013971122</v>
      </c>
      <c r="F4078" s="14">
        <f ca="1">LOGINV(RAND(),$M$14,$L$14)</f>
        <v>18.461970135910271</v>
      </c>
      <c r="G4078" s="14">
        <f ca="1">D4078+E4078+F4078</f>
        <v>79.730010046250442</v>
      </c>
      <c r="H4078">
        <f ca="1">FLOOR(SimTable[[#This Row],[Total_Service_Time_sec]],10)</f>
        <v>70</v>
      </c>
    </row>
    <row r="4079" spans="1:8" ht="15" customHeight="1">
      <c r="A4079">
        <f t="shared" si="63"/>
        <v>4078</v>
      </c>
      <c r="B4079" s="13">
        <f ca="1">RAND()</f>
        <v>0.25468055446268023</v>
      </c>
      <c r="C4079" t="str">
        <f ca="1">IF(B4079&lt;=$L$3,$I$3,IF(B4079&lt;=$L$4,$I$4,IF(B4079&lt;=$L$5,$I$5,IF(B4079&lt;=$L$6,$I$6,$I$7))))</f>
        <v>Cone</v>
      </c>
      <c r="D4079" s="14">
        <f ca="1">LOGINV(RAND(),$M$12,$L$12)</f>
        <v>30.154476534051991</v>
      </c>
      <c r="E4079" s="14">
        <f ca="1">LOGINV(RAND(),$M$13,$L$13)</f>
        <v>43.433355500408169</v>
      </c>
      <c r="F4079" s="14">
        <f ca="1">LOGINV(RAND(),$M$14,$L$14)</f>
        <v>19.781563684208585</v>
      </c>
      <c r="G4079" s="14">
        <f ca="1">D4079+E4079+F4079</f>
        <v>93.369395718668756</v>
      </c>
      <c r="H4079">
        <f ca="1">FLOOR(SimTable[[#This Row],[Total_Service_Time_sec]],10)</f>
        <v>90</v>
      </c>
    </row>
    <row r="4080" spans="1:8" ht="15" customHeight="1">
      <c r="A4080">
        <f t="shared" si="63"/>
        <v>4079</v>
      </c>
      <c r="B4080" s="13">
        <f ca="1">RAND()</f>
        <v>0.77081632624396446</v>
      </c>
      <c r="C4080" t="str">
        <f ca="1">IF(B4080&lt;=$L$3,$I$3,IF(B4080&lt;=$L$4,$I$4,IF(B4080&lt;=$L$5,$I$5,IF(B4080&lt;=$L$6,$I$6,$I$7))))</f>
        <v>Cup</v>
      </c>
      <c r="D4080" s="14">
        <f ca="1">LOGINV(RAND(),$M$12,$L$12)</f>
        <v>22.314279925957077</v>
      </c>
      <c r="E4080" s="14">
        <f ca="1">LOGINV(RAND(),$M$13,$L$13)</f>
        <v>44.929310815342546</v>
      </c>
      <c r="F4080" s="14">
        <f ca="1">LOGINV(RAND(),$M$14,$L$14)</f>
        <v>14.091507557514003</v>
      </c>
      <c r="G4080" s="14">
        <f ca="1">D4080+E4080+F4080</f>
        <v>81.335098298813634</v>
      </c>
      <c r="H4080">
        <f ca="1">FLOOR(SimTable[[#This Row],[Total_Service_Time_sec]],10)</f>
        <v>80</v>
      </c>
    </row>
    <row r="4081" spans="1:8" ht="15" customHeight="1">
      <c r="A4081">
        <f t="shared" si="63"/>
        <v>4080</v>
      </c>
      <c r="B4081" s="13">
        <f ca="1">RAND()</f>
        <v>0.69107337061204188</v>
      </c>
      <c r="C4081" t="str">
        <f ca="1">IF(B4081&lt;=$L$3,$I$3,IF(B4081&lt;=$L$4,$I$4,IF(B4081&lt;=$L$5,$I$5,IF(B4081&lt;=$L$6,$I$6,$I$7))))</f>
        <v>Cup</v>
      </c>
      <c r="D4081" s="14">
        <f ca="1">LOGINV(RAND(),$M$12,$L$12)</f>
        <v>33.686123752790131</v>
      </c>
      <c r="E4081" s="14">
        <f ca="1">LOGINV(RAND(),$M$13,$L$13)</f>
        <v>12.435758535504894</v>
      </c>
      <c r="F4081" s="14">
        <f ca="1">LOGINV(RAND(),$M$14,$L$14)</f>
        <v>15.903570883238999</v>
      </c>
      <c r="G4081" s="14">
        <f ca="1">D4081+E4081+F4081</f>
        <v>62.025453171534025</v>
      </c>
      <c r="H4081">
        <f ca="1">FLOOR(SimTable[[#This Row],[Total_Service_Time_sec]],10)</f>
        <v>60</v>
      </c>
    </row>
    <row r="4082" spans="1:8" ht="15" customHeight="1">
      <c r="A4082">
        <f t="shared" si="63"/>
        <v>4081</v>
      </c>
      <c r="B4082" s="13">
        <f ca="1">RAND()</f>
        <v>0.24754902953557478</v>
      </c>
      <c r="C4082" t="str">
        <f ca="1">IF(B4082&lt;=$L$3,$I$3,IF(B4082&lt;=$L$4,$I$4,IF(B4082&lt;=$L$5,$I$5,IF(B4082&lt;=$L$6,$I$6,$I$7))))</f>
        <v>Cone</v>
      </c>
      <c r="D4082" s="14">
        <f ca="1">LOGINV(RAND(),$M$12,$L$12)</f>
        <v>48.091931823632052</v>
      </c>
      <c r="E4082" s="14">
        <f ca="1">LOGINV(RAND(),$M$13,$L$13)</f>
        <v>36.734193104083261</v>
      </c>
      <c r="F4082" s="14">
        <f ca="1">LOGINV(RAND(),$M$14,$L$14)</f>
        <v>29.203418730532402</v>
      </c>
      <c r="G4082" s="14">
        <f ca="1">D4082+E4082+F4082</f>
        <v>114.02954365824772</v>
      </c>
      <c r="H4082">
        <f ca="1">FLOOR(SimTable[[#This Row],[Total_Service_Time_sec]],10)</f>
        <v>110</v>
      </c>
    </row>
    <row r="4083" spans="1:8" ht="15" customHeight="1">
      <c r="A4083">
        <f t="shared" si="63"/>
        <v>4082</v>
      </c>
      <c r="B4083" s="13">
        <f ca="1">RAND()</f>
        <v>5.0174134850991425E-2</v>
      </c>
      <c r="C4083" t="str">
        <f ca="1">IF(B4083&lt;=$L$3,$I$3,IF(B4083&lt;=$L$4,$I$4,IF(B4083&lt;=$L$5,$I$5,IF(B4083&lt;=$L$6,$I$6,$I$7))))</f>
        <v>Cone</v>
      </c>
      <c r="D4083" s="14">
        <f ca="1">LOGINV(RAND(),$M$12,$L$12)</f>
        <v>46.123257263169997</v>
      </c>
      <c r="E4083" s="14">
        <f ca="1">LOGINV(RAND(),$M$13,$L$13)</f>
        <v>6.7420858094226972</v>
      </c>
      <c r="F4083" s="14">
        <f ca="1">LOGINV(RAND(),$M$14,$L$14)</f>
        <v>17.525087120319206</v>
      </c>
      <c r="G4083" s="14">
        <f ca="1">D4083+E4083+F4083</f>
        <v>70.390430192911907</v>
      </c>
      <c r="H4083">
        <f ca="1">FLOOR(SimTable[[#This Row],[Total_Service_Time_sec]],10)</f>
        <v>70</v>
      </c>
    </row>
    <row r="4084" spans="1:8" ht="15" customHeight="1">
      <c r="A4084">
        <f t="shared" si="63"/>
        <v>4083</v>
      </c>
      <c r="B4084" s="13">
        <f ca="1">RAND()</f>
        <v>0.76043546357649272</v>
      </c>
      <c r="C4084" t="str">
        <f ca="1">IF(B4084&lt;=$L$3,$I$3,IF(B4084&lt;=$L$4,$I$4,IF(B4084&lt;=$L$5,$I$5,IF(B4084&lt;=$L$6,$I$6,$I$7))))</f>
        <v>Cup</v>
      </c>
      <c r="D4084" s="14">
        <f ca="1">LOGINV(RAND(),$M$12,$L$12)</f>
        <v>90.492202278934798</v>
      </c>
      <c r="E4084" s="14">
        <f ca="1">LOGINV(RAND(),$M$13,$L$13)</f>
        <v>23.190409759439174</v>
      </c>
      <c r="F4084" s="14">
        <f ca="1">LOGINV(RAND(),$M$14,$L$14)</f>
        <v>16.72198098325773</v>
      </c>
      <c r="G4084" s="14">
        <f ca="1">D4084+E4084+F4084</f>
        <v>130.40459302163171</v>
      </c>
      <c r="H4084">
        <f ca="1">FLOOR(SimTable[[#This Row],[Total_Service_Time_sec]],10)</f>
        <v>130</v>
      </c>
    </row>
    <row r="4085" spans="1:8" ht="15" customHeight="1">
      <c r="A4085">
        <f t="shared" si="63"/>
        <v>4084</v>
      </c>
      <c r="B4085" s="13">
        <f ca="1">RAND()</f>
        <v>0.74592613435083133</v>
      </c>
      <c r="C4085" t="str">
        <f ca="1">IF(B4085&lt;=$L$3,$I$3,IF(B4085&lt;=$L$4,$I$4,IF(B4085&lt;=$L$5,$I$5,IF(B4085&lt;=$L$6,$I$6,$I$7))))</f>
        <v>Cup</v>
      </c>
      <c r="D4085" s="14">
        <f ca="1">LOGINV(RAND(),$M$12,$L$12)</f>
        <v>32.176779073395039</v>
      </c>
      <c r="E4085" s="14">
        <f ca="1">LOGINV(RAND(),$M$13,$L$13)</f>
        <v>22.435813049157481</v>
      </c>
      <c r="F4085" s="14">
        <f ca="1">LOGINV(RAND(),$M$14,$L$14)</f>
        <v>26.358769137893812</v>
      </c>
      <c r="G4085" s="14">
        <f ca="1">D4085+E4085+F4085</f>
        <v>80.971361260446329</v>
      </c>
      <c r="H4085">
        <f ca="1">FLOOR(SimTable[[#This Row],[Total_Service_Time_sec]],10)</f>
        <v>80</v>
      </c>
    </row>
    <row r="4086" spans="1:8" ht="15" customHeight="1">
      <c r="A4086">
        <f t="shared" si="63"/>
        <v>4085</v>
      </c>
      <c r="B4086" s="13">
        <f ca="1">RAND()</f>
        <v>0.30151616015811089</v>
      </c>
      <c r="C4086" t="str">
        <f ca="1">IF(B4086&lt;=$L$3,$I$3,IF(B4086&lt;=$L$4,$I$4,IF(B4086&lt;=$L$5,$I$5,IF(B4086&lt;=$L$6,$I$6,$I$7))))</f>
        <v>Cone</v>
      </c>
      <c r="D4086" s="14">
        <f ca="1">LOGINV(RAND(),$M$12,$L$12)</f>
        <v>20.351429599387469</v>
      </c>
      <c r="E4086" s="14">
        <f ca="1">LOGINV(RAND(),$M$13,$L$13)</f>
        <v>6.4972726753295538</v>
      </c>
      <c r="F4086" s="14">
        <f ca="1">LOGINV(RAND(),$M$14,$L$14)</f>
        <v>20.451546497361797</v>
      </c>
      <c r="G4086" s="14">
        <f ca="1">D4086+E4086+F4086</f>
        <v>47.300248772078817</v>
      </c>
      <c r="H4086">
        <f ca="1">FLOOR(SimTable[[#This Row],[Total_Service_Time_sec]],10)</f>
        <v>40</v>
      </c>
    </row>
    <row r="4087" spans="1:8" ht="15" customHeight="1">
      <c r="A4087">
        <f t="shared" si="63"/>
        <v>4086</v>
      </c>
      <c r="B4087" s="13">
        <f ca="1">RAND()</f>
        <v>4.0727890721875548E-2</v>
      </c>
      <c r="C4087" t="str">
        <f ca="1">IF(B4087&lt;=$L$3,$I$3,IF(B4087&lt;=$L$4,$I$4,IF(B4087&lt;=$L$5,$I$5,IF(B4087&lt;=$L$6,$I$6,$I$7))))</f>
        <v>Cone</v>
      </c>
      <c r="D4087" s="14">
        <f ca="1">LOGINV(RAND(),$M$12,$L$12)</f>
        <v>24.456951675562973</v>
      </c>
      <c r="E4087" s="14">
        <f ca="1">LOGINV(RAND(),$M$13,$L$13)</f>
        <v>39.210619808003834</v>
      </c>
      <c r="F4087" s="14">
        <f ca="1">LOGINV(RAND(),$M$14,$L$14)</f>
        <v>18.14393172286934</v>
      </c>
      <c r="G4087" s="14">
        <f ca="1">D4087+E4087+F4087</f>
        <v>81.811503206436143</v>
      </c>
      <c r="H4087">
        <f ca="1">FLOOR(SimTable[[#This Row],[Total_Service_Time_sec]],10)</f>
        <v>80</v>
      </c>
    </row>
    <row r="4088" spans="1:8" ht="15" customHeight="1">
      <c r="A4088">
        <f t="shared" si="63"/>
        <v>4087</v>
      </c>
      <c r="B4088" s="13">
        <f ca="1">RAND()</f>
        <v>0.79513873535364477</v>
      </c>
      <c r="C4088" t="str">
        <f ca="1">IF(B4088&lt;=$L$3,$I$3,IF(B4088&lt;=$L$4,$I$4,IF(B4088&lt;=$L$5,$I$5,IF(B4088&lt;=$L$6,$I$6,$I$7))))</f>
        <v>Cup</v>
      </c>
      <c r="D4088" s="14">
        <f ca="1">LOGINV(RAND(),$M$12,$L$12)</f>
        <v>37.873443179046831</v>
      </c>
      <c r="E4088" s="14">
        <f ca="1">LOGINV(RAND(),$M$13,$L$13)</f>
        <v>16.993603850075338</v>
      </c>
      <c r="F4088" s="14">
        <f ca="1">LOGINV(RAND(),$M$14,$L$14)</f>
        <v>20.941863867132941</v>
      </c>
      <c r="G4088" s="14">
        <f ca="1">D4088+E4088+F4088</f>
        <v>75.808910896255114</v>
      </c>
      <c r="H4088">
        <f ca="1">FLOOR(SimTable[[#This Row],[Total_Service_Time_sec]],10)</f>
        <v>70</v>
      </c>
    </row>
    <row r="4089" spans="1:8" ht="15" customHeight="1">
      <c r="A4089">
        <f t="shared" si="63"/>
        <v>4088</v>
      </c>
      <c r="B4089" s="13">
        <f ca="1">RAND()</f>
        <v>0.51143933247201467</v>
      </c>
      <c r="C4089" t="str">
        <f ca="1">IF(B4089&lt;=$L$3,$I$3,IF(B4089&lt;=$L$4,$I$4,IF(B4089&lt;=$L$5,$I$5,IF(B4089&lt;=$L$6,$I$6,$I$7))))</f>
        <v>Cup</v>
      </c>
      <c r="D4089" s="14">
        <f ca="1">LOGINV(RAND(),$M$12,$L$12)</f>
        <v>42.978207266677003</v>
      </c>
      <c r="E4089" s="14">
        <f ca="1">LOGINV(RAND(),$M$13,$L$13)</f>
        <v>21.746413880461674</v>
      </c>
      <c r="F4089" s="14">
        <f ca="1">LOGINV(RAND(),$M$14,$L$14)</f>
        <v>17.267580835440441</v>
      </c>
      <c r="G4089" s="14">
        <f ca="1">D4089+E4089+F4089</f>
        <v>81.992201982579118</v>
      </c>
      <c r="H4089">
        <f ca="1">FLOOR(SimTable[[#This Row],[Total_Service_Time_sec]],10)</f>
        <v>80</v>
      </c>
    </row>
    <row r="4090" spans="1:8" ht="15" customHeight="1">
      <c r="A4090">
        <f t="shared" si="63"/>
        <v>4089</v>
      </c>
      <c r="B4090" s="13">
        <f ca="1">RAND()</f>
        <v>0.81258613919179101</v>
      </c>
      <c r="C4090" t="str">
        <f ca="1">IF(B4090&lt;=$L$3,$I$3,IF(B4090&lt;=$L$4,$I$4,IF(B4090&lt;=$L$5,$I$5,IF(B4090&lt;=$L$6,$I$6,$I$7))))</f>
        <v>Cup</v>
      </c>
      <c r="D4090" s="14">
        <f ca="1">LOGINV(RAND(),$M$12,$L$12)</f>
        <v>17.942019428076133</v>
      </c>
      <c r="E4090" s="14">
        <f ca="1">LOGINV(RAND(),$M$13,$L$13)</f>
        <v>25.144546390551881</v>
      </c>
      <c r="F4090" s="14">
        <f ca="1">LOGINV(RAND(),$M$14,$L$14)</f>
        <v>25.799485761880963</v>
      </c>
      <c r="G4090" s="14">
        <f ca="1">D4090+E4090+F4090</f>
        <v>68.886051580508976</v>
      </c>
      <c r="H4090">
        <f ca="1">FLOOR(SimTable[[#This Row],[Total_Service_Time_sec]],10)</f>
        <v>60</v>
      </c>
    </row>
    <row r="4091" spans="1:8" ht="15" customHeight="1">
      <c r="A4091">
        <f t="shared" si="63"/>
        <v>4090</v>
      </c>
      <c r="B4091" s="13">
        <f ca="1">RAND()</f>
        <v>0.63869656720955914</v>
      </c>
      <c r="C4091" t="str">
        <f ca="1">IF(B4091&lt;=$L$3,$I$3,IF(B4091&lt;=$L$4,$I$4,IF(B4091&lt;=$L$5,$I$5,IF(B4091&lt;=$L$6,$I$6,$I$7))))</f>
        <v>Cup</v>
      </c>
      <c r="D4091" s="14">
        <f ca="1">LOGINV(RAND(),$M$12,$L$12)</f>
        <v>19.756918023308909</v>
      </c>
      <c r="E4091" s="14">
        <f ca="1">LOGINV(RAND(),$M$13,$L$13)</f>
        <v>25.384773688519903</v>
      </c>
      <c r="F4091" s="14">
        <f ca="1">LOGINV(RAND(),$M$14,$L$14)</f>
        <v>18.197819837243852</v>
      </c>
      <c r="G4091" s="14">
        <f ca="1">D4091+E4091+F4091</f>
        <v>63.339511549072668</v>
      </c>
      <c r="H4091">
        <f ca="1">FLOOR(SimTable[[#This Row],[Total_Service_Time_sec]],10)</f>
        <v>60</v>
      </c>
    </row>
    <row r="4092" spans="1:8" ht="15" customHeight="1">
      <c r="A4092">
        <f t="shared" si="63"/>
        <v>4091</v>
      </c>
      <c r="B4092" s="13">
        <f ca="1">RAND()</f>
        <v>0.53958076700953495</v>
      </c>
      <c r="C4092" t="str">
        <f ca="1">IF(B4092&lt;=$L$3,$I$3,IF(B4092&lt;=$L$4,$I$4,IF(B4092&lt;=$L$5,$I$5,IF(B4092&lt;=$L$6,$I$6,$I$7))))</f>
        <v>Cup</v>
      </c>
      <c r="D4092" s="14">
        <f ca="1">LOGINV(RAND(),$M$12,$L$12)</f>
        <v>17.795424910468643</v>
      </c>
      <c r="E4092" s="14">
        <f ca="1">LOGINV(RAND(),$M$13,$L$13)</f>
        <v>19.905378908741806</v>
      </c>
      <c r="F4092" s="14">
        <f ca="1">LOGINV(RAND(),$M$14,$L$14)</f>
        <v>15.663515716241088</v>
      </c>
      <c r="G4092" s="14">
        <f ca="1">D4092+E4092+F4092</f>
        <v>53.364319535451536</v>
      </c>
      <c r="H4092">
        <f ca="1">FLOOR(SimTable[[#This Row],[Total_Service_Time_sec]],10)</f>
        <v>50</v>
      </c>
    </row>
    <row r="4093" spans="1:8" ht="15" customHeight="1">
      <c r="A4093">
        <f t="shared" si="63"/>
        <v>4092</v>
      </c>
      <c r="B4093" s="13">
        <f ca="1">RAND()</f>
        <v>0.53266700129397593</v>
      </c>
      <c r="C4093" t="str">
        <f ca="1">IF(B4093&lt;=$L$3,$I$3,IF(B4093&lt;=$L$4,$I$4,IF(B4093&lt;=$L$5,$I$5,IF(B4093&lt;=$L$6,$I$6,$I$7))))</f>
        <v>Cup</v>
      </c>
      <c r="D4093" s="14">
        <f ca="1">LOGINV(RAND(),$M$12,$L$12)</f>
        <v>96.779463565866251</v>
      </c>
      <c r="E4093" s="14">
        <f ca="1">LOGINV(RAND(),$M$13,$L$13)</f>
        <v>25.028411005562891</v>
      </c>
      <c r="F4093" s="14">
        <f ca="1">LOGINV(RAND(),$M$14,$L$14)</f>
        <v>19.736486644962341</v>
      </c>
      <c r="G4093" s="14">
        <f ca="1">D4093+E4093+F4093</f>
        <v>141.54436121639148</v>
      </c>
      <c r="H4093">
        <f ca="1">FLOOR(SimTable[[#This Row],[Total_Service_Time_sec]],10)</f>
        <v>140</v>
      </c>
    </row>
    <row r="4094" spans="1:8" ht="15" customHeight="1">
      <c r="A4094">
        <f t="shared" si="63"/>
        <v>4093</v>
      </c>
      <c r="B4094" s="13">
        <f ca="1">RAND()</f>
        <v>3.6308384987933207E-2</v>
      </c>
      <c r="C4094" t="str">
        <f ca="1">IF(B4094&lt;=$L$3,$I$3,IF(B4094&lt;=$L$4,$I$4,IF(B4094&lt;=$L$5,$I$5,IF(B4094&lt;=$L$6,$I$6,$I$7))))</f>
        <v>Cone</v>
      </c>
      <c r="D4094" s="14">
        <f ca="1">LOGINV(RAND(),$M$12,$L$12)</f>
        <v>19.338396265222499</v>
      </c>
      <c r="E4094" s="14">
        <f ca="1">LOGINV(RAND(),$M$13,$L$13)</f>
        <v>36.003262381279185</v>
      </c>
      <c r="F4094" s="14">
        <f ca="1">LOGINV(RAND(),$M$14,$L$14)</f>
        <v>24.709907763087624</v>
      </c>
      <c r="G4094" s="14">
        <f ca="1">D4094+E4094+F4094</f>
        <v>80.051566409589313</v>
      </c>
      <c r="H4094">
        <f ca="1">FLOOR(SimTable[[#This Row],[Total_Service_Time_sec]],10)</f>
        <v>80</v>
      </c>
    </row>
    <row r="4095" spans="1:8" ht="15" customHeight="1">
      <c r="A4095">
        <f t="shared" si="63"/>
        <v>4094</v>
      </c>
      <c r="B4095" s="13">
        <f ca="1">RAND()</f>
        <v>0.58771337834468496</v>
      </c>
      <c r="C4095" t="str">
        <f ca="1">IF(B4095&lt;=$L$3,$I$3,IF(B4095&lt;=$L$4,$I$4,IF(B4095&lt;=$L$5,$I$5,IF(B4095&lt;=$L$6,$I$6,$I$7))))</f>
        <v>Cup</v>
      </c>
      <c r="D4095" s="14">
        <f ca="1">LOGINV(RAND(),$M$12,$L$12)</f>
        <v>66.316680449998316</v>
      </c>
      <c r="E4095" s="14">
        <f ca="1">LOGINV(RAND(),$M$13,$L$13)</f>
        <v>75.013869147625286</v>
      </c>
      <c r="F4095" s="14">
        <f ca="1">LOGINV(RAND(),$M$14,$L$14)</f>
        <v>22.446816076586288</v>
      </c>
      <c r="G4095" s="14">
        <f ca="1">D4095+E4095+F4095</f>
        <v>163.77736567420988</v>
      </c>
      <c r="H4095">
        <f ca="1">FLOOR(SimTable[[#This Row],[Total_Service_Time_sec]],10)</f>
        <v>160</v>
      </c>
    </row>
    <row r="4096" spans="1:8" ht="15" customHeight="1">
      <c r="A4096">
        <f t="shared" si="63"/>
        <v>4095</v>
      </c>
      <c r="B4096" s="13">
        <f ca="1">RAND()</f>
        <v>0.45513219886435818</v>
      </c>
      <c r="C4096" t="str">
        <f ca="1">IF(B4096&lt;=$L$3,$I$3,IF(B4096&lt;=$L$4,$I$4,IF(B4096&lt;=$L$5,$I$5,IF(B4096&lt;=$L$6,$I$6,$I$7))))</f>
        <v>Cone</v>
      </c>
      <c r="D4096" s="14">
        <f ca="1">LOGINV(RAND(),$M$12,$L$12)</f>
        <v>13.671972830857634</v>
      </c>
      <c r="E4096" s="14">
        <f ca="1">LOGINV(RAND(),$M$13,$L$13)</f>
        <v>52.230197633646277</v>
      </c>
      <c r="F4096" s="14">
        <f ca="1">LOGINV(RAND(),$M$14,$L$14)</f>
        <v>19.719584176516186</v>
      </c>
      <c r="G4096" s="14">
        <f ca="1">D4096+E4096+F4096</f>
        <v>85.62175464102009</v>
      </c>
      <c r="H4096">
        <f ca="1">FLOOR(SimTable[[#This Row],[Total_Service_Time_sec]],10)</f>
        <v>80</v>
      </c>
    </row>
    <row r="4097" spans="1:8" ht="15" customHeight="1">
      <c r="A4097">
        <f t="shared" si="63"/>
        <v>4096</v>
      </c>
      <c r="B4097" s="13">
        <f ca="1">RAND()</f>
        <v>0.67878507661998433</v>
      </c>
      <c r="C4097" t="str">
        <f ca="1">IF(B4097&lt;=$L$3,$I$3,IF(B4097&lt;=$L$4,$I$4,IF(B4097&lt;=$L$5,$I$5,IF(B4097&lt;=$L$6,$I$6,$I$7))))</f>
        <v>Cup</v>
      </c>
      <c r="D4097" s="14">
        <f ca="1">LOGINV(RAND(),$M$12,$L$12)</f>
        <v>15.829585795642839</v>
      </c>
      <c r="E4097" s="14">
        <f ca="1">LOGINV(RAND(),$M$13,$L$13)</f>
        <v>54.238008558832234</v>
      </c>
      <c r="F4097" s="14">
        <f ca="1">LOGINV(RAND(),$M$14,$L$14)</f>
        <v>21.030764272111725</v>
      </c>
      <c r="G4097" s="14">
        <f ca="1">D4097+E4097+F4097</f>
        <v>91.098358626586801</v>
      </c>
      <c r="H4097">
        <f ca="1">FLOOR(SimTable[[#This Row],[Total_Service_Time_sec]],10)</f>
        <v>90</v>
      </c>
    </row>
    <row r="4098" spans="1:8" ht="15" customHeight="1">
      <c r="A4098">
        <f t="shared" ref="A4098:A4161" si="64">ROW()-1</f>
        <v>4097</v>
      </c>
      <c r="B4098" s="13">
        <f ca="1">RAND()</f>
        <v>0.7902698848750479</v>
      </c>
      <c r="C4098" t="str">
        <f ca="1">IF(B4098&lt;=$L$3,$I$3,IF(B4098&lt;=$L$4,$I$4,IF(B4098&lt;=$L$5,$I$5,IF(B4098&lt;=$L$6,$I$6,$I$7))))</f>
        <v>Cup</v>
      </c>
      <c r="D4098" s="14">
        <f ca="1">LOGINV(RAND(),$M$12,$L$12)</f>
        <v>30.170555431526832</v>
      </c>
      <c r="E4098" s="14">
        <f ca="1">LOGINV(RAND(),$M$13,$L$13)</f>
        <v>21.135162610813211</v>
      </c>
      <c r="F4098" s="14">
        <f ca="1">LOGINV(RAND(),$M$14,$L$14)</f>
        <v>19.846243282678191</v>
      </c>
      <c r="G4098" s="14">
        <f ca="1">D4098+E4098+F4098</f>
        <v>71.151961325018235</v>
      </c>
      <c r="H4098">
        <f ca="1">FLOOR(SimTable[[#This Row],[Total_Service_Time_sec]],10)</f>
        <v>70</v>
      </c>
    </row>
    <row r="4099" spans="1:8" ht="15" customHeight="1">
      <c r="A4099">
        <f t="shared" si="64"/>
        <v>4098</v>
      </c>
      <c r="B4099" s="13">
        <f ca="1">RAND()</f>
        <v>0.13180675894142202</v>
      </c>
      <c r="C4099" t="str">
        <f ca="1">IF(B4099&lt;=$L$3,$I$3,IF(B4099&lt;=$L$4,$I$4,IF(B4099&lt;=$L$5,$I$5,IF(B4099&lt;=$L$6,$I$6,$I$7))))</f>
        <v>Cone</v>
      </c>
      <c r="D4099" s="14">
        <f ca="1">LOGINV(RAND(),$M$12,$L$12)</f>
        <v>14.09657788594731</v>
      </c>
      <c r="E4099" s="14">
        <f ca="1">LOGINV(RAND(),$M$13,$L$13)</f>
        <v>14.57658236522362</v>
      </c>
      <c r="F4099" s="14">
        <f ca="1">LOGINV(RAND(),$M$14,$L$14)</f>
        <v>18.833966010637273</v>
      </c>
      <c r="G4099" s="14">
        <f ca="1">D4099+E4099+F4099</f>
        <v>47.507126261808203</v>
      </c>
      <c r="H4099">
        <f ca="1">FLOOR(SimTable[[#This Row],[Total_Service_Time_sec]],10)</f>
        <v>40</v>
      </c>
    </row>
    <row r="4100" spans="1:8" ht="15" customHeight="1">
      <c r="A4100">
        <f t="shared" si="64"/>
        <v>4099</v>
      </c>
      <c r="B4100" s="13">
        <f ca="1">RAND()</f>
        <v>0.12039607415471099</v>
      </c>
      <c r="C4100" t="str">
        <f ca="1">IF(B4100&lt;=$L$3,$I$3,IF(B4100&lt;=$L$4,$I$4,IF(B4100&lt;=$L$5,$I$5,IF(B4100&lt;=$L$6,$I$6,$I$7))))</f>
        <v>Cone</v>
      </c>
      <c r="D4100" s="14">
        <f ca="1">LOGINV(RAND(),$M$12,$L$12)</f>
        <v>59.73581722149936</v>
      </c>
      <c r="E4100" s="14">
        <f ca="1">LOGINV(RAND(),$M$13,$L$13)</f>
        <v>49.737823769286166</v>
      </c>
      <c r="F4100" s="14">
        <f ca="1">LOGINV(RAND(),$M$14,$L$14)</f>
        <v>16.294924149267725</v>
      </c>
      <c r="G4100" s="14">
        <f ca="1">D4100+E4100+F4100</f>
        <v>125.76856514005325</v>
      </c>
      <c r="H4100">
        <f ca="1">FLOOR(SimTable[[#This Row],[Total_Service_Time_sec]],10)</f>
        <v>120</v>
      </c>
    </row>
    <row r="4101" spans="1:8" ht="15" customHeight="1">
      <c r="A4101">
        <f t="shared" si="64"/>
        <v>4100</v>
      </c>
      <c r="B4101" s="13">
        <f ca="1">RAND()</f>
        <v>0.91090121853732042</v>
      </c>
      <c r="C4101" t="str">
        <f ca="1">IF(B4101&lt;=$L$3,$I$3,IF(B4101&lt;=$L$4,$I$4,IF(B4101&lt;=$L$5,$I$5,IF(B4101&lt;=$L$6,$I$6,$I$7))))</f>
        <v>Split</v>
      </c>
      <c r="D4101" s="14">
        <f ca="1">LOGINV(RAND(),$M$12,$L$12)</f>
        <v>18.324102049974694</v>
      </c>
      <c r="E4101" s="14">
        <f ca="1">LOGINV(RAND(),$M$13,$L$13)</f>
        <v>44.203758516946742</v>
      </c>
      <c r="F4101" s="14">
        <f ca="1">LOGINV(RAND(),$M$14,$L$14)</f>
        <v>18.433785747455012</v>
      </c>
      <c r="G4101" s="14">
        <f ca="1">D4101+E4101+F4101</f>
        <v>80.961646314376452</v>
      </c>
      <c r="H4101">
        <f ca="1">FLOOR(SimTable[[#This Row],[Total_Service_Time_sec]],10)</f>
        <v>80</v>
      </c>
    </row>
    <row r="4102" spans="1:8" ht="15" customHeight="1">
      <c r="A4102">
        <f t="shared" si="64"/>
        <v>4101</v>
      </c>
      <c r="B4102" s="13">
        <f ca="1">RAND()</f>
        <v>0.41071139247850952</v>
      </c>
      <c r="C4102" t="str">
        <f ca="1">IF(B4102&lt;=$L$3,$I$3,IF(B4102&lt;=$L$4,$I$4,IF(B4102&lt;=$L$5,$I$5,IF(B4102&lt;=$L$6,$I$6,$I$7))))</f>
        <v>Cone</v>
      </c>
      <c r="D4102" s="14">
        <f ca="1">LOGINV(RAND(),$M$12,$L$12)</f>
        <v>40.053080136217957</v>
      </c>
      <c r="E4102" s="14">
        <f ca="1">LOGINV(RAND(),$M$13,$L$13)</f>
        <v>17.91790219508006</v>
      </c>
      <c r="F4102" s="14">
        <f ca="1">LOGINV(RAND(),$M$14,$L$14)</f>
        <v>19.236514474105974</v>
      </c>
      <c r="G4102" s="14">
        <f ca="1">D4102+E4102+F4102</f>
        <v>77.207496805403991</v>
      </c>
      <c r="H4102">
        <f ca="1">FLOOR(SimTable[[#This Row],[Total_Service_Time_sec]],10)</f>
        <v>70</v>
      </c>
    </row>
    <row r="4103" spans="1:8" ht="15" customHeight="1">
      <c r="A4103">
        <f t="shared" si="64"/>
        <v>4102</v>
      </c>
      <c r="B4103" s="13">
        <f ca="1">RAND()</f>
        <v>0.71606296209893561</v>
      </c>
      <c r="C4103" t="str">
        <f ca="1">IF(B4103&lt;=$L$3,$I$3,IF(B4103&lt;=$L$4,$I$4,IF(B4103&lt;=$L$5,$I$5,IF(B4103&lt;=$L$6,$I$6,$I$7))))</f>
        <v>Cup</v>
      </c>
      <c r="D4103" s="14">
        <f ca="1">LOGINV(RAND(),$M$12,$L$12)</f>
        <v>114.65021868482566</v>
      </c>
      <c r="E4103" s="14">
        <f ca="1">LOGINV(RAND(),$M$13,$L$13)</f>
        <v>21.429338564096955</v>
      </c>
      <c r="F4103" s="14">
        <f ca="1">LOGINV(RAND(),$M$14,$L$14)</f>
        <v>21.866186926096333</v>
      </c>
      <c r="G4103" s="14">
        <f ca="1">D4103+E4103+F4103</f>
        <v>157.94574417501894</v>
      </c>
      <c r="H4103">
        <f ca="1">FLOOR(SimTable[[#This Row],[Total_Service_Time_sec]],10)</f>
        <v>150</v>
      </c>
    </row>
    <row r="4104" spans="1:8" ht="15" customHeight="1">
      <c r="A4104">
        <f t="shared" si="64"/>
        <v>4103</v>
      </c>
      <c r="B4104" s="13">
        <f ca="1">RAND()</f>
        <v>5.2156287787134881E-2</v>
      </c>
      <c r="C4104" t="str">
        <f ca="1">IF(B4104&lt;=$L$3,$I$3,IF(B4104&lt;=$L$4,$I$4,IF(B4104&lt;=$L$5,$I$5,IF(B4104&lt;=$L$6,$I$6,$I$7))))</f>
        <v>Cone</v>
      </c>
      <c r="D4104" s="14">
        <f ca="1">LOGINV(RAND(),$M$12,$L$12)</f>
        <v>70.042002664803292</v>
      </c>
      <c r="E4104" s="14">
        <f ca="1">LOGINV(RAND(),$M$13,$L$13)</f>
        <v>18.331649950016661</v>
      </c>
      <c r="F4104" s="14">
        <f ca="1">LOGINV(RAND(),$M$14,$L$14)</f>
        <v>22.759858922812853</v>
      </c>
      <c r="G4104" s="14">
        <f ca="1">D4104+E4104+F4104</f>
        <v>111.1335115376328</v>
      </c>
      <c r="H4104">
        <f ca="1">FLOOR(SimTable[[#This Row],[Total_Service_Time_sec]],10)</f>
        <v>110</v>
      </c>
    </row>
    <row r="4105" spans="1:8" ht="15" customHeight="1">
      <c r="A4105">
        <f t="shared" si="64"/>
        <v>4104</v>
      </c>
      <c r="B4105" s="13">
        <f ca="1">RAND()</f>
        <v>0.59721550065272855</v>
      </c>
      <c r="C4105" t="str">
        <f ca="1">IF(B4105&lt;=$L$3,$I$3,IF(B4105&lt;=$L$4,$I$4,IF(B4105&lt;=$L$5,$I$5,IF(B4105&lt;=$L$6,$I$6,$I$7))))</f>
        <v>Cup</v>
      </c>
      <c r="D4105" s="14">
        <f ca="1">LOGINV(RAND(),$M$12,$L$12)</f>
        <v>28.401266477835843</v>
      </c>
      <c r="E4105" s="14">
        <f ca="1">LOGINV(RAND(),$M$13,$L$13)</f>
        <v>48.118510187884198</v>
      </c>
      <c r="F4105" s="14">
        <f ca="1">LOGINV(RAND(),$M$14,$L$14)</f>
        <v>17.525589078885041</v>
      </c>
      <c r="G4105" s="14">
        <f ca="1">D4105+E4105+F4105</f>
        <v>94.045365744605078</v>
      </c>
      <c r="H4105">
        <f ca="1">FLOOR(SimTable[[#This Row],[Total_Service_Time_sec]],10)</f>
        <v>90</v>
      </c>
    </row>
    <row r="4106" spans="1:8" ht="15" customHeight="1">
      <c r="A4106">
        <f t="shared" si="64"/>
        <v>4105</v>
      </c>
      <c r="B4106" s="13">
        <f ca="1">RAND()</f>
        <v>0.57068443896627263</v>
      </c>
      <c r="C4106" t="str">
        <f ca="1">IF(B4106&lt;=$L$3,$I$3,IF(B4106&lt;=$L$4,$I$4,IF(B4106&lt;=$L$5,$I$5,IF(B4106&lt;=$L$6,$I$6,$I$7))))</f>
        <v>Cup</v>
      </c>
      <c r="D4106" s="14">
        <f ca="1">LOGINV(RAND(),$M$12,$L$12)</f>
        <v>63.847918100740294</v>
      </c>
      <c r="E4106" s="14">
        <f ca="1">LOGINV(RAND(),$M$13,$L$13)</f>
        <v>36.842387416037688</v>
      </c>
      <c r="F4106" s="14">
        <f ca="1">LOGINV(RAND(),$M$14,$L$14)</f>
        <v>18.542709822421259</v>
      </c>
      <c r="G4106" s="14">
        <f ca="1">D4106+E4106+F4106</f>
        <v>119.23301533919924</v>
      </c>
      <c r="H4106">
        <f ca="1">FLOOR(SimTable[[#This Row],[Total_Service_Time_sec]],10)</f>
        <v>110</v>
      </c>
    </row>
    <row r="4107" spans="1:8" ht="15" customHeight="1">
      <c r="A4107">
        <f t="shared" si="64"/>
        <v>4106</v>
      </c>
      <c r="B4107" s="13">
        <f ca="1">RAND()</f>
        <v>0.1288810642191428</v>
      </c>
      <c r="C4107" t="str">
        <f ca="1">IF(B4107&lt;=$L$3,$I$3,IF(B4107&lt;=$L$4,$I$4,IF(B4107&lt;=$L$5,$I$5,IF(B4107&lt;=$L$6,$I$6,$I$7))))</f>
        <v>Cone</v>
      </c>
      <c r="D4107" s="14">
        <f ca="1">LOGINV(RAND(),$M$12,$L$12)</f>
        <v>21.508341280791292</v>
      </c>
      <c r="E4107" s="14">
        <f ca="1">LOGINV(RAND(),$M$13,$L$13)</f>
        <v>51.770152364395116</v>
      </c>
      <c r="F4107" s="14">
        <f ca="1">LOGINV(RAND(),$M$14,$L$14)</f>
        <v>19.100683950230348</v>
      </c>
      <c r="G4107" s="14">
        <f ca="1">D4107+E4107+F4107</f>
        <v>92.379177595416763</v>
      </c>
      <c r="H4107">
        <f ca="1">FLOOR(SimTable[[#This Row],[Total_Service_Time_sec]],10)</f>
        <v>90</v>
      </c>
    </row>
    <row r="4108" spans="1:8" ht="15" customHeight="1">
      <c r="A4108">
        <f t="shared" si="64"/>
        <v>4107</v>
      </c>
      <c r="B4108" s="13">
        <f ca="1">RAND()</f>
        <v>0.45196605426703007</v>
      </c>
      <c r="C4108" t="str">
        <f ca="1">IF(B4108&lt;=$L$3,$I$3,IF(B4108&lt;=$L$4,$I$4,IF(B4108&lt;=$L$5,$I$5,IF(B4108&lt;=$L$6,$I$6,$I$7))))</f>
        <v>Cone</v>
      </c>
      <c r="D4108" s="14">
        <f ca="1">LOGINV(RAND(),$M$12,$L$12)</f>
        <v>21.818448570358228</v>
      </c>
      <c r="E4108" s="14">
        <f ca="1">LOGINV(RAND(),$M$13,$L$13)</f>
        <v>38.339256839135437</v>
      </c>
      <c r="F4108" s="14">
        <f ca="1">LOGINV(RAND(),$M$14,$L$14)</f>
        <v>28.114698128784848</v>
      </c>
      <c r="G4108" s="14">
        <f ca="1">D4108+E4108+F4108</f>
        <v>88.27240353827851</v>
      </c>
      <c r="H4108">
        <f ca="1">FLOOR(SimTable[[#This Row],[Total_Service_Time_sec]],10)</f>
        <v>80</v>
      </c>
    </row>
    <row r="4109" spans="1:8" ht="15" customHeight="1">
      <c r="A4109">
        <f t="shared" si="64"/>
        <v>4108</v>
      </c>
      <c r="B4109" s="13">
        <f ca="1">RAND()</f>
        <v>0.17930815572984327</v>
      </c>
      <c r="C4109" t="str">
        <f ca="1">IF(B4109&lt;=$L$3,$I$3,IF(B4109&lt;=$L$4,$I$4,IF(B4109&lt;=$L$5,$I$5,IF(B4109&lt;=$L$6,$I$6,$I$7))))</f>
        <v>Cone</v>
      </c>
      <c r="D4109" s="14">
        <f ca="1">LOGINV(RAND(),$M$12,$L$12)</f>
        <v>44.473848987976588</v>
      </c>
      <c r="E4109" s="14">
        <f ca="1">LOGINV(RAND(),$M$13,$L$13)</f>
        <v>50.935986880253218</v>
      </c>
      <c r="F4109" s="14">
        <f ca="1">LOGINV(RAND(),$M$14,$L$14)</f>
        <v>18.254914036962816</v>
      </c>
      <c r="G4109" s="14">
        <f ca="1">D4109+E4109+F4109</f>
        <v>113.66474990519262</v>
      </c>
      <c r="H4109">
        <f ca="1">FLOOR(SimTable[[#This Row],[Total_Service_Time_sec]],10)</f>
        <v>110</v>
      </c>
    </row>
    <row r="4110" spans="1:8" ht="15" customHeight="1">
      <c r="A4110">
        <f t="shared" si="64"/>
        <v>4109</v>
      </c>
      <c r="B4110" s="13">
        <f ca="1">RAND()</f>
        <v>0.81450641399728874</v>
      </c>
      <c r="C4110" t="str">
        <f ca="1">IF(B4110&lt;=$L$3,$I$3,IF(B4110&lt;=$L$4,$I$4,IF(B4110&lt;=$L$5,$I$5,IF(B4110&lt;=$L$6,$I$6,$I$7))))</f>
        <v>Cup</v>
      </c>
      <c r="D4110" s="14">
        <f ca="1">LOGINV(RAND(),$M$12,$L$12)</f>
        <v>22.697296796241005</v>
      </c>
      <c r="E4110" s="14">
        <f ca="1">LOGINV(RAND(),$M$13,$L$13)</f>
        <v>22.324950390397984</v>
      </c>
      <c r="F4110" s="14">
        <f ca="1">LOGINV(RAND(),$M$14,$L$14)</f>
        <v>20.088320364834885</v>
      </c>
      <c r="G4110" s="14">
        <f ca="1">D4110+E4110+F4110</f>
        <v>65.110567551473878</v>
      </c>
      <c r="H4110">
        <f ca="1">FLOOR(SimTable[[#This Row],[Total_Service_Time_sec]],10)</f>
        <v>60</v>
      </c>
    </row>
    <row r="4111" spans="1:8" ht="15" customHeight="1">
      <c r="A4111">
        <f t="shared" si="64"/>
        <v>4110</v>
      </c>
      <c r="B4111" s="13">
        <f ca="1">RAND()</f>
        <v>0.55481417594414073</v>
      </c>
      <c r="C4111" t="str">
        <f ca="1">IF(B4111&lt;=$L$3,$I$3,IF(B4111&lt;=$L$4,$I$4,IF(B4111&lt;=$L$5,$I$5,IF(B4111&lt;=$L$6,$I$6,$I$7))))</f>
        <v>Cup</v>
      </c>
      <c r="D4111" s="14">
        <f ca="1">LOGINV(RAND(),$M$12,$L$12)</f>
        <v>25.808829577202726</v>
      </c>
      <c r="E4111" s="14">
        <f ca="1">LOGINV(RAND(),$M$13,$L$13)</f>
        <v>37.490090789058527</v>
      </c>
      <c r="F4111" s="14">
        <f ca="1">LOGINV(RAND(),$M$14,$L$14)</f>
        <v>19.255062622306848</v>
      </c>
      <c r="G4111" s="14">
        <f ca="1">D4111+E4111+F4111</f>
        <v>82.553982988568109</v>
      </c>
      <c r="H4111">
        <f ca="1">FLOOR(SimTable[[#This Row],[Total_Service_Time_sec]],10)</f>
        <v>80</v>
      </c>
    </row>
    <row r="4112" spans="1:8" ht="15" customHeight="1">
      <c r="A4112">
        <f t="shared" si="64"/>
        <v>4111</v>
      </c>
      <c r="B4112" s="13">
        <f ca="1">RAND()</f>
        <v>0.24813514706720075</v>
      </c>
      <c r="C4112" t="str">
        <f ca="1">IF(B4112&lt;=$L$3,$I$3,IF(B4112&lt;=$L$4,$I$4,IF(B4112&lt;=$L$5,$I$5,IF(B4112&lt;=$L$6,$I$6,$I$7))))</f>
        <v>Cone</v>
      </c>
      <c r="D4112" s="14">
        <f ca="1">LOGINV(RAND(),$M$12,$L$12)</f>
        <v>76.705379802387071</v>
      </c>
      <c r="E4112" s="14">
        <f ca="1">LOGINV(RAND(),$M$13,$L$13)</f>
        <v>16.978582892503518</v>
      </c>
      <c r="F4112" s="14">
        <f ca="1">LOGINV(RAND(),$M$14,$L$14)</f>
        <v>22.284260505736288</v>
      </c>
      <c r="G4112" s="14">
        <f ca="1">D4112+E4112+F4112</f>
        <v>115.96822320062688</v>
      </c>
      <c r="H4112">
        <f ca="1">FLOOR(SimTable[[#This Row],[Total_Service_Time_sec]],10)</f>
        <v>110</v>
      </c>
    </row>
    <row r="4113" spans="1:8" ht="15" customHeight="1">
      <c r="A4113">
        <f t="shared" si="64"/>
        <v>4112</v>
      </c>
      <c r="B4113" s="13">
        <f ca="1">RAND()</f>
        <v>0.1715005985776562</v>
      </c>
      <c r="C4113" t="str">
        <f ca="1">IF(B4113&lt;=$L$3,$I$3,IF(B4113&lt;=$L$4,$I$4,IF(B4113&lt;=$L$5,$I$5,IF(B4113&lt;=$L$6,$I$6,$I$7))))</f>
        <v>Cone</v>
      </c>
      <c r="D4113" s="14">
        <f ca="1">LOGINV(RAND(),$M$12,$L$12)</f>
        <v>37.333328961437438</v>
      </c>
      <c r="E4113" s="14">
        <f ca="1">LOGINV(RAND(),$M$13,$L$13)</f>
        <v>34.859435054310502</v>
      </c>
      <c r="F4113" s="14">
        <f ca="1">LOGINV(RAND(),$M$14,$L$14)</f>
        <v>18.989411223322033</v>
      </c>
      <c r="G4113" s="14">
        <f ca="1">D4113+E4113+F4113</f>
        <v>91.182175239069977</v>
      </c>
      <c r="H4113">
        <f ca="1">FLOOR(SimTable[[#This Row],[Total_Service_Time_sec]],10)</f>
        <v>90</v>
      </c>
    </row>
    <row r="4114" spans="1:8" ht="15" customHeight="1">
      <c r="A4114">
        <f t="shared" si="64"/>
        <v>4113</v>
      </c>
      <c r="B4114" s="13">
        <f ca="1">RAND()</f>
        <v>2.0459379841641367E-2</v>
      </c>
      <c r="C4114" t="str">
        <f ca="1">IF(B4114&lt;=$L$3,$I$3,IF(B4114&lt;=$L$4,$I$4,IF(B4114&lt;=$L$5,$I$5,IF(B4114&lt;=$L$6,$I$6,$I$7))))</f>
        <v>Cone</v>
      </c>
      <c r="D4114" s="14">
        <f ca="1">LOGINV(RAND(),$M$12,$L$12)</f>
        <v>33.081561575681768</v>
      </c>
      <c r="E4114" s="14">
        <f ca="1">LOGINV(RAND(),$M$13,$L$13)</f>
        <v>20.975025456058329</v>
      </c>
      <c r="F4114" s="14">
        <f ca="1">LOGINV(RAND(),$M$14,$L$14)</f>
        <v>19.733710303687968</v>
      </c>
      <c r="G4114" s="14">
        <f ca="1">D4114+E4114+F4114</f>
        <v>73.790297335428065</v>
      </c>
      <c r="H4114">
        <f ca="1">FLOOR(SimTable[[#This Row],[Total_Service_Time_sec]],10)</f>
        <v>70</v>
      </c>
    </row>
    <row r="4115" spans="1:8" ht="15" customHeight="1">
      <c r="A4115">
        <f t="shared" si="64"/>
        <v>4114</v>
      </c>
      <c r="B4115" s="13">
        <f ca="1">RAND()</f>
        <v>0.4494051729697548</v>
      </c>
      <c r="C4115" t="str">
        <f ca="1">IF(B4115&lt;=$L$3,$I$3,IF(B4115&lt;=$L$4,$I$4,IF(B4115&lt;=$L$5,$I$5,IF(B4115&lt;=$L$6,$I$6,$I$7))))</f>
        <v>Cone</v>
      </c>
      <c r="D4115" s="14">
        <f ca="1">LOGINV(RAND(),$M$12,$L$12)</f>
        <v>39.065621223254062</v>
      </c>
      <c r="E4115" s="14">
        <f ca="1">LOGINV(RAND(),$M$13,$L$13)</f>
        <v>62.353321572214782</v>
      </c>
      <c r="F4115" s="14">
        <f ca="1">LOGINV(RAND(),$M$14,$L$14)</f>
        <v>17.031465611327093</v>
      </c>
      <c r="G4115" s="14">
        <f ca="1">D4115+E4115+F4115</f>
        <v>118.45040840679593</v>
      </c>
      <c r="H4115">
        <f ca="1">FLOOR(SimTable[[#This Row],[Total_Service_Time_sec]],10)</f>
        <v>110</v>
      </c>
    </row>
    <row r="4116" spans="1:8" ht="15" customHeight="1">
      <c r="A4116">
        <f t="shared" si="64"/>
        <v>4115</v>
      </c>
      <c r="B4116" s="13">
        <f ca="1">RAND()</f>
        <v>0.61267576985638061</v>
      </c>
      <c r="C4116" t="str">
        <f ca="1">IF(B4116&lt;=$L$3,$I$3,IF(B4116&lt;=$L$4,$I$4,IF(B4116&lt;=$L$5,$I$5,IF(B4116&lt;=$L$6,$I$6,$I$7))))</f>
        <v>Cup</v>
      </c>
      <c r="D4116" s="14">
        <f ca="1">LOGINV(RAND(),$M$12,$L$12)</f>
        <v>18.548001563754568</v>
      </c>
      <c r="E4116" s="14">
        <f ca="1">LOGINV(RAND(),$M$13,$L$13)</f>
        <v>45.490953694468736</v>
      </c>
      <c r="F4116" s="14">
        <f ca="1">LOGINV(RAND(),$M$14,$L$14)</f>
        <v>19.795308202193631</v>
      </c>
      <c r="G4116" s="14">
        <f ca="1">D4116+E4116+F4116</f>
        <v>83.834263460416935</v>
      </c>
      <c r="H4116">
        <f ca="1">FLOOR(SimTable[[#This Row],[Total_Service_Time_sec]],10)</f>
        <v>80</v>
      </c>
    </row>
    <row r="4117" spans="1:8" ht="15" customHeight="1">
      <c r="A4117">
        <f t="shared" si="64"/>
        <v>4116</v>
      </c>
      <c r="B4117" s="13">
        <f ca="1">RAND()</f>
        <v>0.2154457513711332</v>
      </c>
      <c r="C4117" t="str">
        <f ca="1">IF(B4117&lt;=$L$3,$I$3,IF(B4117&lt;=$L$4,$I$4,IF(B4117&lt;=$L$5,$I$5,IF(B4117&lt;=$L$6,$I$6,$I$7))))</f>
        <v>Cone</v>
      </c>
      <c r="D4117" s="14">
        <f ca="1">LOGINV(RAND(),$M$12,$L$12)</f>
        <v>8.963753080151573</v>
      </c>
      <c r="E4117" s="14">
        <f ca="1">LOGINV(RAND(),$M$13,$L$13)</f>
        <v>22.155256788794393</v>
      </c>
      <c r="F4117" s="14">
        <f ca="1">LOGINV(RAND(),$M$14,$L$14)</f>
        <v>19.477080943161155</v>
      </c>
      <c r="G4117" s="14">
        <f ca="1">D4117+E4117+F4117</f>
        <v>50.596090812107121</v>
      </c>
      <c r="H4117">
        <f ca="1">FLOOR(SimTable[[#This Row],[Total_Service_Time_sec]],10)</f>
        <v>50</v>
      </c>
    </row>
    <row r="4118" spans="1:8" ht="15" customHeight="1">
      <c r="A4118">
        <f t="shared" si="64"/>
        <v>4117</v>
      </c>
      <c r="B4118" s="13">
        <f ca="1">RAND()</f>
        <v>0.63881712849437722</v>
      </c>
      <c r="C4118" t="str">
        <f ca="1">IF(B4118&lt;=$L$3,$I$3,IF(B4118&lt;=$L$4,$I$4,IF(B4118&lt;=$L$5,$I$5,IF(B4118&lt;=$L$6,$I$6,$I$7))))</f>
        <v>Cup</v>
      </c>
      <c r="D4118" s="14">
        <f ca="1">LOGINV(RAND(),$M$12,$L$12)</f>
        <v>17.614581010663898</v>
      </c>
      <c r="E4118" s="14">
        <f ca="1">LOGINV(RAND(),$M$13,$L$13)</f>
        <v>19.906437123686555</v>
      </c>
      <c r="F4118" s="14">
        <f ca="1">LOGINV(RAND(),$M$14,$L$14)</f>
        <v>21.387722464118664</v>
      </c>
      <c r="G4118" s="14">
        <f ca="1">D4118+E4118+F4118</f>
        <v>58.908740598469123</v>
      </c>
      <c r="H4118">
        <f ca="1">FLOOR(SimTable[[#This Row],[Total_Service_Time_sec]],10)</f>
        <v>50</v>
      </c>
    </row>
    <row r="4119" spans="1:8" ht="15" customHeight="1">
      <c r="A4119">
        <f t="shared" si="64"/>
        <v>4118</v>
      </c>
      <c r="B4119" s="13">
        <f ca="1">RAND()</f>
        <v>0.29770086697407938</v>
      </c>
      <c r="C4119" t="str">
        <f ca="1">IF(B4119&lt;=$L$3,$I$3,IF(B4119&lt;=$L$4,$I$4,IF(B4119&lt;=$L$5,$I$5,IF(B4119&lt;=$L$6,$I$6,$I$7))))</f>
        <v>Cone</v>
      </c>
      <c r="D4119" s="14">
        <f ca="1">LOGINV(RAND(),$M$12,$L$12)</f>
        <v>100.55408590712882</v>
      </c>
      <c r="E4119" s="14">
        <f ca="1">LOGINV(RAND(),$M$13,$L$13)</f>
        <v>40.435934452955721</v>
      </c>
      <c r="F4119" s="14">
        <f ca="1">LOGINV(RAND(),$M$14,$L$14)</f>
        <v>17.973966607534951</v>
      </c>
      <c r="G4119" s="14">
        <f ca="1">D4119+E4119+F4119</f>
        <v>158.96398696761949</v>
      </c>
      <c r="H4119">
        <f ca="1">FLOOR(SimTable[[#This Row],[Total_Service_Time_sec]],10)</f>
        <v>150</v>
      </c>
    </row>
    <row r="4120" spans="1:8" ht="15" customHeight="1">
      <c r="A4120">
        <f t="shared" si="64"/>
        <v>4119</v>
      </c>
      <c r="B4120" s="13">
        <f ca="1">RAND()</f>
        <v>0.46144851094244932</v>
      </c>
      <c r="C4120" t="str">
        <f ca="1">IF(B4120&lt;=$L$3,$I$3,IF(B4120&lt;=$L$4,$I$4,IF(B4120&lt;=$L$5,$I$5,IF(B4120&lt;=$L$6,$I$6,$I$7))))</f>
        <v>Cone</v>
      </c>
      <c r="D4120" s="14">
        <f ca="1">LOGINV(RAND(),$M$12,$L$12)</f>
        <v>47.844950872082755</v>
      </c>
      <c r="E4120" s="14">
        <f ca="1">LOGINV(RAND(),$M$13,$L$13)</f>
        <v>72.709477447369622</v>
      </c>
      <c r="F4120" s="14">
        <f ca="1">LOGINV(RAND(),$M$14,$L$14)</f>
        <v>20.253251460443668</v>
      </c>
      <c r="G4120" s="14">
        <f ca="1">D4120+E4120+F4120</f>
        <v>140.80767977989603</v>
      </c>
      <c r="H4120">
        <f ca="1">FLOOR(SimTable[[#This Row],[Total_Service_Time_sec]],10)</f>
        <v>140</v>
      </c>
    </row>
    <row r="4121" spans="1:8" ht="15" customHeight="1">
      <c r="A4121">
        <f t="shared" si="64"/>
        <v>4120</v>
      </c>
      <c r="B4121" s="13">
        <f ca="1">RAND()</f>
        <v>0.48569846993017329</v>
      </c>
      <c r="C4121" t="str">
        <f ca="1">IF(B4121&lt;=$L$3,$I$3,IF(B4121&lt;=$L$4,$I$4,IF(B4121&lt;=$L$5,$I$5,IF(B4121&lt;=$L$6,$I$6,$I$7))))</f>
        <v>Cone</v>
      </c>
      <c r="D4121" s="14">
        <f ca="1">LOGINV(RAND(),$M$12,$L$12)</f>
        <v>69.614363548793577</v>
      </c>
      <c r="E4121" s="14">
        <f ca="1">LOGINV(RAND(),$M$13,$L$13)</f>
        <v>19.729143480811739</v>
      </c>
      <c r="F4121" s="14">
        <f ca="1">LOGINV(RAND(),$M$14,$L$14)</f>
        <v>22.942412464473094</v>
      </c>
      <c r="G4121" s="14">
        <f ca="1">D4121+E4121+F4121</f>
        <v>112.28591949407841</v>
      </c>
      <c r="H4121">
        <f ca="1">FLOOR(SimTable[[#This Row],[Total_Service_Time_sec]],10)</f>
        <v>110</v>
      </c>
    </row>
    <row r="4122" spans="1:8" ht="15" customHeight="1">
      <c r="A4122">
        <f t="shared" si="64"/>
        <v>4121</v>
      </c>
      <c r="B4122" s="13">
        <f ca="1">RAND()</f>
        <v>0.1584499800293927</v>
      </c>
      <c r="C4122" t="str">
        <f ca="1">IF(B4122&lt;=$L$3,$I$3,IF(B4122&lt;=$L$4,$I$4,IF(B4122&lt;=$L$5,$I$5,IF(B4122&lt;=$L$6,$I$6,$I$7))))</f>
        <v>Cone</v>
      </c>
      <c r="D4122" s="14">
        <f ca="1">LOGINV(RAND(),$M$12,$L$12)</f>
        <v>14.66840793681496</v>
      </c>
      <c r="E4122" s="14">
        <f ca="1">LOGINV(RAND(),$M$13,$L$13)</f>
        <v>19.035519580580569</v>
      </c>
      <c r="F4122" s="14">
        <f ca="1">LOGINV(RAND(),$M$14,$L$14)</f>
        <v>12.84597719559925</v>
      </c>
      <c r="G4122" s="14">
        <f ca="1">D4122+E4122+F4122</f>
        <v>46.549904712994774</v>
      </c>
      <c r="H4122">
        <f ca="1">FLOOR(SimTable[[#This Row],[Total_Service_Time_sec]],10)</f>
        <v>40</v>
      </c>
    </row>
    <row r="4123" spans="1:8" ht="15" customHeight="1">
      <c r="A4123">
        <f t="shared" si="64"/>
        <v>4122</v>
      </c>
      <c r="B4123" s="13">
        <f ca="1">RAND()</f>
        <v>0.93513767274198956</v>
      </c>
      <c r="C4123" t="str">
        <f ca="1">IF(B4123&lt;=$L$3,$I$3,IF(B4123&lt;=$L$4,$I$4,IF(B4123&lt;=$L$5,$I$5,IF(B4123&lt;=$L$6,$I$6,$I$7))))</f>
        <v>Split</v>
      </c>
      <c r="D4123" s="14">
        <f ca="1">LOGINV(RAND(),$M$12,$L$12)</f>
        <v>18.689538161702629</v>
      </c>
      <c r="E4123" s="14">
        <f ca="1">LOGINV(RAND(),$M$13,$L$13)</f>
        <v>21.674989343949576</v>
      </c>
      <c r="F4123" s="14">
        <f ca="1">LOGINV(RAND(),$M$14,$L$14)</f>
        <v>17.296733038519193</v>
      </c>
      <c r="G4123" s="14">
        <f ca="1">D4123+E4123+F4123</f>
        <v>57.661260544171398</v>
      </c>
      <c r="H4123">
        <f ca="1">FLOOR(SimTable[[#This Row],[Total_Service_Time_sec]],10)</f>
        <v>50</v>
      </c>
    </row>
    <row r="4124" spans="1:8" ht="15" customHeight="1">
      <c r="A4124">
        <f t="shared" si="64"/>
        <v>4123</v>
      </c>
      <c r="B4124" s="13">
        <f ca="1">RAND()</f>
        <v>0.31890578378043177</v>
      </c>
      <c r="C4124" t="str">
        <f ca="1">IF(B4124&lt;=$L$3,$I$3,IF(B4124&lt;=$L$4,$I$4,IF(B4124&lt;=$L$5,$I$5,IF(B4124&lt;=$L$6,$I$6,$I$7))))</f>
        <v>Cone</v>
      </c>
      <c r="D4124" s="14">
        <f ca="1">LOGINV(RAND(),$M$12,$L$12)</f>
        <v>41.585910280405805</v>
      </c>
      <c r="E4124" s="14">
        <f ca="1">LOGINV(RAND(),$M$13,$L$13)</f>
        <v>16.097156957536537</v>
      </c>
      <c r="F4124" s="14">
        <f ca="1">LOGINV(RAND(),$M$14,$L$14)</f>
        <v>20.526961230350739</v>
      </c>
      <c r="G4124" s="14">
        <f ca="1">D4124+E4124+F4124</f>
        <v>78.210028468293075</v>
      </c>
      <c r="H4124">
        <f ca="1">FLOOR(SimTable[[#This Row],[Total_Service_Time_sec]],10)</f>
        <v>70</v>
      </c>
    </row>
    <row r="4125" spans="1:8" ht="15" customHeight="1">
      <c r="A4125">
        <f t="shared" si="64"/>
        <v>4124</v>
      </c>
      <c r="B4125" s="13">
        <f ca="1">RAND()</f>
        <v>0.85026177450514451</v>
      </c>
      <c r="C4125" t="str">
        <f ca="1">IF(B4125&lt;=$L$3,$I$3,IF(B4125&lt;=$L$4,$I$4,IF(B4125&lt;=$L$5,$I$5,IF(B4125&lt;=$L$6,$I$6,$I$7))))</f>
        <v>Cup</v>
      </c>
      <c r="D4125" s="14">
        <f ca="1">LOGINV(RAND(),$M$12,$L$12)</f>
        <v>64.80216064827799</v>
      </c>
      <c r="E4125" s="14">
        <f ca="1">LOGINV(RAND(),$M$13,$L$13)</f>
        <v>11.195350491090972</v>
      </c>
      <c r="F4125" s="14">
        <f ca="1">LOGINV(RAND(),$M$14,$L$14)</f>
        <v>21.610149054693565</v>
      </c>
      <c r="G4125" s="14">
        <f ca="1">D4125+E4125+F4125</f>
        <v>97.607660194062532</v>
      </c>
      <c r="H4125">
        <f ca="1">FLOOR(SimTable[[#This Row],[Total_Service_Time_sec]],10)</f>
        <v>90</v>
      </c>
    </row>
    <row r="4126" spans="1:8" ht="15" customHeight="1">
      <c r="A4126">
        <f t="shared" si="64"/>
        <v>4125</v>
      </c>
      <c r="B4126" s="13">
        <f ca="1">RAND()</f>
        <v>0.81563590717846757</v>
      </c>
      <c r="C4126" t="str">
        <f ca="1">IF(B4126&lt;=$L$3,$I$3,IF(B4126&lt;=$L$4,$I$4,IF(B4126&lt;=$L$5,$I$5,IF(B4126&lt;=$L$6,$I$6,$I$7))))</f>
        <v>Cup</v>
      </c>
      <c r="D4126" s="14">
        <f ca="1">LOGINV(RAND(),$M$12,$L$12)</f>
        <v>46.896389096632646</v>
      </c>
      <c r="E4126" s="14">
        <f ca="1">LOGINV(RAND(),$M$13,$L$13)</f>
        <v>23.011884422184949</v>
      </c>
      <c r="F4126" s="14">
        <f ca="1">LOGINV(RAND(),$M$14,$L$14)</f>
        <v>13.542724851822774</v>
      </c>
      <c r="G4126" s="14">
        <f ca="1">D4126+E4126+F4126</f>
        <v>83.450998370640363</v>
      </c>
      <c r="H4126">
        <f ca="1">FLOOR(SimTable[[#This Row],[Total_Service_Time_sec]],10)</f>
        <v>80</v>
      </c>
    </row>
    <row r="4127" spans="1:8" ht="15" customHeight="1">
      <c r="A4127">
        <f t="shared" si="64"/>
        <v>4126</v>
      </c>
      <c r="B4127" s="13">
        <f ca="1">RAND()</f>
        <v>5.7567380974158366E-2</v>
      </c>
      <c r="C4127" t="str">
        <f ca="1">IF(B4127&lt;=$L$3,$I$3,IF(B4127&lt;=$L$4,$I$4,IF(B4127&lt;=$L$5,$I$5,IF(B4127&lt;=$L$6,$I$6,$I$7))))</f>
        <v>Cone</v>
      </c>
      <c r="D4127" s="14">
        <f ca="1">LOGINV(RAND(),$M$12,$L$12)</f>
        <v>29.717642551840775</v>
      </c>
      <c r="E4127" s="14">
        <f ca="1">LOGINV(RAND(),$M$13,$L$13)</f>
        <v>22.861570555169898</v>
      </c>
      <c r="F4127" s="14">
        <f ca="1">LOGINV(RAND(),$M$14,$L$14)</f>
        <v>22.448103204527047</v>
      </c>
      <c r="G4127" s="14">
        <f ca="1">D4127+E4127+F4127</f>
        <v>75.027316311537717</v>
      </c>
      <c r="H4127">
        <f ca="1">FLOOR(SimTable[[#This Row],[Total_Service_Time_sec]],10)</f>
        <v>70</v>
      </c>
    </row>
    <row r="4128" spans="1:8" ht="15" customHeight="1">
      <c r="A4128">
        <f t="shared" si="64"/>
        <v>4127</v>
      </c>
      <c r="B4128" s="13">
        <f ca="1">RAND()</f>
        <v>0.27164815721032531</v>
      </c>
      <c r="C4128" t="str">
        <f ca="1">IF(B4128&lt;=$L$3,$I$3,IF(B4128&lt;=$L$4,$I$4,IF(B4128&lt;=$L$5,$I$5,IF(B4128&lt;=$L$6,$I$6,$I$7))))</f>
        <v>Cone</v>
      </c>
      <c r="D4128" s="14">
        <f ca="1">LOGINV(RAND(),$M$12,$L$12)</f>
        <v>37.335312372892488</v>
      </c>
      <c r="E4128" s="14">
        <f ca="1">LOGINV(RAND(),$M$13,$L$13)</f>
        <v>29.079926622549664</v>
      </c>
      <c r="F4128" s="14">
        <f ca="1">LOGINV(RAND(),$M$14,$L$14)</f>
        <v>17.596742084704356</v>
      </c>
      <c r="G4128" s="14">
        <f ca="1">D4128+E4128+F4128</f>
        <v>84.011981080146512</v>
      </c>
      <c r="H4128">
        <f ca="1">FLOOR(SimTable[[#This Row],[Total_Service_Time_sec]],10)</f>
        <v>80</v>
      </c>
    </row>
    <row r="4129" spans="1:8" ht="15" customHeight="1">
      <c r="A4129">
        <f t="shared" si="64"/>
        <v>4128</v>
      </c>
      <c r="B4129" s="13">
        <f ca="1">RAND()</f>
        <v>0.23720270331554771</v>
      </c>
      <c r="C4129" t="str">
        <f ca="1">IF(B4129&lt;=$L$3,$I$3,IF(B4129&lt;=$L$4,$I$4,IF(B4129&lt;=$L$5,$I$5,IF(B4129&lt;=$L$6,$I$6,$I$7))))</f>
        <v>Cone</v>
      </c>
      <c r="D4129" s="14">
        <f ca="1">LOGINV(RAND(),$M$12,$L$12)</f>
        <v>25.658281726124994</v>
      </c>
      <c r="E4129" s="14">
        <f ca="1">LOGINV(RAND(),$M$13,$L$13)</f>
        <v>76.097163828607009</v>
      </c>
      <c r="F4129" s="14">
        <f ca="1">LOGINV(RAND(),$M$14,$L$14)</f>
        <v>17.70344604517393</v>
      </c>
      <c r="G4129" s="14">
        <f ca="1">D4129+E4129+F4129</f>
        <v>119.45889159990594</v>
      </c>
      <c r="H4129">
        <f ca="1">FLOOR(SimTable[[#This Row],[Total_Service_Time_sec]],10)</f>
        <v>110</v>
      </c>
    </row>
    <row r="4130" spans="1:8" ht="15" customHeight="1">
      <c r="A4130">
        <f t="shared" si="64"/>
        <v>4129</v>
      </c>
      <c r="B4130" s="13">
        <f ca="1">RAND()</f>
        <v>0.64090303868795151</v>
      </c>
      <c r="C4130" t="str">
        <f ca="1">IF(B4130&lt;=$L$3,$I$3,IF(B4130&lt;=$L$4,$I$4,IF(B4130&lt;=$L$5,$I$5,IF(B4130&lt;=$L$6,$I$6,$I$7))))</f>
        <v>Cup</v>
      </c>
      <c r="D4130" s="14">
        <f ca="1">LOGINV(RAND(),$M$12,$L$12)</f>
        <v>22.518561073839304</v>
      </c>
      <c r="E4130" s="14">
        <f ca="1">LOGINV(RAND(),$M$13,$L$13)</f>
        <v>19.091170238278753</v>
      </c>
      <c r="F4130" s="14">
        <f ca="1">LOGINV(RAND(),$M$14,$L$14)</f>
        <v>20.307854122983258</v>
      </c>
      <c r="G4130" s="14">
        <f ca="1">D4130+E4130+F4130</f>
        <v>61.917585435101316</v>
      </c>
      <c r="H4130">
        <f ca="1">FLOOR(SimTable[[#This Row],[Total_Service_Time_sec]],10)</f>
        <v>60</v>
      </c>
    </row>
    <row r="4131" spans="1:8" ht="15" customHeight="1">
      <c r="A4131">
        <f t="shared" si="64"/>
        <v>4130</v>
      </c>
      <c r="B4131" s="13">
        <f ca="1">RAND()</f>
        <v>0.87421002667148562</v>
      </c>
      <c r="C4131" t="str">
        <f ca="1">IF(B4131&lt;=$L$3,$I$3,IF(B4131&lt;=$L$4,$I$4,IF(B4131&lt;=$L$5,$I$5,IF(B4131&lt;=$L$6,$I$6,$I$7))))</f>
        <v>Shake</v>
      </c>
      <c r="D4131" s="14">
        <f ca="1">LOGINV(RAND(),$M$12,$L$12)</f>
        <v>14.887147989332661</v>
      </c>
      <c r="E4131" s="14">
        <f ca="1">LOGINV(RAND(),$M$13,$L$13)</f>
        <v>13.966771690749683</v>
      </c>
      <c r="F4131" s="14">
        <f ca="1">LOGINV(RAND(),$M$14,$L$14)</f>
        <v>19.758450671851563</v>
      </c>
      <c r="G4131" s="14">
        <f ca="1">D4131+E4131+F4131</f>
        <v>48.612370351933905</v>
      </c>
      <c r="H4131">
        <f ca="1">FLOOR(SimTable[[#This Row],[Total_Service_Time_sec]],10)</f>
        <v>40</v>
      </c>
    </row>
    <row r="4132" spans="1:8" ht="15" customHeight="1">
      <c r="A4132">
        <f t="shared" si="64"/>
        <v>4131</v>
      </c>
      <c r="B4132" s="13">
        <f ca="1">RAND()</f>
        <v>2.3148730056302469E-2</v>
      </c>
      <c r="C4132" t="str">
        <f ca="1">IF(B4132&lt;=$L$3,$I$3,IF(B4132&lt;=$L$4,$I$4,IF(B4132&lt;=$L$5,$I$5,IF(B4132&lt;=$L$6,$I$6,$I$7))))</f>
        <v>Cone</v>
      </c>
      <c r="D4132" s="14">
        <f ca="1">LOGINV(RAND(),$M$12,$L$12)</f>
        <v>11.543768060544238</v>
      </c>
      <c r="E4132" s="14">
        <f ca="1">LOGINV(RAND(),$M$13,$L$13)</f>
        <v>13.523817066247016</v>
      </c>
      <c r="F4132" s="14">
        <f ca="1">LOGINV(RAND(),$M$14,$L$14)</f>
        <v>14.107797155272861</v>
      </c>
      <c r="G4132" s="14">
        <f ca="1">D4132+E4132+F4132</f>
        <v>39.175382282064113</v>
      </c>
      <c r="H4132">
        <f ca="1">FLOOR(SimTable[[#This Row],[Total_Service_Time_sec]],10)</f>
        <v>30</v>
      </c>
    </row>
    <row r="4133" spans="1:8" ht="15" customHeight="1">
      <c r="A4133">
        <f t="shared" si="64"/>
        <v>4132</v>
      </c>
      <c r="B4133" s="13">
        <f ca="1">RAND()</f>
        <v>0.95531956771630744</v>
      </c>
      <c r="C4133" t="str">
        <f ca="1">IF(B4133&lt;=$L$3,$I$3,IF(B4133&lt;=$L$4,$I$4,IF(B4133&lt;=$L$5,$I$5,IF(B4133&lt;=$L$6,$I$6,$I$7))))</f>
        <v>Split</v>
      </c>
      <c r="D4133" s="14">
        <f ca="1">LOGINV(RAND(),$M$12,$L$12)</f>
        <v>101.39810463884731</v>
      </c>
      <c r="E4133" s="14">
        <f ca="1">LOGINV(RAND(),$M$13,$L$13)</f>
        <v>34.33871704391894</v>
      </c>
      <c r="F4133" s="14">
        <f ca="1">LOGINV(RAND(),$M$14,$L$14)</f>
        <v>19.5856973750717</v>
      </c>
      <c r="G4133" s="14">
        <f ca="1">D4133+E4133+F4133</f>
        <v>155.32251905783795</v>
      </c>
      <c r="H4133">
        <f ca="1">FLOOR(SimTable[[#This Row],[Total_Service_Time_sec]],10)</f>
        <v>150</v>
      </c>
    </row>
    <row r="4134" spans="1:8" ht="15" customHeight="1">
      <c r="A4134">
        <f t="shared" si="64"/>
        <v>4133</v>
      </c>
      <c r="B4134" s="13">
        <f ca="1">RAND()</f>
        <v>0.32082845636771307</v>
      </c>
      <c r="C4134" t="str">
        <f ca="1">IF(B4134&lt;=$L$3,$I$3,IF(B4134&lt;=$L$4,$I$4,IF(B4134&lt;=$L$5,$I$5,IF(B4134&lt;=$L$6,$I$6,$I$7))))</f>
        <v>Cone</v>
      </c>
      <c r="D4134" s="14">
        <f ca="1">LOGINV(RAND(),$M$12,$L$12)</f>
        <v>14.429713972041577</v>
      </c>
      <c r="E4134" s="14">
        <f ca="1">LOGINV(RAND(),$M$13,$L$13)</f>
        <v>24.291105553196775</v>
      </c>
      <c r="F4134" s="14">
        <f ca="1">LOGINV(RAND(),$M$14,$L$14)</f>
        <v>24.220175909353728</v>
      </c>
      <c r="G4134" s="14">
        <f ca="1">D4134+E4134+F4134</f>
        <v>62.940995434592082</v>
      </c>
      <c r="H4134">
        <f ca="1">FLOOR(SimTable[[#This Row],[Total_Service_Time_sec]],10)</f>
        <v>60</v>
      </c>
    </row>
    <row r="4135" spans="1:8" ht="15" customHeight="1">
      <c r="A4135">
        <f t="shared" si="64"/>
        <v>4134</v>
      </c>
      <c r="B4135" s="13">
        <f ca="1">RAND()</f>
        <v>0.56868647956802287</v>
      </c>
      <c r="C4135" t="str">
        <f ca="1">IF(B4135&lt;=$L$3,$I$3,IF(B4135&lt;=$L$4,$I$4,IF(B4135&lt;=$L$5,$I$5,IF(B4135&lt;=$L$6,$I$6,$I$7))))</f>
        <v>Cup</v>
      </c>
      <c r="D4135" s="14">
        <f ca="1">LOGINV(RAND(),$M$12,$L$12)</f>
        <v>10.801657105952865</v>
      </c>
      <c r="E4135" s="14">
        <f ca="1">LOGINV(RAND(),$M$13,$L$13)</f>
        <v>33.008623356043501</v>
      </c>
      <c r="F4135" s="14">
        <f ca="1">LOGINV(RAND(),$M$14,$L$14)</f>
        <v>19.338642071965825</v>
      </c>
      <c r="G4135" s="14">
        <f ca="1">D4135+E4135+F4135</f>
        <v>63.148922533962192</v>
      </c>
      <c r="H4135">
        <f ca="1">FLOOR(SimTable[[#This Row],[Total_Service_Time_sec]],10)</f>
        <v>60</v>
      </c>
    </row>
    <row r="4136" spans="1:8" ht="15" customHeight="1">
      <c r="A4136">
        <f t="shared" si="64"/>
        <v>4135</v>
      </c>
      <c r="B4136" s="13">
        <f ca="1">RAND()</f>
        <v>0.88333865442826509</v>
      </c>
      <c r="C4136" t="str">
        <f ca="1">IF(B4136&lt;=$L$3,$I$3,IF(B4136&lt;=$L$4,$I$4,IF(B4136&lt;=$L$5,$I$5,IF(B4136&lt;=$L$6,$I$6,$I$7))))</f>
        <v>Shake</v>
      </c>
      <c r="D4136" s="14">
        <f ca="1">LOGINV(RAND(),$M$12,$L$12)</f>
        <v>20.770575245721304</v>
      </c>
      <c r="E4136" s="14">
        <f ca="1">LOGINV(RAND(),$M$13,$L$13)</f>
        <v>14.212449900731514</v>
      </c>
      <c r="F4136" s="14">
        <f ca="1">LOGINV(RAND(),$M$14,$L$14)</f>
        <v>16.854934283658569</v>
      </c>
      <c r="G4136" s="14">
        <f ca="1">D4136+E4136+F4136</f>
        <v>51.837959430111383</v>
      </c>
      <c r="H4136">
        <f ca="1">FLOOR(SimTable[[#This Row],[Total_Service_Time_sec]],10)</f>
        <v>50</v>
      </c>
    </row>
    <row r="4137" spans="1:8" ht="15" customHeight="1">
      <c r="A4137">
        <f t="shared" si="64"/>
        <v>4136</v>
      </c>
      <c r="B4137" s="13">
        <f ca="1">RAND()</f>
        <v>0.40167645563734633</v>
      </c>
      <c r="C4137" t="str">
        <f ca="1">IF(B4137&lt;=$L$3,$I$3,IF(B4137&lt;=$L$4,$I$4,IF(B4137&lt;=$L$5,$I$5,IF(B4137&lt;=$L$6,$I$6,$I$7))))</f>
        <v>Cone</v>
      </c>
      <c r="D4137" s="14">
        <f ca="1">LOGINV(RAND(),$M$12,$L$12)</f>
        <v>19.984643256485153</v>
      </c>
      <c r="E4137" s="14">
        <f ca="1">LOGINV(RAND(),$M$13,$L$13)</f>
        <v>30.839028486605713</v>
      </c>
      <c r="F4137" s="14">
        <f ca="1">LOGINV(RAND(),$M$14,$L$14)</f>
        <v>17.60592451181158</v>
      </c>
      <c r="G4137" s="14">
        <f ca="1">D4137+E4137+F4137</f>
        <v>68.429596254902449</v>
      </c>
      <c r="H4137">
        <f ca="1">FLOOR(SimTable[[#This Row],[Total_Service_Time_sec]],10)</f>
        <v>60</v>
      </c>
    </row>
    <row r="4138" spans="1:8" ht="15" customHeight="1">
      <c r="A4138">
        <f t="shared" si="64"/>
        <v>4137</v>
      </c>
      <c r="B4138" s="13">
        <f ca="1">RAND()</f>
        <v>0.60706979470875566</v>
      </c>
      <c r="C4138" t="str">
        <f ca="1">IF(B4138&lt;=$L$3,$I$3,IF(B4138&lt;=$L$4,$I$4,IF(B4138&lt;=$L$5,$I$5,IF(B4138&lt;=$L$6,$I$6,$I$7))))</f>
        <v>Cup</v>
      </c>
      <c r="D4138" s="14">
        <f ca="1">LOGINV(RAND(),$M$12,$L$12)</f>
        <v>94.099136786677619</v>
      </c>
      <c r="E4138" s="14">
        <f ca="1">LOGINV(RAND(),$M$13,$L$13)</f>
        <v>31.468372921320356</v>
      </c>
      <c r="F4138" s="14">
        <f ca="1">LOGINV(RAND(),$M$14,$L$14)</f>
        <v>17.73288448543169</v>
      </c>
      <c r="G4138" s="14">
        <f ca="1">D4138+E4138+F4138</f>
        <v>143.30039419342967</v>
      </c>
      <c r="H4138">
        <f ca="1">FLOOR(SimTable[[#This Row],[Total_Service_Time_sec]],10)</f>
        <v>140</v>
      </c>
    </row>
    <row r="4139" spans="1:8" ht="15" customHeight="1">
      <c r="A4139">
        <f t="shared" si="64"/>
        <v>4138</v>
      </c>
      <c r="B4139" s="13">
        <f ca="1">RAND()</f>
        <v>0.64007206546430284</v>
      </c>
      <c r="C4139" t="str">
        <f ca="1">IF(B4139&lt;=$L$3,$I$3,IF(B4139&lt;=$L$4,$I$4,IF(B4139&lt;=$L$5,$I$5,IF(B4139&lt;=$L$6,$I$6,$I$7))))</f>
        <v>Cup</v>
      </c>
      <c r="D4139" s="14">
        <f ca="1">LOGINV(RAND(),$M$12,$L$12)</f>
        <v>43.386056643259757</v>
      </c>
      <c r="E4139" s="14">
        <f ca="1">LOGINV(RAND(),$M$13,$L$13)</f>
        <v>22.163695278152641</v>
      </c>
      <c r="F4139" s="14">
        <f ca="1">LOGINV(RAND(),$M$14,$L$14)</f>
        <v>12.497408998574056</v>
      </c>
      <c r="G4139" s="14">
        <f ca="1">D4139+E4139+F4139</f>
        <v>78.047160919986453</v>
      </c>
      <c r="H4139">
        <f ca="1">FLOOR(SimTable[[#This Row],[Total_Service_Time_sec]],10)</f>
        <v>70</v>
      </c>
    </row>
    <row r="4140" spans="1:8" ht="15" customHeight="1">
      <c r="A4140">
        <f t="shared" si="64"/>
        <v>4139</v>
      </c>
      <c r="B4140" s="13">
        <f ca="1">RAND()</f>
        <v>0.17047498513753556</v>
      </c>
      <c r="C4140" t="str">
        <f ca="1">IF(B4140&lt;=$L$3,$I$3,IF(B4140&lt;=$L$4,$I$4,IF(B4140&lt;=$L$5,$I$5,IF(B4140&lt;=$L$6,$I$6,$I$7))))</f>
        <v>Cone</v>
      </c>
      <c r="D4140" s="14">
        <f ca="1">LOGINV(RAND(),$M$12,$L$12)</f>
        <v>14.90011250021432</v>
      </c>
      <c r="E4140" s="14">
        <f ca="1">LOGINV(RAND(),$M$13,$L$13)</f>
        <v>73.580588143499085</v>
      </c>
      <c r="F4140" s="14">
        <f ca="1">LOGINV(RAND(),$M$14,$L$14)</f>
        <v>22.677201326156478</v>
      </c>
      <c r="G4140" s="14">
        <f ca="1">D4140+E4140+F4140</f>
        <v>111.15790196986988</v>
      </c>
      <c r="H4140">
        <f ca="1">FLOOR(SimTable[[#This Row],[Total_Service_Time_sec]],10)</f>
        <v>110</v>
      </c>
    </row>
    <row r="4141" spans="1:8" ht="15" customHeight="1">
      <c r="A4141">
        <f t="shared" si="64"/>
        <v>4140</v>
      </c>
      <c r="B4141" s="13">
        <f ca="1">RAND()</f>
        <v>7.7227384454645498E-2</v>
      </c>
      <c r="C4141" t="str">
        <f ca="1">IF(B4141&lt;=$L$3,$I$3,IF(B4141&lt;=$L$4,$I$4,IF(B4141&lt;=$L$5,$I$5,IF(B4141&lt;=$L$6,$I$6,$I$7))))</f>
        <v>Cone</v>
      </c>
      <c r="D4141" s="14">
        <f ca="1">LOGINV(RAND(),$M$12,$L$12)</f>
        <v>26.590025202469992</v>
      </c>
      <c r="E4141" s="14">
        <f ca="1">LOGINV(RAND(),$M$13,$L$13)</f>
        <v>40.622112081324858</v>
      </c>
      <c r="F4141" s="14">
        <f ca="1">LOGINV(RAND(),$M$14,$L$14)</f>
        <v>22.539090493140769</v>
      </c>
      <c r="G4141" s="14">
        <f ca="1">D4141+E4141+F4141</f>
        <v>89.751227776935622</v>
      </c>
      <c r="H4141">
        <f ca="1">FLOOR(SimTable[[#This Row],[Total_Service_Time_sec]],10)</f>
        <v>80</v>
      </c>
    </row>
    <row r="4142" spans="1:8" ht="15" customHeight="1">
      <c r="A4142">
        <f t="shared" si="64"/>
        <v>4141</v>
      </c>
      <c r="B4142" s="13">
        <f ca="1">RAND()</f>
        <v>0.37724786011246725</v>
      </c>
      <c r="C4142" t="str">
        <f ca="1">IF(B4142&lt;=$L$3,$I$3,IF(B4142&lt;=$L$4,$I$4,IF(B4142&lt;=$L$5,$I$5,IF(B4142&lt;=$L$6,$I$6,$I$7))))</f>
        <v>Cone</v>
      </c>
      <c r="D4142" s="14">
        <f ca="1">LOGINV(RAND(),$M$12,$L$12)</f>
        <v>27.117039874518778</v>
      </c>
      <c r="E4142" s="14">
        <f ca="1">LOGINV(RAND(),$M$13,$L$13)</f>
        <v>59.403931670357458</v>
      </c>
      <c r="F4142" s="14">
        <f ca="1">LOGINV(RAND(),$M$14,$L$14)</f>
        <v>18.838375350220229</v>
      </c>
      <c r="G4142" s="14">
        <f ca="1">D4142+E4142+F4142</f>
        <v>105.35934689509646</v>
      </c>
      <c r="H4142">
        <f ca="1">FLOOR(SimTable[[#This Row],[Total_Service_Time_sec]],10)</f>
        <v>100</v>
      </c>
    </row>
    <row r="4143" spans="1:8" ht="15" customHeight="1">
      <c r="A4143">
        <f t="shared" si="64"/>
        <v>4142</v>
      </c>
      <c r="B4143" s="13">
        <f ca="1">RAND()</f>
        <v>0.71049587392422342</v>
      </c>
      <c r="C4143" t="str">
        <f ca="1">IF(B4143&lt;=$L$3,$I$3,IF(B4143&lt;=$L$4,$I$4,IF(B4143&lt;=$L$5,$I$5,IF(B4143&lt;=$L$6,$I$6,$I$7))))</f>
        <v>Cup</v>
      </c>
      <c r="D4143" s="14">
        <f ca="1">LOGINV(RAND(),$M$12,$L$12)</f>
        <v>24.610311942678006</v>
      </c>
      <c r="E4143" s="14">
        <f ca="1">LOGINV(RAND(),$M$13,$L$13)</f>
        <v>23.069803114058111</v>
      </c>
      <c r="F4143" s="14">
        <f ca="1">LOGINV(RAND(),$M$14,$L$14)</f>
        <v>21.115161520952427</v>
      </c>
      <c r="G4143" s="14">
        <f ca="1">D4143+E4143+F4143</f>
        <v>68.79527657768854</v>
      </c>
      <c r="H4143">
        <f ca="1">FLOOR(SimTable[[#This Row],[Total_Service_Time_sec]],10)</f>
        <v>60</v>
      </c>
    </row>
    <row r="4144" spans="1:8" ht="15" customHeight="1">
      <c r="A4144">
        <f t="shared" si="64"/>
        <v>4143</v>
      </c>
      <c r="B4144" s="13">
        <f ca="1">RAND()</f>
        <v>8.7330982388296508E-2</v>
      </c>
      <c r="C4144" t="str">
        <f ca="1">IF(B4144&lt;=$L$3,$I$3,IF(B4144&lt;=$L$4,$I$4,IF(B4144&lt;=$L$5,$I$5,IF(B4144&lt;=$L$6,$I$6,$I$7))))</f>
        <v>Cone</v>
      </c>
      <c r="D4144" s="14">
        <f ca="1">LOGINV(RAND(),$M$12,$L$12)</f>
        <v>284.53216266891053</v>
      </c>
      <c r="E4144" s="14">
        <f ca="1">LOGINV(RAND(),$M$13,$L$13)</f>
        <v>23.671607145138555</v>
      </c>
      <c r="F4144" s="14">
        <f ca="1">LOGINV(RAND(),$M$14,$L$14)</f>
        <v>16.422670271070483</v>
      </c>
      <c r="G4144" s="14">
        <f ca="1">D4144+E4144+F4144</f>
        <v>324.62644008511961</v>
      </c>
      <c r="H4144">
        <f ca="1">FLOOR(SimTable[[#This Row],[Total_Service_Time_sec]],10)</f>
        <v>320</v>
      </c>
    </row>
    <row r="4145" spans="1:8" ht="15" customHeight="1">
      <c r="A4145">
        <f t="shared" si="64"/>
        <v>4144</v>
      </c>
      <c r="B4145" s="13">
        <f ca="1">RAND()</f>
        <v>0.88629070452766967</v>
      </c>
      <c r="C4145" t="str">
        <f ca="1">IF(B4145&lt;=$L$3,$I$3,IF(B4145&lt;=$L$4,$I$4,IF(B4145&lt;=$L$5,$I$5,IF(B4145&lt;=$L$6,$I$6,$I$7))))</f>
        <v>Shake</v>
      </c>
      <c r="D4145" s="14">
        <f ca="1">LOGINV(RAND(),$M$12,$L$12)</f>
        <v>27.183090410076584</v>
      </c>
      <c r="E4145" s="14">
        <f ca="1">LOGINV(RAND(),$M$13,$L$13)</f>
        <v>47.650018683988634</v>
      </c>
      <c r="F4145" s="14">
        <f ca="1">LOGINV(RAND(),$M$14,$L$14)</f>
        <v>14.537946806497887</v>
      </c>
      <c r="G4145" s="14">
        <f ca="1">D4145+E4145+F4145</f>
        <v>89.371055900563107</v>
      </c>
      <c r="H4145">
        <f ca="1">FLOOR(SimTable[[#This Row],[Total_Service_Time_sec]],10)</f>
        <v>80</v>
      </c>
    </row>
    <row r="4146" spans="1:8" ht="15" customHeight="1">
      <c r="A4146">
        <f t="shared" si="64"/>
        <v>4145</v>
      </c>
      <c r="B4146" s="13">
        <f ca="1">RAND()</f>
        <v>0.2568961290284778</v>
      </c>
      <c r="C4146" t="str">
        <f ca="1">IF(B4146&lt;=$L$3,$I$3,IF(B4146&lt;=$L$4,$I$4,IF(B4146&lt;=$L$5,$I$5,IF(B4146&lt;=$L$6,$I$6,$I$7))))</f>
        <v>Cone</v>
      </c>
      <c r="D4146" s="14">
        <f ca="1">LOGINV(RAND(),$M$12,$L$12)</f>
        <v>18.505944501784942</v>
      </c>
      <c r="E4146" s="14">
        <f ca="1">LOGINV(RAND(),$M$13,$L$13)</f>
        <v>39.170013440555479</v>
      </c>
      <c r="F4146" s="14">
        <f ca="1">LOGINV(RAND(),$M$14,$L$14)</f>
        <v>20.493685434005144</v>
      </c>
      <c r="G4146" s="14">
        <f ca="1">D4146+E4146+F4146</f>
        <v>78.169643376345562</v>
      </c>
      <c r="H4146">
        <f ca="1">FLOOR(SimTable[[#This Row],[Total_Service_Time_sec]],10)</f>
        <v>70</v>
      </c>
    </row>
    <row r="4147" spans="1:8" ht="15" customHeight="1">
      <c r="A4147">
        <f t="shared" si="64"/>
        <v>4146</v>
      </c>
      <c r="B4147" s="13">
        <f ca="1">RAND()</f>
        <v>0.69170063761539469</v>
      </c>
      <c r="C4147" t="str">
        <f ca="1">IF(B4147&lt;=$L$3,$I$3,IF(B4147&lt;=$L$4,$I$4,IF(B4147&lt;=$L$5,$I$5,IF(B4147&lt;=$L$6,$I$6,$I$7))))</f>
        <v>Cup</v>
      </c>
      <c r="D4147" s="14">
        <f ca="1">LOGINV(RAND(),$M$12,$L$12)</f>
        <v>7.0698482567999079</v>
      </c>
      <c r="E4147" s="14">
        <f ca="1">LOGINV(RAND(),$M$13,$L$13)</f>
        <v>16.376779711143918</v>
      </c>
      <c r="F4147" s="14">
        <f ca="1">LOGINV(RAND(),$M$14,$L$14)</f>
        <v>15.036353904260089</v>
      </c>
      <c r="G4147" s="14">
        <f ca="1">D4147+E4147+F4147</f>
        <v>38.482981872203915</v>
      </c>
      <c r="H4147">
        <f ca="1">FLOOR(SimTable[[#This Row],[Total_Service_Time_sec]],10)</f>
        <v>30</v>
      </c>
    </row>
    <row r="4148" spans="1:8" ht="15" customHeight="1">
      <c r="A4148">
        <f t="shared" si="64"/>
        <v>4147</v>
      </c>
      <c r="B4148" s="13">
        <f ca="1">RAND()</f>
        <v>8.1908300447357529E-3</v>
      </c>
      <c r="C4148" t="str">
        <f ca="1">IF(B4148&lt;=$L$3,$I$3,IF(B4148&lt;=$L$4,$I$4,IF(B4148&lt;=$L$5,$I$5,IF(B4148&lt;=$L$6,$I$6,$I$7))))</f>
        <v>Cone</v>
      </c>
      <c r="D4148" s="14">
        <f ca="1">LOGINV(RAND(),$M$12,$L$12)</f>
        <v>64.137200909497992</v>
      </c>
      <c r="E4148" s="14">
        <f ca="1">LOGINV(RAND(),$M$13,$L$13)</f>
        <v>33.169255158339148</v>
      </c>
      <c r="F4148" s="14">
        <f ca="1">LOGINV(RAND(),$M$14,$L$14)</f>
        <v>16.63053119496594</v>
      </c>
      <c r="G4148" s="14">
        <f ca="1">D4148+E4148+F4148</f>
        <v>113.93698726280307</v>
      </c>
      <c r="H4148">
        <f ca="1">FLOOR(SimTable[[#This Row],[Total_Service_Time_sec]],10)</f>
        <v>110</v>
      </c>
    </row>
    <row r="4149" spans="1:8" ht="15" customHeight="1">
      <c r="A4149">
        <f t="shared" si="64"/>
        <v>4148</v>
      </c>
      <c r="B4149" s="13">
        <f ca="1">RAND()</f>
        <v>0.31018508639307196</v>
      </c>
      <c r="C4149" t="str">
        <f ca="1">IF(B4149&lt;=$L$3,$I$3,IF(B4149&lt;=$L$4,$I$4,IF(B4149&lt;=$L$5,$I$5,IF(B4149&lt;=$L$6,$I$6,$I$7))))</f>
        <v>Cone</v>
      </c>
      <c r="D4149" s="14">
        <f ca="1">LOGINV(RAND(),$M$12,$L$12)</f>
        <v>60.113653287690383</v>
      </c>
      <c r="E4149" s="14">
        <f ca="1">LOGINV(RAND(),$M$13,$L$13)</f>
        <v>22.142466463760137</v>
      </c>
      <c r="F4149" s="14">
        <f ca="1">LOGINV(RAND(),$M$14,$L$14)</f>
        <v>21.562251559506489</v>
      </c>
      <c r="G4149" s="14">
        <f ca="1">D4149+E4149+F4149</f>
        <v>103.818371310957</v>
      </c>
      <c r="H4149">
        <f ca="1">FLOOR(SimTable[[#This Row],[Total_Service_Time_sec]],10)</f>
        <v>100</v>
      </c>
    </row>
    <row r="4150" spans="1:8" ht="15" customHeight="1">
      <c r="A4150">
        <f t="shared" si="64"/>
        <v>4149</v>
      </c>
      <c r="B4150" s="13">
        <f ca="1">RAND()</f>
        <v>1.7029956785654665E-2</v>
      </c>
      <c r="C4150" t="str">
        <f ca="1">IF(B4150&lt;=$L$3,$I$3,IF(B4150&lt;=$L$4,$I$4,IF(B4150&lt;=$L$5,$I$5,IF(B4150&lt;=$L$6,$I$6,$I$7))))</f>
        <v>Cone</v>
      </c>
      <c r="D4150" s="14">
        <f ca="1">LOGINV(RAND(),$M$12,$L$12)</f>
        <v>83.955558662631219</v>
      </c>
      <c r="E4150" s="14">
        <f ca="1">LOGINV(RAND(),$M$13,$L$13)</f>
        <v>25.162755456817028</v>
      </c>
      <c r="F4150" s="14">
        <f ca="1">LOGINV(RAND(),$M$14,$L$14)</f>
        <v>16.088729562012915</v>
      </c>
      <c r="G4150" s="14">
        <f ca="1">D4150+E4150+F4150</f>
        <v>125.20704368146116</v>
      </c>
      <c r="H4150">
        <f ca="1">FLOOR(SimTable[[#This Row],[Total_Service_Time_sec]],10)</f>
        <v>120</v>
      </c>
    </row>
    <row r="4151" spans="1:8" ht="15" customHeight="1">
      <c r="A4151">
        <f t="shared" si="64"/>
        <v>4150</v>
      </c>
      <c r="B4151" s="13">
        <f ca="1">RAND()</f>
        <v>0.2423777423791531</v>
      </c>
      <c r="C4151" t="str">
        <f ca="1">IF(B4151&lt;=$L$3,$I$3,IF(B4151&lt;=$L$4,$I$4,IF(B4151&lt;=$L$5,$I$5,IF(B4151&lt;=$L$6,$I$6,$I$7))))</f>
        <v>Cone</v>
      </c>
      <c r="D4151" s="14">
        <f ca="1">LOGINV(RAND(),$M$12,$L$12)</f>
        <v>13.598166623583145</v>
      </c>
      <c r="E4151" s="14">
        <f ca="1">LOGINV(RAND(),$M$13,$L$13)</f>
        <v>18.442296443679638</v>
      </c>
      <c r="F4151" s="14">
        <f ca="1">LOGINV(RAND(),$M$14,$L$14)</f>
        <v>15.590383303950016</v>
      </c>
      <c r="G4151" s="14">
        <f ca="1">D4151+E4151+F4151</f>
        <v>47.630846371212797</v>
      </c>
      <c r="H4151">
        <f ca="1">FLOOR(SimTable[[#This Row],[Total_Service_Time_sec]],10)</f>
        <v>40</v>
      </c>
    </row>
    <row r="4152" spans="1:8" ht="15" customHeight="1">
      <c r="A4152">
        <f t="shared" si="64"/>
        <v>4151</v>
      </c>
      <c r="B4152" s="13">
        <f ca="1">RAND()</f>
        <v>0.21273787077723516</v>
      </c>
      <c r="C4152" t="str">
        <f ca="1">IF(B4152&lt;=$L$3,$I$3,IF(B4152&lt;=$L$4,$I$4,IF(B4152&lt;=$L$5,$I$5,IF(B4152&lt;=$L$6,$I$6,$I$7))))</f>
        <v>Cone</v>
      </c>
      <c r="D4152" s="14">
        <f ca="1">LOGINV(RAND(),$M$12,$L$12)</f>
        <v>92.990742167240342</v>
      </c>
      <c r="E4152" s="14">
        <f ca="1">LOGINV(RAND(),$M$13,$L$13)</f>
        <v>43.888299683596927</v>
      </c>
      <c r="F4152" s="14">
        <f ca="1">LOGINV(RAND(),$M$14,$L$14)</f>
        <v>18.793513243795935</v>
      </c>
      <c r="G4152" s="14">
        <f ca="1">D4152+E4152+F4152</f>
        <v>155.6725550946332</v>
      </c>
      <c r="H4152">
        <f ca="1">FLOOR(SimTable[[#This Row],[Total_Service_Time_sec]],10)</f>
        <v>150</v>
      </c>
    </row>
    <row r="4153" spans="1:8" ht="15" customHeight="1">
      <c r="A4153">
        <f t="shared" si="64"/>
        <v>4152</v>
      </c>
      <c r="B4153" s="13">
        <f ca="1">RAND()</f>
        <v>0.87800176769614546</v>
      </c>
      <c r="C4153" t="str">
        <f ca="1">IF(B4153&lt;=$L$3,$I$3,IF(B4153&lt;=$L$4,$I$4,IF(B4153&lt;=$L$5,$I$5,IF(B4153&lt;=$L$6,$I$6,$I$7))))</f>
        <v>Shake</v>
      </c>
      <c r="D4153" s="14">
        <f ca="1">LOGINV(RAND(),$M$12,$L$12)</f>
        <v>19.424024210561953</v>
      </c>
      <c r="E4153" s="14">
        <f ca="1">LOGINV(RAND(),$M$13,$L$13)</f>
        <v>39.193516304740754</v>
      </c>
      <c r="F4153" s="14">
        <f ca="1">LOGINV(RAND(),$M$14,$L$14)</f>
        <v>19.852987933925</v>
      </c>
      <c r="G4153" s="14">
        <f ca="1">D4153+E4153+F4153</f>
        <v>78.470528449227714</v>
      </c>
      <c r="H4153">
        <f ca="1">FLOOR(SimTable[[#This Row],[Total_Service_Time_sec]],10)</f>
        <v>70</v>
      </c>
    </row>
    <row r="4154" spans="1:8" ht="15" customHeight="1">
      <c r="A4154">
        <f t="shared" si="64"/>
        <v>4153</v>
      </c>
      <c r="B4154" s="13">
        <f ca="1">RAND()</f>
        <v>0.24635875130581608</v>
      </c>
      <c r="C4154" t="str">
        <f ca="1">IF(B4154&lt;=$L$3,$I$3,IF(B4154&lt;=$L$4,$I$4,IF(B4154&lt;=$L$5,$I$5,IF(B4154&lt;=$L$6,$I$6,$I$7))))</f>
        <v>Cone</v>
      </c>
      <c r="D4154" s="14">
        <f ca="1">LOGINV(RAND(),$M$12,$L$12)</f>
        <v>24.884909897232138</v>
      </c>
      <c r="E4154" s="14">
        <f ca="1">LOGINV(RAND(),$M$13,$L$13)</f>
        <v>43.102438778530086</v>
      </c>
      <c r="F4154" s="14">
        <f ca="1">LOGINV(RAND(),$M$14,$L$14)</f>
        <v>14.329254119952553</v>
      </c>
      <c r="G4154" s="14">
        <f ca="1">D4154+E4154+F4154</f>
        <v>82.316602795714772</v>
      </c>
      <c r="H4154">
        <f ca="1">FLOOR(SimTable[[#This Row],[Total_Service_Time_sec]],10)</f>
        <v>80</v>
      </c>
    </row>
    <row r="4155" spans="1:8" ht="15" customHeight="1">
      <c r="A4155">
        <f t="shared" si="64"/>
        <v>4154</v>
      </c>
      <c r="B4155" s="13">
        <f ca="1">RAND()</f>
        <v>0.61040442509448467</v>
      </c>
      <c r="C4155" t="str">
        <f ca="1">IF(B4155&lt;=$L$3,$I$3,IF(B4155&lt;=$L$4,$I$4,IF(B4155&lt;=$L$5,$I$5,IF(B4155&lt;=$L$6,$I$6,$I$7))))</f>
        <v>Cup</v>
      </c>
      <c r="D4155" s="14">
        <f ca="1">LOGINV(RAND(),$M$12,$L$12)</f>
        <v>25.034003405598458</v>
      </c>
      <c r="E4155" s="14">
        <f ca="1">LOGINV(RAND(),$M$13,$L$13)</f>
        <v>29.601621263335083</v>
      </c>
      <c r="F4155" s="14">
        <f ca="1">LOGINV(RAND(),$M$14,$L$14)</f>
        <v>25.097926455205705</v>
      </c>
      <c r="G4155" s="14">
        <f ca="1">D4155+E4155+F4155</f>
        <v>79.733551124139254</v>
      </c>
      <c r="H4155">
        <f ca="1">FLOOR(SimTable[[#This Row],[Total_Service_Time_sec]],10)</f>
        <v>70</v>
      </c>
    </row>
    <row r="4156" spans="1:8" ht="15" customHeight="1">
      <c r="A4156">
        <f t="shared" si="64"/>
        <v>4155</v>
      </c>
      <c r="B4156" s="13">
        <f ca="1">RAND()</f>
        <v>0.84143026061275039</v>
      </c>
      <c r="C4156" t="str">
        <f ca="1">IF(B4156&lt;=$L$3,$I$3,IF(B4156&lt;=$L$4,$I$4,IF(B4156&lt;=$L$5,$I$5,IF(B4156&lt;=$L$6,$I$6,$I$7))))</f>
        <v>Cup</v>
      </c>
      <c r="D4156" s="14">
        <f ca="1">LOGINV(RAND(),$M$12,$L$12)</f>
        <v>62.90104291916564</v>
      </c>
      <c r="E4156" s="14">
        <f ca="1">LOGINV(RAND(),$M$13,$L$13)</f>
        <v>8.9389209294816716</v>
      </c>
      <c r="F4156" s="14">
        <f ca="1">LOGINV(RAND(),$M$14,$L$14)</f>
        <v>21.399372801712204</v>
      </c>
      <c r="G4156" s="14">
        <f ca="1">D4156+E4156+F4156</f>
        <v>93.239336650359519</v>
      </c>
      <c r="H4156">
        <f ca="1">FLOOR(SimTable[[#This Row],[Total_Service_Time_sec]],10)</f>
        <v>90</v>
      </c>
    </row>
    <row r="4157" spans="1:8" ht="15" customHeight="1">
      <c r="A4157">
        <f t="shared" si="64"/>
        <v>4156</v>
      </c>
      <c r="B4157" s="13">
        <f ca="1">RAND()</f>
        <v>0.50637071935812517</v>
      </c>
      <c r="C4157" t="str">
        <f ca="1">IF(B4157&lt;=$L$3,$I$3,IF(B4157&lt;=$L$4,$I$4,IF(B4157&lt;=$L$5,$I$5,IF(B4157&lt;=$L$6,$I$6,$I$7))))</f>
        <v>Cup</v>
      </c>
      <c r="D4157" s="14">
        <f ca="1">LOGINV(RAND(),$M$12,$L$12)</f>
        <v>93.534108639640337</v>
      </c>
      <c r="E4157" s="14">
        <f ca="1">LOGINV(RAND(),$M$13,$L$13)</f>
        <v>24.768591883000152</v>
      </c>
      <c r="F4157" s="14">
        <f ca="1">LOGINV(RAND(),$M$14,$L$14)</f>
        <v>36.21874814027877</v>
      </c>
      <c r="G4157" s="14">
        <f ca="1">D4157+E4157+F4157</f>
        <v>154.52144866291925</v>
      </c>
      <c r="H4157">
        <f ca="1">FLOOR(SimTable[[#This Row],[Total_Service_Time_sec]],10)</f>
        <v>150</v>
      </c>
    </row>
    <row r="4158" spans="1:8" ht="15" customHeight="1">
      <c r="A4158">
        <f t="shared" si="64"/>
        <v>4157</v>
      </c>
      <c r="B4158" s="13">
        <f ca="1">RAND()</f>
        <v>0.14271702487248017</v>
      </c>
      <c r="C4158" t="str">
        <f ca="1">IF(B4158&lt;=$L$3,$I$3,IF(B4158&lt;=$L$4,$I$4,IF(B4158&lt;=$L$5,$I$5,IF(B4158&lt;=$L$6,$I$6,$I$7))))</f>
        <v>Cone</v>
      </c>
      <c r="D4158" s="14">
        <f ca="1">LOGINV(RAND(),$M$12,$L$12)</f>
        <v>17.201297440865087</v>
      </c>
      <c r="E4158" s="14">
        <f ca="1">LOGINV(RAND(),$M$13,$L$13)</f>
        <v>21.243838457272499</v>
      </c>
      <c r="F4158" s="14">
        <f ca="1">LOGINV(RAND(),$M$14,$L$14)</f>
        <v>17.439415386571145</v>
      </c>
      <c r="G4158" s="14">
        <f ca="1">D4158+E4158+F4158</f>
        <v>55.884551284708735</v>
      </c>
      <c r="H4158">
        <f ca="1">FLOOR(SimTable[[#This Row],[Total_Service_Time_sec]],10)</f>
        <v>50</v>
      </c>
    </row>
    <row r="4159" spans="1:8" ht="15" customHeight="1">
      <c r="A4159">
        <f t="shared" si="64"/>
        <v>4158</v>
      </c>
      <c r="B4159" s="13">
        <f ca="1">RAND()</f>
        <v>0.8367213353820514</v>
      </c>
      <c r="C4159" t="str">
        <f ca="1">IF(B4159&lt;=$L$3,$I$3,IF(B4159&lt;=$L$4,$I$4,IF(B4159&lt;=$L$5,$I$5,IF(B4159&lt;=$L$6,$I$6,$I$7))))</f>
        <v>Cup</v>
      </c>
      <c r="D4159" s="14">
        <f ca="1">LOGINV(RAND(),$M$12,$L$12)</f>
        <v>15.244348059570038</v>
      </c>
      <c r="E4159" s="14">
        <f ca="1">LOGINV(RAND(),$M$13,$L$13)</f>
        <v>21.29299914111801</v>
      </c>
      <c r="F4159" s="14">
        <f ca="1">LOGINV(RAND(),$M$14,$L$14)</f>
        <v>16.272574562487609</v>
      </c>
      <c r="G4159" s="14">
        <f ca="1">D4159+E4159+F4159</f>
        <v>52.809921763175652</v>
      </c>
      <c r="H4159">
        <f ca="1">FLOOR(SimTable[[#This Row],[Total_Service_Time_sec]],10)</f>
        <v>50</v>
      </c>
    </row>
    <row r="4160" spans="1:8" ht="15" customHeight="1">
      <c r="A4160">
        <f t="shared" si="64"/>
        <v>4159</v>
      </c>
      <c r="B4160" s="13">
        <f ca="1">RAND()</f>
        <v>0.65139503797464449</v>
      </c>
      <c r="C4160" t="str">
        <f ca="1">IF(B4160&lt;=$L$3,$I$3,IF(B4160&lt;=$L$4,$I$4,IF(B4160&lt;=$L$5,$I$5,IF(B4160&lt;=$L$6,$I$6,$I$7))))</f>
        <v>Cup</v>
      </c>
      <c r="D4160" s="14">
        <f ca="1">LOGINV(RAND(),$M$12,$L$12)</f>
        <v>35.669842875691067</v>
      </c>
      <c r="E4160" s="14">
        <f ca="1">LOGINV(RAND(),$M$13,$L$13)</f>
        <v>14.138588249851695</v>
      </c>
      <c r="F4160" s="14">
        <f ca="1">LOGINV(RAND(),$M$14,$L$14)</f>
        <v>19.580965079768578</v>
      </c>
      <c r="G4160" s="14">
        <f ca="1">D4160+E4160+F4160</f>
        <v>69.389396205311343</v>
      </c>
      <c r="H4160">
        <f ca="1">FLOOR(SimTable[[#This Row],[Total_Service_Time_sec]],10)</f>
        <v>60</v>
      </c>
    </row>
    <row r="4161" spans="1:8" ht="15" customHeight="1">
      <c r="A4161">
        <f t="shared" si="64"/>
        <v>4160</v>
      </c>
      <c r="B4161" s="13">
        <f ca="1">RAND()</f>
        <v>0.58226203168372304</v>
      </c>
      <c r="C4161" t="str">
        <f ca="1">IF(B4161&lt;=$L$3,$I$3,IF(B4161&lt;=$L$4,$I$4,IF(B4161&lt;=$L$5,$I$5,IF(B4161&lt;=$L$6,$I$6,$I$7))))</f>
        <v>Cup</v>
      </c>
      <c r="D4161" s="14">
        <f ca="1">LOGINV(RAND(),$M$12,$L$12)</f>
        <v>34.756863840141847</v>
      </c>
      <c r="E4161" s="14">
        <f ca="1">LOGINV(RAND(),$M$13,$L$13)</f>
        <v>13.191802353141952</v>
      </c>
      <c r="F4161" s="14">
        <f ca="1">LOGINV(RAND(),$M$14,$L$14)</f>
        <v>17.96433645748095</v>
      </c>
      <c r="G4161" s="14">
        <f ca="1">D4161+E4161+F4161</f>
        <v>65.913002650764753</v>
      </c>
      <c r="H4161">
        <f ca="1">FLOOR(SimTable[[#This Row],[Total_Service_Time_sec]],10)</f>
        <v>60</v>
      </c>
    </row>
    <row r="4162" spans="1:8" ht="15" customHeight="1">
      <c r="A4162">
        <f t="shared" ref="A4162:A4225" si="65">ROW()-1</f>
        <v>4161</v>
      </c>
      <c r="B4162" s="13">
        <f ca="1">RAND()</f>
        <v>0.37461375012768994</v>
      </c>
      <c r="C4162" t="str">
        <f ca="1">IF(B4162&lt;=$L$3,$I$3,IF(B4162&lt;=$L$4,$I$4,IF(B4162&lt;=$L$5,$I$5,IF(B4162&lt;=$L$6,$I$6,$I$7))))</f>
        <v>Cone</v>
      </c>
      <c r="D4162" s="14">
        <f ca="1">LOGINV(RAND(),$M$12,$L$12)</f>
        <v>39.88039058175648</v>
      </c>
      <c r="E4162" s="14">
        <f ca="1">LOGINV(RAND(),$M$13,$L$13)</f>
        <v>28.471170900674675</v>
      </c>
      <c r="F4162" s="14">
        <f ca="1">LOGINV(RAND(),$M$14,$L$14)</f>
        <v>14.466182834310375</v>
      </c>
      <c r="G4162" s="14">
        <f ca="1">D4162+E4162+F4162</f>
        <v>82.817744316741525</v>
      </c>
      <c r="H4162">
        <f ca="1">FLOOR(SimTable[[#This Row],[Total_Service_Time_sec]],10)</f>
        <v>80</v>
      </c>
    </row>
    <row r="4163" spans="1:8" ht="15" customHeight="1">
      <c r="A4163">
        <f t="shared" si="65"/>
        <v>4162</v>
      </c>
      <c r="B4163" s="13">
        <f ca="1">RAND()</f>
        <v>0.344045984001488</v>
      </c>
      <c r="C4163" t="str">
        <f ca="1">IF(B4163&lt;=$L$3,$I$3,IF(B4163&lt;=$L$4,$I$4,IF(B4163&lt;=$L$5,$I$5,IF(B4163&lt;=$L$6,$I$6,$I$7))))</f>
        <v>Cone</v>
      </c>
      <c r="D4163" s="14">
        <f ca="1">LOGINV(RAND(),$M$12,$L$12)</f>
        <v>32.699722651844318</v>
      </c>
      <c r="E4163" s="14">
        <f ca="1">LOGINV(RAND(),$M$13,$L$13)</f>
        <v>17.834062079786545</v>
      </c>
      <c r="F4163" s="14">
        <f ca="1">LOGINV(RAND(),$M$14,$L$14)</f>
        <v>22.458768649860819</v>
      </c>
      <c r="G4163" s="14">
        <f ca="1">D4163+E4163+F4163</f>
        <v>72.992553381491675</v>
      </c>
      <c r="H4163">
        <f ca="1">FLOOR(SimTable[[#This Row],[Total_Service_Time_sec]],10)</f>
        <v>70</v>
      </c>
    </row>
    <row r="4164" spans="1:8" ht="15" customHeight="1">
      <c r="A4164">
        <f t="shared" si="65"/>
        <v>4163</v>
      </c>
      <c r="B4164" s="13">
        <f ca="1">RAND()</f>
        <v>0.32658661101739817</v>
      </c>
      <c r="C4164" t="str">
        <f ca="1">IF(B4164&lt;=$L$3,$I$3,IF(B4164&lt;=$L$4,$I$4,IF(B4164&lt;=$L$5,$I$5,IF(B4164&lt;=$L$6,$I$6,$I$7))))</f>
        <v>Cone</v>
      </c>
      <c r="D4164" s="14">
        <f ca="1">LOGINV(RAND(),$M$12,$L$12)</f>
        <v>21.830545080309388</v>
      </c>
      <c r="E4164" s="14">
        <f ca="1">LOGINV(RAND(),$M$13,$L$13)</f>
        <v>24.357799928569957</v>
      </c>
      <c r="F4164" s="14">
        <f ca="1">LOGINV(RAND(),$M$14,$L$14)</f>
        <v>15.126409670567995</v>
      </c>
      <c r="G4164" s="14">
        <f ca="1">D4164+E4164+F4164</f>
        <v>61.31475467944734</v>
      </c>
      <c r="H4164">
        <f ca="1">FLOOR(SimTable[[#This Row],[Total_Service_Time_sec]],10)</f>
        <v>60</v>
      </c>
    </row>
    <row r="4165" spans="1:8" ht="15" customHeight="1">
      <c r="A4165">
        <f t="shared" si="65"/>
        <v>4164</v>
      </c>
      <c r="B4165" s="13">
        <f ca="1">RAND()</f>
        <v>0.18228351778225449</v>
      </c>
      <c r="C4165" t="str">
        <f ca="1">IF(B4165&lt;=$L$3,$I$3,IF(B4165&lt;=$L$4,$I$4,IF(B4165&lt;=$L$5,$I$5,IF(B4165&lt;=$L$6,$I$6,$I$7))))</f>
        <v>Cone</v>
      </c>
      <c r="D4165" s="14">
        <f ca="1">LOGINV(RAND(),$M$12,$L$12)</f>
        <v>58.738445484404046</v>
      </c>
      <c r="E4165" s="14">
        <f ca="1">LOGINV(RAND(),$M$13,$L$13)</f>
        <v>16.245976820146748</v>
      </c>
      <c r="F4165" s="14">
        <f ca="1">LOGINV(RAND(),$M$14,$L$14)</f>
        <v>16.853656022427259</v>
      </c>
      <c r="G4165" s="14">
        <f ca="1">D4165+E4165+F4165</f>
        <v>91.838078326978049</v>
      </c>
      <c r="H4165">
        <f ca="1">FLOOR(SimTable[[#This Row],[Total_Service_Time_sec]],10)</f>
        <v>90</v>
      </c>
    </row>
    <row r="4166" spans="1:8" ht="15" customHeight="1">
      <c r="A4166">
        <f t="shared" si="65"/>
        <v>4165</v>
      </c>
      <c r="B4166" s="13">
        <f ca="1">RAND()</f>
        <v>0.96286181617156086</v>
      </c>
      <c r="C4166" t="str">
        <f ca="1">IF(B4166&lt;=$L$3,$I$3,IF(B4166&lt;=$L$4,$I$4,IF(B4166&lt;=$L$5,$I$5,IF(B4166&lt;=$L$6,$I$6,$I$7))))</f>
        <v>Sundae</v>
      </c>
      <c r="D4166" s="14">
        <f ca="1">LOGINV(RAND(),$M$12,$L$12)</f>
        <v>26.975377123971491</v>
      </c>
      <c r="E4166" s="14">
        <f ca="1">LOGINV(RAND(),$M$13,$L$13)</f>
        <v>17.558262238304899</v>
      </c>
      <c r="F4166" s="14">
        <f ca="1">LOGINV(RAND(),$M$14,$L$14)</f>
        <v>18.673985744391338</v>
      </c>
      <c r="G4166" s="14">
        <f ca="1">D4166+E4166+F4166</f>
        <v>63.207625106667727</v>
      </c>
      <c r="H4166">
        <f ca="1">FLOOR(SimTable[[#This Row],[Total_Service_Time_sec]],10)</f>
        <v>60</v>
      </c>
    </row>
    <row r="4167" spans="1:8" ht="15" customHeight="1">
      <c r="A4167">
        <f t="shared" si="65"/>
        <v>4166</v>
      </c>
      <c r="B4167" s="13">
        <f ca="1">RAND()</f>
        <v>0.16359512710312696</v>
      </c>
      <c r="C4167" t="str">
        <f ca="1">IF(B4167&lt;=$L$3,$I$3,IF(B4167&lt;=$L$4,$I$4,IF(B4167&lt;=$L$5,$I$5,IF(B4167&lt;=$L$6,$I$6,$I$7))))</f>
        <v>Cone</v>
      </c>
      <c r="D4167" s="14">
        <f ca="1">LOGINV(RAND(),$M$12,$L$12)</f>
        <v>47.934451873908188</v>
      </c>
      <c r="E4167" s="14">
        <f ca="1">LOGINV(RAND(),$M$13,$L$13)</f>
        <v>23.290889838359735</v>
      </c>
      <c r="F4167" s="14">
        <f ca="1">LOGINV(RAND(),$M$14,$L$14)</f>
        <v>19.84861067753646</v>
      </c>
      <c r="G4167" s="14">
        <f ca="1">D4167+E4167+F4167</f>
        <v>91.073952389804376</v>
      </c>
      <c r="H4167">
        <f ca="1">FLOOR(SimTable[[#This Row],[Total_Service_Time_sec]],10)</f>
        <v>90</v>
      </c>
    </row>
    <row r="4168" spans="1:8" ht="15" customHeight="1">
      <c r="A4168">
        <f t="shared" si="65"/>
        <v>4167</v>
      </c>
      <c r="B4168" s="13">
        <f ca="1">RAND()</f>
        <v>0.44036742822245889</v>
      </c>
      <c r="C4168" t="str">
        <f ca="1">IF(B4168&lt;=$L$3,$I$3,IF(B4168&lt;=$L$4,$I$4,IF(B4168&lt;=$L$5,$I$5,IF(B4168&lt;=$L$6,$I$6,$I$7))))</f>
        <v>Cone</v>
      </c>
      <c r="D4168" s="14">
        <f ca="1">LOGINV(RAND(),$M$12,$L$12)</f>
        <v>56.103291304609769</v>
      </c>
      <c r="E4168" s="14">
        <f ca="1">LOGINV(RAND(),$M$13,$L$13)</f>
        <v>47.240502989154663</v>
      </c>
      <c r="F4168" s="14">
        <f ca="1">LOGINV(RAND(),$M$14,$L$14)</f>
        <v>15.531211022019923</v>
      </c>
      <c r="G4168" s="14">
        <f ca="1">D4168+E4168+F4168</f>
        <v>118.87500531578435</v>
      </c>
      <c r="H4168">
        <f ca="1">FLOOR(SimTable[[#This Row],[Total_Service_Time_sec]],10)</f>
        <v>110</v>
      </c>
    </row>
    <row r="4169" spans="1:8" ht="15" customHeight="1">
      <c r="A4169">
        <f t="shared" si="65"/>
        <v>4168</v>
      </c>
      <c r="B4169" s="13">
        <f ca="1">RAND()</f>
        <v>0.71627230124711605</v>
      </c>
      <c r="C4169" t="str">
        <f ca="1">IF(B4169&lt;=$L$3,$I$3,IF(B4169&lt;=$L$4,$I$4,IF(B4169&lt;=$L$5,$I$5,IF(B4169&lt;=$L$6,$I$6,$I$7))))</f>
        <v>Cup</v>
      </c>
      <c r="D4169" s="14">
        <f ca="1">LOGINV(RAND(),$M$12,$L$12)</f>
        <v>21.732657589918219</v>
      </c>
      <c r="E4169" s="14">
        <f ca="1">LOGINV(RAND(),$M$13,$L$13)</f>
        <v>10.827039889152834</v>
      </c>
      <c r="F4169" s="14">
        <f ca="1">LOGINV(RAND(),$M$14,$L$14)</f>
        <v>17.054297076226405</v>
      </c>
      <c r="G4169" s="14">
        <f ca="1">D4169+E4169+F4169</f>
        <v>49.613994555297459</v>
      </c>
      <c r="H4169">
        <f ca="1">FLOOR(SimTable[[#This Row],[Total_Service_Time_sec]],10)</f>
        <v>40</v>
      </c>
    </row>
    <row r="4170" spans="1:8" ht="15" customHeight="1">
      <c r="A4170">
        <f t="shared" si="65"/>
        <v>4169</v>
      </c>
      <c r="B4170" s="13">
        <f ca="1">RAND()</f>
        <v>0.53047554030941912</v>
      </c>
      <c r="C4170" t="str">
        <f ca="1">IF(B4170&lt;=$L$3,$I$3,IF(B4170&lt;=$L$4,$I$4,IF(B4170&lt;=$L$5,$I$5,IF(B4170&lt;=$L$6,$I$6,$I$7))))</f>
        <v>Cup</v>
      </c>
      <c r="D4170" s="14">
        <f ca="1">LOGINV(RAND(),$M$12,$L$12)</f>
        <v>130.31322113274385</v>
      </c>
      <c r="E4170" s="14">
        <f ca="1">LOGINV(RAND(),$M$13,$L$13)</f>
        <v>57.026395802988787</v>
      </c>
      <c r="F4170" s="14">
        <f ca="1">LOGINV(RAND(),$M$14,$L$14)</f>
        <v>21.465626013299616</v>
      </c>
      <c r="G4170" s="14">
        <f ca="1">D4170+E4170+F4170</f>
        <v>208.80524294903225</v>
      </c>
      <c r="H4170">
        <f ca="1">FLOOR(SimTable[[#This Row],[Total_Service_Time_sec]],10)</f>
        <v>200</v>
      </c>
    </row>
    <row r="4171" spans="1:8" ht="15" customHeight="1">
      <c r="A4171">
        <f t="shared" si="65"/>
        <v>4170</v>
      </c>
      <c r="B4171" s="13">
        <f ca="1">RAND()</f>
        <v>0.92610723191853583</v>
      </c>
      <c r="C4171" t="str">
        <f ca="1">IF(B4171&lt;=$L$3,$I$3,IF(B4171&lt;=$L$4,$I$4,IF(B4171&lt;=$L$5,$I$5,IF(B4171&lt;=$L$6,$I$6,$I$7))))</f>
        <v>Split</v>
      </c>
      <c r="D4171" s="14">
        <f ca="1">LOGINV(RAND(),$M$12,$L$12)</f>
        <v>29.74837623548639</v>
      </c>
      <c r="E4171" s="14">
        <f ca="1">LOGINV(RAND(),$M$13,$L$13)</f>
        <v>29.336641738053821</v>
      </c>
      <c r="F4171" s="14">
        <f ca="1">LOGINV(RAND(),$M$14,$L$14)</f>
        <v>14.572299707060701</v>
      </c>
      <c r="G4171" s="14">
        <f ca="1">D4171+E4171+F4171</f>
        <v>73.657317680600912</v>
      </c>
      <c r="H4171">
        <f ca="1">FLOOR(SimTable[[#This Row],[Total_Service_Time_sec]],10)</f>
        <v>70</v>
      </c>
    </row>
    <row r="4172" spans="1:8" ht="15" customHeight="1">
      <c r="A4172">
        <f t="shared" si="65"/>
        <v>4171</v>
      </c>
      <c r="B4172" s="13">
        <f ca="1">RAND()</f>
        <v>0.59292925583970857</v>
      </c>
      <c r="C4172" t="str">
        <f ca="1">IF(B4172&lt;=$L$3,$I$3,IF(B4172&lt;=$L$4,$I$4,IF(B4172&lt;=$L$5,$I$5,IF(B4172&lt;=$L$6,$I$6,$I$7))))</f>
        <v>Cup</v>
      </c>
      <c r="D4172" s="14">
        <f ca="1">LOGINV(RAND(),$M$12,$L$12)</f>
        <v>50.574704371796642</v>
      </c>
      <c r="E4172" s="14">
        <f ca="1">LOGINV(RAND(),$M$13,$L$13)</f>
        <v>18.890617581516572</v>
      </c>
      <c r="F4172" s="14">
        <f ca="1">LOGINV(RAND(),$M$14,$L$14)</f>
        <v>28.137269870119404</v>
      </c>
      <c r="G4172" s="14">
        <f ca="1">D4172+E4172+F4172</f>
        <v>97.602591823432618</v>
      </c>
      <c r="H4172">
        <f ca="1">FLOOR(SimTable[[#This Row],[Total_Service_Time_sec]],10)</f>
        <v>90</v>
      </c>
    </row>
    <row r="4173" spans="1:8" ht="15" customHeight="1">
      <c r="A4173">
        <f t="shared" si="65"/>
        <v>4172</v>
      </c>
      <c r="B4173" s="13">
        <f ca="1">RAND()</f>
        <v>0.65234445536377772</v>
      </c>
      <c r="C4173" t="str">
        <f ca="1">IF(B4173&lt;=$L$3,$I$3,IF(B4173&lt;=$L$4,$I$4,IF(B4173&lt;=$L$5,$I$5,IF(B4173&lt;=$L$6,$I$6,$I$7))))</f>
        <v>Cup</v>
      </c>
      <c r="D4173" s="14">
        <f ca="1">LOGINV(RAND(),$M$12,$L$12)</f>
        <v>19.35300698711773</v>
      </c>
      <c r="E4173" s="14">
        <f ca="1">LOGINV(RAND(),$M$13,$L$13)</f>
        <v>17.915771151114342</v>
      </c>
      <c r="F4173" s="14">
        <f ca="1">LOGINV(RAND(),$M$14,$L$14)</f>
        <v>19.037651159159481</v>
      </c>
      <c r="G4173" s="14">
        <f ca="1">D4173+E4173+F4173</f>
        <v>56.306429297391553</v>
      </c>
      <c r="H4173">
        <f ca="1">FLOOR(SimTable[[#This Row],[Total_Service_Time_sec]],10)</f>
        <v>50</v>
      </c>
    </row>
    <row r="4174" spans="1:8" ht="15" customHeight="1">
      <c r="A4174">
        <f t="shared" si="65"/>
        <v>4173</v>
      </c>
      <c r="B4174" s="13">
        <f ca="1">RAND()</f>
        <v>0.14570117430427054</v>
      </c>
      <c r="C4174" t="str">
        <f ca="1">IF(B4174&lt;=$L$3,$I$3,IF(B4174&lt;=$L$4,$I$4,IF(B4174&lt;=$L$5,$I$5,IF(B4174&lt;=$L$6,$I$6,$I$7))))</f>
        <v>Cone</v>
      </c>
      <c r="D4174" s="14">
        <f ca="1">LOGINV(RAND(),$M$12,$L$12)</f>
        <v>64.065940165940503</v>
      </c>
      <c r="E4174" s="14">
        <f ca="1">LOGINV(RAND(),$M$13,$L$13)</f>
        <v>10.031927971222567</v>
      </c>
      <c r="F4174" s="14">
        <f ca="1">LOGINV(RAND(),$M$14,$L$14)</f>
        <v>20.066057471007451</v>
      </c>
      <c r="G4174" s="14">
        <f ca="1">D4174+E4174+F4174</f>
        <v>94.16392560817053</v>
      </c>
      <c r="H4174">
        <f ca="1">FLOOR(SimTable[[#This Row],[Total_Service_Time_sec]],10)</f>
        <v>90</v>
      </c>
    </row>
    <row r="4175" spans="1:8" ht="15" customHeight="1">
      <c r="A4175">
        <f t="shared" si="65"/>
        <v>4174</v>
      </c>
      <c r="B4175" s="13">
        <f ca="1">RAND()</f>
        <v>2.22585387933385E-2</v>
      </c>
      <c r="C4175" t="str">
        <f ca="1">IF(B4175&lt;=$L$3,$I$3,IF(B4175&lt;=$L$4,$I$4,IF(B4175&lt;=$L$5,$I$5,IF(B4175&lt;=$L$6,$I$6,$I$7))))</f>
        <v>Cone</v>
      </c>
      <c r="D4175" s="14">
        <f ca="1">LOGINV(RAND(),$M$12,$L$12)</f>
        <v>29.816266413732336</v>
      </c>
      <c r="E4175" s="14">
        <f ca="1">LOGINV(RAND(),$M$13,$L$13)</f>
        <v>46.347213061076936</v>
      </c>
      <c r="F4175" s="14">
        <f ca="1">LOGINV(RAND(),$M$14,$L$14)</f>
        <v>22.789585605054697</v>
      </c>
      <c r="G4175" s="14">
        <f ca="1">D4175+E4175+F4175</f>
        <v>98.953065079863961</v>
      </c>
      <c r="H4175">
        <f ca="1">FLOOR(SimTable[[#This Row],[Total_Service_Time_sec]],10)</f>
        <v>90</v>
      </c>
    </row>
    <row r="4176" spans="1:8" ht="15" customHeight="1">
      <c r="A4176">
        <f t="shared" si="65"/>
        <v>4175</v>
      </c>
      <c r="B4176" s="13">
        <f ca="1">RAND()</f>
        <v>8.3808457275875381E-2</v>
      </c>
      <c r="C4176" t="str">
        <f ca="1">IF(B4176&lt;=$L$3,$I$3,IF(B4176&lt;=$L$4,$I$4,IF(B4176&lt;=$L$5,$I$5,IF(B4176&lt;=$L$6,$I$6,$I$7))))</f>
        <v>Cone</v>
      </c>
      <c r="D4176" s="14">
        <f ca="1">LOGINV(RAND(),$M$12,$L$12)</f>
        <v>50.683055151283341</v>
      </c>
      <c r="E4176" s="14">
        <f ca="1">LOGINV(RAND(),$M$13,$L$13)</f>
        <v>15.26807505964404</v>
      </c>
      <c r="F4176" s="14">
        <f ca="1">LOGINV(RAND(),$M$14,$L$14)</f>
        <v>19.218613688675148</v>
      </c>
      <c r="G4176" s="14">
        <f ca="1">D4176+E4176+F4176</f>
        <v>85.169743899602523</v>
      </c>
      <c r="H4176">
        <f ca="1">FLOOR(SimTable[[#This Row],[Total_Service_Time_sec]],10)</f>
        <v>80</v>
      </c>
    </row>
    <row r="4177" spans="1:8" ht="15" customHeight="1">
      <c r="A4177">
        <f t="shared" si="65"/>
        <v>4176</v>
      </c>
      <c r="B4177" s="13">
        <f ca="1">RAND()</f>
        <v>0.80664503501187501</v>
      </c>
      <c r="C4177" t="str">
        <f ca="1">IF(B4177&lt;=$L$3,$I$3,IF(B4177&lt;=$L$4,$I$4,IF(B4177&lt;=$L$5,$I$5,IF(B4177&lt;=$L$6,$I$6,$I$7))))</f>
        <v>Cup</v>
      </c>
      <c r="D4177" s="14">
        <f ca="1">LOGINV(RAND(),$M$12,$L$12)</f>
        <v>48.363421489014947</v>
      </c>
      <c r="E4177" s="14">
        <f ca="1">LOGINV(RAND(),$M$13,$L$13)</f>
        <v>10.218914046357295</v>
      </c>
      <c r="F4177" s="14">
        <f ca="1">LOGINV(RAND(),$M$14,$L$14)</f>
        <v>25.488644120080743</v>
      </c>
      <c r="G4177" s="14">
        <f ca="1">D4177+E4177+F4177</f>
        <v>84.070979655452987</v>
      </c>
      <c r="H4177">
        <f ca="1">FLOOR(SimTable[[#This Row],[Total_Service_Time_sec]],10)</f>
        <v>80</v>
      </c>
    </row>
    <row r="4178" spans="1:8" ht="15" customHeight="1">
      <c r="A4178">
        <f t="shared" si="65"/>
        <v>4177</v>
      </c>
      <c r="B4178" s="13">
        <f ca="1">RAND()</f>
        <v>0.19161702893185106</v>
      </c>
      <c r="C4178" t="str">
        <f ca="1">IF(B4178&lt;=$L$3,$I$3,IF(B4178&lt;=$L$4,$I$4,IF(B4178&lt;=$L$5,$I$5,IF(B4178&lt;=$L$6,$I$6,$I$7))))</f>
        <v>Cone</v>
      </c>
      <c r="D4178" s="14">
        <f ca="1">LOGINV(RAND(),$M$12,$L$12)</f>
        <v>40.390559986008689</v>
      </c>
      <c r="E4178" s="14">
        <f ca="1">LOGINV(RAND(),$M$13,$L$13)</f>
        <v>21.08056186043347</v>
      </c>
      <c r="F4178" s="14">
        <f ca="1">LOGINV(RAND(),$M$14,$L$14)</f>
        <v>20.683941077805354</v>
      </c>
      <c r="G4178" s="14">
        <f ca="1">D4178+E4178+F4178</f>
        <v>82.155062924247517</v>
      </c>
      <c r="H4178">
        <f ca="1">FLOOR(SimTable[[#This Row],[Total_Service_Time_sec]],10)</f>
        <v>80</v>
      </c>
    </row>
    <row r="4179" spans="1:8" ht="15" customHeight="1">
      <c r="A4179">
        <f t="shared" si="65"/>
        <v>4178</v>
      </c>
      <c r="B4179" s="13">
        <f ca="1">RAND()</f>
        <v>0.71814370940540073</v>
      </c>
      <c r="C4179" t="str">
        <f ca="1">IF(B4179&lt;=$L$3,$I$3,IF(B4179&lt;=$L$4,$I$4,IF(B4179&lt;=$L$5,$I$5,IF(B4179&lt;=$L$6,$I$6,$I$7))))</f>
        <v>Cup</v>
      </c>
      <c r="D4179" s="14">
        <f ca="1">LOGINV(RAND(),$M$12,$L$12)</f>
        <v>30.643582597521601</v>
      </c>
      <c r="E4179" s="14">
        <f ca="1">LOGINV(RAND(),$M$13,$L$13)</f>
        <v>30.366546747105112</v>
      </c>
      <c r="F4179" s="14">
        <f ca="1">LOGINV(RAND(),$M$14,$L$14)</f>
        <v>21.593983015079193</v>
      </c>
      <c r="G4179" s="14">
        <f ca="1">D4179+E4179+F4179</f>
        <v>82.604112359705908</v>
      </c>
      <c r="H4179">
        <f ca="1">FLOOR(SimTable[[#This Row],[Total_Service_Time_sec]],10)</f>
        <v>80</v>
      </c>
    </row>
    <row r="4180" spans="1:8" ht="15" customHeight="1">
      <c r="A4180">
        <f t="shared" si="65"/>
        <v>4179</v>
      </c>
      <c r="B4180" s="13">
        <f ca="1">RAND()</f>
        <v>0.5949248947894572</v>
      </c>
      <c r="C4180" t="str">
        <f ca="1">IF(B4180&lt;=$L$3,$I$3,IF(B4180&lt;=$L$4,$I$4,IF(B4180&lt;=$L$5,$I$5,IF(B4180&lt;=$L$6,$I$6,$I$7))))</f>
        <v>Cup</v>
      </c>
      <c r="D4180" s="14">
        <f ca="1">LOGINV(RAND(),$M$12,$L$12)</f>
        <v>8.4561243472346739</v>
      </c>
      <c r="E4180" s="14">
        <f ca="1">LOGINV(RAND(),$M$13,$L$13)</f>
        <v>20.89238392050283</v>
      </c>
      <c r="F4180" s="14">
        <f ca="1">LOGINV(RAND(),$M$14,$L$14)</f>
        <v>23.644649711547672</v>
      </c>
      <c r="G4180" s="14">
        <f ca="1">D4180+E4180+F4180</f>
        <v>52.993157979285172</v>
      </c>
      <c r="H4180">
        <f ca="1">FLOOR(SimTable[[#This Row],[Total_Service_Time_sec]],10)</f>
        <v>50</v>
      </c>
    </row>
    <row r="4181" spans="1:8" ht="15" customHeight="1">
      <c r="A4181">
        <f t="shared" si="65"/>
        <v>4180</v>
      </c>
      <c r="B4181" s="13">
        <f ca="1">RAND()</f>
        <v>0.50117863495937665</v>
      </c>
      <c r="C4181" t="str">
        <f ca="1">IF(B4181&lt;=$L$3,$I$3,IF(B4181&lt;=$L$4,$I$4,IF(B4181&lt;=$L$5,$I$5,IF(B4181&lt;=$L$6,$I$6,$I$7))))</f>
        <v>Cup</v>
      </c>
      <c r="D4181" s="14">
        <f ca="1">LOGINV(RAND(),$M$12,$L$12)</f>
        <v>47.206848024719086</v>
      </c>
      <c r="E4181" s="14">
        <f ca="1">LOGINV(RAND(),$M$13,$L$13)</f>
        <v>50.177749088112066</v>
      </c>
      <c r="F4181" s="14">
        <f ca="1">LOGINV(RAND(),$M$14,$L$14)</f>
        <v>34.468068135878156</v>
      </c>
      <c r="G4181" s="14">
        <f ca="1">D4181+E4181+F4181</f>
        <v>131.85266524870931</v>
      </c>
      <c r="H4181">
        <f ca="1">FLOOR(SimTable[[#This Row],[Total_Service_Time_sec]],10)</f>
        <v>130</v>
      </c>
    </row>
    <row r="4182" spans="1:8" ht="15" customHeight="1">
      <c r="A4182">
        <f t="shared" si="65"/>
        <v>4181</v>
      </c>
      <c r="B4182" s="13">
        <f ca="1">RAND()</f>
        <v>0.9978305957575343</v>
      </c>
      <c r="C4182" t="str">
        <f ca="1">IF(B4182&lt;=$L$3,$I$3,IF(B4182&lt;=$L$4,$I$4,IF(B4182&lt;=$L$5,$I$5,IF(B4182&lt;=$L$6,$I$6,$I$7))))</f>
        <v>Sundae</v>
      </c>
      <c r="D4182" s="14">
        <f ca="1">LOGINV(RAND(),$M$12,$L$12)</f>
        <v>12.679225688169407</v>
      </c>
      <c r="E4182" s="14">
        <f ca="1">LOGINV(RAND(),$M$13,$L$13)</f>
        <v>86.550581447784992</v>
      </c>
      <c r="F4182" s="14">
        <f ca="1">LOGINV(RAND(),$M$14,$L$14)</f>
        <v>18.387598292010271</v>
      </c>
      <c r="G4182" s="14">
        <f ca="1">D4182+E4182+F4182</f>
        <v>117.61740542796467</v>
      </c>
      <c r="H4182">
        <f ca="1">FLOOR(SimTable[[#This Row],[Total_Service_Time_sec]],10)</f>
        <v>110</v>
      </c>
    </row>
    <row r="4183" spans="1:8" ht="15" customHeight="1">
      <c r="A4183">
        <f t="shared" si="65"/>
        <v>4182</v>
      </c>
      <c r="B4183" s="13">
        <f ca="1">RAND()</f>
        <v>6.8499411239902441E-2</v>
      </c>
      <c r="C4183" t="str">
        <f ca="1">IF(B4183&lt;=$L$3,$I$3,IF(B4183&lt;=$L$4,$I$4,IF(B4183&lt;=$L$5,$I$5,IF(B4183&lt;=$L$6,$I$6,$I$7))))</f>
        <v>Cone</v>
      </c>
      <c r="D4183" s="14">
        <f ca="1">LOGINV(RAND(),$M$12,$L$12)</f>
        <v>11.254623959271793</v>
      </c>
      <c r="E4183" s="14">
        <f ca="1">LOGINV(RAND(),$M$13,$L$13)</f>
        <v>12.52487770417174</v>
      </c>
      <c r="F4183" s="14">
        <f ca="1">LOGINV(RAND(),$M$14,$L$14)</f>
        <v>22.629490922652071</v>
      </c>
      <c r="G4183" s="14">
        <f ca="1">D4183+E4183+F4183</f>
        <v>46.408992586095607</v>
      </c>
      <c r="H4183">
        <f ca="1">FLOOR(SimTable[[#This Row],[Total_Service_Time_sec]],10)</f>
        <v>40</v>
      </c>
    </row>
    <row r="4184" spans="1:8" ht="15" customHeight="1">
      <c r="A4184">
        <f t="shared" si="65"/>
        <v>4183</v>
      </c>
      <c r="B4184" s="13">
        <f ca="1">RAND()</f>
        <v>0.80807195416462274</v>
      </c>
      <c r="C4184" t="str">
        <f ca="1">IF(B4184&lt;=$L$3,$I$3,IF(B4184&lt;=$L$4,$I$4,IF(B4184&lt;=$L$5,$I$5,IF(B4184&lt;=$L$6,$I$6,$I$7))))</f>
        <v>Cup</v>
      </c>
      <c r="D4184" s="14">
        <f ca="1">LOGINV(RAND(),$M$12,$L$12)</f>
        <v>28.126453269280642</v>
      </c>
      <c r="E4184" s="14">
        <f ca="1">LOGINV(RAND(),$M$13,$L$13)</f>
        <v>31.374996238710512</v>
      </c>
      <c r="F4184" s="14">
        <f ca="1">LOGINV(RAND(),$M$14,$L$14)</f>
        <v>22.858389935855612</v>
      </c>
      <c r="G4184" s="14">
        <f ca="1">D4184+E4184+F4184</f>
        <v>82.359839443846766</v>
      </c>
      <c r="H4184">
        <f ca="1">FLOOR(SimTable[[#This Row],[Total_Service_Time_sec]],10)</f>
        <v>80</v>
      </c>
    </row>
    <row r="4185" spans="1:8" ht="15" customHeight="1">
      <c r="A4185">
        <f t="shared" si="65"/>
        <v>4184</v>
      </c>
      <c r="B4185" s="13">
        <f ca="1">RAND()</f>
        <v>0.9960960519140909</v>
      </c>
      <c r="C4185" t="str">
        <f ca="1">IF(B4185&lt;=$L$3,$I$3,IF(B4185&lt;=$L$4,$I$4,IF(B4185&lt;=$L$5,$I$5,IF(B4185&lt;=$L$6,$I$6,$I$7))))</f>
        <v>Sundae</v>
      </c>
      <c r="D4185" s="14">
        <f ca="1">LOGINV(RAND(),$M$12,$L$12)</f>
        <v>89.334491750323068</v>
      </c>
      <c r="E4185" s="14">
        <f ca="1">LOGINV(RAND(),$M$13,$L$13)</f>
        <v>31.456300800630665</v>
      </c>
      <c r="F4185" s="14">
        <f ca="1">LOGINV(RAND(),$M$14,$L$14)</f>
        <v>20.324285237821922</v>
      </c>
      <c r="G4185" s="14">
        <f ca="1">D4185+E4185+F4185</f>
        <v>141.11507778877566</v>
      </c>
      <c r="H4185">
        <f ca="1">FLOOR(SimTable[[#This Row],[Total_Service_Time_sec]],10)</f>
        <v>140</v>
      </c>
    </row>
    <row r="4186" spans="1:8" ht="15" customHeight="1">
      <c r="A4186">
        <f t="shared" si="65"/>
        <v>4185</v>
      </c>
      <c r="B4186" s="13">
        <f ca="1">RAND()</f>
        <v>0.37064657840600601</v>
      </c>
      <c r="C4186" t="str">
        <f ca="1">IF(B4186&lt;=$L$3,$I$3,IF(B4186&lt;=$L$4,$I$4,IF(B4186&lt;=$L$5,$I$5,IF(B4186&lt;=$L$6,$I$6,$I$7))))</f>
        <v>Cone</v>
      </c>
      <c r="D4186" s="14">
        <f ca="1">LOGINV(RAND(),$M$12,$L$12)</f>
        <v>12.365577875490848</v>
      </c>
      <c r="E4186" s="14">
        <f ca="1">LOGINV(RAND(),$M$13,$L$13)</f>
        <v>15.205502962814096</v>
      </c>
      <c r="F4186" s="14">
        <f ca="1">LOGINV(RAND(),$M$14,$L$14)</f>
        <v>19.762144329203359</v>
      </c>
      <c r="G4186" s="14">
        <f ca="1">D4186+E4186+F4186</f>
        <v>47.333225167508303</v>
      </c>
      <c r="H4186">
        <f ca="1">FLOOR(SimTable[[#This Row],[Total_Service_Time_sec]],10)</f>
        <v>40</v>
      </c>
    </row>
    <row r="4187" spans="1:8" ht="15" customHeight="1">
      <c r="A4187">
        <f t="shared" si="65"/>
        <v>4186</v>
      </c>
      <c r="B4187" s="13">
        <f ca="1">RAND()</f>
        <v>0.69660128906672902</v>
      </c>
      <c r="C4187" t="str">
        <f ca="1">IF(B4187&lt;=$L$3,$I$3,IF(B4187&lt;=$L$4,$I$4,IF(B4187&lt;=$L$5,$I$5,IF(B4187&lt;=$L$6,$I$6,$I$7))))</f>
        <v>Cup</v>
      </c>
      <c r="D4187" s="14">
        <f ca="1">LOGINV(RAND(),$M$12,$L$12)</f>
        <v>25.393408815782916</v>
      </c>
      <c r="E4187" s="14">
        <f ca="1">LOGINV(RAND(),$M$13,$L$13)</f>
        <v>40.78002197455465</v>
      </c>
      <c r="F4187" s="14">
        <f ca="1">LOGINV(RAND(),$M$14,$L$14)</f>
        <v>21.21656454473678</v>
      </c>
      <c r="G4187" s="14">
        <f ca="1">D4187+E4187+F4187</f>
        <v>87.389995335074346</v>
      </c>
      <c r="H4187">
        <f ca="1">FLOOR(SimTable[[#This Row],[Total_Service_Time_sec]],10)</f>
        <v>80</v>
      </c>
    </row>
    <row r="4188" spans="1:8" ht="15" customHeight="1">
      <c r="A4188">
        <f t="shared" si="65"/>
        <v>4187</v>
      </c>
      <c r="B4188" s="13">
        <f ca="1">RAND()</f>
        <v>3.8429274941619074E-2</v>
      </c>
      <c r="C4188" t="str">
        <f ca="1">IF(B4188&lt;=$L$3,$I$3,IF(B4188&lt;=$L$4,$I$4,IF(B4188&lt;=$L$5,$I$5,IF(B4188&lt;=$L$6,$I$6,$I$7))))</f>
        <v>Cone</v>
      </c>
      <c r="D4188" s="14">
        <f ca="1">LOGINV(RAND(),$M$12,$L$12)</f>
        <v>17.370559130298314</v>
      </c>
      <c r="E4188" s="14">
        <f ca="1">LOGINV(RAND(),$M$13,$L$13)</f>
        <v>19.050163530399818</v>
      </c>
      <c r="F4188" s="14">
        <f ca="1">LOGINV(RAND(),$M$14,$L$14)</f>
        <v>24.214429925363572</v>
      </c>
      <c r="G4188" s="14">
        <f ca="1">D4188+E4188+F4188</f>
        <v>60.635152586061707</v>
      </c>
      <c r="H4188">
        <f ca="1">FLOOR(SimTable[[#This Row],[Total_Service_Time_sec]],10)</f>
        <v>60</v>
      </c>
    </row>
    <row r="4189" spans="1:8" ht="15" customHeight="1">
      <c r="A4189">
        <f t="shared" si="65"/>
        <v>4188</v>
      </c>
      <c r="B4189" s="13">
        <f ca="1">RAND()</f>
        <v>0.66656152359027043</v>
      </c>
      <c r="C4189" t="str">
        <f ca="1">IF(B4189&lt;=$L$3,$I$3,IF(B4189&lt;=$L$4,$I$4,IF(B4189&lt;=$L$5,$I$5,IF(B4189&lt;=$L$6,$I$6,$I$7))))</f>
        <v>Cup</v>
      </c>
      <c r="D4189" s="14">
        <f ca="1">LOGINV(RAND(),$M$12,$L$12)</f>
        <v>65.451552017949609</v>
      </c>
      <c r="E4189" s="14">
        <f ca="1">LOGINV(RAND(),$M$13,$L$13)</f>
        <v>10.412911480971148</v>
      </c>
      <c r="F4189" s="14">
        <f ca="1">LOGINV(RAND(),$M$14,$L$14)</f>
        <v>20.594123348719702</v>
      </c>
      <c r="G4189" s="14">
        <f ca="1">D4189+E4189+F4189</f>
        <v>96.458586847640461</v>
      </c>
      <c r="H4189">
        <f ca="1">FLOOR(SimTable[[#This Row],[Total_Service_Time_sec]],10)</f>
        <v>90</v>
      </c>
    </row>
    <row r="4190" spans="1:8" ht="15" customHeight="1">
      <c r="A4190">
        <f t="shared" si="65"/>
        <v>4189</v>
      </c>
      <c r="B4190" s="13">
        <f ca="1">RAND()</f>
        <v>0.40283535974187024</v>
      </c>
      <c r="C4190" t="str">
        <f ca="1">IF(B4190&lt;=$L$3,$I$3,IF(B4190&lt;=$L$4,$I$4,IF(B4190&lt;=$L$5,$I$5,IF(B4190&lt;=$L$6,$I$6,$I$7))))</f>
        <v>Cone</v>
      </c>
      <c r="D4190" s="14">
        <f ca="1">LOGINV(RAND(),$M$12,$L$12)</f>
        <v>43.457350996826172</v>
      </c>
      <c r="E4190" s="14">
        <f ca="1">LOGINV(RAND(),$M$13,$L$13)</f>
        <v>47.687040166973524</v>
      </c>
      <c r="F4190" s="14">
        <f ca="1">LOGINV(RAND(),$M$14,$L$14)</f>
        <v>18.036280829451133</v>
      </c>
      <c r="G4190" s="14">
        <f ca="1">D4190+E4190+F4190</f>
        <v>109.18067199325083</v>
      </c>
      <c r="H4190">
        <f ca="1">FLOOR(SimTable[[#This Row],[Total_Service_Time_sec]],10)</f>
        <v>100</v>
      </c>
    </row>
    <row r="4191" spans="1:8" ht="15" customHeight="1">
      <c r="A4191">
        <f t="shared" si="65"/>
        <v>4190</v>
      </c>
      <c r="B4191" s="13">
        <f ca="1">RAND()</f>
        <v>0.59097743916479406</v>
      </c>
      <c r="C4191" t="str">
        <f ca="1">IF(B4191&lt;=$L$3,$I$3,IF(B4191&lt;=$L$4,$I$4,IF(B4191&lt;=$L$5,$I$5,IF(B4191&lt;=$L$6,$I$6,$I$7))))</f>
        <v>Cup</v>
      </c>
      <c r="D4191" s="14">
        <f ca="1">LOGINV(RAND(),$M$12,$L$12)</f>
        <v>26.682062392708204</v>
      </c>
      <c r="E4191" s="14">
        <f ca="1">LOGINV(RAND(),$M$13,$L$13)</f>
        <v>13.662756389942748</v>
      </c>
      <c r="F4191" s="14">
        <f ca="1">LOGINV(RAND(),$M$14,$L$14)</f>
        <v>18.231410347815579</v>
      </c>
      <c r="G4191" s="14">
        <f ca="1">D4191+E4191+F4191</f>
        <v>58.57622913046653</v>
      </c>
      <c r="H4191">
        <f ca="1">FLOOR(SimTable[[#This Row],[Total_Service_Time_sec]],10)</f>
        <v>50</v>
      </c>
    </row>
    <row r="4192" spans="1:8" ht="15" customHeight="1">
      <c r="A4192">
        <f t="shared" si="65"/>
        <v>4191</v>
      </c>
      <c r="B4192" s="13">
        <f ca="1">RAND()</f>
        <v>0.17351937443555787</v>
      </c>
      <c r="C4192" t="str">
        <f ca="1">IF(B4192&lt;=$L$3,$I$3,IF(B4192&lt;=$L$4,$I$4,IF(B4192&lt;=$L$5,$I$5,IF(B4192&lt;=$L$6,$I$6,$I$7))))</f>
        <v>Cone</v>
      </c>
      <c r="D4192" s="14">
        <f ca="1">LOGINV(RAND(),$M$12,$L$12)</f>
        <v>29.390123147483312</v>
      </c>
      <c r="E4192" s="14">
        <f ca="1">LOGINV(RAND(),$M$13,$L$13)</f>
        <v>66.599057636435205</v>
      </c>
      <c r="F4192" s="14">
        <f ca="1">LOGINV(RAND(),$M$14,$L$14)</f>
        <v>15.472458084118053</v>
      </c>
      <c r="G4192" s="14">
        <f ca="1">D4192+E4192+F4192</f>
        <v>111.46163886803657</v>
      </c>
      <c r="H4192">
        <f ca="1">FLOOR(SimTable[[#This Row],[Total_Service_Time_sec]],10)</f>
        <v>110</v>
      </c>
    </row>
    <row r="4193" spans="1:8" ht="15" customHeight="1">
      <c r="A4193">
        <f t="shared" si="65"/>
        <v>4192</v>
      </c>
      <c r="B4193" s="13">
        <f ca="1">RAND()</f>
        <v>0.79547614025993751</v>
      </c>
      <c r="C4193" t="str">
        <f ca="1">IF(B4193&lt;=$L$3,$I$3,IF(B4193&lt;=$L$4,$I$4,IF(B4193&lt;=$L$5,$I$5,IF(B4193&lt;=$L$6,$I$6,$I$7))))</f>
        <v>Cup</v>
      </c>
      <c r="D4193" s="14">
        <f ca="1">LOGINV(RAND(),$M$12,$L$12)</f>
        <v>22.918984295869219</v>
      </c>
      <c r="E4193" s="14">
        <f ca="1">LOGINV(RAND(),$M$13,$L$13)</f>
        <v>15.625918204307084</v>
      </c>
      <c r="F4193" s="14">
        <f ca="1">LOGINV(RAND(),$M$14,$L$14)</f>
        <v>14.29150980838522</v>
      </c>
      <c r="G4193" s="14">
        <f ca="1">D4193+E4193+F4193</f>
        <v>52.836412308561528</v>
      </c>
      <c r="H4193">
        <f ca="1">FLOOR(SimTable[[#This Row],[Total_Service_Time_sec]],10)</f>
        <v>50</v>
      </c>
    </row>
    <row r="4194" spans="1:8" ht="15" customHeight="1">
      <c r="A4194">
        <f t="shared" si="65"/>
        <v>4193</v>
      </c>
      <c r="B4194" s="13">
        <f ca="1">RAND()</f>
        <v>0.2361534573585512</v>
      </c>
      <c r="C4194" t="str">
        <f ca="1">IF(B4194&lt;=$L$3,$I$3,IF(B4194&lt;=$L$4,$I$4,IF(B4194&lt;=$L$5,$I$5,IF(B4194&lt;=$L$6,$I$6,$I$7))))</f>
        <v>Cone</v>
      </c>
      <c r="D4194" s="14">
        <f ca="1">LOGINV(RAND(),$M$12,$L$12)</f>
        <v>93.14490808984543</v>
      </c>
      <c r="E4194" s="14">
        <f ca="1">LOGINV(RAND(),$M$13,$L$13)</f>
        <v>46.707505081729913</v>
      </c>
      <c r="F4194" s="14">
        <f ca="1">LOGINV(RAND(),$M$14,$L$14)</f>
        <v>18.572902212804571</v>
      </c>
      <c r="G4194" s="14">
        <f ca="1">D4194+E4194+F4194</f>
        <v>158.4253153843799</v>
      </c>
      <c r="H4194">
        <f ca="1">FLOOR(SimTable[[#This Row],[Total_Service_Time_sec]],10)</f>
        <v>150</v>
      </c>
    </row>
    <row r="4195" spans="1:8" ht="15" customHeight="1">
      <c r="A4195">
        <f t="shared" si="65"/>
        <v>4194</v>
      </c>
      <c r="B4195" s="13">
        <f ca="1">RAND()</f>
        <v>0.8240151776556297</v>
      </c>
      <c r="C4195" t="str">
        <f ca="1">IF(B4195&lt;=$L$3,$I$3,IF(B4195&lt;=$L$4,$I$4,IF(B4195&lt;=$L$5,$I$5,IF(B4195&lt;=$L$6,$I$6,$I$7))))</f>
        <v>Cup</v>
      </c>
      <c r="D4195" s="14">
        <f ca="1">LOGINV(RAND(),$M$12,$L$12)</f>
        <v>43.404533736544522</v>
      </c>
      <c r="E4195" s="14">
        <f ca="1">LOGINV(RAND(),$M$13,$L$13)</f>
        <v>27.642323994050518</v>
      </c>
      <c r="F4195" s="14">
        <f ca="1">LOGINV(RAND(),$M$14,$L$14)</f>
        <v>25.94506108590101</v>
      </c>
      <c r="G4195" s="14">
        <f ca="1">D4195+E4195+F4195</f>
        <v>96.991918816496053</v>
      </c>
      <c r="H4195">
        <f ca="1">FLOOR(SimTable[[#This Row],[Total_Service_Time_sec]],10)</f>
        <v>90</v>
      </c>
    </row>
    <row r="4196" spans="1:8" ht="15" customHeight="1">
      <c r="A4196">
        <f t="shared" si="65"/>
        <v>4195</v>
      </c>
      <c r="B4196" s="13">
        <f ca="1">RAND()</f>
        <v>0.18751048920037572</v>
      </c>
      <c r="C4196" t="str">
        <f ca="1">IF(B4196&lt;=$L$3,$I$3,IF(B4196&lt;=$L$4,$I$4,IF(B4196&lt;=$L$5,$I$5,IF(B4196&lt;=$L$6,$I$6,$I$7))))</f>
        <v>Cone</v>
      </c>
      <c r="D4196" s="14">
        <f ca="1">LOGINV(RAND(),$M$12,$L$12)</f>
        <v>45.520534042838904</v>
      </c>
      <c r="E4196" s="14">
        <f ca="1">LOGINV(RAND(),$M$13,$L$13)</f>
        <v>34.918477929863421</v>
      </c>
      <c r="F4196" s="14">
        <f ca="1">LOGINV(RAND(),$M$14,$L$14)</f>
        <v>19.571152749983824</v>
      </c>
      <c r="G4196" s="14">
        <f ca="1">D4196+E4196+F4196</f>
        <v>100.01016472268616</v>
      </c>
      <c r="H4196">
        <f ca="1">FLOOR(SimTable[[#This Row],[Total_Service_Time_sec]],10)</f>
        <v>100</v>
      </c>
    </row>
    <row r="4197" spans="1:8" ht="15" customHeight="1">
      <c r="A4197">
        <f t="shared" si="65"/>
        <v>4196</v>
      </c>
      <c r="B4197" s="13">
        <f ca="1">RAND()</f>
        <v>0.11042170598677081</v>
      </c>
      <c r="C4197" t="str">
        <f ca="1">IF(B4197&lt;=$L$3,$I$3,IF(B4197&lt;=$L$4,$I$4,IF(B4197&lt;=$L$5,$I$5,IF(B4197&lt;=$L$6,$I$6,$I$7))))</f>
        <v>Cone</v>
      </c>
      <c r="D4197" s="14">
        <f ca="1">LOGINV(RAND(),$M$12,$L$12)</f>
        <v>16.156837361930712</v>
      </c>
      <c r="E4197" s="14">
        <f ca="1">LOGINV(RAND(),$M$13,$L$13)</f>
        <v>75.979828109037769</v>
      </c>
      <c r="F4197" s="14">
        <f ca="1">LOGINV(RAND(),$M$14,$L$14)</f>
        <v>15.050790799656632</v>
      </c>
      <c r="G4197" s="14">
        <f ca="1">D4197+E4197+F4197</f>
        <v>107.18745627062512</v>
      </c>
      <c r="H4197">
        <f ca="1">FLOOR(SimTable[[#This Row],[Total_Service_Time_sec]],10)</f>
        <v>100</v>
      </c>
    </row>
    <row r="4198" spans="1:8" ht="15" customHeight="1">
      <c r="A4198">
        <f t="shared" si="65"/>
        <v>4197</v>
      </c>
      <c r="B4198" s="13">
        <f ca="1">RAND()</f>
        <v>0.47288373390087002</v>
      </c>
      <c r="C4198" t="str">
        <f ca="1">IF(B4198&lt;=$L$3,$I$3,IF(B4198&lt;=$L$4,$I$4,IF(B4198&lt;=$L$5,$I$5,IF(B4198&lt;=$L$6,$I$6,$I$7))))</f>
        <v>Cone</v>
      </c>
      <c r="D4198" s="14">
        <f ca="1">LOGINV(RAND(),$M$12,$L$12)</f>
        <v>33.2689089120801</v>
      </c>
      <c r="E4198" s="14">
        <f ca="1">LOGINV(RAND(),$M$13,$L$13)</f>
        <v>31.604316258491224</v>
      </c>
      <c r="F4198" s="14">
        <f ca="1">LOGINV(RAND(),$M$14,$L$14)</f>
        <v>18.31407215679231</v>
      </c>
      <c r="G4198" s="14">
        <f ca="1">D4198+E4198+F4198</f>
        <v>83.187297327363623</v>
      </c>
      <c r="H4198">
        <f ca="1">FLOOR(SimTable[[#This Row],[Total_Service_Time_sec]],10)</f>
        <v>80</v>
      </c>
    </row>
    <row r="4199" spans="1:8" ht="15" customHeight="1">
      <c r="A4199">
        <f t="shared" si="65"/>
        <v>4198</v>
      </c>
      <c r="B4199" s="13">
        <f ca="1">RAND()</f>
        <v>0.49297591346105074</v>
      </c>
      <c r="C4199" t="str">
        <f ca="1">IF(B4199&lt;=$L$3,$I$3,IF(B4199&lt;=$L$4,$I$4,IF(B4199&lt;=$L$5,$I$5,IF(B4199&lt;=$L$6,$I$6,$I$7))))</f>
        <v>Cone</v>
      </c>
      <c r="D4199" s="14">
        <f ca="1">LOGINV(RAND(),$M$12,$L$12)</f>
        <v>54.621699555662516</v>
      </c>
      <c r="E4199" s="14">
        <f ca="1">LOGINV(RAND(),$M$13,$L$13)</f>
        <v>15.954706679991695</v>
      </c>
      <c r="F4199" s="14">
        <f ca="1">LOGINV(RAND(),$M$14,$L$14)</f>
        <v>19.268707643382072</v>
      </c>
      <c r="G4199" s="14">
        <f ca="1">D4199+E4199+F4199</f>
        <v>89.84511387903629</v>
      </c>
      <c r="H4199">
        <f ca="1">FLOOR(SimTable[[#This Row],[Total_Service_Time_sec]],10)</f>
        <v>80</v>
      </c>
    </row>
    <row r="4200" spans="1:8" ht="15" customHeight="1">
      <c r="A4200">
        <f t="shared" si="65"/>
        <v>4199</v>
      </c>
      <c r="B4200" s="13">
        <f ca="1">RAND()</f>
        <v>0.73405090658402572</v>
      </c>
      <c r="C4200" t="str">
        <f ca="1">IF(B4200&lt;=$L$3,$I$3,IF(B4200&lt;=$L$4,$I$4,IF(B4200&lt;=$L$5,$I$5,IF(B4200&lt;=$L$6,$I$6,$I$7))))</f>
        <v>Cup</v>
      </c>
      <c r="D4200" s="14">
        <f ca="1">LOGINV(RAND(),$M$12,$L$12)</f>
        <v>55.964360339217656</v>
      </c>
      <c r="E4200" s="14">
        <f ca="1">LOGINV(RAND(),$M$13,$L$13)</f>
        <v>14.854095351668679</v>
      </c>
      <c r="F4200" s="14">
        <f ca="1">LOGINV(RAND(),$M$14,$L$14)</f>
        <v>21.902740745913025</v>
      </c>
      <c r="G4200" s="14">
        <f ca="1">D4200+E4200+F4200</f>
        <v>92.72119643679936</v>
      </c>
      <c r="H4200">
        <f ca="1">FLOOR(SimTable[[#This Row],[Total_Service_Time_sec]],10)</f>
        <v>90</v>
      </c>
    </row>
    <row r="4201" spans="1:8" ht="15" customHeight="1">
      <c r="A4201">
        <f t="shared" si="65"/>
        <v>4200</v>
      </c>
      <c r="B4201" s="13">
        <f ca="1">RAND()</f>
        <v>0.30610603672782777</v>
      </c>
      <c r="C4201" t="str">
        <f ca="1">IF(B4201&lt;=$L$3,$I$3,IF(B4201&lt;=$L$4,$I$4,IF(B4201&lt;=$L$5,$I$5,IF(B4201&lt;=$L$6,$I$6,$I$7))))</f>
        <v>Cone</v>
      </c>
      <c r="D4201" s="14">
        <f ca="1">LOGINV(RAND(),$M$12,$L$12)</f>
        <v>65.97119198334839</v>
      </c>
      <c r="E4201" s="14">
        <f ca="1">LOGINV(RAND(),$M$13,$L$13)</f>
        <v>28.313071997667098</v>
      </c>
      <c r="F4201" s="14">
        <f ca="1">LOGINV(RAND(),$M$14,$L$14)</f>
        <v>18.550379115285612</v>
      </c>
      <c r="G4201" s="14">
        <f ca="1">D4201+E4201+F4201</f>
        <v>112.83464309630109</v>
      </c>
      <c r="H4201">
        <f ca="1">FLOOR(SimTable[[#This Row],[Total_Service_Time_sec]],10)</f>
        <v>110</v>
      </c>
    </row>
    <row r="4202" spans="1:8" ht="15" customHeight="1">
      <c r="A4202">
        <f t="shared" si="65"/>
        <v>4201</v>
      </c>
      <c r="B4202" s="13">
        <f ca="1">RAND()</f>
        <v>0.3756794224055513</v>
      </c>
      <c r="C4202" t="str">
        <f ca="1">IF(B4202&lt;=$L$3,$I$3,IF(B4202&lt;=$L$4,$I$4,IF(B4202&lt;=$L$5,$I$5,IF(B4202&lt;=$L$6,$I$6,$I$7))))</f>
        <v>Cone</v>
      </c>
      <c r="D4202" s="14">
        <f ca="1">LOGINV(RAND(),$M$12,$L$12)</f>
        <v>35.591184872963481</v>
      </c>
      <c r="E4202" s="14">
        <f ca="1">LOGINV(RAND(),$M$13,$L$13)</f>
        <v>27.926421345318886</v>
      </c>
      <c r="F4202" s="14">
        <f ca="1">LOGINV(RAND(),$M$14,$L$14)</f>
        <v>16.075712074364169</v>
      </c>
      <c r="G4202" s="14">
        <f ca="1">D4202+E4202+F4202</f>
        <v>79.593318292646529</v>
      </c>
      <c r="H4202">
        <f ca="1">FLOOR(SimTable[[#This Row],[Total_Service_Time_sec]],10)</f>
        <v>70</v>
      </c>
    </row>
    <row r="4203" spans="1:8" ht="15" customHeight="1">
      <c r="A4203">
        <f t="shared" si="65"/>
        <v>4202</v>
      </c>
      <c r="B4203" s="13">
        <f ca="1">RAND()</f>
        <v>0.80362186143153336</v>
      </c>
      <c r="C4203" t="str">
        <f ca="1">IF(B4203&lt;=$L$3,$I$3,IF(B4203&lt;=$L$4,$I$4,IF(B4203&lt;=$L$5,$I$5,IF(B4203&lt;=$L$6,$I$6,$I$7))))</f>
        <v>Cup</v>
      </c>
      <c r="D4203" s="14">
        <f ca="1">LOGINV(RAND(),$M$12,$L$12)</f>
        <v>18.223608178211578</v>
      </c>
      <c r="E4203" s="14">
        <f ca="1">LOGINV(RAND(),$M$13,$L$13)</f>
        <v>14.696472135020171</v>
      </c>
      <c r="F4203" s="14">
        <f ca="1">LOGINV(RAND(),$M$14,$L$14)</f>
        <v>25.047421237268782</v>
      </c>
      <c r="G4203" s="14">
        <f ca="1">D4203+E4203+F4203</f>
        <v>57.967501550500529</v>
      </c>
      <c r="H4203">
        <f ca="1">FLOOR(SimTable[[#This Row],[Total_Service_Time_sec]],10)</f>
        <v>50</v>
      </c>
    </row>
    <row r="4204" spans="1:8" ht="15" customHeight="1">
      <c r="A4204">
        <f t="shared" si="65"/>
        <v>4203</v>
      </c>
      <c r="B4204" s="13">
        <f ca="1">RAND()</f>
        <v>0.24081585153003882</v>
      </c>
      <c r="C4204" t="str">
        <f ca="1">IF(B4204&lt;=$L$3,$I$3,IF(B4204&lt;=$L$4,$I$4,IF(B4204&lt;=$L$5,$I$5,IF(B4204&lt;=$L$6,$I$6,$I$7))))</f>
        <v>Cone</v>
      </c>
      <c r="D4204" s="14">
        <f ca="1">LOGINV(RAND(),$M$12,$L$12)</f>
        <v>26.548698636475589</v>
      </c>
      <c r="E4204" s="14">
        <f ca="1">LOGINV(RAND(),$M$13,$L$13)</f>
        <v>27.702524347909581</v>
      </c>
      <c r="F4204" s="14">
        <f ca="1">LOGINV(RAND(),$M$14,$L$14)</f>
        <v>24.811529133957187</v>
      </c>
      <c r="G4204" s="14">
        <f ca="1">D4204+E4204+F4204</f>
        <v>79.06275211834236</v>
      </c>
      <c r="H4204">
        <f ca="1">FLOOR(SimTable[[#This Row],[Total_Service_Time_sec]],10)</f>
        <v>70</v>
      </c>
    </row>
    <row r="4205" spans="1:8" ht="15" customHeight="1">
      <c r="A4205">
        <f t="shared" si="65"/>
        <v>4204</v>
      </c>
      <c r="B4205" s="13">
        <f ca="1">RAND()</f>
        <v>0.51132790361210401</v>
      </c>
      <c r="C4205" t="str">
        <f ca="1">IF(B4205&lt;=$L$3,$I$3,IF(B4205&lt;=$L$4,$I$4,IF(B4205&lt;=$L$5,$I$5,IF(B4205&lt;=$L$6,$I$6,$I$7))))</f>
        <v>Cup</v>
      </c>
      <c r="D4205" s="14">
        <f ca="1">LOGINV(RAND(),$M$12,$L$12)</f>
        <v>42.427457088163017</v>
      </c>
      <c r="E4205" s="14">
        <f ca="1">LOGINV(RAND(),$M$13,$L$13)</f>
        <v>25.681860221755393</v>
      </c>
      <c r="F4205" s="14">
        <f ca="1">LOGINV(RAND(),$M$14,$L$14)</f>
        <v>17.674919267941149</v>
      </c>
      <c r="G4205" s="14">
        <f ca="1">D4205+E4205+F4205</f>
        <v>85.784236577859559</v>
      </c>
      <c r="H4205">
        <f ca="1">FLOOR(SimTable[[#This Row],[Total_Service_Time_sec]],10)</f>
        <v>80</v>
      </c>
    </row>
    <row r="4206" spans="1:8" ht="15" customHeight="1">
      <c r="A4206">
        <f t="shared" si="65"/>
        <v>4205</v>
      </c>
      <c r="B4206" s="13">
        <f ca="1">RAND()</f>
        <v>0.94340623949824365</v>
      </c>
      <c r="C4206" t="str">
        <f ca="1">IF(B4206&lt;=$L$3,$I$3,IF(B4206&lt;=$L$4,$I$4,IF(B4206&lt;=$L$5,$I$5,IF(B4206&lt;=$L$6,$I$6,$I$7))))</f>
        <v>Split</v>
      </c>
      <c r="D4206" s="14">
        <f ca="1">LOGINV(RAND(),$M$12,$L$12)</f>
        <v>77.873788043932521</v>
      </c>
      <c r="E4206" s="14">
        <f ca="1">LOGINV(RAND(),$M$13,$L$13)</f>
        <v>36.519900166505039</v>
      </c>
      <c r="F4206" s="14">
        <f ca="1">LOGINV(RAND(),$M$14,$L$14)</f>
        <v>19.945449357008322</v>
      </c>
      <c r="G4206" s="14">
        <f ca="1">D4206+E4206+F4206</f>
        <v>134.33913756744587</v>
      </c>
      <c r="H4206">
        <f ca="1">FLOOR(SimTable[[#This Row],[Total_Service_Time_sec]],10)</f>
        <v>130</v>
      </c>
    </row>
    <row r="4207" spans="1:8" ht="15" customHeight="1">
      <c r="A4207">
        <f t="shared" si="65"/>
        <v>4206</v>
      </c>
      <c r="B4207" s="13">
        <f ca="1">RAND()</f>
        <v>0.96865096797127836</v>
      </c>
      <c r="C4207" t="str">
        <f ca="1">IF(B4207&lt;=$L$3,$I$3,IF(B4207&lt;=$L$4,$I$4,IF(B4207&lt;=$L$5,$I$5,IF(B4207&lt;=$L$6,$I$6,$I$7))))</f>
        <v>Sundae</v>
      </c>
      <c r="D4207" s="14">
        <f ca="1">LOGINV(RAND(),$M$12,$L$12)</f>
        <v>69.386230787695652</v>
      </c>
      <c r="E4207" s="14">
        <f ca="1">LOGINV(RAND(),$M$13,$L$13)</f>
        <v>22.6185749036988</v>
      </c>
      <c r="F4207" s="14">
        <f ca="1">LOGINV(RAND(),$M$14,$L$14)</f>
        <v>22.394053429024108</v>
      </c>
      <c r="G4207" s="14">
        <f ca="1">D4207+E4207+F4207</f>
        <v>114.39885912041856</v>
      </c>
      <c r="H4207">
        <f ca="1">FLOOR(SimTable[[#This Row],[Total_Service_Time_sec]],10)</f>
        <v>110</v>
      </c>
    </row>
    <row r="4208" spans="1:8" ht="15" customHeight="1">
      <c r="A4208">
        <f t="shared" si="65"/>
        <v>4207</v>
      </c>
      <c r="B4208" s="13">
        <f ca="1">RAND()</f>
        <v>0.81744867147259492</v>
      </c>
      <c r="C4208" t="str">
        <f ca="1">IF(B4208&lt;=$L$3,$I$3,IF(B4208&lt;=$L$4,$I$4,IF(B4208&lt;=$L$5,$I$5,IF(B4208&lt;=$L$6,$I$6,$I$7))))</f>
        <v>Cup</v>
      </c>
      <c r="D4208" s="14">
        <f ca="1">LOGINV(RAND(),$M$12,$L$12)</f>
        <v>9.1301980828419094</v>
      </c>
      <c r="E4208" s="14">
        <f ca="1">LOGINV(RAND(),$M$13,$L$13)</f>
        <v>22.833042240946568</v>
      </c>
      <c r="F4208" s="14">
        <f ca="1">LOGINV(RAND(),$M$14,$L$14)</f>
        <v>18.257555124282561</v>
      </c>
      <c r="G4208" s="14">
        <f ca="1">D4208+E4208+F4208</f>
        <v>50.220795448071037</v>
      </c>
      <c r="H4208">
        <f ca="1">FLOOR(SimTable[[#This Row],[Total_Service_Time_sec]],10)</f>
        <v>50</v>
      </c>
    </row>
    <row r="4209" spans="1:8" ht="15" customHeight="1">
      <c r="A4209">
        <f t="shared" si="65"/>
        <v>4208</v>
      </c>
      <c r="B4209" s="13">
        <f ca="1">RAND()</f>
        <v>0.92090713347740794</v>
      </c>
      <c r="C4209" t="str">
        <f ca="1">IF(B4209&lt;=$L$3,$I$3,IF(B4209&lt;=$L$4,$I$4,IF(B4209&lt;=$L$5,$I$5,IF(B4209&lt;=$L$6,$I$6,$I$7))))</f>
        <v>Split</v>
      </c>
      <c r="D4209" s="14">
        <f ca="1">LOGINV(RAND(),$M$12,$L$12)</f>
        <v>74.221242246601534</v>
      </c>
      <c r="E4209" s="14">
        <f ca="1">LOGINV(RAND(),$M$13,$L$13)</f>
        <v>57.40029445880085</v>
      </c>
      <c r="F4209" s="14">
        <f ca="1">LOGINV(RAND(),$M$14,$L$14)</f>
        <v>20.880410435034403</v>
      </c>
      <c r="G4209" s="14">
        <f ca="1">D4209+E4209+F4209</f>
        <v>152.50194714043678</v>
      </c>
      <c r="H4209">
        <f ca="1">FLOOR(SimTable[[#This Row],[Total_Service_Time_sec]],10)</f>
        <v>150</v>
      </c>
    </row>
    <row r="4210" spans="1:8" ht="15" customHeight="1">
      <c r="A4210">
        <f t="shared" si="65"/>
        <v>4209</v>
      </c>
      <c r="B4210" s="13">
        <f ca="1">RAND()</f>
        <v>0.33101067524863537</v>
      </c>
      <c r="C4210" t="str">
        <f ca="1">IF(B4210&lt;=$L$3,$I$3,IF(B4210&lt;=$L$4,$I$4,IF(B4210&lt;=$L$5,$I$5,IF(B4210&lt;=$L$6,$I$6,$I$7))))</f>
        <v>Cone</v>
      </c>
      <c r="D4210" s="14">
        <f ca="1">LOGINV(RAND(),$M$12,$L$12)</f>
        <v>10.527692148143281</v>
      </c>
      <c r="E4210" s="14">
        <f ca="1">LOGINV(RAND(),$M$13,$L$13)</f>
        <v>41.587581208998465</v>
      </c>
      <c r="F4210" s="14">
        <f ca="1">LOGINV(RAND(),$M$14,$L$14)</f>
        <v>23.893838609579966</v>
      </c>
      <c r="G4210" s="14">
        <f ca="1">D4210+E4210+F4210</f>
        <v>76.009111966721719</v>
      </c>
      <c r="H4210">
        <f ca="1">FLOOR(SimTable[[#This Row],[Total_Service_Time_sec]],10)</f>
        <v>70</v>
      </c>
    </row>
    <row r="4211" spans="1:8" ht="15" customHeight="1">
      <c r="A4211">
        <f t="shared" si="65"/>
        <v>4210</v>
      </c>
      <c r="B4211" s="13">
        <f ca="1">RAND()</f>
        <v>0.18528629128149166</v>
      </c>
      <c r="C4211" t="str">
        <f ca="1">IF(B4211&lt;=$L$3,$I$3,IF(B4211&lt;=$L$4,$I$4,IF(B4211&lt;=$L$5,$I$5,IF(B4211&lt;=$L$6,$I$6,$I$7))))</f>
        <v>Cone</v>
      </c>
      <c r="D4211" s="14">
        <f ca="1">LOGINV(RAND(),$M$12,$L$12)</f>
        <v>17.304089465844967</v>
      </c>
      <c r="E4211" s="14">
        <f ca="1">LOGINV(RAND(),$M$13,$L$13)</f>
        <v>17.213728369279888</v>
      </c>
      <c r="F4211" s="14">
        <f ca="1">LOGINV(RAND(),$M$14,$L$14)</f>
        <v>18.06662341059242</v>
      </c>
      <c r="G4211" s="14">
        <f ca="1">D4211+E4211+F4211</f>
        <v>52.584441245717279</v>
      </c>
      <c r="H4211">
        <f ca="1">FLOOR(SimTable[[#This Row],[Total_Service_Time_sec]],10)</f>
        <v>50</v>
      </c>
    </row>
    <row r="4212" spans="1:8" ht="15" customHeight="1">
      <c r="A4212">
        <f t="shared" si="65"/>
        <v>4211</v>
      </c>
      <c r="B4212" s="13">
        <f ca="1">RAND()</f>
        <v>0.20344942597654736</v>
      </c>
      <c r="C4212" t="str">
        <f ca="1">IF(B4212&lt;=$L$3,$I$3,IF(B4212&lt;=$L$4,$I$4,IF(B4212&lt;=$L$5,$I$5,IF(B4212&lt;=$L$6,$I$6,$I$7))))</f>
        <v>Cone</v>
      </c>
      <c r="D4212" s="14">
        <f ca="1">LOGINV(RAND(),$M$12,$L$12)</f>
        <v>19.821698954204521</v>
      </c>
      <c r="E4212" s="14">
        <f ca="1">LOGINV(RAND(),$M$13,$L$13)</f>
        <v>14.910254073963047</v>
      </c>
      <c r="F4212" s="14">
        <f ca="1">LOGINV(RAND(),$M$14,$L$14)</f>
        <v>15.487307805061251</v>
      </c>
      <c r="G4212" s="14">
        <f ca="1">D4212+E4212+F4212</f>
        <v>50.219260833228816</v>
      </c>
      <c r="H4212">
        <f ca="1">FLOOR(SimTable[[#This Row],[Total_Service_Time_sec]],10)</f>
        <v>50</v>
      </c>
    </row>
    <row r="4213" spans="1:8" ht="15" customHeight="1">
      <c r="A4213">
        <f t="shared" si="65"/>
        <v>4212</v>
      </c>
      <c r="B4213" s="13">
        <f ca="1">RAND()</f>
        <v>0.71023237541076101</v>
      </c>
      <c r="C4213" t="str">
        <f ca="1">IF(B4213&lt;=$L$3,$I$3,IF(B4213&lt;=$L$4,$I$4,IF(B4213&lt;=$L$5,$I$5,IF(B4213&lt;=$L$6,$I$6,$I$7))))</f>
        <v>Cup</v>
      </c>
      <c r="D4213" s="14">
        <f ca="1">LOGINV(RAND(),$M$12,$L$12)</f>
        <v>9.7627991108275083</v>
      </c>
      <c r="E4213" s="14">
        <f ca="1">LOGINV(RAND(),$M$13,$L$13)</f>
        <v>19.580010212807974</v>
      </c>
      <c r="F4213" s="14">
        <f ca="1">LOGINV(RAND(),$M$14,$L$14)</f>
        <v>20.507902992446155</v>
      </c>
      <c r="G4213" s="14">
        <f ca="1">D4213+E4213+F4213</f>
        <v>49.850712316081641</v>
      </c>
      <c r="H4213">
        <f ca="1">FLOOR(SimTable[[#This Row],[Total_Service_Time_sec]],10)</f>
        <v>40</v>
      </c>
    </row>
    <row r="4214" spans="1:8" ht="15" customHeight="1">
      <c r="A4214">
        <f t="shared" si="65"/>
        <v>4213</v>
      </c>
      <c r="B4214" s="13">
        <f ca="1">RAND()</f>
        <v>0.56054053896946421</v>
      </c>
      <c r="C4214" t="str">
        <f ca="1">IF(B4214&lt;=$L$3,$I$3,IF(B4214&lt;=$L$4,$I$4,IF(B4214&lt;=$L$5,$I$5,IF(B4214&lt;=$L$6,$I$6,$I$7))))</f>
        <v>Cup</v>
      </c>
      <c r="D4214" s="14">
        <f ca="1">LOGINV(RAND(),$M$12,$L$12)</f>
        <v>18.302843731763023</v>
      </c>
      <c r="E4214" s="14">
        <f ca="1">LOGINV(RAND(),$M$13,$L$13)</f>
        <v>18.220609537816728</v>
      </c>
      <c r="F4214" s="14">
        <f ca="1">LOGINV(RAND(),$M$14,$L$14)</f>
        <v>16.747869442706868</v>
      </c>
      <c r="G4214" s="14">
        <f ca="1">D4214+E4214+F4214</f>
        <v>53.271322712286619</v>
      </c>
      <c r="H4214">
        <f ca="1">FLOOR(SimTable[[#This Row],[Total_Service_Time_sec]],10)</f>
        <v>50</v>
      </c>
    </row>
    <row r="4215" spans="1:8" ht="15" customHeight="1">
      <c r="A4215">
        <f t="shared" si="65"/>
        <v>4214</v>
      </c>
      <c r="B4215" s="13">
        <f ca="1">RAND()</f>
        <v>0.31165631069815736</v>
      </c>
      <c r="C4215" t="str">
        <f ca="1">IF(B4215&lt;=$L$3,$I$3,IF(B4215&lt;=$L$4,$I$4,IF(B4215&lt;=$L$5,$I$5,IF(B4215&lt;=$L$6,$I$6,$I$7))))</f>
        <v>Cone</v>
      </c>
      <c r="D4215" s="14">
        <f ca="1">LOGINV(RAND(),$M$12,$L$12)</f>
        <v>31.471233634543307</v>
      </c>
      <c r="E4215" s="14">
        <f ca="1">LOGINV(RAND(),$M$13,$L$13)</f>
        <v>18.009519199391416</v>
      </c>
      <c r="F4215" s="14">
        <f ca="1">LOGINV(RAND(),$M$14,$L$14)</f>
        <v>23.680657794697694</v>
      </c>
      <c r="G4215" s="14">
        <f ca="1">D4215+E4215+F4215</f>
        <v>73.16141062863241</v>
      </c>
      <c r="H4215">
        <f ca="1">FLOOR(SimTable[[#This Row],[Total_Service_Time_sec]],10)</f>
        <v>70</v>
      </c>
    </row>
    <row r="4216" spans="1:8" ht="15" customHeight="1">
      <c r="A4216">
        <f t="shared" si="65"/>
        <v>4215</v>
      </c>
      <c r="B4216" s="13">
        <f ca="1">RAND()</f>
        <v>8.0838928546501099E-2</v>
      </c>
      <c r="C4216" t="str">
        <f ca="1">IF(B4216&lt;=$L$3,$I$3,IF(B4216&lt;=$L$4,$I$4,IF(B4216&lt;=$L$5,$I$5,IF(B4216&lt;=$L$6,$I$6,$I$7))))</f>
        <v>Cone</v>
      </c>
      <c r="D4216" s="14">
        <f ca="1">LOGINV(RAND(),$M$12,$L$12)</f>
        <v>33.813848972465742</v>
      </c>
      <c r="E4216" s="14">
        <f ca="1">LOGINV(RAND(),$M$13,$L$13)</f>
        <v>54.330961907200255</v>
      </c>
      <c r="F4216" s="14">
        <f ca="1">LOGINV(RAND(),$M$14,$L$14)</f>
        <v>23.447652765366939</v>
      </c>
      <c r="G4216" s="14">
        <f ca="1">D4216+E4216+F4216</f>
        <v>111.59246364503294</v>
      </c>
      <c r="H4216">
        <f ca="1">FLOOR(SimTable[[#This Row],[Total_Service_Time_sec]],10)</f>
        <v>110</v>
      </c>
    </row>
    <row r="4217" spans="1:8" ht="15" customHeight="1">
      <c r="A4217">
        <f t="shared" si="65"/>
        <v>4216</v>
      </c>
      <c r="B4217" s="13">
        <f ca="1">RAND()</f>
        <v>0.94237372483009196</v>
      </c>
      <c r="C4217" t="str">
        <f ca="1">IF(B4217&lt;=$L$3,$I$3,IF(B4217&lt;=$L$4,$I$4,IF(B4217&lt;=$L$5,$I$5,IF(B4217&lt;=$L$6,$I$6,$I$7))))</f>
        <v>Split</v>
      </c>
      <c r="D4217" s="14">
        <f ca="1">LOGINV(RAND(),$M$12,$L$12)</f>
        <v>45.032913258090304</v>
      </c>
      <c r="E4217" s="14">
        <f ca="1">LOGINV(RAND(),$M$13,$L$13)</f>
        <v>50.008081545422996</v>
      </c>
      <c r="F4217" s="14">
        <f ca="1">LOGINV(RAND(),$M$14,$L$14)</f>
        <v>16.147154752341109</v>
      </c>
      <c r="G4217" s="14">
        <f ca="1">D4217+E4217+F4217</f>
        <v>111.18814955585441</v>
      </c>
      <c r="H4217">
        <f ca="1">FLOOR(SimTable[[#This Row],[Total_Service_Time_sec]],10)</f>
        <v>110</v>
      </c>
    </row>
    <row r="4218" spans="1:8" ht="15" customHeight="1">
      <c r="A4218">
        <f t="shared" si="65"/>
        <v>4217</v>
      </c>
      <c r="B4218" s="13">
        <f ca="1">RAND()</f>
        <v>0.84728962814414233</v>
      </c>
      <c r="C4218" t="str">
        <f ca="1">IF(B4218&lt;=$L$3,$I$3,IF(B4218&lt;=$L$4,$I$4,IF(B4218&lt;=$L$5,$I$5,IF(B4218&lt;=$L$6,$I$6,$I$7))))</f>
        <v>Cup</v>
      </c>
      <c r="D4218" s="14">
        <f ca="1">LOGINV(RAND(),$M$12,$L$12)</f>
        <v>17.414576044551268</v>
      </c>
      <c r="E4218" s="14">
        <f ca="1">LOGINV(RAND(),$M$13,$L$13)</f>
        <v>7.8868343754679664</v>
      </c>
      <c r="F4218" s="14">
        <f ca="1">LOGINV(RAND(),$M$14,$L$14)</f>
        <v>20.953440561666334</v>
      </c>
      <c r="G4218" s="14">
        <f ca="1">D4218+E4218+F4218</f>
        <v>46.254850981685564</v>
      </c>
      <c r="H4218">
        <f ca="1">FLOOR(SimTable[[#This Row],[Total_Service_Time_sec]],10)</f>
        <v>40</v>
      </c>
    </row>
    <row r="4219" spans="1:8" ht="15" customHeight="1">
      <c r="A4219">
        <f t="shared" si="65"/>
        <v>4218</v>
      </c>
      <c r="B4219" s="13">
        <f ca="1">RAND()</f>
        <v>0.7428098202748894</v>
      </c>
      <c r="C4219" t="str">
        <f ca="1">IF(B4219&lt;=$L$3,$I$3,IF(B4219&lt;=$L$4,$I$4,IF(B4219&lt;=$L$5,$I$5,IF(B4219&lt;=$L$6,$I$6,$I$7))))</f>
        <v>Cup</v>
      </c>
      <c r="D4219" s="14">
        <f ca="1">LOGINV(RAND(),$M$12,$L$12)</f>
        <v>16.000723202704769</v>
      </c>
      <c r="E4219" s="14">
        <f ca="1">LOGINV(RAND(),$M$13,$L$13)</f>
        <v>26.663574784870963</v>
      </c>
      <c r="F4219" s="14">
        <f ca="1">LOGINV(RAND(),$M$14,$L$14)</f>
        <v>19.868043313644236</v>
      </c>
      <c r="G4219" s="14">
        <f ca="1">D4219+E4219+F4219</f>
        <v>62.532341301219972</v>
      </c>
      <c r="H4219">
        <f ca="1">FLOOR(SimTable[[#This Row],[Total_Service_Time_sec]],10)</f>
        <v>60</v>
      </c>
    </row>
    <row r="4220" spans="1:8" ht="15" customHeight="1">
      <c r="A4220">
        <f t="shared" si="65"/>
        <v>4219</v>
      </c>
      <c r="B4220" s="13">
        <f ca="1">RAND()</f>
        <v>0.22419129221205447</v>
      </c>
      <c r="C4220" t="str">
        <f ca="1">IF(B4220&lt;=$L$3,$I$3,IF(B4220&lt;=$L$4,$I$4,IF(B4220&lt;=$L$5,$I$5,IF(B4220&lt;=$L$6,$I$6,$I$7))))</f>
        <v>Cone</v>
      </c>
      <c r="D4220" s="14">
        <f ca="1">LOGINV(RAND(),$M$12,$L$12)</f>
        <v>10.754959259763433</v>
      </c>
      <c r="E4220" s="14">
        <f ca="1">LOGINV(RAND(),$M$13,$L$13)</f>
        <v>23.739326364856733</v>
      </c>
      <c r="F4220" s="14">
        <f ca="1">LOGINV(RAND(),$M$14,$L$14)</f>
        <v>16.857482550218549</v>
      </c>
      <c r="G4220" s="14">
        <f ca="1">D4220+E4220+F4220</f>
        <v>51.351768174838718</v>
      </c>
      <c r="H4220">
        <f ca="1">FLOOR(SimTable[[#This Row],[Total_Service_Time_sec]],10)</f>
        <v>50</v>
      </c>
    </row>
    <row r="4221" spans="1:8" ht="15" customHeight="1">
      <c r="A4221">
        <f t="shared" si="65"/>
        <v>4220</v>
      </c>
      <c r="B4221" s="13">
        <f ca="1">RAND()</f>
        <v>0.29420114829128408</v>
      </c>
      <c r="C4221" t="str">
        <f ca="1">IF(B4221&lt;=$L$3,$I$3,IF(B4221&lt;=$L$4,$I$4,IF(B4221&lt;=$L$5,$I$5,IF(B4221&lt;=$L$6,$I$6,$I$7))))</f>
        <v>Cone</v>
      </c>
      <c r="D4221" s="14">
        <f ca="1">LOGINV(RAND(),$M$12,$L$12)</f>
        <v>10.770417722260438</v>
      </c>
      <c r="E4221" s="14">
        <f ca="1">LOGINV(RAND(),$M$13,$L$13)</f>
        <v>21.889431691609605</v>
      </c>
      <c r="F4221" s="14">
        <f ca="1">LOGINV(RAND(),$M$14,$L$14)</f>
        <v>20.153818310039544</v>
      </c>
      <c r="G4221" s="14">
        <f ca="1">D4221+E4221+F4221</f>
        <v>52.813667723909589</v>
      </c>
      <c r="H4221">
        <f ca="1">FLOOR(SimTable[[#This Row],[Total_Service_Time_sec]],10)</f>
        <v>50</v>
      </c>
    </row>
    <row r="4222" spans="1:8" ht="15" customHeight="1">
      <c r="A4222">
        <f t="shared" si="65"/>
        <v>4221</v>
      </c>
      <c r="B4222" s="13">
        <f ca="1">RAND()</f>
        <v>0.23128928013497652</v>
      </c>
      <c r="C4222" t="str">
        <f ca="1">IF(B4222&lt;=$L$3,$I$3,IF(B4222&lt;=$L$4,$I$4,IF(B4222&lt;=$L$5,$I$5,IF(B4222&lt;=$L$6,$I$6,$I$7))))</f>
        <v>Cone</v>
      </c>
      <c r="D4222" s="14">
        <f ca="1">LOGINV(RAND(),$M$12,$L$12)</f>
        <v>25.693543413145914</v>
      </c>
      <c r="E4222" s="14">
        <f ca="1">LOGINV(RAND(),$M$13,$L$13)</f>
        <v>23.28006546610326</v>
      </c>
      <c r="F4222" s="14">
        <f ca="1">LOGINV(RAND(),$M$14,$L$14)</f>
        <v>23.575255702043648</v>
      </c>
      <c r="G4222" s="14">
        <f ca="1">D4222+E4222+F4222</f>
        <v>72.548864581292818</v>
      </c>
      <c r="H4222">
        <f ca="1">FLOOR(SimTable[[#This Row],[Total_Service_Time_sec]],10)</f>
        <v>70</v>
      </c>
    </row>
    <row r="4223" spans="1:8" ht="15" customHeight="1">
      <c r="A4223">
        <f t="shared" si="65"/>
        <v>4222</v>
      </c>
      <c r="B4223" s="13">
        <f ca="1">RAND()</f>
        <v>3.6731846604133866E-2</v>
      </c>
      <c r="C4223" t="str">
        <f ca="1">IF(B4223&lt;=$L$3,$I$3,IF(B4223&lt;=$L$4,$I$4,IF(B4223&lt;=$L$5,$I$5,IF(B4223&lt;=$L$6,$I$6,$I$7))))</f>
        <v>Cone</v>
      </c>
      <c r="D4223" s="14">
        <f ca="1">LOGINV(RAND(),$M$12,$L$12)</f>
        <v>20.937608991935939</v>
      </c>
      <c r="E4223" s="14">
        <f ca="1">LOGINV(RAND(),$M$13,$L$13)</f>
        <v>11.457524415215412</v>
      </c>
      <c r="F4223" s="14">
        <f ca="1">LOGINV(RAND(),$M$14,$L$14)</f>
        <v>19.272988327608044</v>
      </c>
      <c r="G4223" s="14">
        <f ca="1">D4223+E4223+F4223</f>
        <v>51.668121734759396</v>
      </c>
      <c r="H4223">
        <f ca="1">FLOOR(SimTable[[#This Row],[Total_Service_Time_sec]],10)</f>
        <v>50</v>
      </c>
    </row>
    <row r="4224" spans="1:8" ht="15" customHeight="1">
      <c r="A4224">
        <f t="shared" si="65"/>
        <v>4223</v>
      </c>
      <c r="B4224" s="13">
        <f ca="1">RAND()</f>
        <v>0.90547703990200434</v>
      </c>
      <c r="C4224" t="str">
        <f ca="1">IF(B4224&lt;=$L$3,$I$3,IF(B4224&lt;=$L$4,$I$4,IF(B4224&lt;=$L$5,$I$5,IF(B4224&lt;=$L$6,$I$6,$I$7))))</f>
        <v>Split</v>
      </c>
      <c r="D4224" s="14">
        <f ca="1">LOGINV(RAND(),$M$12,$L$12)</f>
        <v>41.137392702252711</v>
      </c>
      <c r="E4224" s="14">
        <f ca="1">LOGINV(RAND(),$M$13,$L$13)</f>
        <v>48.810211189259185</v>
      </c>
      <c r="F4224" s="14">
        <f ca="1">LOGINV(RAND(),$M$14,$L$14)</f>
        <v>15.575369171529516</v>
      </c>
      <c r="G4224" s="14">
        <f ca="1">D4224+E4224+F4224</f>
        <v>105.52297306304142</v>
      </c>
      <c r="H4224">
        <f ca="1">FLOOR(SimTable[[#This Row],[Total_Service_Time_sec]],10)</f>
        <v>100</v>
      </c>
    </row>
    <row r="4225" spans="1:8" ht="15" customHeight="1">
      <c r="A4225">
        <f t="shared" si="65"/>
        <v>4224</v>
      </c>
      <c r="B4225" s="13">
        <f ca="1">RAND()</f>
        <v>0.73176170062159218</v>
      </c>
      <c r="C4225" t="str">
        <f ca="1">IF(B4225&lt;=$L$3,$I$3,IF(B4225&lt;=$L$4,$I$4,IF(B4225&lt;=$L$5,$I$5,IF(B4225&lt;=$L$6,$I$6,$I$7))))</f>
        <v>Cup</v>
      </c>
      <c r="D4225" s="14">
        <f ca="1">LOGINV(RAND(),$M$12,$L$12)</f>
        <v>20.280362241602191</v>
      </c>
      <c r="E4225" s="14">
        <f ca="1">LOGINV(RAND(),$M$13,$L$13)</f>
        <v>31.697627781379978</v>
      </c>
      <c r="F4225" s="14">
        <f ca="1">LOGINV(RAND(),$M$14,$L$14)</f>
        <v>21.651442468143269</v>
      </c>
      <c r="G4225" s="14">
        <f ca="1">D4225+E4225+F4225</f>
        <v>73.629432491125442</v>
      </c>
      <c r="H4225">
        <f ca="1">FLOOR(SimTable[[#This Row],[Total_Service_Time_sec]],10)</f>
        <v>70</v>
      </c>
    </row>
    <row r="4226" spans="1:8" ht="15" customHeight="1">
      <c r="A4226">
        <f t="shared" ref="A4226:A4289" si="66">ROW()-1</f>
        <v>4225</v>
      </c>
      <c r="B4226" s="13">
        <f ca="1">RAND()</f>
        <v>0.92268287757000045</v>
      </c>
      <c r="C4226" t="str">
        <f ca="1">IF(B4226&lt;=$L$3,$I$3,IF(B4226&lt;=$L$4,$I$4,IF(B4226&lt;=$L$5,$I$5,IF(B4226&lt;=$L$6,$I$6,$I$7))))</f>
        <v>Split</v>
      </c>
      <c r="D4226" s="14">
        <f ca="1">LOGINV(RAND(),$M$12,$L$12)</f>
        <v>40.689040946452444</v>
      </c>
      <c r="E4226" s="14">
        <f ca="1">LOGINV(RAND(),$M$13,$L$13)</f>
        <v>29.166619346437734</v>
      </c>
      <c r="F4226" s="14">
        <f ca="1">LOGINV(RAND(),$M$14,$L$14)</f>
        <v>23.480795222111684</v>
      </c>
      <c r="G4226" s="14">
        <f ca="1">D4226+E4226+F4226</f>
        <v>93.336455515001859</v>
      </c>
      <c r="H4226">
        <f ca="1">FLOOR(SimTable[[#This Row],[Total_Service_Time_sec]],10)</f>
        <v>90</v>
      </c>
    </row>
    <row r="4227" spans="1:8" ht="15" customHeight="1">
      <c r="A4227">
        <f t="shared" si="66"/>
        <v>4226</v>
      </c>
      <c r="B4227" s="13">
        <f ca="1">RAND()</f>
        <v>0.70884147174147083</v>
      </c>
      <c r="C4227" t="str">
        <f ca="1">IF(B4227&lt;=$L$3,$I$3,IF(B4227&lt;=$L$4,$I$4,IF(B4227&lt;=$L$5,$I$5,IF(B4227&lt;=$L$6,$I$6,$I$7))))</f>
        <v>Cup</v>
      </c>
      <c r="D4227" s="14">
        <f ca="1">LOGINV(RAND(),$M$12,$L$12)</f>
        <v>45.945124469111192</v>
      </c>
      <c r="E4227" s="14">
        <f ca="1">LOGINV(RAND(),$M$13,$L$13)</f>
        <v>55.274804103657125</v>
      </c>
      <c r="F4227" s="14">
        <f ca="1">LOGINV(RAND(),$M$14,$L$14)</f>
        <v>25.379142263906218</v>
      </c>
      <c r="G4227" s="14">
        <f ca="1">D4227+E4227+F4227</f>
        <v>126.59907083667453</v>
      </c>
      <c r="H4227">
        <f ca="1">FLOOR(SimTable[[#This Row],[Total_Service_Time_sec]],10)</f>
        <v>120</v>
      </c>
    </row>
    <row r="4228" spans="1:8" ht="15" customHeight="1">
      <c r="A4228">
        <f t="shared" si="66"/>
        <v>4227</v>
      </c>
      <c r="B4228" s="13">
        <f ca="1">RAND()</f>
        <v>0.36641929699692544</v>
      </c>
      <c r="C4228" t="str">
        <f ca="1">IF(B4228&lt;=$L$3,$I$3,IF(B4228&lt;=$L$4,$I$4,IF(B4228&lt;=$L$5,$I$5,IF(B4228&lt;=$L$6,$I$6,$I$7))))</f>
        <v>Cone</v>
      </c>
      <c r="D4228" s="14">
        <f ca="1">LOGINV(RAND(),$M$12,$L$12)</f>
        <v>70.945663422857876</v>
      </c>
      <c r="E4228" s="14">
        <f ca="1">LOGINV(RAND(),$M$13,$L$13)</f>
        <v>60.770388724794117</v>
      </c>
      <c r="F4228" s="14">
        <f ca="1">LOGINV(RAND(),$M$14,$L$14)</f>
        <v>18.47557138275069</v>
      </c>
      <c r="G4228" s="14">
        <f ca="1">D4228+E4228+F4228</f>
        <v>150.19162353040269</v>
      </c>
      <c r="H4228">
        <f ca="1">FLOOR(SimTable[[#This Row],[Total_Service_Time_sec]],10)</f>
        <v>150</v>
      </c>
    </row>
    <row r="4229" spans="1:8" ht="15" customHeight="1">
      <c r="A4229">
        <f t="shared" si="66"/>
        <v>4228</v>
      </c>
      <c r="B4229" s="13">
        <f ca="1">RAND()</f>
        <v>8.4010419756614718E-2</v>
      </c>
      <c r="C4229" t="str">
        <f ca="1">IF(B4229&lt;=$L$3,$I$3,IF(B4229&lt;=$L$4,$I$4,IF(B4229&lt;=$L$5,$I$5,IF(B4229&lt;=$L$6,$I$6,$I$7))))</f>
        <v>Cone</v>
      </c>
      <c r="D4229" s="14">
        <f ca="1">LOGINV(RAND(),$M$12,$L$12)</f>
        <v>46.837551146449776</v>
      </c>
      <c r="E4229" s="14">
        <f ca="1">LOGINV(RAND(),$M$13,$L$13)</f>
        <v>12.547245007936594</v>
      </c>
      <c r="F4229" s="14">
        <f ca="1">LOGINV(RAND(),$M$14,$L$14)</f>
        <v>15.366294489964607</v>
      </c>
      <c r="G4229" s="14">
        <f ca="1">D4229+E4229+F4229</f>
        <v>74.751090644350981</v>
      </c>
      <c r="H4229">
        <f ca="1">FLOOR(SimTable[[#This Row],[Total_Service_Time_sec]],10)</f>
        <v>70</v>
      </c>
    </row>
    <row r="4230" spans="1:8" ht="15" customHeight="1">
      <c r="A4230">
        <f t="shared" si="66"/>
        <v>4229</v>
      </c>
      <c r="B4230" s="13">
        <f ca="1">RAND()</f>
        <v>0.29697208904414829</v>
      </c>
      <c r="C4230" t="str">
        <f ca="1">IF(B4230&lt;=$L$3,$I$3,IF(B4230&lt;=$L$4,$I$4,IF(B4230&lt;=$L$5,$I$5,IF(B4230&lt;=$L$6,$I$6,$I$7))))</f>
        <v>Cone</v>
      </c>
      <c r="D4230" s="14">
        <f ca="1">LOGINV(RAND(),$M$12,$L$12)</f>
        <v>12.844885897836699</v>
      </c>
      <c r="E4230" s="14">
        <f ca="1">LOGINV(RAND(),$M$13,$L$13)</f>
        <v>14.765041415189071</v>
      </c>
      <c r="F4230" s="14">
        <f ca="1">LOGINV(RAND(),$M$14,$L$14)</f>
        <v>18.605525016732237</v>
      </c>
      <c r="G4230" s="14">
        <f ca="1">D4230+E4230+F4230</f>
        <v>46.215452329758008</v>
      </c>
      <c r="H4230">
        <f ca="1">FLOOR(SimTable[[#This Row],[Total_Service_Time_sec]],10)</f>
        <v>40</v>
      </c>
    </row>
    <row r="4231" spans="1:8" ht="15" customHeight="1">
      <c r="A4231">
        <f t="shared" si="66"/>
        <v>4230</v>
      </c>
      <c r="B4231" s="13">
        <f ca="1">RAND()</f>
        <v>0.41911852146159734</v>
      </c>
      <c r="C4231" t="str">
        <f ca="1">IF(B4231&lt;=$L$3,$I$3,IF(B4231&lt;=$L$4,$I$4,IF(B4231&lt;=$L$5,$I$5,IF(B4231&lt;=$L$6,$I$6,$I$7))))</f>
        <v>Cone</v>
      </c>
      <c r="D4231" s="14">
        <f ca="1">LOGINV(RAND(),$M$12,$L$12)</f>
        <v>32.030565025552683</v>
      </c>
      <c r="E4231" s="14">
        <f ca="1">LOGINV(RAND(),$M$13,$L$13)</f>
        <v>28.89287755199561</v>
      </c>
      <c r="F4231" s="14">
        <f ca="1">LOGINV(RAND(),$M$14,$L$14)</f>
        <v>24.018803380642208</v>
      </c>
      <c r="G4231" s="14">
        <f ca="1">D4231+E4231+F4231</f>
        <v>84.942245958190497</v>
      </c>
      <c r="H4231">
        <f ca="1">FLOOR(SimTable[[#This Row],[Total_Service_Time_sec]],10)</f>
        <v>80</v>
      </c>
    </row>
    <row r="4232" spans="1:8" ht="15" customHeight="1">
      <c r="A4232">
        <f t="shared" si="66"/>
        <v>4231</v>
      </c>
      <c r="B4232" s="13">
        <f ca="1">RAND()</f>
        <v>0.40821944777772923</v>
      </c>
      <c r="C4232" t="str">
        <f ca="1">IF(B4232&lt;=$L$3,$I$3,IF(B4232&lt;=$L$4,$I$4,IF(B4232&lt;=$L$5,$I$5,IF(B4232&lt;=$L$6,$I$6,$I$7))))</f>
        <v>Cone</v>
      </c>
      <c r="D4232" s="14">
        <f ca="1">LOGINV(RAND(),$M$12,$L$12)</f>
        <v>18.369696443756801</v>
      </c>
      <c r="E4232" s="14">
        <f ca="1">LOGINV(RAND(),$M$13,$L$13)</f>
        <v>21.458126234973726</v>
      </c>
      <c r="F4232" s="14">
        <f ca="1">LOGINV(RAND(),$M$14,$L$14)</f>
        <v>20.566524464422148</v>
      </c>
      <c r="G4232" s="14">
        <f ca="1">D4232+E4232+F4232</f>
        <v>60.394347143152672</v>
      </c>
      <c r="H4232">
        <f ca="1">FLOOR(SimTable[[#This Row],[Total_Service_Time_sec]],10)</f>
        <v>60</v>
      </c>
    </row>
    <row r="4233" spans="1:8" ht="15" customHeight="1">
      <c r="A4233">
        <f t="shared" si="66"/>
        <v>4232</v>
      </c>
      <c r="B4233" s="13">
        <f ca="1">RAND()</f>
        <v>0.94082390568391305</v>
      </c>
      <c r="C4233" t="str">
        <f ca="1">IF(B4233&lt;=$L$3,$I$3,IF(B4233&lt;=$L$4,$I$4,IF(B4233&lt;=$L$5,$I$5,IF(B4233&lt;=$L$6,$I$6,$I$7))))</f>
        <v>Split</v>
      </c>
      <c r="D4233" s="14">
        <f ca="1">LOGINV(RAND(),$M$12,$L$12)</f>
        <v>42.122177113207073</v>
      </c>
      <c r="E4233" s="14">
        <f ca="1">LOGINV(RAND(),$M$13,$L$13)</f>
        <v>13.636338029385628</v>
      </c>
      <c r="F4233" s="14">
        <f ca="1">LOGINV(RAND(),$M$14,$L$14)</f>
        <v>22.307290938420412</v>
      </c>
      <c r="G4233" s="14">
        <f ca="1">D4233+E4233+F4233</f>
        <v>78.065806081013108</v>
      </c>
      <c r="H4233">
        <f ca="1">FLOOR(SimTable[[#This Row],[Total_Service_Time_sec]],10)</f>
        <v>70</v>
      </c>
    </row>
    <row r="4234" spans="1:8" ht="15" customHeight="1">
      <c r="A4234">
        <f t="shared" si="66"/>
        <v>4233</v>
      </c>
      <c r="B4234" s="13">
        <f ca="1">RAND()</f>
        <v>0.63742807433845683</v>
      </c>
      <c r="C4234" t="str">
        <f ca="1">IF(B4234&lt;=$L$3,$I$3,IF(B4234&lt;=$L$4,$I$4,IF(B4234&lt;=$L$5,$I$5,IF(B4234&lt;=$L$6,$I$6,$I$7))))</f>
        <v>Cup</v>
      </c>
      <c r="D4234" s="14">
        <f ca="1">LOGINV(RAND(),$M$12,$L$12)</f>
        <v>10.281031071509174</v>
      </c>
      <c r="E4234" s="14">
        <f ca="1">LOGINV(RAND(),$M$13,$L$13)</f>
        <v>65.901767103478988</v>
      </c>
      <c r="F4234" s="14">
        <f ca="1">LOGINV(RAND(),$M$14,$L$14)</f>
        <v>23.941839913291926</v>
      </c>
      <c r="G4234" s="14">
        <f ca="1">D4234+E4234+F4234</f>
        <v>100.12463808828009</v>
      </c>
      <c r="H4234">
        <f ca="1">FLOOR(SimTable[[#This Row],[Total_Service_Time_sec]],10)</f>
        <v>100</v>
      </c>
    </row>
    <row r="4235" spans="1:8" ht="15" customHeight="1">
      <c r="A4235">
        <f t="shared" si="66"/>
        <v>4234</v>
      </c>
      <c r="B4235" s="13">
        <f ca="1">RAND()</f>
        <v>0.9986824940431811</v>
      </c>
      <c r="C4235" t="str">
        <f ca="1">IF(B4235&lt;=$L$3,$I$3,IF(B4235&lt;=$L$4,$I$4,IF(B4235&lt;=$L$5,$I$5,IF(B4235&lt;=$L$6,$I$6,$I$7))))</f>
        <v>Sundae</v>
      </c>
      <c r="D4235" s="14">
        <f ca="1">LOGINV(RAND(),$M$12,$L$12)</f>
        <v>23.512588565037156</v>
      </c>
      <c r="E4235" s="14">
        <f ca="1">LOGINV(RAND(),$M$13,$L$13)</f>
        <v>13.552814517027803</v>
      </c>
      <c r="F4235" s="14">
        <f ca="1">LOGINV(RAND(),$M$14,$L$14)</f>
        <v>29.710812490341393</v>
      </c>
      <c r="G4235" s="14">
        <f ca="1">D4235+E4235+F4235</f>
        <v>66.776215572406358</v>
      </c>
      <c r="H4235">
        <f ca="1">FLOOR(SimTable[[#This Row],[Total_Service_Time_sec]],10)</f>
        <v>60</v>
      </c>
    </row>
    <row r="4236" spans="1:8" ht="15" customHeight="1">
      <c r="A4236">
        <f t="shared" si="66"/>
        <v>4235</v>
      </c>
      <c r="B4236" s="13">
        <f ca="1">RAND()</f>
        <v>0.43515347472336996</v>
      </c>
      <c r="C4236" t="str">
        <f ca="1">IF(B4236&lt;=$L$3,$I$3,IF(B4236&lt;=$L$4,$I$4,IF(B4236&lt;=$L$5,$I$5,IF(B4236&lt;=$L$6,$I$6,$I$7))))</f>
        <v>Cone</v>
      </c>
      <c r="D4236" s="14">
        <f ca="1">LOGINV(RAND(),$M$12,$L$12)</f>
        <v>25.231474123530443</v>
      </c>
      <c r="E4236" s="14">
        <f ca="1">LOGINV(RAND(),$M$13,$L$13)</f>
        <v>49.994770636542768</v>
      </c>
      <c r="F4236" s="14">
        <f ca="1">LOGINV(RAND(),$M$14,$L$14)</f>
        <v>17.575085208999262</v>
      </c>
      <c r="G4236" s="14">
        <f ca="1">D4236+E4236+F4236</f>
        <v>92.801329969072469</v>
      </c>
      <c r="H4236">
        <f ca="1">FLOOR(SimTable[[#This Row],[Total_Service_Time_sec]],10)</f>
        <v>90</v>
      </c>
    </row>
    <row r="4237" spans="1:8" ht="15" customHeight="1">
      <c r="A4237">
        <f t="shared" si="66"/>
        <v>4236</v>
      </c>
      <c r="B4237" s="13">
        <f ca="1">RAND()</f>
        <v>0.75430359440601591</v>
      </c>
      <c r="C4237" t="str">
        <f ca="1">IF(B4237&lt;=$L$3,$I$3,IF(B4237&lt;=$L$4,$I$4,IF(B4237&lt;=$L$5,$I$5,IF(B4237&lt;=$L$6,$I$6,$I$7))))</f>
        <v>Cup</v>
      </c>
      <c r="D4237" s="14">
        <f ca="1">LOGINV(RAND(),$M$12,$L$12)</f>
        <v>57.718622221685386</v>
      </c>
      <c r="E4237" s="14">
        <f ca="1">LOGINV(RAND(),$M$13,$L$13)</f>
        <v>18.594312948818143</v>
      </c>
      <c r="F4237" s="14">
        <f ca="1">LOGINV(RAND(),$M$14,$L$14)</f>
        <v>16.159937728599719</v>
      </c>
      <c r="G4237" s="14">
        <f ca="1">D4237+E4237+F4237</f>
        <v>92.472872899103237</v>
      </c>
      <c r="H4237">
        <f ca="1">FLOOR(SimTable[[#This Row],[Total_Service_Time_sec]],10)</f>
        <v>90</v>
      </c>
    </row>
    <row r="4238" spans="1:8" ht="15" customHeight="1">
      <c r="A4238">
        <f t="shared" si="66"/>
        <v>4237</v>
      </c>
      <c r="B4238" s="13">
        <f ca="1">RAND()</f>
        <v>0.6231497448554203</v>
      </c>
      <c r="C4238" t="str">
        <f ca="1">IF(B4238&lt;=$L$3,$I$3,IF(B4238&lt;=$L$4,$I$4,IF(B4238&lt;=$L$5,$I$5,IF(B4238&lt;=$L$6,$I$6,$I$7))))</f>
        <v>Cup</v>
      </c>
      <c r="D4238" s="14">
        <f ca="1">LOGINV(RAND(),$M$12,$L$12)</f>
        <v>67.105612964839182</v>
      </c>
      <c r="E4238" s="14">
        <f ca="1">LOGINV(RAND(),$M$13,$L$13)</f>
        <v>42.510306505728117</v>
      </c>
      <c r="F4238" s="14">
        <f ca="1">LOGINV(RAND(),$M$14,$L$14)</f>
        <v>15.913360918455217</v>
      </c>
      <c r="G4238" s="14">
        <f ca="1">D4238+E4238+F4238</f>
        <v>125.5292803890225</v>
      </c>
      <c r="H4238">
        <f ca="1">FLOOR(SimTable[[#This Row],[Total_Service_Time_sec]],10)</f>
        <v>120</v>
      </c>
    </row>
    <row r="4239" spans="1:8" ht="15" customHeight="1">
      <c r="A4239">
        <f t="shared" si="66"/>
        <v>4238</v>
      </c>
      <c r="B4239" s="13">
        <f ca="1">RAND()</f>
        <v>0.73252042118061622</v>
      </c>
      <c r="C4239" t="str">
        <f ca="1">IF(B4239&lt;=$L$3,$I$3,IF(B4239&lt;=$L$4,$I$4,IF(B4239&lt;=$L$5,$I$5,IF(B4239&lt;=$L$6,$I$6,$I$7))))</f>
        <v>Cup</v>
      </c>
      <c r="D4239" s="14">
        <f ca="1">LOGINV(RAND(),$M$12,$L$12)</f>
        <v>73.284994184750417</v>
      </c>
      <c r="E4239" s="14">
        <f ca="1">LOGINV(RAND(),$M$13,$L$13)</f>
        <v>18.477139038962726</v>
      </c>
      <c r="F4239" s="14">
        <f ca="1">LOGINV(RAND(),$M$14,$L$14)</f>
        <v>17.922173982605457</v>
      </c>
      <c r="G4239" s="14">
        <f ca="1">D4239+E4239+F4239</f>
        <v>109.68430720631859</v>
      </c>
      <c r="H4239">
        <f ca="1">FLOOR(SimTable[[#This Row],[Total_Service_Time_sec]],10)</f>
        <v>100</v>
      </c>
    </row>
    <row r="4240" spans="1:8" ht="15" customHeight="1">
      <c r="A4240">
        <f t="shared" si="66"/>
        <v>4239</v>
      </c>
      <c r="B4240" s="13">
        <f ca="1">RAND()</f>
        <v>0.480132714843439</v>
      </c>
      <c r="C4240" t="str">
        <f ca="1">IF(B4240&lt;=$L$3,$I$3,IF(B4240&lt;=$L$4,$I$4,IF(B4240&lt;=$L$5,$I$5,IF(B4240&lt;=$L$6,$I$6,$I$7))))</f>
        <v>Cone</v>
      </c>
      <c r="D4240" s="14">
        <f ca="1">LOGINV(RAND(),$M$12,$L$12)</f>
        <v>40.28840549173681</v>
      </c>
      <c r="E4240" s="14">
        <f ca="1">LOGINV(RAND(),$M$13,$L$13)</f>
        <v>54.579407681341024</v>
      </c>
      <c r="F4240" s="14">
        <f ca="1">LOGINV(RAND(),$M$14,$L$14)</f>
        <v>13.702112577372473</v>
      </c>
      <c r="G4240" s="14">
        <f ca="1">D4240+E4240+F4240</f>
        <v>108.56992575045031</v>
      </c>
      <c r="H4240">
        <f ca="1">FLOOR(SimTable[[#This Row],[Total_Service_Time_sec]],10)</f>
        <v>100</v>
      </c>
    </row>
    <row r="4241" spans="1:8" ht="15" customHeight="1">
      <c r="A4241">
        <f t="shared" si="66"/>
        <v>4240</v>
      </c>
      <c r="B4241" s="13">
        <f ca="1">RAND()</f>
        <v>0.54324526331270384</v>
      </c>
      <c r="C4241" t="str">
        <f ca="1">IF(B4241&lt;=$L$3,$I$3,IF(B4241&lt;=$L$4,$I$4,IF(B4241&lt;=$L$5,$I$5,IF(B4241&lt;=$L$6,$I$6,$I$7))))</f>
        <v>Cup</v>
      </c>
      <c r="D4241" s="14">
        <f ca="1">LOGINV(RAND(),$M$12,$L$12)</f>
        <v>33.607565730377267</v>
      </c>
      <c r="E4241" s="14">
        <f ca="1">LOGINV(RAND(),$M$13,$L$13)</f>
        <v>10.925860954741884</v>
      </c>
      <c r="F4241" s="14">
        <f ca="1">LOGINV(RAND(),$M$14,$L$14)</f>
        <v>21.357053128029978</v>
      </c>
      <c r="G4241" s="14">
        <f ca="1">D4241+E4241+F4241</f>
        <v>65.890479813149128</v>
      </c>
      <c r="H4241">
        <f ca="1">FLOOR(SimTable[[#This Row],[Total_Service_Time_sec]],10)</f>
        <v>60</v>
      </c>
    </row>
    <row r="4242" spans="1:8" ht="15" customHeight="1">
      <c r="A4242">
        <f t="shared" si="66"/>
        <v>4241</v>
      </c>
      <c r="B4242" s="13">
        <f ca="1">RAND()</f>
        <v>0.37634050016206611</v>
      </c>
      <c r="C4242" t="str">
        <f ca="1">IF(B4242&lt;=$L$3,$I$3,IF(B4242&lt;=$L$4,$I$4,IF(B4242&lt;=$L$5,$I$5,IF(B4242&lt;=$L$6,$I$6,$I$7))))</f>
        <v>Cone</v>
      </c>
      <c r="D4242" s="14">
        <f ca="1">LOGINV(RAND(),$M$12,$L$12)</f>
        <v>7.5909488895417807</v>
      </c>
      <c r="E4242" s="14">
        <f ca="1">LOGINV(RAND(),$M$13,$L$13)</f>
        <v>11.231553457830616</v>
      </c>
      <c r="F4242" s="14">
        <f ca="1">LOGINV(RAND(),$M$14,$L$14)</f>
        <v>23.14431528129726</v>
      </c>
      <c r="G4242" s="14">
        <f ca="1">D4242+E4242+F4242</f>
        <v>41.966817628669659</v>
      </c>
      <c r="H4242">
        <f ca="1">FLOOR(SimTable[[#This Row],[Total_Service_Time_sec]],10)</f>
        <v>40</v>
      </c>
    </row>
    <row r="4243" spans="1:8" ht="15" customHeight="1">
      <c r="A4243">
        <f t="shared" si="66"/>
        <v>4242</v>
      </c>
      <c r="B4243" s="13">
        <f ca="1">RAND()</f>
        <v>0.9570390376241168</v>
      </c>
      <c r="C4243" t="str">
        <f ca="1">IF(B4243&lt;=$L$3,$I$3,IF(B4243&lt;=$L$4,$I$4,IF(B4243&lt;=$L$5,$I$5,IF(B4243&lt;=$L$6,$I$6,$I$7))))</f>
        <v>Split</v>
      </c>
      <c r="D4243" s="14">
        <f ca="1">LOGINV(RAND(),$M$12,$L$12)</f>
        <v>23.055189212598489</v>
      </c>
      <c r="E4243" s="14">
        <f ca="1">LOGINV(RAND(),$M$13,$L$13)</f>
        <v>41.986590020259179</v>
      </c>
      <c r="F4243" s="14">
        <f ca="1">LOGINV(RAND(),$M$14,$L$14)</f>
        <v>22.585535861192596</v>
      </c>
      <c r="G4243" s="14">
        <f ca="1">D4243+E4243+F4243</f>
        <v>87.62731509405026</v>
      </c>
      <c r="H4243">
        <f ca="1">FLOOR(SimTable[[#This Row],[Total_Service_Time_sec]],10)</f>
        <v>80</v>
      </c>
    </row>
    <row r="4244" spans="1:8" ht="15" customHeight="1">
      <c r="A4244">
        <f t="shared" si="66"/>
        <v>4243</v>
      </c>
      <c r="B4244" s="13">
        <f ca="1">RAND()</f>
        <v>0.4438843647623546</v>
      </c>
      <c r="C4244" t="str">
        <f ca="1">IF(B4244&lt;=$L$3,$I$3,IF(B4244&lt;=$L$4,$I$4,IF(B4244&lt;=$L$5,$I$5,IF(B4244&lt;=$L$6,$I$6,$I$7))))</f>
        <v>Cone</v>
      </c>
      <c r="D4244" s="14">
        <f ca="1">LOGINV(RAND(),$M$12,$L$12)</f>
        <v>26.424218401411075</v>
      </c>
      <c r="E4244" s="14">
        <f ca="1">LOGINV(RAND(),$M$13,$L$13)</f>
        <v>10.266614095887221</v>
      </c>
      <c r="F4244" s="14">
        <f ca="1">LOGINV(RAND(),$M$14,$L$14)</f>
        <v>19.227164234190422</v>
      </c>
      <c r="G4244" s="14">
        <f ca="1">D4244+E4244+F4244</f>
        <v>55.917996731488714</v>
      </c>
      <c r="H4244">
        <f ca="1">FLOOR(SimTable[[#This Row],[Total_Service_Time_sec]],10)</f>
        <v>50</v>
      </c>
    </row>
    <row r="4245" spans="1:8" ht="15" customHeight="1">
      <c r="A4245">
        <f t="shared" si="66"/>
        <v>4244</v>
      </c>
      <c r="B4245" s="13">
        <f ca="1">RAND()</f>
        <v>0.74515667063495761</v>
      </c>
      <c r="C4245" t="str">
        <f ca="1">IF(B4245&lt;=$L$3,$I$3,IF(B4245&lt;=$L$4,$I$4,IF(B4245&lt;=$L$5,$I$5,IF(B4245&lt;=$L$6,$I$6,$I$7))))</f>
        <v>Cup</v>
      </c>
      <c r="D4245" s="14">
        <f ca="1">LOGINV(RAND(),$M$12,$L$12)</f>
        <v>15.554403510347946</v>
      </c>
      <c r="E4245" s="14">
        <f ca="1">LOGINV(RAND(),$M$13,$L$13)</f>
        <v>57.790564316405941</v>
      </c>
      <c r="F4245" s="14">
        <f ca="1">LOGINV(RAND(),$M$14,$L$14)</f>
        <v>17.09249647319653</v>
      </c>
      <c r="G4245" s="14">
        <f ca="1">D4245+E4245+F4245</f>
        <v>90.43746429995042</v>
      </c>
      <c r="H4245">
        <f ca="1">FLOOR(SimTable[[#This Row],[Total_Service_Time_sec]],10)</f>
        <v>90</v>
      </c>
    </row>
    <row r="4246" spans="1:8" ht="15" customHeight="1">
      <c r="A4246">
        <f t="shared" si="66"/>
        <v>4245</v>
      </c>
      <c r="B4246" s="13">
        <f ca="1">RAND()</f>
        <v>0.40274091936287126</v>
      </c>
      <c r="C4246" t="str">
        <f ca="1">IF(B4246&lt;=$L$3,$I$3,IF(B4246&lt;=$L$4,$I$4,IF(B4246&lt;=$L$5,$I$5,IF(B4246&lt;=$L$6,$I$6,$I$7))))</f>
        <v>Cone</v>
      </c>
      <c r="D4246" s="14">
        <f ca="1">LOGINV(RAND(),$M$12,$L$12)</f>
        <v>13.066464134168015</v>
      </c>
      <c r="E4246" s="14">
        <f ca="1">LOGINV(RAND(),$M$13,$L$13)</f>
        <v>10.33766291431577</v>
      </c>
      <c r="F4246" s="14">
        <f ca="1">LOGINV(RAND(),$M$14,$L$14)</f>
        <v>14.270801367577304</v>
      </c>
      <c r="G4246" s="14">
        <f ca="1">D4246+E4246+F4246</f>
        <v>37.674928416061093</v>
      </c>
      <c r="H4246">
        <f ca="1">FLOOR(SimTable[[#This Row],[Total_Service_Time_sec]],10)</f>
        <v>30</v>
      </c>
    </row>
    <row r="4247" spans="1:8" ht="15" customHeight="1">
      <c r="A4247">
        <f t="shared" si="66"/>
        <v>4246</v>
      </c>
      <c r="B4247" s="13">
        <f ca="1">RAND()</f>
        <v>0.93019277674077994</v>
      </c>
      <c r="C4247" t="str">
        <f ca="1">IF(B4247&lt;=$L$3,$I$3,IF(B4247&lt;=$L$4,$I$4,IF(B4247&lt;=$L$5,$I$5,IF(B4247&lt;=$L$6,$I$6,$I$7))))</f>
        <v>Split</v>
      </c>
      <c r="D4247" s="14">
        <f ca="1">LOGINV(RAND(),$M$12,$L$12)</f>
        <v>22.41742975795702</v>
      </c>
      <c r="E4247" s="14">
        <f ca="1">LOGINV(RAND(),$M$13,$L$13)</f>
        <v>29.627154667092043</v>
      </c>
      <c r="F4247" s="14">
        <f ca="1">LOGINV(RAND(),$M$14,$L$14)</f>
        <v>24.051657031905762</v>
      </c>
      <c r="G4247" s="14">
        <f ca="1">D4247+E4247+F4247</f>
        <v>76.096241456954829</v>
      </c>
      <c r="H4247">
        <f ca="1">FLOOR(SimTable[[#This Row],[Total_Service_Time_sec]],10)</f>
        <v>70</v>
      </c>
    </row>
    <row r="4248" spans="1:8" ht="15" customHeight="1">
      <c r="A4248">
        <f t="shared" si="66"/>
        <v>4247</v>
      </c>
      <c r="B4248" s="13">
        <f ca="1">RAND()</f>
        <v>0.79160127743989184</v>
      </c>
      <c r="C4248" t="str">
        <f ca="1">IF(B4248&lt;=$L$3,$I$3,IF(B4248&lt;=$L$4,$I$4,IF(B4248&lt;=$L$5,$I$5,IF(B4248&lt;=$L$6,$I$6,$I$7))))</f>
        <v>Cup</v>
      </c>
      <c r="D4248" s="14">
        <f ca="1">LOGINV(RAND(),$M$12,$L$12)</f>
        <v>18.807555258929845</v>
      </c>
      <c r="E4248" s="14">
        <f ca="1">LOGINV(RAND(),$M$13,$L$13)</f>
        <v>15.715978708677747</v>
      </c>
      <c r="F4248" s="14">
        <f ca="1">LOGINV(RAND(),$M$14,$L$14)</f>
        <v>15.600745282493953</v>
      </c>
      <c r="G4248" s="14">
        <f ca="1">D4248+E4248+F4248</f>
        <v>50.124279250101544</v>
      </c>
      <c r="H4248">
        <f ca="1">FLOOR(SimTable[[#This Row],[Total_Service_Time_sec]],10)</f>
        <v>50</v>
      </c>
    </row>
    <row r="4249" spans="1:8" ht="15" customHeight="1">
      <c r="A4249">
        <f t="shared" si="66"/>
        <v>4248</v>
      </c>
      <c r="B4249" s="13">
        <f ca="1">RAND()</f>
        <v>7.7068401080878646E-2</v>
      </c>
      <c r="C4249" t="str">
        <f ca="1">IF(B4249&lt;=$L$3,$I$3,IF(B4249&lt;=$L$4,$I$4,IF(B4249&lt;=$L$5,$I$5,IF(B4249&lt;=$L$6,$I$6,$I$7))))</f>
        <v>Cone</v>
      </c>
      <c r="D4249" s="14">
        <f ca="1">LOGINV(RAND(),$M$12,$L$12)</f>
        <v>229.84907844247766</v>
      </c>
      <c r="E4249" s="14">
        <f ca="1">LOGINV(RAND(),$M$13,$L$13)</f>
        <v>30.057964475009175</v>
      </c>
      <c r="F4249" s="14">
        <f ca="1">LOGINV(RAND(),$M$14,$L$14)</f>
        <v>12.712147851944957</v>
      </c>
      <c r="G4249" s="14">
        <f ca="1">D4249+E4249+F4249</f>
        <v>272.61919076943178</v>
      </c>
      <c r="H4249">
        <f ca="1">FLOOR(SimTable[[#This Row],[Total_Service_Time_sec]],10)</f>
        <v>270</v>
      </c>
    </row>
    <row r="4250" spans="1:8" ht="15" customHeight="1">
      <c r="A4250">
        <f t="shared" si="66"/>
        <v>4249</v>
      </c>
      <c r="B4250" s="13">
        <f ca="1">RAND()</f>
        <v>0.8557677198168564</v>
      </c>
      <c r="C4250" t="str">
        <f ca="1">IF(B4250&lt;=$L$3,$I$3,IF(B4250&lt;=$L$4,$I$4,IF(B4250&lt;=$L$5,$I$5,IF(B4250&lt;=$L$6,$I$6,$I$7))))</f>
        <v>Cup</v>
      </c>
      <c r="D4250" s="14">
        <f ca="1">LOGINV(RAND(),$M$12,$L$12)</f>
        <v>36.297656888687413</v>
      </c>
      <c r="E4250" s="14">
        <f ca="1">LOGINV(RAND(),$M$13,$L$13)</f>
        <v>16.294764235691936</v>
      </c>
      <c r="F4250" s="14">
        <f ca="1">LOGINV(RAND(),$M$14,$L$14)</f>
        <v>24.442128253966295</v>
      </c>
      <c r="G4250" s="14">
        <f ca="1">D4250+E4250+F4250</f>
        <v>77.034549378345645</v>
      </c>
      <c r="H4250">
        <f ca="1">FLOOR(SimTable[[#This Row],[Total_Service_Time_sec]],10)</f>
        <v>70</v>
      </c>
    </row>
    <row r="4251" spans="1:8" ht="15" customHeight="1">
      <c r="A4251">
        <f t="shared" si="66"/>
        <v>4250</v>
      </c>
      <c r="B4251" s="13">
        <f ca="1">RAND()</f>
        <v>0.70086937595465171</v>
      </c>
      <c r="C4251" t="str">
        <f ca="1">IF(B4251&lt;=$L$3,$I$3,IF(B4251&lt;=$L$4,$I$4,IF(B4251&lt;=$L$5,$I$5,IF(B4251&lt;=$L$6,$I$6,$I$7))))</f>
        <v>Cup</v>
      </c>
      <c r="D4251" s="14">
        <f ca="1">LOGINV(RAND(),$M$12,$L$12)</f>
        <v>65.048581675241365</v>
      </c>
      <c r="E4251" s="14">
        <f ca="1">LOGINV(RAND(),$M$13,$L$13)</f>
        <v>19.141508772519657</v>
      </c>
      <c r="F4251" s="14">
        <f ca="1">LOGINV(RAND(),$M$14,$L$14)</f>
        <v>17.643928613333038</v>
      </c>
      <c r="G4251" s="14">
        <f ca="1">D4251+E4251+F4251</f>
        <v>101.83401906109407</v>
      </c>
      <c r="H4251">
        <f ca="1">FLOOR(SimTable[[#This Row],[Total_Service_Time_sec]],10)</f>
        <v>100</v>
      </c>
    </row>
    <row r="4252" spans="1:8" ht="15" customHeight="1">
      <c r="A4252">
        <f t="shared" si="66"/>
        <v>4251</v>
      </c>
      <c r="B4252" s="13">
        <f ca="1">RAND()</f>
        <v>6.8265389924233699E-2</v>
      </c>
      <c r="C4252" t="str">
        <f ca="1">IF(B4252&lt;=$L$3,$I$3,IF(B4252&lt;=$L$4,$I$4,IF(B4252&lt;=$L$5,$I$5,IF(B4252&lt;=$L$6,$I$6,$I$7))))</f>
        <v>Cone</v>
      </c>
      <c r="D4252" s="14">
        <f ca="1">LOGINV(RAND(),$M$12,$L$12)</f>
        <v>16.926079621241428</v>
      </c>
      <c r="E4252" s="14">
        <f ca="1">LOGINV(RAND(),$M$13,$L$13)</f>
        <v>64.724242150061301</v>
      </c>
      <c r="F4252" s="14">
        <f ca="1">LOGINV(RAND(),$M$14,$L$14)</f>
        <v>17.255853693763235</v>
      </c>
      <c r="G4252" s="14">
        <f ca="1">D4252+E4252+F4252</f>
        <v>98.906175465065957</v>
      </c>
      <c r="H4252">
        <f ca="1">FLOOR(SimTable[[#This Row],[Total_Service_Time_sec]],10)</f>
        <v>90</v>
      </c>
    </row>
    <row r="4253" spans="1:8" ht="15" customHeight="1">
      <c r="A4253">
        <f t="shared" si="66"/>
        <v>4252</v>
      </c>
      <c r="B4253" s="13">
        <f ca="1">RAND()</f>
        <v>4.3991786436984204E-2</v>
      </c>
      <c r="C4253" t="str">
        <f ca="1">IF(B4253&lt;=$L$3,$I$3,IF(B4253&lt;=$L$4,$I$4,IF(B4253&lt;=$L$5,$I$5,IF(B4253&lt;=$L$6,$I$6,$I$7))))</f>
        <v>Cone</v>
      </c>
      <c r="D4253" s="14">
        <f ca="1">LOGINV(RAND(),$M$12,$L$12)</f>
        <v>14.467023069776582</v>
      </c>
      <c r="E4253" s="14">
        <f ca="1">LOGINV(RAND(),$M$13,$L$13)</f>
        <v>12.959599945015563</v>
      </c>
      <c r="F4253" s="14">
        <f ca="1">LOGINV(RAND(),$M$14,$L$14)</f>
        <v>20.403696043789498</v>
      </c>
      <c r="G4253" s="14">
        <f ca="1">D4253+E4253+F4253</f>
        <v>47.830319058581644</v>
      </c>
      <c r="H4253">
        <f ca="1">FLOOR(SimTable[[#This Row],[Total_Service_Time_sec]],10)</f>
        <v>40</v>
      </c>
    </row>
    <row r="4254" spans="1:8" ht="15" customHeight="1">
      <c r="A4254">
        <f t="shared" si="66"/>
        <v>4253</v>
      </c>
      <c r="B4254" s="13">
        <f ca="1">RAND()</f>
        <v>0.21971932607640099</v>
      </c>
      <c r="C4254" t="str">
        <f ca="1">IF(B4254&lt;=$L$3,$I$3,IF(B4254&lt;=$L$4,$I$4,IF(B4254&lt;=$L$5,$I$5,IF(B4254&lt;=$L$6,$I$6,$I$7))))</f>
        <v>Cone</v>
      </c>
      <c r="D4254" s="14">
        <f ca="1">LOGINV(RAND(),$M$12,$L$12)</f>
        <v>26.070738815699301</v>
      </c>
      <c r="E4254" s="14">
        <f ca="1">LOGINV(RAND(),$M$13,$L$13)</f>
        <v>25.501176991573086</v>
      </c>
      <c r="F4254" s="14">
        <f ca="1">LOGINV(RAND(),$M$14,$L$14)</f>
        <v>13.419906116940258</v>
      </c>
      <c r="G4254" s="14">
        <f ca="1">D4254+E4254+F4254</f>
        <v>64.991821924212644</v>
      </c>
      <c r="H4254">
        <f ca="1">FLOOR(SimTable[[#This Row],[Total_Service_Time_sec]],10)</f>
        <v>60</v>
      </c>
    </row>
    <row r="4255" spans="1:8" ht="15" customHeight="1">
      <c r="A4255">
        <f t="shared" si="66"/>
        <v>4254</v>
      </c>
      <c r="B4255" s="13">
        <f ca="1">RAND()</f>
        <v>0.62532435149741916</v>
      </c>
      <c r="C4255" t="str">
        <f ca="1">IF(B4255&lt;=$L$3,$I$3,IF(B4255&lt;=$L$4,$I$4,IF(B4255&lt;=$L$5,$I$5,IF(B4255&lt;=$L$6,$I$6,$I$7))))</f>
        <v>Cup</v>
      </c>
      <c r="D4255" s="14">
        <f ca="1">LOGINV(RAND(),$M$12,$L$12)</f>
        <v>26.857228671741993</v>
      </c>
      <c r="E4255" s="14">
        <f ca="1">LOGINV(RAND(),$M$13,$L$13)</f>
        <v>46.725430323933054</v>
      </c>
      <c r="F4255" s="14">
        <f ca="1">LOGINV(RAND(),$M$14,$L$14)</f>
        <v>17.094776567379395</v>
      </c>
      <c r="G4255" s="14">
        <f ca="1">D4255+E4255+F4255</f>
        <v>90.677435563054445</v>
      </c>
      <c r="H4255">
        <f ca="1">FLOOR(SimTable[[#This Row],[Total_Service_Time_sec]],10)</f>
        <v>90</v>
      </c>
    </row>
    <row r="4256" spans="1:8" ht="15" customHeight="1">
      <c r="A4256">
        <f t="shared" si="66"/>
        <v>4255</v>
      </c>
      <c r="B4256" s="13">
        <f ca="1">RAND()</f>
        <v>0.77601431806521537</v>
      </c>
      <c r="C4256" t="str">
        <f ca="1">IF(B4256&lt;=$L$3,$I$3,IF(B4256&lt;=$L$4,$I$4,IF(B4256&lt;=$L$5,$I$5,IF(B4256&lt;=$L$6,$I$6,$I$7))))</f>
        <v>Cup</v>
      </c>
      <c r="D4256" s="14">
        <f ca="1">LOGINV(RAND(),$M$12,$L$12)</f>
        <v>94.197022610184746</v>
      </c>
      <c r="E4256" s="14">
        <f ca="1">LOGINV(RAND(),$M$13,$L$13)</f>
        <v>19.673502019660514</v>
      </c>
      <c r="F4256" s="14">
        <f ca="1">LOGINV(RAND(),$M$14,$L$14)</f>
        <v>22.637970237652059</v>
      </c>
      <c r="G4256" s="14">
        <f ca="1">D4256+E4256+F4256</f>
        <v>136.50849486749732</v>
      </c>
      <c r="H4256">
        <f ca="1">FLOOR(SimTable[[#This Row],[Total_Service_Time_sec]],10)</f>
        <v>130</v>
      </c>
    </row>
    <row r="4257" spans="1:8" ht="15" customHeight="1">
      <c r="A4257">
        <f t="shared" si="66"/>
        <v>4256</v>
      </c>
      <c r="B4257" s="13">
        <f ca="1">RAND()</f>
        <v>0.2134372507885588</v>
      </c>
      <c r="C4257" t="str">
        <f ca="1">IF(B4257&lt;=$L$3,$I$3,IF(B4257&lt;=$L$4,$I$4,IF(B4257&lt;=$L$5,$I$5,IF(B4257&lt;=$L$6,$I$6,$I$7))))</f>
        <v>Cone</v>
      </c>
      <c r="D4257" s="14">
        <f ca="1">LOGINV(RAND(),$M$12,$L$12)</f>
        <v>22.99763003515109</v>
      </c>
      <c r="E4257" s="14">
        <f ca="1">LOGINV(RAND(),$M$13,$L$13)</f>
        <v>30.017417786365865</v>
      </c>
      <c r="F4257" s="14">
        <f ca="1">LOGINV(RAND(),$M$14,$L$14)</f>
        <v>19.506148242600688</v>
      </c>
      <c r="G4257" s="14">
        <f ca="1">D4257+E4257+F4257</f>
        <v>72.521196064117646</v>
      </c>
      <c r="H4257">
        <f ca="1">FLOOR(SimTable[[#This Row],[Total_Service_Time_sec]],10)</f>
        <v>70</v>
      </c>
    </row>
    <row r="4258" spans="1:8" ht="15" customHeight="1">
      <c r="A4258">
        <f t="shared" si="66"/>
        <v>4257</v>
      </c>
      <c r="B4258" s="13">
        <f ca="1">RAND()</f>
        <v>0.15744831460843556</v>
      </c>
      <c r="C4258" t="str">
        <f ca="1">IF(B4258&lt;=$L$3,$I$3,IF(B4258&lt;=$L$4,$I$4,IF(B4258&lt;=$L$5,$I$5,IF(B4258&lt;=$L$6,$I$6,$I$7))))</f>
        <v>Cone</v>
      </c>
      <c r="D4258" s="14">
        <f ca="1">LOGINV(RAND(),$M$12,$L$12)</f>
        <v>29.660435207950858</v>
      </c>
      <c r="E4258" s="14">
        <f ca="1">LOGINV(RAND(),$M$13,$L$13)</f>
        <v>13.538321253948403</v>
      </c>
      <c r="F4258" s="14">
        <f ca="1">LOGINV(RAND(),$M$14,$L$14)</f>
        <v>33.667696355932961</v>
      </c>
      <c r="G4258" s="14">
        <f ca="1">D4258+E4258+F4258</f>
        <v>76.866452817832226</v>
      </c>
      <c r="H4258">
        <f ca="1">FLOOR(SimTable[[#This Row],[Total_Service_Time_sec]],10)</f>
        <v>70</v>
      </c>
    </row>
    <row r="4259" spans="1:8" ht="15" customHeight="1">
      <c r="A4259">
        <f t="shared" si="66"/>
        <v>4258</v>
      </c>
      <c r="B4259" s="13">
        <f ca="1">RAND()</f>
        <v>0.88731358635012159</v>
      </c>
      <c r="C4259" t="str">
        <f ca="1">IF(B4259&lt;=$L$3,$I$3,IF(B4259&lt;=$L$4,$I$4,IF(B4259&lt;=$L$5,$I$5,IF(B4259&lt;=$L$6,$I$6,$I$7))))</f>
        <v>Shake</v>
      </c>
      <c r="D4259" s="14">
        <f ca="1">LOGINV(RAND(),$M$12,$L$12)</f>
        <v>17.751412201008879</v>
      </c>
      <c r="E4259" s="14">
        <f ca="1">LOGINV(RAND(),$M$13,$L$13)</f>
        <v>55.481369269921309</v>
      </c>
      <c r="F4259" s="14">
        <f ca="1">LOGINV(RAND(),$M$14,$L$14)</f>
        <v>27.873102231842765</v>
      </c>
      <c r="G4259" s="14">
        <f ca="1">D4259+E4259+F4259</f>
        <v>101.10588370277296</v>
      </c>
      <c r="H4259">
        <f ca="1">FLOOR(SimTable[[#This Row],[Total_Service_Time_sec]],10)</f>
        <v>100</v>
      </c>
    </row>
    <row r="4260" spans="1:8" ht="15" customHeight="1">
      <c r="A4260">
        <f t="shared" si="66"/>
        <v>4259</v>
      </c>
      <c r="B4260" s="13">
        <f ca="1">RAND()</f>
        <v>0.75507838682855155</v>
      </c>
      <c r="C4260" t="str">
        <f ca="1">IF(B4260&lt;=$L$3,$I$3,IF(B4260&lt;=$L$4,$I$4,IF(B4260&lt;=$L$5,$I$5,IF(B4260&lt;=$L$6,$I$6,$I$7))))</f>
        <v>Cup</v>
      </c>
      <c r="D4260" s="14">
        <f ca="1">LOGINV(RAND(),$M$12,$L$12)</f>
        <v>87.813226578325924</v>
      </c>
      <c r="E4260" s="14">
        <f ca="1">LOGINV(RAND(),$M$13,$L$13)</f>
        <v>64.30518101746911</v>
      </c>
      <c r="F4260" s="14">
        <f ca="1">LOGINV(RAND(),$M$14,$L$14)</f>
        <v>20.659768070098718</v>
      </c>
      <c r="G4260" s="14">
        <f ca="1">D4260+E4260+F4260</f>
        <v>172.77817566589374</v>
      </c>
      <c r="H4260">
        <f ca="1">FLOOR(SimTable[[#This Row],[Total_Service_Time_sec]],10)</f>
        <v>170</v>
      </c>
    </row>
    <row r="4261" spans="1:8" ht="15" customHeight="1">
      <c r="A4261">
        <f t="shared" si="66"/>
        <v>4260</v>
      </c>
      <c r="B4261" s="13">
        <f ca="1">RAND()</f>
        <v>0.2613751555302235</v>
      </c>
      <c r="C4261" t="str">
        <f ca="1">IF(B4261&lt;=$L$3,$I$3,IF(B4261&lt;=$L$4,$I$4,IF(B4261&lt;=$L$5,$I$5,IF(B4261&lt;=$L$6,$I$6,$I$7))))</f>
        <v>Cone</v>
      </c>
      <c r="D4261" s="14">
        <f ca="1">LOGINV(RAND(),$M$12,$L$12)</f>
        <v>87.449046638290426</v>
      </c>
      <c r="E4261" s="14">
        <f ca="1">LOGINV(RAND(),$M$13,$L$13)</f>
        <v>32.312241258535984</v>
      </c>
      <c r="F4261" s="14">
        <f ca="1">LOGINV(RAND(),$M$14,$L$14)</f>
        <v>17.462942769565096</v>
      </c>
      <c r="G4261" s="14">
        <f ca="1">D4261+E4261+F4261</f>
        <v>137.22423066639152</v>
      </c>
      <c r="H4261">
        <f ca="1">FLOOR(SimTable[[#This Row],[Total_Service_Time_sec]],10)</f>
        <v>130</v>
      </c>
    </row>
    <row r="4262" spans="1:8" ht="15" customHeight="1">
      <c r="A4262">
        <f t="shared" si="66"/>
        <v>4261</v>
      </c>
      <c r="B4262" s="13">
        <f ca="1">RAND()</f>
        <v>0.6511933058109648</v>
      </c>
      <c r="C4262" t="str">
        <f ca="1">IF(B4262&lt;=$L$3,$I$3,IF(B4262&lt;=$L$4,$I$4,IF(B4262&lt;=$L$5,$I$5,IF(B4262&lt;=$L$6,$I$6,$I$7))))</f>
        <v>Cup</v>
      </c>
      <c r="D4262" s="14">
        <f ca="1">LOGINV(RAND(),$M$12,$L$12)</f>
        <v>39.499746050813634</v>
      </c>
      <c r="E4262" s="14">
        <f ca="1">LOGINV(RAND(),$M$13,$L$13)</f>
        <v>5.4811053729290098</v>
      </c>
      <c r="F4262" s="14">
        <f ca="1">LOGINV(RAND(),$M$14,$L$14)</f>
        <v>19.769789756610656</v>
      </c>
      <c r="G4262" s="14">
        <f ca="1">D4262+E4262+F4262</f>
        <v>64.750641180353298</v>
      </c>
      <c r="H4262">
        <f ca="1">FLOOR(SimTable[[#This Row],[Total_Service_Time_sec]],10)</f>
        <v>60</v>
      </c>
    </row>
    <row r="4263" spans="1:8" ht="15" customHeight="1">
      <c r="A4263">
        <f t="shared" si="66"/>
        <v>4262</v>
      </c>
      <c r="B4263" s="13">
        <f ca="1">RAND()</f>
        <v>0.63100865337345891</v>
      </c>
      <c r="C4263" t="str">
        <f ca="1">IF(B4263&lt;=$L$3,$I$3,IF(B4263&lt;=$L$4,$I$4,IF(B4263&lt;=$L$5,$I$5,IF(B4263&lt;=$L$6,$I$6,$I$7))))</f>
        <v>Cup</v>
      </c>
      <c r="D4263" s="14">
        <f ca="1">LOGINV(RAND(),$M$12,$L$12)</f>
        <v>32.782656793570503</v>
      </c>
      <c r="E4263" s="14">
        <f ca="1">LOGINV(RAND(),$M$13,$L$13)</f>
        <v>21.928463017951241</v>
      </c>
      <c r="F4263" s="14">
        <f ca="1">LOGINV(RAND(),$M$14,$L$14)</f>
        <v>24.647235913456235</v>
      </c>
      <c r="G4263" s="14">
        <f ca="1">D4263+E4263+F4263</f>
        <v>79.358355724977969</v>
      </c>
      <c r="H4263">
        <f ca="1">FLOOR(SimTable[[#This Row],[Total_Service_Time_sec]],10)</f>
        <v>70</v>
      </c>
    </row>
    <row r="4264" spans="1:8" ht="15" customHeight="1">
      <c r="A4264">
        <f t="shared" si="66"/>
        <v>4263</v>
      </c>
      <c r="B4264" s="13">
        <f ca="1">RAND()</f>
        <v>0.89457893649260012</v>
      </c>
      <c r="C4264" t="str">
        <f ca="1">IF(B4264&lt;=$L$3,$I$3,IF(B4264&lt;=$L$4,$I$4,IF(B4264&lt;=$L$5,$I$5,IF(B4264&lt;=$L$6,$I$6,$I$7))))</f>
        <v>Shake</v>
      </c>
      <c r="D4264" s="14">
        <f ca="1">LOGINV(RAND(),$M$12,$L$12)</f>
        <v>21.810909592591472</v>
      </c>
      <c r="E4264" s="14">
        <f ca="1">LOGINV(RAND(),$M$13,$L$13)</f>
        <v>52.8359081598297</v>
      </c>
      <c r="F4264" s="14">
        <f ca="1">LOGINV(RAND(),$M$14,$L$14)</f>
        <v>18.223408418655136</v>
      </c>
      <c r="G4264" s="14">
        <f ca="1">D4264+E4264+F4264</f>
        <v>92.870226171076311</v>
      </c>
      <c r="H4264">
        <f ca="1">FLOOR(SimTable[[#This Row],[Total_Service_Time_sec]],10)</f>
        <v>90</v>
      </c>
    </row>
    <row r="4265" spans="1:8" ht="15" customHeight="1">
      <c r="A4265">
        <f t="shared" si="66"/>
        <v>4264</v>
      </c>
      <c r="B4265" s="13">
        <f ca="1">RAND()</f>
        <v>0.20576335591182093</v>
      </c>
      <c r="C4265" t="str">
        <f ca="1">IF(B4265&lt;=$L$3,$I$3,IF(B4265&lt;=$L$4,$I$4,IF(B4265&lt;=$L$5,$I$5,IF(B4265&lt;=$L$6,$I$6,$I$7))))</f>
        <v>Cone</v>
      </c>
      <c r="D4265" s="14">
        <f ca="1">LOGINV(RAND(),$M$12,$L$12)</f>
        <v>19.326069098366773</v>
      </c>
      <c r="E4265" s="14">
        <f ca="1">LOGINV(RAND(),$M$13,$L$13)</f>
        <v>5.3103838409693056</v>
      </c>
      <c r="F4265" s="14">
        <f ca="1">LOGINV(RAND(),$M$14,$L$14)</f>
        <v>17.06703122683129</v>
      </c>
      <c r="G4265" s="14">
        <f ca="1">D4265+E4265+F4265</f>
        <v>41.703484166167371</v>
      </c>
      <c r="H4265">
        <f ca="1">FLOOR(SimTable[[#This Row],[Total_Service_Time_sec]],10)</f>
        <v>40</v>
      </c>
    </row>
    <row r="4266" spans="1:8" ht="15" customHeight="1">
      <c r="A4266">
        <f t="shared" si="66"/>
        <v>4265</v>
      </c>
      <c r="B4266" s="13">
        <f ca="1">RAND()</f>
        <v>0.88542290132767743</v>
      </c>
      <c r="C4266" t="str">
        <f ca="1">IF(B4266&lt;=$L$3,$I$3,IF(B4266&lt;=$L$4,$I$4,IF(B4266&lt;=$L$5,$I$5,IF(B4266&lt;=$L$6,$I$6,$I$7))))</f>
        <v>Shake</v>
      </c>
      <c r="D4266" s="14">
        <f ca="1">LOGINV(RAND(),$M$12,$L$12)</f>
        <v>32.195643519477443</v>
      </c>
      <c r="E4266" s="14">
        <f ca="1">LOGINV(RAND(),$M$13,$L$13)</f>
        <v>29.950481066252191</v>
      </c>
      <c r="F4266" s="14">
        <f ca="1">LOGINV(RAND(),$M$14,$L$14)</f>
        <v>16.723240319140864</v>
      </c>
      <c r="G4266" s="14">
        <f ca="1">D4266+E4266+F4266</f>
        <v>78.869364904870508</v>
      </c>
      <c r="H4266">
        <f ca="1">FLOOR(SimTable[[#This Row],[Total_Service_Time_sec]],10)</f>
        <v>70</v>
      </c>
    </row>
    <row r="4267" spans="1:8" ht="15" customHeight="1">
      <c r="A4267">
        <f t="shared" si="66"/>
        <v>4266</v>
      </c>
      <c r="B4267" s="13">
        <f ca="1">RAND()</f>
        <v>0.62331597999391797</v>
      </c>
      <c r="C4267" t="str">
        <f ca="1">IF(B4267&lt;=$L$3,$I$3,IF(B4267&lt;=$L$4,$I$4,IF(B4267&lt;=$L$5,$I$5,IF(B4267&lt;=$L$6,$I$6,$I$7))))</f>
        <v>Cup</v>
      </c>
      <c r="D4267" s="14">
        <f ca="1">LOGINV(RAND(),$M$12,$L$12)</f>
        <v>30.211473530200873</v>
      </c>
      <c r="E4267" s="14">
        <f ca="1">LOGINV(RAND(),$M$13,$L$13)</f>
        <v>25.892694854595529</v>
      </c>
      <c r="F4267" s="14">
        <f ca="1">LOGINV(RAND(),$M$14,$L$14)</f>
        <v>24.483628800379908</v>
      </c>
      <c r="G4267" s="14">
        <f ca="1">D4267+E4267+F4267</f>
        <v>80.587797185176314</v>
      </c>
      <c r="H4267">
        <f ca="1">FLOOR(SimTable[[#This Row],[Total_Service_Time_sec]],10)</f>
        <v>80</v>
      </c>
    </row>
    <row r="4268" spans="1:8" ht="15" customHeight="1">
      <c r="A4268">
        <f t="shared" si="66"/>
        <v>4267</v>
      </c>
      <c r="B4268" s="13">
        <f ca="1">RAND()</f>
        <v>0.40100327109589518</v>
      </c>
      <c r="C4268" t="str">
        <f ca="1">IF(B4268&lt;=$L$3,$I$3,IF(B4268&lt;=$L$4,$I$4,IF(B4268&lt;=$L$5,$I$5,IF(B4268&lt;=$L$6,$I$6,$I$7))))</f>
        <v>Cone</v>
      </c>
      <c r="D4268" s="14">
        <f ca="1">LOGINV(RAND(),$M$12,$L$12)</f>
        <v>18.672011125353571</v>
      </c>
      <c r="E4268" s="14">
        <f ca="1">LOGINV(RAND(),$M$13,$L$13)</f>
        <v>14.025057651837356</v>
      </c>
      <c r="F4268" s="14">
        <f ca="1">LOGINV(RAND(),$M$14,$L$14)</f>
        <v>16.062395422902267</v>
      </c>
      <c r="G4268" s="14">
        <f ca="1">D4268+E4268+F4268</f>
        <v>48.759464200093191</v>
      </c>
      <c r="H4268">
        <f ca="1">FLOOR(SimTable[[#This Row],[Total_Service_Time_sec]],10)</f>
        <v>40</v>
      </c>
    </row>
    <row r="4269" spans="1:8" ht="15" customHeight="1">
      <c r="A4269">
        <f t="shared" si="66"/>
        <v>4268</v>
      </c>
      <c r="B4269" s="13">
        <f ca="1">RAND()</f>
        <v>0.88320431852590531</v>
      </c>
      <c r="C4269" t="str">
        <f ca="1">IF(B4269&lt;=$L$3,$I$3,IF(B4269&lt;=$L$4,$I$4,IF(B4269&lt;=$L$5,$I$5,IF(B4269&lt;=$L$6,$I$6,$I$7))))</f>
        <v>Shake</v>
      </c>
      <c r="D4269" s="14">
        <f ca="1">LOGINV(RAND(),$M$12,$L$12)</f>
        <v>85.867934038206982</v>
      </c>
      <c r="E4269" s="14">
        <f ca="1">LOGINV(RAND(),$M$13,$L$13)</f>
        <v>40.769579021867834</v>
      </c>
      <c r="F4269" s="14">
        <f ca="1">LOGINV(RAND(),$M$14,$L$14)</f>
        <v>17.49867499540921</v>
      </c>
      <c r="G4269" s="14">
        <f ca="1">D4269+E4269+F4269</f>
        <v>144.13618805548401</v>
      </c>
      <c r="H4269">
        <f ca="1">FLOOR(SimTable[[#This Row],[Total_Service_Time_sec]],10)</f>
        <v>140</v>
      </c>
    </row>
    <row r="4270" spans="1:8" ht="15" customHeight="1">
      <c r="A4270">
        <f t="shared" si="66"/>
        <v>4269</v>
      </c>
      <c r="B4270" s="13">
        <f ca="1">RAND()</f>
        <v>0.27625732211807941</v>
      </c>
      <c r="C4270" t="str">
        <f ca="1">IF(B4270&lt;=$L$3,$I$3,IF(B4270&lt;=$L$4,$I$4,IF(B4270&lt;=$L$5,$I$5,IF(B4270&lt;=$L$6,$I$6,$I$7))))</f>
        <v>Cone</v>
      </c>
      <c r="D4270" s="14">
        <f ca="1">LOGINV(RAND(),$M$12,$L$12)</f>
        <v>56.730658590832469</v>
      </c>
      <c r="E4270" s="14">
        <f ca="1">LOGINV(RAND(),$M$13,$L$13)</f>
        <v>33.960403181980595</v>
      </c>
      <c r="F4270" s="14">
        <f ca="1">LOGINV(RAND(),$M$14,$L$14)</f>
        <v>26.076313843201444</v>
      </c>
      <c r="G4270" s="14">
        <f ca="1">D4270+E4270+F4270</f>
        <v>116.76737561601452</v>
      </c>
      <c r="H4270">
        <f ca="1">FLOOR(SimTable[[#This Row],[Total_Service_Time_sec]],10)</f>
        <v>110</v>
      </c>
    </row>
    <row r="4271" spans="1:8" ht="15" customHeight="1">
      <c r="A4271">
        <f t="shared" si="66"/>
        <v>4270</v>
      </c>
      <c r="B4271" s="13">
        <f ca="1">RAND()</f>
        <v>0.86186412505728083</v>
      </c>
      <c r="C4271" t="str">
        <f ca="1">IF(B4271&lt;=$L$3,$I$3,IF(B4271&lt;=$L$4,$I$4,IF(B4271&lt;=$L$5,$I$5,IF(B4271&lt;=$L$6,$I$6,$I$7))))</f>
        <v>Shake</v>
      </c>
      <c r="D4271" s="14">
        <f ca="1">LOGINV(RAND(),$M$12,$L$12)</f>
        <v>107.94266307497091</v>
      </c>
      <c r="E4271" s="14">
        <f ca="1">LOGINV(RAND(),$M$13,$L$13)</f>
        <v>20.314121983841627</v>
      </c>
      <c r="F4271" s="14">
        <f ca="1">LOGINV(RAND(),$M$14,$L$14)</f>
        <v>16.254554261417464</v>
      </c>
      <c r="G4271" s="14">
        <f ca="1">D4271+E4271+F4271</f>
        <v>144.51133932023001</v>
      </c>
      <c r="H4271">
        <f ca="1">FLOOR(SimTable[[#This Row],[Total_Service_Time_sec]],10)</f>
        <v>140</v>
      </c>
    </row>
    <row r="4272" spans="1:8" ht="15" customHeight="1">
      <c r="A4272">
        <f t="shared" si="66"/>
        <v>4271</v>
      </c>
      <c r="B4272" s="13">
        <f ca="1">RAND()</f>
        <v>0.35263551185910258</v>
      </c>
      <c r="C4272" t="str">
        <f ca="1">IF(B4272&lt;=$L$3,$I$3,IF(B4272&lt;=$L$4,$I$4,IF(B4272&lt;=$L$5,$I$5,IF(B4272&lt;=$L$6,$I$6,$I$7))))</f>
        <v>Cone</v>
      </c>
      <c r="D4272" s="14">
        <f ca="1">LOGINV(RAND(),$M$12,$L$12)</f>
        <v>93.933971445194786</v>
      </c>
      <c r="E4272" s="14">
        <f ca="1">LOGINV(RAND(),$M$13,$L$13)</f>
        <v>20.903138649617066</v>
      </c>
      <c r="F4272" s="14">
        <f ca="1">LOGINV(RAND(),$M$14,$L$14)</f>
        <v>21.051911771966754</v>
      </c>
      <c r="G4272" s="14">
        <f ca="1">D4272+E4272+F4272</f>
        <v>135.88902186677859</v>
      </c>
      <c r="H4272">
        <f ca="1">FLOOR(SimTable[[#This Row],[Total_Service_Time_sec]],10)</f>
        <v>130</v>
      </c>
    </row>
    <row r="4273" spans="1:8" ht="15" customHeight="1">
      <c r="A4273">
        <f t="shared" si="66"/>
        <v>4272</v>
      </c>
      <c r="B4273" s="13">
        <f ca="1">RAND()</f>
        <v>0.21206100385309956</v>
      </c>
      <c r="C4273" t="str">
        <f ca="1">IF(B4273&lt;=$L$3,$I$3,IF(B4273&lt;=$L$4,$I$4,IF(B4273&lt;=$L$5,$I$5,IF(B4273&lt;=$L$6,$I$6,$I$7))))</f>
        <v>Cone</v>
      </c>
      <c r="D4273" s="14">
        <f ca="1">LOGINV(RAND(),$M$12,$L$12)</f>
        <v>8.0576682601955749</v>
      </c>
      <c r="E4273" s="14">
        <f ca="1">LOGINV(RAND(),$M$13,$L$13)</f>
        <v>31.892867630804457</v>
      </c>
      <c r="F4273" s="14">
        <f ca="1">LOGINV(RAND(),$M$14,$L$14)</f>
        <v>16.711471188936358</v>
      </c>
      <c r="G4273" s="14">
        <f ca="1">D4273+E4273+F4273</f>
        <v>56.662007079936387</v>
      </c>
      <c r="H4273">
        <f ca="1">FLOOR(SimTable[[#This Row],[Total_Service_Time_sec]],10)</f>
        <v>50</v>
      </c>
    </row>
    <row r="4274" spans="1:8" ht="15" customHeight="1">
      <c r="A4274">
        <f t="shared" si="66"/>
        <v>4273</v>
      </c>
      <c r="B4274" s="13">
        <f ca="1">RAND()</f>
        <v>4.44356339252443E-2</v>
      </c>
      <c r="C4274" t="str">
        <f ca="1">IF(B4274&lt;=$L$3,$I$3,IF(B4274&lt;=$L$4,$I$4,IF(B4274&lt;=$L$5,$I$5,IF(B4274&lt;=$L$6,$I$6,$I$7))))</f>
        <v>Cone</v>
      </c>
      <c r="D4274" s="14">
        <f ca="1">LOGINV(RAND(),$M$12,$L$12)</f>
        <v>28.31819422522652</v>
      </c>
      <c r="E4274" s="14">
        <f ca="1">LOGINV(RAND(),$M$13,$L$13)</f>
        <v>28.365548357991329</v>
      </c>
      <c r="F4274" s="14">
        <f ca="1">LOGINV(RAND(),$M$14,$L$14)</f>
        <v>19.447760766894799</v>
      </c>
      <c r="G4274" s="14">
        <f ca="1">D4274+E4274+F4274</f>
        <v>76.131503350112652</v>
      </c>
      <c r="H4274">
        <f ca="1">FLOOR(SimTable[[#This Row],[Total_Service_Time_sec]],10)</f>
        <v>70</v>
      </c>
    </row>
    <row r="4275" spans="1:8" ht="15" customHeight="1">
      <c r="A4275">
        <f t="shared" si="66"/>
        <v>4274</v>
      </c>
      <c r="B4275" s="13">
        <f ca="1">RAND()</f>
        <v>0.50102041789731078</v>
      </c>
      <c r="C4275" t="str">
        <f ca="1">IF(B4275&lt;=$L$3,$I$3,IF(B4275&lt;=$L$4,$I$4,IF(B4275&lt;=$L$5,$I$5,IF(B4275&lt;=$L$6,$I$6,$I$7))))</f>
        <v>Cup</v>
      </c>
      <c r="D4275" s="14">
        <f ca="1">LOGINV(RAND(),$M$12,$L$12)</f>
        <v>41.381946223522711</v>
      </c>
      <c r="E4275" s="14">
        <f ca="1">LOGINV(RAND(),$M$13,$L$13)</f>
        <v>15.96818317670748</v>
      </c>
      <c r="F4275" s="14">
        <f ca="1">LOGINV(RAND(),$M$14,$L$14)</f>
        <v>15.400733654786807</v>
      </c>
      <c r="G4275" s="14">
        <f ca="1">D4275+E4275+F4275</f>
        <v>72.750863055016993</v>
      </c>
      <c r="H4275">
        <f ca="1">FLOOR(SimTable[[#This Row],[Total_Service_Time_sec]],10)</f>
        <v>70</v>
      </c>
    </row>
    <row r="4276" spans="1:8" ht="15" customHeight="1">
      <c r="A4276">
        <f t="shared" si="66"/>
        <v>4275</v>
      </c>
      <c r="B4276" s="13">
        <f ca="1">RAND()</f>
        <v>0.66050538870857378</v>
      </c>
      <c r="C4276" t="str">
        <f ca="1">IF(B4276&lt;=$L$3,$I$3,IF(B4276&lt;=$L$4,$I$4,IF(B4276&lt;=$L$5,$I$5,IF(B4276&lt;=$L$6,$I$6,$I$7))))</f>
        <v>Cup</v>
      </c>
      <c r="D4276" s="14">
        <f ca="1">LOGINV(RAND(),$M$12,$L$12)</f>
        <v>14.068182089283189</v>
      </c>
      <c r="E4276" s="14">
        <f ca="1">LOGINV(RAND(),$M$13,$L$13)</f>
        <v>53.245836514548728</v>
      </c>
      <c r="F4276" s="14">
        <f ca="1">LOGINV(RAND(),$M$14,$L$14)</f>
        <v>27.638726468607583</v>
      </c>
      <c r="G4276" s="14">
        <f ca="1">D4276+E4276+F4276</f>
        <v>94.952745072439498</v>
      </c>
      <c r="H4276">
        <f ca="1">FLOOR(SimTable[[#This Row],[Total_Service_Time_sec]],10)</f>
        <v>90</v>
      </c>
    </row>
    <row r="4277" spans="1:8" ht="15" customHeight="1">
      <c r="A4277">
        <f t="shared" si="66"/>
        <v>4276</v>
      </c>
      <c r="B4277" s="13">
        <f ca="1">RAND()</f>
        <v>0.95463604787455292</v>
      </c>
      <c r="C4277" t="str">
        <f ca="1">IF(B4277&lt;=$L$3,$I$3,IF(B4277&lt;=$L$4,$I$4,IF(B4277&lt;=$L$5,$I$5,IF(B4277&lt;=$L$6,$I$6,$I$7))))</f>
        <v>Split</v>
      </c>
      <c r="D4277" s="14">
        <f ca="1">LOGINV(RAND(),$M$12,$L$12)</f>
        <v>208.94280553327869</v>
      </c>
      <c r="E4277" s="14">
        <f ca="1">LOGINV(RAND(),$M$13,$L$13)</f>
        <v>15.470237661420299</v>
      </c>
      <c r="F4277" s="14">
        <f ca="1">LOGINV(RAND(),$M$14,$L$14)</f>
        <v>17.047265971032097</v>
      </c>
      <c r="G4277" s="14">
        <f ca="1">D4277+E4277+F4277</f>
        <v>241.46030916573108</v>
      </c>
      <c r="H4277">
        <f ca="1">FLOOR(SimTable[[#This Row],[Total_Service_Time_sec]],10)</f>
        <v>240</v>
      </c>
    </row>
    <row r="4278" spans="1:8" ht="15" customHeight="1">
      <c r="A4278">
        <f t="shared" si="66"/>
        <v>4277</v>
      </c>
      <c r="B4278" s="13">
        <f ca="1">RAND()</f>
        <v>5.4160777701893092E-2</v>
      </c>
      <c r="C4278" t="str">
        <f ca="1">IF(B4278&lt;=$L$3,$I$3,IF(B4278&lt;=$L$4,$I$4,IF(B4278&lt;=$L$5,$I$5,IF(B4278&lt;=$L$6,$I$6,$I$7))))</f>
        <v>Cone</v>
      </c>
      <c r="D4278" s="14">
        <f ca="1">LOGINV(RAND(),$M$12,$L$12)</f>
        <v>16.808890747903114</v>
      </c>
      <c r="E4278" s="14">
        <f ca="1">LOGINV(RAND(),$M$13,$L$13)</f>
        <v>22.310316843206024</v>
      </c>
      <c r="F4278" s="14">
        <f ca="1">LOGINV(RAND(),$M$14,$L$14)</f>
        <v>15.659045126493092</v>
      </c>
      <c r="G4278" s="14">
        <f ca="1">D4278+E4278+F4278</f>
        <v>54.778252717602228</v>
      </c>
      <c r="H4278">
        <f ca="1">FLOOR(SimTable[[#This Row],[Total_Service_Time_sec]],10)</f>
        <v>50</v>
      </c>
    </row>
    <row r="4279" spans="1:8" ht="15" customHeight="1">
      <c r="A4279">
        <f t="shared" si="66"/>
        <v>4278</v>
      </c>
      <c r="B4279" s="13">
        <f ca="1">RAND()</f>
        <v>0.99788231137940453</v>
      </c>
      <c r="C4279" t="str">
        <f ca="1">IF(B4279&lt;=$L$3,$I$3,IF(B4279&lt;=$L$4,$I$4,IF(B4279&lt;=$L$5,$I$5,IF(B4279&lt;=$L$6,$I$6,$I$7))))</f>
        <v>Sundae</v>
      </c>
      <c r="D4279" s="14">
        <f ca="1">LOGINV(RAND(),$M$12,$L$12)</f>
        <v>37.589605160394569</v>
      </c>
      <c r="E4279" s="14">
        <f ca="1">LOGINV(RAND(),$M$13,$L$13)</f>
        <v>57.719515758496328</v>
      </c>
      <c r="F4279" s="14">
        <f ca="1">LOGINV(RAND(),$M$14,$L$14)</f>
        <v>22.339412874289145</v>
      </c>
      <c r="G4279" s="14">
        <f ca="1">D4279+E4279+F4279</f>
        <v>117.64853379318004</v>
      </c>
      <c r="H4279">
        <f ca="1">FLOOR(SimTable[[#This Row],[Total_Service_Time_sec]],10)</f>
        <v>110</v>
      </c>
    </row>
    <row r="4280" spans="1:8" ht="15" customHeight="1">
      <c r="A4280">
        <f t="shared" si="66"/>
        <v>4279</v>
      </c>
      <c r="B4280" s="13">
        <f ca="1">RAND()</f>
        <v>0.90841327836707308</v>
      </c>
      <c r="C4280" t="str">
        <f ca="1">IF(B4280&lt;=$L$3,$I$3,IF(B4280&lt;=$L$4,$I$4,IF(B4280&lt;=$L$5,$I$5,IF(B4280&lt;=$L$6,$I$6,$I$7))))</f>
        <v>Split</v>
      </c>
      <c r="D4280" s="14">
        <f ca="1">LOGINV(RAND(),$M$12,$L$12)</f>
        <v>42.101026267791148</v>
      </c>
      <c r="E4280" s="14">
        <f ca="1">LOGINV(RAND(),$M$13,$L$13)</f>
        <v>23.207325823147375</v>
      </c>
      <c r="F4280" s="14">
        <f ca="1">LOGINV(RAND(),$M$14,$L$14)</f>
        <v>21.223929774985965</v>
      </c>
      <c r="G4280" s="14">
        <f ca="1">D4280+E4280+F4280</f>
        <v>86.532281865924489</v>
      </c>
      <c r="H4280">
        <f ca="1">FLOOR(SimTable[[#This Row],[Total_Service_Time_sec]],10)</f>
        <v>80</v>
      </c>
    </row>
    <row r="4281" spans="1:8" ht="15" customHeight="1">
      <c r="A4281">
        <f t="shared" si="66"/>
        <v>4280</v>
      </c>
      <c r="B4281" s="13">
        <f ca="1">RAND()</f>
        <v>0.51627041853817557</v>
      </c>
      <c r="C4281" t="str">
        <f ca="1">IF(B4281&lt;=$L$3,$I$3,IF(B4281&lt;=$L$4,$I$4,IF(B4281&lt;=$L$5,$I$5,IF(B4281&lt;=$L$6,$I$6,$I$7))))</f>
        <v>Cup</v>
      </c>
      <c r="D4281" s="14">
        <f ca="1">LOGINV(RAND(),$M$12,$L$12)</f>
        <v>18.343920925953022</v>
      </c>
      <c r="E4281" s="14">
        <f ca="1">LOGINV(RAND(),$M$13,$L$13)</f>
        <v>47.530371998195783</v>
      </c>
      <c r="F4281" s="14">
        <f ca="1">LOGINV(RAND(),$M$14,$L$14)</f>
        <v>26.60511342364406</v>
      </c>
      <c r="G4281" s="14">
        <f ca="1">D4281+E4281+F4281</f>
        <v>92.47940634779286</v>
      </c>
      <c r="H4281">
        <f ca="1">FLOOR(SimTable[[#This Row],[Total_Service_Time_sec]],10)</f>
        <v>90</v>
      </c>
    </row>
    <row r="4282" spans="1:8" ht="15" customHeight="1">
      <c r="A4282">
        <f t="shared" si="66"/>
        <v>4281</v>
      </c>
      <c r="B4282" s="13">
        <f ca="1">RAND()</f>
        <v>0.30375634949216646</v>
      </c>
      <c r="C4282" t="str">
        <f ca="1">IF(B4282&lt;=$L$3,$I$3,IF(B4282&lt;=$L$4,$I$4,IF(B4282&lt;=$L$5,$I$5,IF(B4282&lt;=$L$6,$I$6,$I$7))))</f>
        <v>Cone</v>
      </c>
      <c r="D4282" s="14">
        <f ca="1">LOGINV(RAND(),$M$12,$L$12)</f>
        <v>168.44261858391792</v>
      </c>
      <c r="E4282" s="14">
        <f ca="1">LOGINV(RAND(),$M$13,$L$13)</f>
        <v>31.292271624210564</v>
      </c>
      <c r="F4282" s="14">
        <f ca="1">LOGINV(RAND(),$M$14,$L$14)</f>
        <v>17.201676103496105</v>
      </c>
      <c r="G4282" s="14">
        <f ca="1">D4282+E4282+F4282</f>
        <v>216.9365663116246</v>
      </c>
      <c r="H4282">
        <f ca="1">FLOOR(SimTable[[#This Row],[Total_Service_Time_sec]],10)</f>
        <v>210</v>
      </c>
    </row>
    <row r="4283" spans="1:8" ht="15" customHeight="1">
      <c r="A4283">
        <f t="shared" si="66"/>
        <v>4282</v>
      </c>
      <c r="B4283" s="13">
        <f ca="1">RAND()</f>
        <v>0.11824396987742614</v>
      </c>
      <c r="C4283" t="str">
        <f ca="1">IF(B4283&lt;=$L$3,$I$3,IF(B4283&lt;=$L$4,$I$4,IF(B4283&lt;=$L$5,$I$5,IF(B4283&lt;=$L$6,$I$6,$I$7))))</f>
        <v>Cone</v>
      </c>
      <c r="D4283" s="14">
        <f ca="1">LOGINV(RAND(),$M$12,$L$12)</f>
        <v>53.09873552875127</v>
      </c>
      <c r="E4283" s="14">
        <f ca="1">LOGINV(RAND(),$M$13,$L$13)</f>
        <v>26.973360218342915</v>
      </c>
      <c r="F4283" s="14">
        <f ca="1">LOGINV(RAND(),$M$14,$L$14)</f>
        <v>18.321130608675144</v>
      </c>
      <c r="G4283" s="14">
        <f ca="1">D4283+E4283+F4283</f>
        <v>98.393226355769329</v>
      </c>
      <c r="H4283">
        <f ca="1">FLOOR(SimTable[[#This Row],[Total_Service_Time_sec]],10)</f>
        <v>90</v>
      </c>
    </row>
    <row r="4284" spans="1:8" ht="15" customHeight="1">
      <c r="A4284">
        <f t="shared" si="66"/>
        <v>4283</v>
      </c>
      <c r="B4284" s="13">
        <f ca="1">RAND()</f>
        <v>0.32066265824162699</v>
      </c>
      <c r="C4284" t="str">
        <f ca="1">IF(B4284&lt;=$L$3,$I$3,IF(B4284&lt;=$L$4,$I$4,IF(B4284&lt;=$L$5,$I$5,IF(B4284&lt;=$L$6,$I$6,$I$7))))</f>
        <v>Cone</v>
      </c>
      <c r="D4284" s="14">
        <f ca="1">LOGINV(RAND(),$M$12,$L$12)</f>
        <v>27.182445207714345</v>
      </c>
      <c r="E4284" s="14">
        <f ca="1">LOGINV(RAND(),$M$13,$L$13)</f>
        <v>40.175599569386925</v>
      </c>
      <c r="F4284" s="14">
        <f ca="1">LOGINV(RAND(),$M$14,$L$14)</f>
        <v>20.446223212608999</v>
      </c>
      <c r="G4284" s="14">
        <f ca="1">D4284+E4284+F4284</f>
        <v>87.804267989710269</v>
      </c>
      <c r="H4284">
        <f ca="1">FLOOR(SimTable[[#This Row],[Total_Service_Time_sec]],10)</f>
        <v>80</v>
      </c>
    </row>
    <row r="4285" spans="1:8" ht="15" customHeight="1">
      <c r="A4285">
        <f t="shared" si="66"/>
        <v>4284</v>
      </c>
      <c r="B4285" s="13">
        <f ca="1">RAND()</f>
        <v>0.94775734815486157</v>
      </c>
      <c r="C4285" t="str">
        <f ca="1">IF(B4285&lt;=$L$3,$I$3,IF(B4285&lt;=$L$4,$I$4,IF(B4285&lt;=$L$5,$I$5,IF(B4285&lt;=$L$6,$I$6,$I$7))))</f>
        <v>Split</v>
      </c>
      <c r="D4285" s="14">
        <f ca="1">LOGINV(RAND(),$M$12,$L$12)</f>
        <v>24.605551715655547</v>
      </c>
      <c r="E4285" s="14">
        <f ca="1">LOGINV(RAND(),$M$13,$L$13)</f>
        <v>44.276635973342003</v>
      </c>
      <c r="F4285" s="14">
        <f ca="1">LOGINV(RAND(),$M$14,$L$14)</f>
        <v>12.173353151909296</v>
      </c>
      <c r="G4285" s="14">
        <f ca="1">D4285+E4285+F4285</f>
        <v>81.055540840906843</v>
      </c>
      <c r="H4285">
        <f ca="1">FLOOR(SimTable[[#This Row],[Total_Service_Time_sec]],10)</f>
        <v>80</v>
      </c>
    </row>
    <row r="4286" spans="1:8" ht="15" customHeight="1">
      <c r="A4286">
        <f t="shared" si="66"/>
        <v>4285</v>
      </c>
      <c r="B4286" s="13">
        <f ca="1">RAND()</f>
        <v>2.8858881562106586E-2</v>
      </c>
      <c r="C4286" t="str">
        <f ca="1">IF(B4286&lt;=$L$3,$I$3,IF(B4286&lt;=$L$4,$I$4,IF(B4286&lt;=$L$5,$I$5,IF(B4286&lt;=$L$6,$I$6,$I$7))))</f>
        <v>Cone</v>
      </c>
      <c r="D4286" s="14">
        <f ca="1">LOGINV(RAND(),$M$12,$L$12)</f>
        <v>33.443473310588757</v>
      </c>
      <c r="E4286" s="14">
        <f ca="1">LOGINV(RAND(),$M$13,$L$13)</f>
        <v>17.596677767130689</v>
      </c>
      <c r="F4286" s="14">
        <f ca="1">LOGINV(RAND(),$M$14,$L$14)</f>
        <v>18.004616364206015</v>
      </c>
      <c r="G4286" s="14">
        <f ca="1">D4286+E4286+F4286</f>
        <v>69.044767441925458</v>
      </c>
      <c r="H4286">
        <f ca="1">FLOOR(SimTable[[#This Row],[Total_Service_Time_sec]],10)</f>
        <v>60</v>
      </c>
    </row>
    <row r="4287" spans="1:8" ht="15" customHeight="1">
      <c r="A4287">
        <f t="shared" si="66"/>
        <v>4286</v>
      </c>
      <c r="B4287" s="13">
        <f ca="1">RAND()</f>
        <v>0.21858714946889968</v>
      </c>
      <c r="C4287" t="str">
        <f ca="1">IF(B4287&lt;=$L$3,$I$3,IF(B4287&lt;=$L$4,$I$4,IF(B4287&lt;=$L$5,$I$5,IF(B4287&lt;=$L$6,$I$6,$I$7))))</f>
        <v>Cone</v>
      </c>
      <c r="D4287" s="14">
        <f ca="1">LOGINV(RAND(),$M$12,$L$12)</f>
        <v>14.140061021065323</v>
      </c>
      <c r="E4287" s="14">
        <f ca="1">LOGINV(RAND(),$M$13,$L$13)</f>
        <v>7.9842125220240696</v>
      </c>
      <c r="F4287" s="14">
        <f ca="1">LOGINV(RAND(),$M$14,$L$14)</f>
        <v>32.109034440396492</v>
      </c>
      <c r="G4287" s="14">
        <f ca="1">D4287+E4287+F4287</f>
        <v>54.233307983485886</v>
      </c>
      <c r="H4287">
        <f ca="1">FLOOR(SimTable[[#This Row],[Total_Service_Time_sec]],10)</f>
        <v>50</v>
      </c>
    </row>
    <row r="4288" spans="1:8" ht="15" customHeight="1">
      <c r="A4288">
        <f t="shared" si="66"/>
        <v>4287</v>
      </c>
      <c r="B4288" s="13">
        <f ca="1">RAND()</f>
        <v>0.83894612187485695</v>
      </c>
      <c r="C4288" t="str">
        <f ca="1">IF(B4288&lt;=$L$3,$I$3,IF(B4288&lt;=$L$4,$I$4,IF(B4288&lt;=$L$5,$I$5,IF(B4288&lt;=$L$6,$I$6,$I$7))))</f>
        <v>Cup</v>
      </c>
      <c r="D4288" s="14">
        <f ca="1">LOGINV(RAND(),$M$12,$L$12)</f>
        <v>34.447190387134022</v>
      </c>
      <c r="E4288" s="14">
        <f ca="1">LOGINV(RAND(),$M$13,$L$13)</f>
        <v>16.873044588892768</v>
      </c>
      <c r="F4288" s="14">
        <f ca="1">LOGINV(RAND(),$M$14,$L$14)</f>
        <v>20.872694788994099</v>
      </c>
      <c r="G4288" s="14">
        <f ca="1">D4288+E4288+F4288</f>
        <v>72.192929765020892</v>
      </c>
      <c r="H4288">
        <f ca="1">FLOOR(SimTable[[#This Row],[Total_Service_Time_sec]],10)</f>
        <v>70</v>
      </c>
    </row>
    <row r="4289" spans="1:8" ht="15" customHeight="1">
      <c r="A4289">
        <f t="shared" si="66"/>
        <v>4288</v>
      </c>
      <c r="B4289" s="13">
        <f ca="1">RAND()</f>
        <v>3.8615212497118079E-2</v>
      </c>
      <c r="C4289" t="str">
        <f ca="1">IF(B4289&lt;=$L$3,$I$3,IF(B4289&lt;=$L$4,$I$4,IF(B4289&lt;=$L$5,$I$5,IF(B4289&lt;=$L$6,$I$6,$I$7))))</f>
        <v>Cone</v>
      </c>
      <c r="D4289" s="14">
        <f ca="1">LOGINV(RAND(),$M$12,$L$12)</f>
        <v>71.288592347146462</v>
      </c>
      <c r="E4289" s="14">
        <f ca="1">LOGINV(RAND(),$M$13,$L$13)</f>
        <v>50.902298841290232</v>
      </c>
      <c r="F4289" s="14">
        <f ca="1">LOGINV(RAND(),$M$14,$L$14)</f>
        <v>13.903694403920435</v>
      </c>
      <c r="G4289" s="14">
        <f ca="1">D4289+E4289+F4289</f>
        <v>136.09458559235713</v>
      </c>
      <c r="H4289">
        <f ca="1">FLOOR(SimTable[[#This Row],[Total_Service_Time_sec]],10)</f>
        <v>130</v>
      </c>
    </row>
    <row r="4290" spans="1:8" ht="15" customHeight="1">
      <c r="A4290">
        <f t="shared" ref="A4290:A4353" si="67">ROW()-1</f>
        <v>4289</v>
      </c>
      <c r="B4290" s="13">
        <f ca="1">RAND()</f>
        <v>0.35128201153307248</v>
      </c>
      <c r="C4290" t="str">
        <f ca="1">IF(B4290&lt;=$L$3,$I$3,IF(B4290&lt;=$L$4,$I$4,IF(B4290&lt;=$L$5,$I$5,IF(B4290&lt;=$L$6,$I$6,$I$7))))</f>
        <v>Cone</v>
      </c>
      <c r="D4290" s="14">
        <f ca="1">LOGINV(RAND(),$M$12,$L$12)</f>
        <v>14.99709839741783</v>
      </c>
      <c r="E4290" s="14">
        <f ca="1">LOGINV(RAND(),$M$13,$L$13)</f>
        <v>38.552104221090332</v>
      </c>
      <c r="F4290" s="14">
        <f ca="1">LOGINV(RAND(),$M$14,$L$14)</f>
        <v>20.062648373338543</v>
      </c>
      <c r="G4290" s="14">
        <f ca="1">D4290+E4290+F4290</f>
        <v>73.611850991846708</v>
      </c>
      <c r="H4290">
        <f ca="1">FLOOR(SimTable[[#This Row],[Total_Service_Time_sec]],10)</f>
        <v>70</v>
      </c>
    </row>
    <row r="4291" spans="1:8" ht="15" customHeight="1">
      <c r="A4291">
        <f t="shared" si="67"/>
        <v>4290</v>
      </c>
      <c r="B4291" s="13">
        <f ca="1">RAND()</f>
        <v>0.47029186832577663</v>
      </c>
      <c r="C4291" t="str">
        <f ca="1">IF(B4291&lt;=$L$3,$I$3,IF(B4291&lt;=$L$4,$I$4,IF(B4291&lt;=$L$5,$I$5,IF(B4291&lt;=$L$6,$I$6,$I$7))))</f>
        <v>Cone</v>
      </c>
      <c r="D4291" s="14">
        <f ca="1">LOGINV(RAND(),$M$12,$L$12)</f>
        <v>10.765281128449624</v>
      </c>
      <c r="E4291" s="14">
        <f ca="1">LOGINV(RAND(),$M$13,$L$13)</f>
        <v>14.403938146036346</v>
      </c>
      <c r="F4291" s="14">
        <f ca="1">LOGINV(RAND(),$M$14,$L$14)</f>
        <v>21.00183342999491</v>
      </c>
      <c r="G4291" s="14">
        <f ca="1">D4291+E4291+F4291</f>
        <v>46.171052704480879</v>
      </c>
      <c r="H4291">
        <f ca="1">FLOOR(SimTable[[#This Row],[Total_Service_Time_sec]],10)</f>
        <v>40</v>
      </c>
    </row>
    <row r="4292" spans="1:8" ht="15" customHeight="1">
      <c r="A4292">
        <f t="shared" si="67"/>
        <v>4291</v>
      </c>
      <c r="B4292" s="13">
        <f ca="1">RAND()</f>
        <v>0.60649798805452759</v>
      </c>
      <c r="C4292" t="str">
        <f ca="1">IF(B4292&lt;=$L$3,$I$3,IF(B4292&lt;=$L$4,$I$4,IF(B4292&lt;=$L$5,$I$5,IF(B4292&lt;=$L$6,$I$6,$I$7))))</f>
        <v>Cup</v>
      </c>
      <c r="D4292" s="14">
        <f ca="1">LOGINV(RAND(),$M$12,$L$12)</f>
        <v>20.369596283284789</v>
      </c>
      <c r="E4292" s="14">
        <f ca="1">LOGINV(RAND(),$M$13,$L$13)</f>
        <v>19.335912535469991</v>
      </c>
      <c r="F4292" s="14">
        <f ca="1">LOGINV(RAND(),$M$14,$L$14)</f>
        <v>24.742752224568669</v>
      </c>
      <c r="G4292" s="14">
        <f ca="1">D4292+E4292+F4292</f>
        <v>64.448261043323441</v>
      </c>
      <c r="H4292">
        <f ca="1">FLOOR(SimTable[[#This Row],[Total_Service_Time_sec]],10)</f>
        <v>60</v>
      </c>
    </row>
    <row r="4293" spans="1:8" ht="15" customHeight="1">
      <c r="A4293">
        <f t="shared" si="67"/>
        <v>4292</v>
      </c>
      <c r="B4293" s="13">
        <f ca="1">RAND()</f>
        <v>0.61942978406796845</v>
      </c>
      <c r="C4293" t="str">
        <f ca="1">IF(B4293&lt;=$L$3,$I$3,IF(B4293&lt;=$L$4,$I$4,IF(B4293&lt;=$L$5,$I$5,IF(B4293&lt;=$L$6,$I$6,$I$7))))</f>
        <v>Cup</v>
      </c>
      <c r="D4293" s="14">
        <f ca="1">LOGINV(RAND(),$M$12,$L$12)</f>
        <v>13.066288087405081</v>
      </c>
      <c r="E4293" s="14">
        <f ca="1">LOGINV(RAND(),$M$13,$L$13)</f>
        <v>15.214454537290329</v>
      </c>
      <c r="F4293" s="14">
        <f ca="1">LOGINV(RAND(),$M$14,$L$14)</f>
        <v>24.006748362329841</v>
      </c>
      <c r="G4293" s="14">
        <f ca="1">D4293+E4293+F4293</f>
        <v>52.287490987025251</v>
      </c>
      <c r="H4293">
        <f ca="1">FLOOR(SimTable[[#This Row],[Total_Service_Time_sec]],10)</f>
        <v>50</v>
      </c>
    </row>
    <row r="4294" spans="1:8" ht="15" customHeight="1">
      <c r="A4294">
        <f t="shared" si="67"/>
        <v>4293</v>
      </c>
      <c r="B4294" s="13">
        <f ca="1">RAND()</f>
        <v>0.46478828359933755</v>
      </c>
      <c r="C4294" t="str">
        <f ca="1">IF(B4294&lt;=$L$3,$I$3,IF(B4294&lt;=$L$4,$I$4,IF(B4294&lt;=$L$5,$I$5,IF(B4294&lt;=$L$6,$I$6,$I$7))))</f>
        <v>Cone</v>
      </c>
      <c r="D4294" s="14">
        <f ca="1">LOGINV(RAND(),$M$12,$L$12)</f>
        <v>66.875241915890157</v>
      </c>
      <c r="E4294" s="14">
        <f ca="1">LOGINV(RAND(),$M$13,$L$13)</f>
        <v>38.394327374807695</v>
      </c>
      <c r="F4294" s="14">
        <f ca="1">LOGINV(RAND(),$M$14,$L$14)</f>
        <v>22.988664002621654</v>
      </c>
      <c r="G4294" s="14">
        <f ca="1">D4294+E4294+F4294</f>
        <v>128.25823329331951</v>
      </c>
      <c r="H4294">
        <f ca="1">FLOOR(SimTable[[#This Row],[Total_Service_Time_sec]],10)</f>
        <v>120</v>
      </c>
    </row>
    <row r="4295" spans="1:8" ht="15" customHeight="1">
      <c r="A4295">
        <f t="shared" si="67"/>
        <v>4294</v>
      </c>
      <c r="B4295" s="13">
        <f ca="1">RAND()</f>
        <v>0.31260180889129185</v>
      </c>
      <c r="C4295" t="str">
        <f ca="1">IF(B4295&lt;=$L$3,$I$3,IF(B4295&lt;=$L$4,$I$4,IF(B4295&lt;=$L$5,$I$5,IF(B4295&lt;=$L$6,$I$6,$I$7))))</f>
        <v>Cone</v>
      </c>
      <c r="D4295" s="14">
        <f ca="1">LOGINV(RAND(),$M$12,$L$12)</f>
        <v>24.276770831991168</v>
      </c>
      <c r="E4295" s="14">
        <f ca="1">LOGINV(RAND(),$M$13,$L$13)</f>
        <v>35.056196173764334</v>
      </c>
      <c r="F4295" s="14">
        <f ca="1">LOGINV(RAND(),$M$14,$L$14)</f>
        <v>18.861963217426908</v>
      </c>
      <c r="G4295" s="14">
        <f ca="1">D4295+E4295+F4295</f>
        <v>78.194930223182411</v>
      </c>
      <c r="H4295">
        <f ca="1">FLOOR(SimTable[[#This Row],[Total_Service_Time_sec]],10)</f>
        <v>70</v>
      </c>
    </row>
    <row r="4296" spans="1:8" ht="15" customHeight="1">
      <c r="A4296">
        <f t="shared" si="67"/>
        <v>4295</v>
      </c>
      <c r="B4296" s="13">
        <f ca="1">RAND()</f>
        <v>0.15532710750572121</v>
      </c>
      <c r="C4296" t="str">
        <f ca="1">IF(B4296&lt;=$L$3,$I$3,IF(B4296&lt;=$L$4,$I$4,IF(B4296&lt;=$L$5,$I$5,IF(B4296&lt;=$L$6,$I$6,$I$7))))</f>
        <v>Cone</v>
      </c>
      <c r="D4296" s="14">
        <f ca="1">LOGINV(RAND(),$M$12,$L$12)</f>
        <v>33.203772261961497</v>
      </c>
      <c r="E4296" s="14">
        <f ca="1">LOGINV(RAND(),$M$13,$L$13)</f>
        <v>15.274932307596993</v>
      </c>
      <c r="F4296" s="14">
        <f ca="1">LOGINV(RAND(),$M$14,$L$14)</f>
        <v>18.923252290533309</v>
      </c>
      <c r="G4296" s="14">
        <f ca="1">D4296+E4296+F4296</f>
        <v>67.401956860091801</v>
      </c>
      <c r="H4296">
        <f ca="1">FLOOR(SimTable[[#This Row],[Total_Service_Time_sec]],10)</f>
        <v>60</v>
      </c>
    </row>
    <row r="4297" spans="1:8" ht="15" customHeight="1">
      <c r="A4297">
        <f t="shared" si="67"/>
        <v>4296</v>
      </c>
      <c r="B4297" s="13">
        <f ca="1">RAND()</f>
        <v>0.84618790780109032</v>
      </c>
      <c r="C4297" t="str">
        <f ca="1">IF(B4297&lt;=$L$3,$I$3,IF(B4297&lt;=$L$4,$I$4,IF(B4297&lt;=$L$5,$I$5,IF(B4297&lt;=$L$6,$I$6,$I$7))))</f>
        <v>Cup</v>
      </c>
      <c r="D4297" s="14">
        <f ca="1">LOGINV(RAND(),$M$12,$L$12)</f>
        <v>176.0618333830389</v>
      </c>
      <c r="E4297" s="14">
        <f ca="1">LOGINV(RAND(),$M$13,$L$13)</f>
        <v>18.891240565314227</v>
      </c>
      <c r="F4297" s="14">
        <f ca="1">LOGINV(RAND(),$M$14,$L$14)</f>
        <v>26.853695116508014</v>
      </c>
      <c r="G4297" s="14">
        <f ca="1">D4297+E4297+F4297</f>
        <v>221.80676906486116</v>
      </c>
      <c r="H4297">
        <f ca="1">FLOOR(SimTable[[#This Row],[Total_Service_Time_sec]],10)</f>
        <v>220</v>
      </c>
    </row>
    <row r="4298" spans="1:8" ht="15" customHeight="1">
      <c r="A4298">
        <f t="shared" si="67"/>
        <v>4297</v>
      </c>
      <c r="B4298" s="13">
        <f ca="1">RAND()</f>
        <v>0.81078657297190682</v>
      </c>
      <c r="C4298" t="str">
        <f ca="1">IF(B4298&lt;=$L$3,$I$3,IF(B4298&lt;=$L$4,$I$4,IF(B4298&lt;=$L$5,$I$5,IF(B4298&lt;=$L$6,$I$6,$I$7))))</f>
        <v>Cup</v>
      </c>
      <c r="D4298" s="14">
        <f ca="1">LOGINV(RAND(),$M$12,$L$12)</f>
        <v>87.630075082814216</v>
      </c>
      <c r="E4298" s="14">
        <f ca="1">LOGINV(RAND(),$M$13,$L$13)</f>
        <v>14.75006778585302</v>
      </c>
      <c r="F4298" s="14">
        <f ca="1">LOGINV(RAND(),$M$14,$L$14)</f>
        <v>20.492683623022877</v>
      </c>
      <c r="G4298" s="14">
        <f ca="1">D4298+E4298+F4298</f>
        <v>122.87282649169012</v>
      </c>
      <c r="H4298">
        <f ca="1">FLOOR(SimTable[[#This Row],[Total_Service_Time_sec]],10)</f>
        <v>120</v>
      </c>
    </row>
    <row r="4299" spans="1:8" ht="15" customHeight="1">
      <c r="A4299">
        <f t="shared" si="67"/>
        <v>4298</v>
      </c>
      <c r="B4299" s="13">
        <f ca="1">RAND()</f>
        <v>0.53847201339020567</v>
      </c>
      <c r="C4299" t="str">
        <f ca="1">IF(B4299&lt;=$L$3,$I$3,IF(B4299&lt;=$L$4,$I$4,IF(B4299&lt;=$L$5,$I$5,IF(B4299&lt;=$L$6,$I$6,$I$7))))</f>
        <v>Cup</v>
      </c>
      <c r="D4299" s="14">
        <f ca="1">LOGINV(RAND(),$M$12,$L$12)</f>
        <v>64.941849399696281</v>
      </c>
      <c r="E4299" s="14">
        <f ca="1">LOGINV(RAND(),$M$13,$L$13)</f>
        <v>33.329476460978078</v>
      </c>
      <c r="F4299" s="14">
        <f ca="1">LOGINV(RAND(),$M$14,$L$14)</f>
        <v>23.863439163635931</v>
      </c>
      <c r="G4299" s="14">
        <f ca="1">D4299+E4299+F4299</f>
        <v>122.13476502431028</v>
      </c>
      <c r="H4299">
        <f ca="1">FLOOR(SimTable[[#This Row],[Total_Service_Time_sec]],10)</f>
        <v>120</v>
      </c>
    </row>
    <row r="4300" spans="1:8" ht="15" customHeight="1">
      <c r="A4300">
        <f t="shared" si="67"/>
        <v>4299</v>
      </c>
      <c r="B4300" s="13">
        <f ca="1">RAND()</f>
        <v>0.27985203467214192</v>
      </c>
      <c r="C4300" t="str">
        <f ca="1">IF(B4300&lt;=$L$3,$I$3,IF(B4300&lt;=$L$4,$I$4,IF(B4300&lt;=$L$5,$I$5,IF(B4300&lt;=$L$6,$I$6,$I$7))))</f>
        <v>Cone</v>
      </c>
      <c r="D4300" s="14">
        <f ca="1">LOGINV(RAND(),$M$12,$L$12)</f>
        <v>46.765078892278432</v>
      </c>
      <c r="E4300" s="14">
        <f ca="1">LOGINV(RAND(),$M$13,$L$13)</f>
        <v>36.43469547430724</v>
      </c>
      <c r="F4300" s="14">
        <f ca="1">LOGINV(RAND(),$M$14,$L$14)</f>
        <v>15.208555791771996</v>
      </c>
      <c r="G4300" s="14">
        <f ca="1">D4300+E4300+F4300</f>
        <v>98.408330158357671</v>
      </c>
      <c r="H4300">
        <f ca="1">FLOOR(SimTable[[#This Row],[Total_Service_Time_sec]],10)</f>
        <v>90</v>
      </c>
    </row>
    <row r="4301" spans="1:8" ht="15" customHeight="1">
      <c r="A4301">
        <f t="shared" si="67"/>
        <v>4300</v>
      </c>
      <c r="B4301" s="13">
        <f ca="1">RAND()</f>
        <v>0.6621966301888168</v>
      </c>
      <c r="C4301" t="str">
        <f ca="1">IF(B4301&lt;=$L$3,$I$3,IF(B4301&lt;=$L$4,$I$4,IF(B4301&lt;=$L$5,$I$5,IF(B4301&lt;=$L$6,$I$6,$I$7))))</f>
        <v>Cup</v>
      </c>
      <c r="D4301" s="14">
        <f ca="1">LOGINV(RAND(),$M$12,$L$12)</f>
        <v>34.353771918020911</v>
      </c>
      <c r="E4301" s="14">
        <f ca="1">LOGINV(RAND(),$M$13,$L$13)</f>
        <v>47.214789187751229</v>
      </c>
      <c r="F4301" s="14">
        <f ca="1">LOGINV(RAND(),$M$14,$L$14)</f>
        <v>21.073273449718275</v>
      </c>
      <c r="G4301" s="14">
        <f ca="1">D4301+E4301+F4301</f>
        <v>102.64183455549042</v>
      </c>
      <c r="H4301">
        <f ca="1">FLOOR(SimTable[[#This Row],[Total_Service_Time_sec]],10)</f>
        <v>100</v>
      </c>
    </row>
    <row r="4302" spans="1:8" ht="15" customHeight="1">
      <c r="A4302">
        <f t="shared" si="67"/>
        <v>4301</v>
      </c>
      <c r="B4302" s="13">
        <f ca="1">RAND()</f>
        <v>0.20381769229687141</v>
      </c>
      <c r="C4302" t="str">
        <f ca="1">IF(B4302&lt;=$L$3,$I$3,IF(B4302&lt;=$L$4,$I$4,IF(B4302&lt;=$L$5,$I$5,IF(B4302&lt;=$L$6,$I$6,$I$7))))</f>
        <v>Cone</v>
      </c>
      <c r="D4302" s="14">
        <f ca="1">LOGINV(RAND(),$M$12,$L$12)</f>
        <v>54.158151428900617</v>
      </c>
      <c r="E4302" s="14">
        <f ca="1">LOGINV(RAND(),$M$13,$L$13)</f>
        <v>69.812258153003697</v>
      </c>
      <c r="F4302" s="14">
        <f ca="1">LOGINV(RAND(),$M$14,$L$14)</f>
        <v>22.896439566124819</v>
      </c>
      <c r="G4302" s="14">
        <f ca="1">D4302+E4302+F4302</f>
        <v>146.86684914802913</v>
      </c>
      <c r="H4302">
        <f ca="1">FLOOR(SimTable[[#This Row],[Total_Service_Time_sec]],10)</f>
        <v>140</v>
      </c>
    </row>
    <row r="4303" spans="1:8" ht="15" customHeight="1">
      <c r="A4303">
        <f t="shared" si="67"/>
        <v>4302</v>
      </c>
      <c r="B4303" s="13">
        <f ca="1">RAND()</f>
        <v>0.95807945710379361</v>
      </c>
      <c r="C4303" t="str">
        <f ca="1">IF(B4303&lt;=$L$3,$I$3,IF(B4303&lt;=$L$4,$I$4,IF(B4303&lt;=$L$5,$I$5,IF(B4303&lt;=$L$6,$I$6,$I$7))))</f>
        <v>Split</v>
      </c>
      <c r="D4303" s="14">
        <f ca="1">LOGINV(RAND(),$M$12,$L$12)</f>
        <v>40.818399236815246</v>
      </c>
      <c r="E4303" s="14">
        <f ca="1">LOGINV(RAND(),$M$13,$L$13)</f>
        <v>17.215764815802768</v>
      </c>
      <c r="F4303" s="14">
        <f ca="1">LOGINV(RAND(),$M$14,$L$14)</f>
        <v>24.719958286494883</v>
      </c>
      <c r="G4303" s="14">
        <f ca="1">D4303+E4303+F4303</f>
        <v>82.754122339112897</v>
      </c>
      <c r="H4303">
        <f ca="1">FLOOR(SimTable[[#This Row],[Total_Service_Time_sec]],10)</f>
        <v>80</v>
      </c>
    </row>
    <row r="4304" spans="1:8" ht="15" customHeight="1">
      <c r="A4304">
        <f t="shared" si="67"/>
        <v>4303</v>
      </c>
      <c r="B4304" s="13">
        <f ca="1">RAND()</f>
        <v>0.55517034152802847</v>
      </c>
      <c r="C4304" t="str">
        <f ca="1">IF(B4304&lt;=$L$3,$I$3,IF(B4304&lt;=$L$4,$I$4,IF(B4304&lt;=$L$5,$I$5,IF(B4304&lt;=$L$6,$I$6,$I$7))))</f>
        <v>Cup</v>
      </c>
      <c r="D4304" s="14">
        <f ca="1">LOGINV(RAND(),$M$12,$L$12)</f>
        <v>49.270565417051671</v>
      </c>
      <c r="E4304" s="14">
        <f ca="1">LOGINV(RAND(),$M$13,$L$13)</f>
        <v>36.719777892631626</v>
      </c>
      <c r="F4304" s="14">
        <f ca="1">LOGINV(RAND(),$M$14,$L$14)</f>
        <v>20.723174421507906</v>
      </c>
      <c r="G4304" s="14">
        <f ca="1">D4304+E4304+F4304</f>
        <v>106.7135177311912</v>
      </c>
      <c r="H4304">
        <f ca="1">FLOOR(SimTable[[#This Row],[Total_Service_Time_sec]],10)</f>
        <v>100</v>
      </c>
    </row>
    <row r="4305" spans="1:8" ht="15" customHeight="1">
      <c r="A4305">
        <f t="shared" si="67"/>
        <v>4304</v>
      </c>
      <c r="B4305" s="13">
        <f ca="1">RAND()</f>
        <v>9.4890445072946084E-2</v>
      </c>
      <c r="C4305" t="str">
        <f ca="1">IF(B4305&lt;=$L$3,$I$3,IF(B4305&lt;=$L$4,$I$4,IF(B4305&lt;=$L$5,$I$5,IF(B4305&lt;=$L$6,$I$6,$I$7))))</f>
        <v>Cone</v>
      </c>
      <c r="D4305" s="14">
        <f ca="1">LOGINV(RAND(),$M$12,$L$12)</f>
        <v>14.457085099753254</v>
      </c>
      <c r="E4305" s="14">
        <f ca="1">LOGINV(RAND(),$M$13,$L$13)</f>
        <v>21.296529899758056</v>
      </c>
      <c r="F4305" s="14">
        <f ca="1">LOGINV(RAND(),$M$14,$L$14)</f>
        <v>15.416889278016782</v>
      </c>
      <c r="G4305" s="14">
        <f ca="1">D4305+E4305+F4305</f>
        <v>51.170504277528096</v>
      </c>
      <c r="H4305">
        <f ca="1">FLOOR(SimTable[[#This Row],[Total_Service_Time_sec]],10)</f>
        <v>50</v>
      </c>
    </row>
    <row r="4306" spans="1:8" ht="15" customHeight="1">
      <c r="A4306">
        <f t="shared" si="67"/>
        <v>4305</v>
      </c>
      <c r="B4306" s="13">
        <f ca="1">RAND()</f>
        <v>0.90502408178393423</v>
      </c>
      <c r="C4306" t="str">
        <f ca="1">IF(B4306&lt;=$L$3,$I$3,IF(B4306&lt;=$L$4,$I$4,IF(B4306&lt;=$L$5,$I$5,IF(B4306&lt;=$L$6,$I$6,$I$7))))</f>
        <v>Split</v>
      </c>
      <c r="D4306" s="14">
        <f ca="1">LOGINV(RAND(),$M$12,$L$12)</f>
        <v>21.684409385654284</v>
      </c>
      <c r="E4306" s="14">
        <f ca="1">LOGINV(RAND(),$M$13,$L$13)</f>
        <v>35.050530227757697</v>
      </c>
      <c r="F4306" s="14">
        <f ca="1">LOGINV(RAND(),$M$14,$L$14)</f>
        <v>22.205662082360856</v>
      </c>
      <c r="G4306" s="14">
        <f ca="1">D4306+E4306+F4306</f>
        <v>78.940601695772841</v>
      </c>
      <c r="H4306">
        <f ca="1">FLOOR(SimTable[[#This Row],[Total_Service_Time_sec]],10)</f>
        <v>70</v>
      </c>
    </row>
    <row r="4307" spans="1:8" ht="15" customHeight="1">
      <c r="A4307">
        <f t="shared" si="67"/>
        <v>4306</v>
      </c>
      <c r="B4307" s="13">
        <f ca="1">RAND()</f>
        <v>0.25057124218312365</v>
      </c>
      <c r="C4307" t="str">
        <f ca="1">IF(B4307&lt;=$L$3,$I$3,IF(B4307&lt;=$L$4,$I$4,IF(B4307&lt;=$L$5,$I$5,IF(B4307&lt;=$L$6,$I$6,$I$7))))</f>
        <v>Cone</v>
      </c>
      <c r="D4307" s="14">
        <f ca="1">LOGINV(RAND(),$M$12,$L$12)</f>
        <v>14.553695679406736</v>
      </c>
      <c r="E4307" s="14">
        <f ca="1">LOGINV(RAND(),$M$13,$L$13)</f>
        <v>12.376458193969189</v>
      </c>
      <c r="F4307" s="14">
        <f ca="1">LOGINV(RAND(),$M$14,$L$14)</f>
        <v>18.863884455756537</v>
      </c>
      <c r="G4307" s="14">
        <f ca="1">D4307+E4307+F4307</f>
        <v>45.794038329132462</v>
      </c>
      <c r="H4307">
        <f ca="1">FLOOR(SimTable[[#This Row],[Total_Service_Time_sec]],10)</f>
        <v>40</v>
      </c>
    </row>
    <row r="4308" spans="1:8" ht="15" customHeight="1">
      <c r="A4308">
        <f t="shared" si="67"/>
        <v>4307</v>
      </c>
      <c r="B4308" s="13">
        <f ca="1">RAND()</f>
        <v>0.84880387176851879</v>
      </c>
      <c r="C4308" t="str">
        <f ca="1">IF(B4308&lt;=$L$3,$I$3,IF(B4308&lt;=$L$4,$I$4,IF(B4308&lt;=$L$5,$I$5,IF(B4308&lt;=$L$6,$I$6,$I$7))))</f>
        <v>Cup</v>
      </c>
      <c r="D4308" s="14">
        <f ca="1">LOGINV(RAND(),$M$12,$L$12)</f>
        <v>40.1062076545103</v>
      </c>
      <c r="E4308" s="14">
        <f ca="1">LOGINV(RAND(),$M$13,$L$13)</f>
        <v>13.45579293154557</v>
      </c>
      <c r="F4308" s="14">
        <f ca="1">LOGINV(RAND(),$M$14,$L$14)</f>
        <v>17.268485371792902</v>
      </c>
      <c r="G4308" s="14">
        <f ca="1">D4308+E4308+F4308</f>
        <v>70.830485957848779</v>
      </c>
      <c r="H4308">
        <f ca="1">FLOOR(SimTable[[#This Row],[Total_Service_Time_sec]],10)</f>
        <v>70</v>
      </c>
    </row>
    <row r="4309" spans="1:8" ht="15" customHeight="1">
      <c r="A4309">
        <f t="shared" si="67"/>
        <v>4308</v>
      </c>
      <c r="B4309" s="13">
        <f ca="1">RAND()</f>
        <v>0.602421586073566</v>
      </c>
      <c r="C4309" t="str">
        <f ca="1">IF(B4309&lt;=$L$3,$I$3,IF(B4309&lt;=$L$4,$I$4,IF(B4309&lt;=$L$5,$I$5,IF(B4309&lt;=$L$6,$I$6,$I$7))))</f>
        <v>Cup</v>
      </c>
      <c r="D4309" s="14">
        <f ca="1">LOGINV(RAND(),$M$12,$L$12)</f>
        <v>17.60242565840365</v>
      </c>
      <c r="E4309" s="14">
        <f ca="1">LOGINV(RAND(),$M$13,$L$13)</f>
        <v>32.731780792022271</v>
      </c>
      <c r="F4309" s="14">
        <f ca="1">LOGINV(RAND(),$M$14,$L$14)</f>
        <v>14.993045859895961</v>
      </c>
      <c r="G4309" s="14">
        <f ca="1">D4309+E4309+F4309</f>
        <v>65.327252310321882</v>
      </c>
      <c r="H4309">
        <f ca="1">FLOOR(SimTable[[#This Row],[Total_Service_Time_sec]],10)</f>
        <v>60</v>
      </c>
    </row>
    <row r="4310" spans="1:8" ht="15" customHeight="1">
      <c r="A4310">
        <f t="shared" si="67"/>
        <v>4309</v>
      </c>
      <c r="B4310" s="13">
        <f ca="1">RAND()</f>
        <v>0.76400265822368929</v>
      </c>
      <c r="C4310" t="str">
        <f ca="1">IF(B4310&lt;=$L$3,$I$3,IF(B4310&lt;=$L$4,$I$4,IF(B4310&lt;=$L$5,$I$5,IF(B4310&lt;=$L$6,$I$6,$I$7))))</f>
        <v>Cup</v>
      </c>
      <c r="D4310" s="14">
        <f ca="1">LOGINV(RAND(),$M$12,$L$12)</f>
        <v>7.0787106595244076</v>
      </c>
      <c r="E4310" s="14">
        <f ca="1">LOGINV(RAND(),$M$13,$L$13)</f>
        <v>10.228563620667643</v>
      </c>
      <c r="F4310" s="14">
        <f ca="1">LOGINV(RAND(),$M$14,$L$14)</f>
        <v>20.332563923935464</v>
      </c>
      <c r="G4310" s="14">
        <f ca="1">D4310+E4310+F4310</f>
        <v>37.639838204127514</v>
      </c>
      <c r="H4310">
        <f ca="1">FLOOR(SimTable[[#This Row],[Total_Service_Time_sec]],10)</f>
        <v>30</v>
      </c>
    </row>
    <row r="4311" spans="1:8" ht="15" customHeight="1">
      <c r="A4311">
        <f t="shared" si="67"/>
        <v>4310</v>
      </c>
      <c r="B4311" s="13">
        <f ca="1">RAND()</f>
        <v>0.7527739096887518</v>
      </c>
      <c r="C4311" t="str">
        <f ca="1">IF(B4311&lt;=$L$3,$I$3,IF(B4311&lt;=$L$4,$I$4,IF(B4311&lt;=$L$5,$I$5,IF(B4311&lt;=$L$6,$I$6,$I$7))))</f>
        <v>Cup</v>
      </c>
      <c r="D4311" s="14">
        <f ca="1">LOGINV(RAND(),$M$12,$L$12)</f>
        <v>27.883822106264116</v>
      </c>
      <c r="E4311" s="14">
        <f ca="1">LOGINV(RAND(),$M$13,$L$13)</f>
        <v>19.33193854737684</v>
      </c>
      <c r="F4311" s="14">
        <f ca="1">LOGINV(RAND(),$M$14,$L$14)</f>
        <v>18.21839366565904</v>
      </c>
      <c r="G4311" s="14">
        <f ca="1">D4311+E4311+F4311</f>
        <v>65.434154319299992</v>
      </c>
      <c r="H4311">
        <f ca="1">FLOOR(SimTable[[#This Row],[Total_Service_Time_sec]],10)</f>
        <v>60</v>
      </c>
    </row>
    <row r="4312" spans="1:8" ht="15" customHeight="1">
      <c r="A4312">
        <f t="shared" si="67"/>
        <v>4311</v>
      </c>
      <c r="B4312" s="13">
        <f ca="1">RAND()</f>
        <v>8.9196773324792367E-2</v>
      </c>
      <c r="C4312" t="str">
        <f ca="1">IF(B4312&lt;=$L$3,$I$3,IF(B4312&lt;=$L$4,$I$4,IF(B4312&lt;=$L$5,$I$5,IF(B4312&lt;=$L$6,$I$6,$I$7))))</f>
        <v>Cone</v>
      </c>
      <c r="D4312" s="14">
        <f ca="1">LOGINV(RAND(),$M$12,$L$12)</f>
        <v>49.346780399394859</v>
      </c>
      <c r="E4312" s="14">
        <f ca="1">LOGINV(RAND(),$M$13,$L$13)</f>
        <v>46.078564970102391</v>
      </c>
      <c r="F4312" s="14">
        <f ca="1">LOGINV(RAND(),$M$14,$L$14)</f>
        <v>19.492100208769013</v>
      </c>
      <c r="G4312" s="14">
        <f ca="1">D4312+E4312+F4312</f>
        <v>114.91744557826627</v>
      </c>
      <c r="H4312">
        <f ca="1">FLOOR(SimTable[[#This Row],[Total_Service_Time_sec]],10)</f>
        <v>110</v>
      </c>
    </row>
    <row r="4313" spans="1:8" ht="15" customHeight="1">
      <c r="A4313">
        <f t="shared" si="67"/>
        <v>4312</v>
      </c>
      <c r="B4313" s="13">
        <f ca="1">RAND()</f>
        <v>0.60618982932743815</v>
      </c>
      <c r="C4313" t="str">
        <f ca="1">IF(B4313&lt;=$L$3,$I$3,IF(B4313&lt;=$L$4,$I$4,IF(B4313&lt;=$L$5,$I$5,IF(B4313&lt;=$L$6,$I$6,$I$7))))</f>
        <v>Cup</v>
      </c>
      <c r="D4313" s="14">
        <f ca="1">LOGINV(RAND(),$M$12,$L$12)</f>
        <v>22.720143753427514</v>
      </c>
      <c r="E4313" s="14">
        <f ca="1">LOGINV(RAND(),$M$13,$L$13)</f>
        <v>15.549801556340942</v>
      </c>
      <c r="F4313" s="14">
        <f ca="1">LOGINV(RAND(),$M$14,$L$14)</f>
        <v>22.310320045643415</v>
      </c>
      <c r="G4313" s="14">
        <f ca="1">D4313+E4313+F4313</f>
        <v>60.580265355411875</v>
      </c>
      <c r="H4313">
        <f ca="1">FLOOR(SimTable[[#This Row],[Total_Service_Time_sec]],10)</f>
        <v>60</v>
      </c>
    </row>
    <row r="4314" spans="1:8" ht="15" customHeight="1">
      <c r="A4314">
        <f t="shared" si="67"/>
        <v>4313</v>
      </c>
      <c r="B4314" s="13">
        <f ca="1">RAND()</f>
        <v>0.16321155647247687</v>
      </c>
      <c r="C4314" t="str">
        <f ca="1">IF(B4314&lt;=$L$3,$I$3,IF(B4314&lt;=$L$4,$I$4,IF(B4314&lt;=$L$5,$I$5,IF(B4314&lt;=$L$6,$I$6,$I$7))))</f>
        <v>Cone</v>
      </c>
      <c r="D4314" s="14">
        <f ca="1">LOGINV(RAND(),$M$12,$L$12)</f>
        <v>47.687030416079963</v>
      </c>
      <c r="E4314" s="14">
        <f ca="1">LOGINV(RAND(),$M$13,$L$13)</f>
        <v>42.522410406338111</v>
      </c>
      <c r="F4314" s="14">
        <f ca="1">LOGINV(RAND(),$M$14,$L$14)</f>
        <v>17.306731706954302</v>
      </c>
      <c r="G4314" s="14">
        <f ca="1">D4314+E4314+F4314</f>
        <v>107.51617252937237</v>
      </c>
      <c r="H4314">
        <f ca="1">FLOOR(SimTable[[#This Row],[Total_Service_Time_sec]],10)</f>
        <v>100</v>
      </c>
    </row>
    <row r="4315" spans="1:8" ht="15" customHeight="1">
      <c r="A4315">
        <f t="shared" si="67"/>
        <v>4314</v>
      </c>
      <c r="B4315" s="13">
        <f ca="1">RAND()</f>
        <v>0.3927950315551143</v>
      </c>
      <c r="C4315" t="str">
        <f ca="1">IF(B4315&lt;=$L$3,$I$3,IF(B4315&lt;=$L$4,$I$4,IF(B4315&lt;=$L$5,$I$5,IF(B4315&lt;=$L$6,$I$6,$I$7))))</f>
        <v>Cone</v>
      </c>
      <c r="D4315" s="14">
        <f ca="1">LOGINV(RAND(),$M$12,$L$12)</f>
        <v>28.021683580483675</v>
      </c>
      <c r="E4315" s="14">
        <f ca="1">LOGINV(RAND(),$M$13,$L$13)</f>
        <v>23.906351343215952</v>
      </c>
      <c r="F4315" s="14">
        <f ca="1">LOGINV(RAND(),$M$14,$L$14)</f>
        <v>18.610825035299516</v>
      </c>
      <c r="G4315" s="14">
        <f ca="1">D4315+E4315+F4315</f>
        <v>70.53885995899914</v>
      </c>
      <c r="H4315">
        <f ca="1">FLOOR(SimTable[[#This Row],[Total_Service_Time_sec]],10)</f>
        <v>70</v>
      </c>
    </row>
    <row r="4316" spans="1:8" ht="15" customHeight="1">
      <c r="A4316">
        <f t="shared" si="67"/>
        <v>4315</v>
      </c>
      <c r="B4316" s="13">
        <f ca="1">RAND()</f>
        <v>0.50074799333453357</v>
      </c>
      <c r="C4316" t="str">
        <f ca="1">IF(B4316&lt;=$L$3,$I$3,IF(B4316&lt;=$L$4,$I$4,IF(B4316&lt;=$L$5,$I$5,IF(B4316&lt;=$L$6,$I$6,$I$7))))</f>
        <v>Cup</v>
      </c>
      <c r="D4316" s="14">
        <f ca="1">LOGINV(RAND(),$M$12,$L$12)</f>
        <v>27.291793831461192</v>
      </c>
      <c r="E4316" s="14">
        <f ca="1">LOGINV(RAND(),$M$13,$L$13)</f>
        <v>22.34133380961098</v>
      </c>
      <c r="F4316" s="14">
        <f ca="1">LOGINV(RAND(),$M$14,$L$14)</f>
        <v>18.835453814074317</v>
      </c>
      <c r="G4316" s="14">
        <f ca="1">D4316+E4316+F4316</f>
        <v>68.468581455146492</v>
      </c>
      <c r="H4316">
        <f ca="1">FLOOR(SimTable[[#This Row],[Total_Service_Time_sec]],10)</f>
        <v>60</v>
      </c>
    </row>
    <row r="4317" spans="1:8" ht="15" customHeight="1">
      <c r="A4317">
        <f t="shared" si="67"/>
        <v>4316</v>
      </c>
      <c r="B4317" s="13">
        <f ca="1">RAND()</f>
        <v>0.40350064451051049</v>
      </c>
      <c r="C4317" t="str">
        <f ca="1">IF(B4317&lt;=$L$3,$I$3,IF(B4317&lt;=$L$4,$I$4,IF(B4317&lt;=$L$5,$I$5,IF(B4317&lt;=$L$6,$I$6,$I$7))))</f>
        <v>Cone</v>
      </c>
      <c r="D4317" s="14">
        <f ca="1">LOGINV(RAND(),$M$12,$L$12)</f>
        <v>29.370081568933536</v>
      </c>
      <c r="E4317" s="14">
        <f ca="1">LOGINV(RAND(),$M$13,$L$13)</f>
        <v>22.91485617969947</v>
      </c>
      <c r="F4317" s="14">
        <f ca="1">LOGINV(RAND(),$M$14,$L$14)</f>
        <v>20.214737644046018</v>
      </c>
      <c r="G4317" s="14">
        <f ca="1">D4317+E4317+F4317</f>
        <v>72.499675392679023</v>
      </c>
      <c r="H4317">
        <f ca="1">FLOOR(SimTable[[#This Row],[Total_Service_Time_sec]],10)</f>
        <v>70</v>
      </c>
    </row>
    <row r="4318" spans="1:8" ht="15" customHeight="1">
      <c r="A4318">
        <f t="shared" si="67"/>
        <v>4317</v>
      </c>
      <c r="B4318" s="13">
        <f ca="1">RAND()</f>
        <v>1.4098792804637217E-2</v>
      </c>
      <c r="C4318" t="str">
        <f ca="1">IF(B4318&lt;=$L$3,$I$3,IF(B4318&lt;=$L$4,$I$4,IF(B4318&lt;=$L$5,$I$5,IF(B4318&lt;=$L$6,$I$6,$I$7))))</f>
        <v>Cone</v>
      </c>
      <c r="D4318" s="14">
        <f ca="1">LOGINV(RAND(),$M$12,$L$12)</f>
        <v>10.592001722409051</v>
      </c>
      <c r="E4318" s="14">
        <f ca="1">LOGINV(RAND(),$M$13,$L$13)</f>
        <v>54.322047343528787</v>
      </c>
      <c r="F4318" s="14">
        <f ca="1">LOGINV(RAND(),$M$14,$L$14)</f>
        <v>21.805065774399512</v>
      </c>
      <c r="G4318" s="14">
        <f ca="1">D4318+E4318+F4318</f>
        <v>86.71911484033734</v>
      </c>
      <c r="H4318">
        <f ca="1">FLOOR(SimTable[[#This Row],[Total_Service_Time_sec]],10)</f>
        <v>80</v>
      </c>
    </row>
    <row r="4319" spans="1:8" ht="15" customHeight="1">
      <c r="A4319">
        <f t="shared" si="67"/>
        <v>4318</v>
      </c>
      <c r="B4319" s="13">
        <f ca="1">RAND()</f>
        <v>7.5334029451352813E-2</v>
      </c>
      <c r="C4319" t="str">
        <f ca="1">IF(B4319&lt;=$L$3,$I$3,IF(B4319&lt;=$L$4,$I$4,IF(B4319&lt;=$L$5,$I$5,IF(B4319&lt;=$L$6,$I$6,$I$7))))</f>
        <v>Cone</v>
      </c>
      <c r="D4319" s="14">
        <f ca="1">LOGINV(RAND(),$M$12,$L$12)</f>
        <v>40.834574079273118</v>
      </c>
      <c r="E4319" s="14">
        <f ca="1">LOGINV(RAND(),$M$13,$L$13)</f>
        <v>22.365837016852641</v>
      </c>
      <c r="F4319" s="14">
        <f ca="1">LOGINV(RAND(),$M$14,$L$14)</f>
        <v>19.375881719559334</v>
      </c>
      <c r="G4319" s="14">
        <f ca="1">D4319+E4319+F4319</f>
        <v>82.576292815685093</v>
      </c>
      <c r="H4319">
        <f ca="1">FLOOR(SimTable[[#This Row],[Total_Service_Time_sec]],10)</f>
        <v>80</v>
      </c>
    </row>
    <row r="4320" spans="1:8" ht="15" customHeight="1">
      <c r="A4320">
        <f t="shared" si="67"/>
        <v>4319</v>
      </c>
      <c r="B4320" s="13">
        <f ca="1">RAND()</f>
        <v>0.58198822961196683</v>
      </c>
      <c r="C4320" t="str">
        <f ca="1">IF(B4320&lt;=$L$3,$I$3,IF(B4320&lt;=$L$4,$I$4,IF(B4320&lt;=$L$5,$I$5,IF(B4320&lt;=$L$6,$I$6,$I$7))))</f>
        <v>Cup</v>
      </c>
      <c r="D4320" s="14">
        <f ca="1">LOGINV(RAND(),$M$12,$L$12)</f>
        <v>67.346891626273816</v>
      </c>
      <c r="E4320" s="14">
        <f ca="1">LOGINV(RAND(),$M$13,$L$13)</f>
        <v>13.023304300532111</v>
      </c>
      <c r="F4320" s="14">
        <f ca="1">LOGINV(RAND(),$M$14,$L$14)</f>
        <v>21.293737516366093</v>
      </c>
      <c r="G4320" s="14">
        <f ca="1">D4320+E4320+F4320</f>
        <v>101.66393344317203</v>
      </c>
      <c r="H4320">
        <f ca="1">FLOOR(SimTable[[#This Row],[Total_Service_Time_sec]],10)</f>
        <v>100</v>
      </c>
    </row>
    <row r="4321" spans="1:8" ht="15" customHeight="1">
      <c r="A4321">
        <f t="shared" si="67"/>
        <v>4320</v>
      </c>
      <c r="B4321" s="13">
        <f ca="1">RAND()</f>
        <v>0.5198892029477693</v>
      </c>
      <c r="C4321" t="str">
        <f ca="1">IF(B4321&lt;=$L$3,$I$3,IF(B4321&lt;=$L$4,$I$4,IF(B4321&lt;=$L$5,$I$5,IF(B4321&lt;=$L$6,$I$6,$I$7))))</f>
        <v>Cup</v>
      </c>
      <c r="D4321" s="14">
        <f ca="1">LOGINV(RAND(),$M$12,$L$12)</f>
        <v>13.008979765899072</v>
      </c>
      <c r="E4321" s="14">
        <f ca="1">LOGINV(RAND(),$M$13,$L$13)</f>
        <v>18.624076789812225</v>
      </c>
      <c r="F4321" s="14">
        <f ca="1">LOGINV(RAND(),$M$14,$L$14)</f>
        <v>15.797136006511142</v>
      </c>
      <c r="G4321" s="14">
        <f ca="1">D4321+E4321+F4321</f>
        <v>47.430192562222445</v>
      </c>
      <c r="H4321">
        <f ca="1">FLOOR(SimTable[[#This Row],[Total_Service_Time_sec]],10)</f>
        <v>40</v>
      </c>
    </row>
    <row r="4322" spans="1:8" ht="15" customHeight="1">
      <c r="A4322">
        <f t="shared" si="67"/>
        <v>4321</v>
      </c>
      <c r="B4322" s="13">
        <f ca="1">RAND()</f>
        <v>9.0280931171665135E-2</v>
      </c>
      <c r="C4322" t="str">
        <f ca="1">IF(B4322&lt;=$L$3,$I$3,IF(B4322&lt;=$L$4,$I$4,IF(B4322&lt;=$L$5,$I$5,IF(B4322&lt;=$L$6,$I$6,$I$7))))</f>
        <v>Cone</v>
      </c>
      <c r="D4322" s="14">
        <f ca="1">LOGINV(RAND(),$M$12,$L$12)</f>
        <v>21.922375196740571</v>
      </c>
      <c r="E4322" s="14">
        <f ca="1">LOGINV(RAND(),$M$13,$L$13)</f>
        <v>23.967164799684969</v>
      </c>
      <c r="F4322" s="14">
        <f ca="1">LOGINV(RAND(),$M$14,$L$14)</f>
        <v>20.597996443915051</v>
      </c>
      <c r="G4322" s="14">
        <f ca="1">D4322+E4322+F4322</f>
        <v>66.487536440340591</v>
      </c>
      <c r="H4322">
        <f ca="1">FLOOR(SimTable[[#This Row],[Total_Service_Time_sec]],10)</f>
        <v>60</v>
      </c>
    </row>
    <row r="4323" spans="1:8" ht="15" customHeight="1">
      <c r="A4323">
        <f t="shared" si="67"/>
        <v>4322</v>
      </c>
      <c r="B4323" s="13">
        <f ca="1">RAND()</f>
        <v>0.46300683449225388</v>
      </c>
      <c r="C4323" t="str">
        <f ca="1">IF(B4323&lt;=$L$3,$I$3,IF(B4323&lt;=$L$4,$I$4,IF(B4323&lt;=$L$5,$I$5,IF(B4323&lt;=$L$6,$I$6,$I$7))))</f>
        <v>Cone</v>
      </c>
      <c r="D4323" s="14">
        <f ca="1">LOGINV(RAND(),$M$12,$L$12)</f>
        <v>15.235136664700914</v>
      </c>
      <c r="E4323" s="14">
        <f ca="1">LOGINV(RAND(),$M$13,$L$13)</f>
        <v>59.260881381198878</v>
      </c>
      <c r="F4323" s="14">
        <f ca="1">LOGINV(RAND(),$M$14,$L$14)</f>
        <v>25.030091559851954</v>
      </c>
      <c r="G4323" s="14">
        <f ca="1">D4323+E4323+F4323</f>
        <v>99.526109605751742</v>
      </c>
      <c r="H4323">
        <f ca="1">FLOOR(SimTable[[#This Row],[Total_Service_Time_sec]],10)</f>
        <v>90</v>
      </c>
    </row>
    <row r="4324" spans="1:8" ht="15" customHeight="1">
      <c r="A4324">
        <f t="shared" si="67"/>
        <v>4323</v>
      </c>
      <c r="B4324" s="13">
        <f ca="1">RAND()</f>
        <v>0.36773824389186383</v>
      </c>
      <c r="C4324" t="str">
        <f ca="1">IF(B4324&lt;=$L$3,$I$3,IF(B4324&lt;=$L$4,$I$4,IF(B4324&lt;=$L$5,$I$5,IF(B4324&lt;=$L$6,$I$6,$I$7))))</f>
        <v>Cone</v>
      </c>
      <c r="D4324" s="14">
        <f ca="1">LOGINV(RAND(),$M$12,$L$12)</f>
        <v>11.447488064044897</v>
      </c>
      <c r="E4324" s="14">
        <f ca="1">LOGINV(RAND(),$M$13,$L$13)</f>
        <v>41.81580985601552</v>
      </c>
      <c r="F4324" s="14">
        <f ca="1">LOGINV(RAND(),$M$14,$L$14)</f>
        <v>19.774100924490252</v>
      </c>
      <c r="G4324" s="14">
        <f ca="1">D4324+E4324+F4324</f>
        <v>73.037398844550665</v>
      </c>
      <c r="H4324">
        <f ca="1">FLOOR(SimTable[[#This Row],[Total_Service_Time_sec]],10)</f>
        <v>70</v>
      </c>
    </row>
    <row r="4325" spans="1:8" ht="15" customHeight="1">
      <c r="A4325">
        <f t="shared" si="67"/>
        <v>4324</v>
      </c>
      <c r="B4325" s="13">
        <f ca="1">RAND()</f>
        <v>0.17166625622221654</v>
      </c>
      <c r="C4325" t="str">
        <f ca="1">IF(B4325&lt;=$L$3,$I$3,IF(B4325&lt;=$L$4,$I$4,IF(B4325&lt;=$L$5,$I$5,IF(B4325&lt;=$L$6,$I$6,$I$7))))</f>
        <v>Cone</v>
      </c>
      <c r="D4325" s="14">
        <f ca="1">LOGINV(RAND(),$M$12,$L$12)</f>
        <v>42.024072045918629</v>
      </c>
      <c r="E4325" s="14">
        <f ca="1">LOGINV(RAND(),$M$13,$L$13)</f>
        <v>36.162079215768287</v>
      </c>
      <c r="F4325" s="14">
        <f ca="1">LOGINV(RAND(),$M$14,$L$14)</f>
        <v>24.111778717319734</v>
      </c>
      <c r="G4325" s="14">
        <f ca="1">D4325+E4325+F4325</f>
        <v>102.29792997900665</v>
      </c>
      <c r="H4325">
        <f ca="1">FLOOR(SimTable[[#This Row],[Total_Service_Time_sec]],10)</f>
        <v>100</v>
      </c>
    </row>
    <row r="4326" spans="1:8" ht="15" customHeight="1">
      <c r="A4326">
        <f t="shared" si="67"/>
        <v>4325</v>
      </c>
      <c r="B4326" s="13">
        <f ca="1">RAND()</f>
        <v>0.81471776957596553</v>
      </c>
      <c r="C4326" t="str">
        <f ca="1">IF(B4326&lt;=$L$3,$I$3,IF(B4326&lt;=$L$4,$I$4,IF(B4326&lt;=$L$5,$I$5,IF(B4326&lt;=$L$6,$I$6,$I$7))))</f>
        <v>Cup</v>
      </c>
      <c r="D4326" s="14">
        <f ca="1">LOGINV(RAND(),$M$12,$L$12)</f>
        <v>36.922347779264392</v>
      </c>
      <c r="E4326" s="14">
        <f ca="1">LOGINV(RAND(),$M$13,$L$13)</f>
        <v>74.806367457093017</v>
      </c>
      <c r="F4326" s="14">
        <f ca="1">LOGINV(RAND(),$M$14,$L$14)</f>
        <v>14.496080591044818</v>
      </c>
      <c r="G4326" s="14">
        <f ca="1">D4326+E4326+F4326</f>
        <v>126.22479582740222</v>
      </c>
      <c r="H4326">
        <f ca="1">FLOOR(SimTable[[#This Row],[Total_Service_Time_sec]],10)</f>
        <v>120</v>
      </c>
    </row>
    <row r="4327" spans="1:8" ht="15" customHeight="1">
      <c r="A4327">
        <f t="shared" si="67"/>
        <v>4326</v>
      </c>
      <c r="B4327" s="13">
        <f ca="1">RAND()</f>
        <v>0.54464491165525952</v>
      </c>
      <c r="C4327" t="str">
        <f ca="1">IF(B4327&lt;=$L$3,$I$3,IF(B4327&lt;=$L$4,$I$4,IF(B4327&lt;=$L$5,$I$5,IF(B4327&lt;=$L$6,$I$6,$I$7))))</f>
        <v>Cup</v>
      </c>
      <c r="D4327" s="14">
        <f ca="1">LOGINV(RAND(),$M$12,$L$12)</f>
        <v>42.136475647374617</v>
      </c>
      <c r="E4327" s="14">
        <f ca="1">LOGINV(RAND(),$M$13,$L$13)</f>
        <v>24.32230511103392</v>
      </c>
      <c r="F4327" s="14">
        <f ca="1">LOGINV(RAND(),$M$14,$L$14)</f>
        <v>20.042790272339225</v>
      </c>
      <c r="G4327" s="14">
        <f ca="1">D4327+E4327+F4327</f>
        <v>86.501571030747755</v>
      </c>
      <c r="H4327">
        <f ca="1">FLOOR(SimTable[[#This Row],[Total_Service_Time_sec]],10)</f>
        <v>80</v>
      </c>
    </row>
    <row r="4328" spans="1:8" ht="15" customHeight="1">
      <c r="A4328">
        <f t="shared" si="67"/>
        <v>4327</v>
      </c>
      <c r="B4328" s="13">
        <f ca="1">RAND()</f>
        <v>0.92032054942175257</v>
      </c>
      <c r="C4328" t="str">
        <f ca="1">IF(B4328&lt;=$L$3,$I$3,IF(B4328&lt;=$L$4,$I$4,IF(B4328&lt;=$L$5,$I$5,IF(B4328&lt;=$L$6,$I$6,$I$7))))</f>
        <v>Split</v>
      </c>
      <c r="D4328" s="14">
        <f ca="1">LOGINV(RAND(),$M$12,$L$12)</f>
        <v>9.5791613736871764</v>
      </c>
      <c r="E4328" s="14">
        <f ca="1">LOGINV(RAND(),$M$13,$L$13)</f>
        <v>21.678513179667323</v>
      </c>
      <c r="F4328" s="14">
        <f ca="1">LOGINV(RAND(),$M$14,$L$14)</f>
        <v>18.773828753201311</v>
      </c>
      <c r="G4328" s="14">
        <f ca="1">D4328+E4328+F4328</f>
        <v>50.031503306555805</v>
      </c>
      <c r="H4328">
        <f ca="1">FLOOR(SimTable[[#This Row],[Total_Service_Time_sec]],10)</f>
        <v>50</v>
      </c>
    </row>
    <row r="4329" spans="1:8" ht="15" customHeight="1">
      <c r="A4329">
        <f t="shared" si="67"/>
        <v>4328</v>
      </c>
      <c r="B4329" s="13">
        <f ca="1">RAND()</f>
        <v>0.12691118509048638</v>
      </c>
      <c r="C4329" t="str">
        <f ca="1">IF(B4329&lt;=$L$3,$I$3,IF(B4329&lt;=$L$4,$I$4,IF(B4329&lt;=$L$5,$I$5,IF(B4329&lt;=$L$6,$I$6,$I$7))))</f>
        <v>Cone</v>
      </c>
      <c r="D4329" s="14">
        <f ca="1">LOGINV(RAND(),$M$12,$L$12)</f>
        <v>19.020095793830109</v>
      </c>
      <c r="E4329" s="14">
        <f ca="1">LOGINV(RAND(),$M$13,$L$13)</f>
        <v>16.869619944534271</v>
      </c>
      <c r="F4329" s="14">
        <f ca="1">LOGINV(RAND(),$M$14,$L$14)</f>
        <v>18.031302048770083</v>
      </c>
      <c r="G4329" s="14">
        <f ca="1">D4329+E4329+F4329</f>
        <v>53.92101778713446</v>
      </c>
      <c r="H4329">
        <f ca="1">FLOOR(SimTable[[#This Row],[Total_Service_Time_sec]],10)</f>
        <v>50</v>
      </c>
    </row>
    <row r="4330" spans="1:8" ht="15" customHeight="1">
      <c r="A4330">
        <f t="shared" si="67"/>
        <v>4329</v>
      </c>
      <c r="B4330" s="13">
        <f ca="1">RAND()</f>
        <v>8.3018483439103785E-2</v>
      </c>
      <c r="C4330" t="str">
        <f ca="1">IF(B4330&lt;=$L$3,$I$3,IF(B4330&lt;=$L$4,$I$4,IF(B4330&lt;=$L$5,$I$5,IF(B4330&lt;=$L$6,$I$6,$I$7))))</f>
        <v>Cone</v>
      </c>
      <c r="D4330" s="14">
        <f ca="1">LOGINV(RAND(),$M$12,$L$12)</f>
        <v>47.149621598138026</v>
      </c>
      <c r="E4330" s="14">
        <f ca="1">LOGINV(RAND(),$M$13,$L$13)</f>
        <v>24.332424855675985</v>
      </c>
      <c r="F4330" s="14">
        <f ca="1">LOGINV(RAND(),$M$14,$L$14)</f>
        <v>18.318494489358255</v>
      </c>
      <c r="G4330" s="14">
        <f ca="1">D4330+E4330+F4330</f>
        <v>89.800540943172265</v>
      </c>
      <c r="H4330">
        <f ca="1">FLOOR(SimTable[[#This Row],[Total_Service_Time_sec]],10)</f>
        <v>80</v>
      </c>
    </row>
    <row r="4331" spans="1:8" ht="15" customHeight="1">
      <c r="A4331">
        <f t="shared" si="67"/>
        <v>4330</v>
      </c>
      <c r="B4331" s="13">
        <f ca="1">RAND()</f>
        <v>0.4545946996210628</v>
      </c>
      <c r="C4331" t="str">
        <f ca="1">IF(B4331&lt;=$L$3,$I$3,IF(B4331&lt;=$L$4,$I$4,IF(B4331&lt;=$L$5,$I$5,IF(B4331&lt;=$L$6,$I$6,$I$7))))</f>
        <v>Cone</v>
      </c>
      <c r="D4331" s="14">
        <f ca="1">LOGINV(RAND(),$M$12,$L$12)</f>
        <v>69.367671197905963</v>
      </c>
      <c r="E4331" s="14">
        <f ca="1">LOGINV(RAND(),$M$13,$L$13)</f>
        <v>52.268871310742185</v>
      </c>
      <c r="F4331" s="14">
        <f ca="1">LOGINV(RAND(),$M$14,$L$14)</f>
        <v>11.446520998588124</v>
      </c>
      <c r="G4331" s="14">
        <f ca="1">D4331+E4331+F4331</f>
        <v>133.08306350723626</v>
      </c>
      <c r="H4331">
        <f ca="1">FLOOR(SimTable[[#This Row],[Total_Service_Time_sec]],10)</f>
        <v>130</v>
      </c>
    </row>
    <row r="4332" spans="1:8" ht="15" customHeight="1">
      <c r="A4332">
        <f t="shared" si="67"/>
        <v>4331</v>
      </c>
      <c r="B4332" s="13">
        <f ca="1">RAND()</f>
        <v>0.69938095586877691</v>
      </c>
      <c r="C4332" t="str">
        <f ca="1">IF(B4332&lt;=$L$3,$I$3,IF(B4332&lt;=$L$4,$I$4,IF(B4332&lt;=$L$5,$I$5,IF(B4332&lt;=$L$6,$I$6,$I$7))))</f>
        <v>Cup</v>
      </c>
      <c r="D4332" s="14">
        <f ca="1">LOGINV(RAND(),$M$12,$L$12)</f>
        <v>30.21185705852545</v>
      </c>
      <c r="E4332" s="14">
        <f ca="1">LOGINV(RAND(),$M$13,$L$13)</f>
        <v>15.618463610154594</v>
      </c>
      <c r="F4332" s="14">
        <f ca="1">LOGINV(RAND(),$M$14,$L$14)</f>
        <v>18.443848534121944</v>
      </c>
      <c r="G4332" s="14">
        <f ca="1">D4332+E4332+F4332</f>
        <v>64.274169202801986</v>
      </c>
      <c r="H4332">
        <f ca="1">FLOOR(SimTable[[#This Row],[Total_Service_Time_sec]],10)</f>
        <v>60</v>
      </c>
    </row>
    <row r="4333" spans="1:8" ht="15" customHeight="1">
      <c r="A4333">
        <f t="shared" si="67"/>
        <v>4332</v>
      </c>
      <c r="B4333" s="13">
        <f ca="1">RAND()</f>
        <v>0.52127667755661722</v>
      </c>
      <c r="C4333" t="str">
        <f ca="1">IF(B4333&lt;=$L$3,$I$3,IF(B4333&lt;=$L$4,$I$4,IF(B4333&lt;=$L$5,$I$5,IF(B4333&lt;=$L$6,$I$6,$I$7))))</f>
        <v>Cup</v>
      </c>
      <c r="D4333" s="14">
        <f ca="1">LOGINV(RAND(),$M$12,$L$12)</f>
        <v>17.895439252905941</v>
      </c>
      <c r="E4333" s="14">
        <f ca="1">LOGINV(RAND(),$M$13,$L$13)</f>
        <v>34.574047396374908</v>
      </c>
      <c r="F4333" s="14">
        <f ca="1">LOGINV(RAND(),$M$14,$L$14)</f>
        <v>15.674877033639774</v>
      </c>
      <c r="G4333" s="14">
        <f ca="1">D4333+E4333+F4333</f>
        <v>68.144363682920627</v>
      </c>
      <c r="H4333">
        <f ca="1">FLOOR(SimTable[[#This Row],[Total_Service_Time_sec]],10)</f>
        <v>60</v>
      </c>
    </row>
    <row r="4334" spans="1:8" ht="15" customHeight="1">
      <c r="A4334">
        <f t="shared" si="67"/>
        <v>4333</v>
      </c>
      <c r="B4334" s="13">
        <f ca="1">RAND()</f>
        <v>0.49600403684309458</v>
      </c>
      <c r="C4334" t="str">
        <f ca="1">IF(B4334&lt;=$L$3,$I$3,IF(B4334&lt;=$L$4,$I$4,IF(B4334&lt;=$L$5,$I$5,IF(B4334&lt;=$L$6,$I$6,$I$7))))</f>
        <v>Cone</v>
      </c>
      <c r="D4334" s="14">
        <f ca="1">LOGINV(RAND(),$M$12,$L$12)</f>
        <v>102.92397373778913</v>
      </c>
      <c r="E4334" s="14">
        <f ca="1">LOGINV(RAND(),$M$13,$L$13)</f>
        <v>90.144161929703543</v>
      </c>
      <c r="F4334" s="14">
        <f ca="1">LOGINV(RAND(),$M$14,$L$14)</f>
        <v>18.718762602244905</v>
      </c>
      <c r="G4334" s="14">
        <f ca="1">D4334+E4334+F4334</f>
        <v>211.78689826973758</v>
      </c>
      <c r="H4334">
        <f ca="1">FLOOR(SimTable[[#This Row],[Total_Service_Time_sec]],10)</f>
        <v>210</v>
      </c>
    </row>
    <row r="4335" spans="1:8" ht="15" customHeight="1">
      <c r="A4335">
        <f t="shared" si="67"/>
        <v>4334</v>
      </c>
      <c r="B4335" s="13">
        <f ca="1">RAND()</f>
        <v>0.6431755712782018</v>
      </c>
      <c r="C4335" t="str">
        <f ca="1">IF(B4335&lt;=$L$3,$I$3,IF(B4335&lt;=$L$4,$I$4,IF(B4335&lt;=$L$5,$I$5,IF(B4335&lt;=$L$6,$I$6,$I$7))))</f>
        <v>Cup</v>
      </c>
      <c r="D4335" s="14">
        <f ca="1">LOGINV(RAND(),$M$12,$L$12)</f>
        <v>45.082343257437998</v>
      </c>
      <c r="E4335" s="14">
        <f ca="1">LOGINV(RAND(),$M$13,$L$13)</f>
        <v>28.061489073702891</v>
      </c>
      <c r="F4335" s="14">
        <f ca="1">LOGINV(RAND(),$M$14,$L$14)</f>
        <v>21.601030114686612</v>
      </c>
      <c r="G4335" s="14">
        <f ca="1">D4335+E4335+F4335</f>
        <v>94.744862445827494</v>
      </c>
      <c r="H4335">
        <f ca="1">FLOOR(SimTable[[#This Row],[Total_Service_Time_sec]],10)</f>
        <v>90</v>
      </c>
    </row>
    <row r="4336" spans="1:8" ht="15" customHeight="1">
      <c r="A4336">
        <f t="shared" si="67"/>
        <v>4335</v>
      </c>
      <c r="B4336" s="13">
        <f ca="1">RAND()</f>
        <v>0.55821586959065039</v>
      </c>
      <c r="C4336" t="str">
        <f ca="1">IF(B4336&lt;=$L$3,$I$3,IF(B4336&lt;=$L$4,$I$4,IF(B4336&lt;=$L$5,$I$5,IF(B4336&lt;=$L$6,$I$6,$I$7))))</f>
        <v>Cup</v>
      </c>
      <c r="D4336" s="14">
        <f ca="1">LOGINV(RAND(),$M$12,$L$12)</f>
        <v>25.842185546712109</v>
      </c>
      <c r="E4336" s="14">
        <f ca="1">LOGINV(RAND(),$M$13,$L$13)</f>
        <v>20.512608262205763</v>
      </c>
      <c r="F4336" s="14">
        <f ca="1">LOGINV(RAND(),$M$14,$L$14)</f>
        <v>17.67830619917877</v>
      </c>
      <c r="G4336" s="14">
        <f ca="1">D4336+E4336+F4336</f>
        <v>64.033100008096653</v>
      </c>
      <c r="H4336">
        <f ca="1">FLOOR(SimTable[[#This Row],[Total_Service_Time_sec]],10)</f>
        <v>60</v>
      </c>
    </row>
    <row r="4337" spans="1:8" ht="15" customHeight="1">
      <c r="A4337">
        <f t="shared" si="67"/>
        <v>4336</v>
      </c>
      <c r="B4337" s="13">
        <f ca="1">RAND()</f>
        <v>0.84378514672939198</v>
      </c>
      <c r="C4337" t="str">
        <f ca="1">IF(B4337&lt;=$L$3,$I$3,IF(B4337&lt;=$L$4,$I$4,IF(B4337&lt;=$L$5,$I$5,IF(B4337&lt;=$L$6,$I$6,$I$7))))</f>
        <v>Cup</v>
      </c>
      <c r="D4337" s="14">
        <f ca="1">LOGINV(RAND(),$M$12,$L$12)</f>
        <v>7.3614648869371768</v>
      </c>
      <c r="E4337" s="14">
        <f ca="1">LOGINV(RAND(),$M$13,$L$13)</f>
        <v>12.079648784927651</v>
      </c>
      <c r="F4337" s="14">
        <f ca="1">LOGINV(RAND(),$M$14,$L$14)</f>
        <v>25.274347931548476</v>
      </c>
      <c r="G4337" s="14">
        <f ca="1">D4337+E4337+F4337</f>
        <v>44.715461603413303</v>
      </c>
      <c r="H4337">
        <f ca="1">FLOOR(SimTable[[#This Row],[Total_Service_Time_sec]],10)</f>
        <v>40</v>
      </c>
    </row>
    <row r="4338" spans="1:8" ht="15" customHeight="1">
      <c r="A4338">
        <f t="shared" si="67"/>
        <v>4337</v>
      </c>
      <c r="B4338" s="13">
        <f ca="1">RAND()</f>
        <v>0.58476082373838179</v>
      </c>
      <c r="C4338" t="str">
        <f ca="1">IF(B4338&lt;=$L$3,$I$3,IF(B4338&lt;=$L$4,$I$4,IF(B4338&lt;=$L$5,$I$5,IF(B4338&lt;=$L$6,$I$6,$I$7))))</f>
        <v>Cup</v>
      </c>
      <c r="D4338" s="14">
        <f ca="1">LOGINV(RAND(),$M$12,$L$12)</f>
        <v>42.731636843223093</v>
      </c>
      <c r="E4338" s="14">
        <f ca="1">LOGINV(RAND(),$M$13,$L$13)</f>
        <v>38.160094017991959</v>
      </c>
      <c r="F4338" s="14">
        <f ca="1">LOGINV(RAND(),$M$14,$L$14)</f>
        <v>20.533291722904362</v>
      </c>
      <c r="G4338" s="14">
        <f ca="1">D4338+E4338+F4338</f>
        <v>101.42502258411942</v>
      </c>
      <c r="H4338">
        <f ca="1">FLOOR(SimTable[[#This Row],[Total_Service_Time_sec]],10)</f>
        <v>100</v>
      </c>
    </row>
    <row r="4339" spans="1:8" ht="15" customHeight="1">
      <c r="A4339">
        <f t="shared" si="67"/>
        <v>4338</v>
      </c>
      <c r="B4339" s="13">
        <f ca="1">RAND()</f>
        <v>0.21395872479102629</v>
      </c>
      <c r="C4339" t="str">
        <f ca="1">IF(B4339&lt;=$L$3,$I$3,IF(B4339&lt;=$L$4,$I$4,IF(B4339&lt;=$L$5,$I$5,IF(B4339&lt;=$L$6,$I$6,$I$7))))</f>
        <v>Cone</v>
      </c>
      <c r="D4339" s="14">
        <f ca="1">LOGINV(RAND(),$M$12,$L$12)</f>
        <v>18.615104089368973</v>
      </c>
      <c r="E4339" s="14">
        <f ca="1">LOGINV(RAND(),$M$13,$L$13)</f>
        <v>16.052011079647649</v>
      </c>
      <c r="F4339" s="14">
        <f ca="1">LOGINV(RAND(),$M$14,$L$14)</f>
        <v>19.707917710619679</v>
      </c>
      <c r="G4339" s="14">
        <f ca="1">D4339+E4339+F4339</f>
        <v>54.375032879636308</v>
      </c>
      <c r="H4339">
        <f ca="1">FLOOR(SimTable[[#This Row],[Total_Service_Time_sec]],10)</f>
        <v>50</v>
      </c>
    </row>
    <row r="4340" spans="1:8" ht="15" customHeight="1">
      <c r="A4340">
        <f t="shared" si="67"/>
        <v>4339</v>
      </c>
      <c r="B4340" s="13">
        <f ca="1">RAND()</f>
        <v>2.0719362985932133E-2</v>
      </c>
      <c r="C4340" t="str">
        <f ca="1">IF(B4340&lt;=$L$3,$I$3,IF(B4340&lt;=$L$4,$I$4,IF(B4340&lt;=$L$5,$I$5,IF(B4340&lt;=$L$6,$I$6,$I$7))))</f>
        <v>Cone</v>
      </c>
      <c r="D4340" s="14">
        <f ca="1">LOGINV(RAND(),$M$12,$L$12)</f>
        <v>50.004030395817658</v>
      </c>
      <c r="E4340" s="14">
        <f ca="1">LOGINV(RAND(),$M$13,$L$13)</f>
        <v>36.324163297725448</v>
      </c>
      <c r="F4340" s="14">
        <f ca="1">LOGINV(RAND(),$M$14,$L$14)</f>
        <v>17.885473137509958</v>
      </c>
      <c r="G4340" s="14">
        <f ca="1">D4340+E4340+F4340</f>
        <v>104.21366683105308</v>
      </c>
      <c r="H4340">
        <f ca="1">FLOOR(SimTable[[#This Row],[Total_Service_Time_sec]],10)</f>
        <v>100</v>
      </c>
    </row>
    <row r="4341" spans="1:8" ht="15" customHeight="1">
      <c r="A4341">
        <f t="shared" si="67"/>
        <v>4340</v>
      </c>
      <c r="B4341" s="13">
        <f ca="1">RAND()</f>
        <v>0.325392311703526</v>
      </c>
      <c r="C4341" t="str">
        <f ca="1">IF(B4341&lt;=$L$3,$I$3,IF(B4341&lt;=$L$4,$I$4,IF(B4341&lt;=$L$5,$I$5,IF(B4341&lt;=$L$6,$I$6,$I$7))))</f>
        <v>Cone</v>
      </c>
      <c r="D4341" s="14">
        <f ca="1">LOGINV(RAND(),$M$12,$L$12)</f>
        <v>13.133445822398626</v>
      </c>
      <c r="E4341" s="14">
        <f ca="1">LOGINV(RAND(),$M$13,$L$13)</f>
        <v>20.836730532526985</v>
      </c>
      <c r="F4341" s="14">
        <f ca="1">LOGINV(RAND(),$M$14,$L$14)</f>
        <v>17.166650298198018</v>
      </c>
      <c r="G4341" s="14">
        <f ca="1">D4341+E4341+F4341</f>
        <v>51.136826653123634</v>
      </c>
      <c r="H4341">
        <f ca="1">FLOOR(SimTable[[#This Row],[Total_Service_Time_sec]],10)</f>
        <v>50</v>
      </c>
    </row>
    <row r="4342" spans="1:8" ht="15" customHeight="1">
      <c r="A4342">
        <f t="shared" si="67"/>
        <v>4341</v>
      </c>
      <c r="B4342" s="13">
        <f ca="1">RAND()</f>
        <v>0.60081022222722658</v>
      </c>
      <c r="C4342" t="str">
        <f ca="1">IF(B4342&lt;=$L$3,$I$3,IF(B4342&lt;=$L$4,$I$4,IF(B4342&lt;=$L$5,$I$5,IF(B4342&lt;=$L$6,$I$6,$I$7))))</f>
        <v>Cup</v>
      </c>
      <c r="D4342" s="14">
        <f ca="1">LOGINV(RAND(),$M$12,$L$12)</f>
        <v>46.847284410717521</v>
      </c>
      <c r="E4342" s="14">
        <f ca="1">LOGINV(RAND(),$M$13,$L$13)</f>
        <v>56.865922800626727</v>
      </c>
      <c r="F4342" s="14">
        <f ca="1">LOGINV(RAND(),$M$14,$L$14)</f>
        <v>17.750055102438992</v>
      </c>
      <c r="G4342" s="14">
        <f ca="1">D4342+E4342+F4342</f>
        <v>121.46326231378323</v>
      </c>
      <c r="H4342">
        <f ca="1">FLOOR(SimTable[[#This Row],[Total_Service_Time_sec]],10)</f>
        <v>120</v>
      </c>
    </row>
    <row r="4343" spans="1:8" ht="15" customHeight="1">
      <c r="A4343">
        <f t="shared" si="67"/>
        <v>4342</v>
      </c>
      <c r="B4343" s="13">
        <f ca="1">RAND()</f>
        <v>4.765651610150512E-2</v>
      </c>
      <c r="C4343" t="str">
        <f ca="1">IF(B4343&lt;=$L$3,$I$3,IF(B4343&lt;=$L$4,$I$4,IF(B4343&lt;=$L$5,$I$5,IF(B4343&lt;=$L$6,$I$6,$I$7))))</f>
        <v>Cone</v>
      </c>
      <c r="D4343" s="14">
        <f ca="1">LOGINV(RAND(),$M$12,$L$12)</f>
        <v>8.3539781774549571</v>
      </c>
      <c r="E4343" s="14">
        <f ca="1">LOGINV(RAND(),$M$13,$L$13)</f>
        <v>14.080168656001181</v>
      </c>
      <c r="F4343" s="14">
        <f ca="1">LOGINV(RAND(),$M$14,$L$14)</f>
        <v>13.4168205529277</v>
      </c>
      <c r="G4343" s="14">
        <f ca="1">D4343+E4343+F4343</f>
        <v>35.850967386383843</v>
      </c>
      <c r="H4343">
        <f ca="1">FLOOR(SimTable[[#This Row],[Total_Service_Time_sec]],10)</f>
        <v>30</v>
      </c>
    </row>
    <row r="4344" spans="1:8" ht="15" customHeight="1">
      <c r="A4344">
        <f t="shared" si="67"/>
        <v>4343</v>
      </c>
      <c r="B4344" s="13">
        <f ca="1">RAND()</f>
        <v>0.87902106077532405</v>
      </c>
      <c r="C4344" t="str">
        <f ca="1">IF(B4344&lt;=$L$3,$I$3,IF(B4344&lt;=$L$4,$I$4,IF(B4344&lt;=$L$5,$I$5,IF(B4344&lt;=$L$6,$I$6,$I$7))))</f>
        <v>Shake</v>
      </c>
      <c r="D4344" s="14">
        <f ca="1">LOGINV(RAND(),$M$12,$L$12)</f>
        <v>16.349539685537991</v>
      </c>
      <c r="E4344" s="14">
        <f ca="1">LOGINV(RAND(),$M$13,$L$13)</f>
        <v>45.36603129073147</v>
      </c>
      <c r="F4344" s="14">
        <f ca="1">LOGINV(RAND(),$M$14,$L$14)</f>
        <v>25.079275871586468</v>
      </c>
      <c r="G4344" s="14">
        <f ca="1">D4344+E4344+F4344</f>
        <v>86.794846847855922</v>
      </c>
      <c r="H4344">
        <f ca="1">FLOOR(SimTable[[#This Row],[Total_Service_Time_sec]],10)</f>
        <v>80</v>
      </c>
    </row>
    <row r="4345" spans="1:8" ht="15" customHeight="1">
      <c r="A4345">
        <f t="shared" si="67"/>
        <v>4344</v>
      </c>
      <c r="B4345" s="13">
        <f ca="1">RAND()</f>
        <v>0.45293456658925801</v>
      </c>
      <c r="C4345" t="str">
        <f ca="1">IF(B4345&lt;=$L$3,$I$3,IF(B4345&lt;=$L$4,$I$4,IF(B4345&lt;=$L$5,$I$5,IF(B4345&lt;=$L$6,$I$6,$I$7))))</f>
        <v>Cone</v>
      </c>
      <c r="D4345" s="14">
        <f ca="1">LOGINV(RAND(),$M$12,$L$12)</f>
        <v>9.0474873467962986</v>
      </c>
      <c r="E4345" s="14">
        <f ca="1">LOGINV(RAND(),$M$13,$L$13)</f>
        <v>56.811244499865587</v>
      </c>
      <c r="F4345" s="14">
        <f ca="1">LOGINV(RAND(),$M$14,$L$14)</f>
        <v>27.392087733567479</v>
      </c>
      <c r="G4345" s="14">
        <f ca="1">D4345+E4345+F4345</f>
        <v>93.250819580229361</v>
      </c>
      <c r="H4345">
        <f ca="1">FLOOR(SimTable[[#This Row],[Total_Service_Time_sec]],10)</f>
        <v>90</v>
      </c>
    </row>
    <row r="4346" spans="1:8" ht="15" customHeight="1">
      <c r="A4346">
        <f t="shared" si="67"/>
        <v>4345</v>
      </c>
      <c r="B4346" s="13">
        <f ca="1">RAND()</f>
        <v>2.5303147091762179E-2</v>
      </c>
      <c r="C4346" t="str">
        <f ca="1">IF(B4346&lt;=$L$3,$I$3,IF(B4346&lt;=$L$4,$I$4,IF(B4346&lt;=$L$5,$I$5,IF(B4346&lt;=$L$6,$I$6,$I$7))))</f>
        <v>Cone</v>
      </c>
      <c r="D4346" s="14">
        <f ca="1">LOGINV(RAND(),$M$12,$L$12)</f>
        <v>34.140084145758159</v>
      </c>
      <c r="E4346" s="14">
        <f ca="1">LOGINV(RAND(),$M$13,$L$13)</f>
        <v>30.535416642346291</v>
      </c>
      <c r="F4346" s="14">
        <f ca="1">LOGINV(RAND(),$M$14,$L$14)</f>
        <v>18.23850041129305</v>
      </c>
      <c r="G4346" s="14">
        <f ca="1">D4346+E4346+F4346</f>
        <v>82.914001199397489</v>
      </c>
      <c r="H4346">
        <f ca="1">FLOOR(SimTable[[#This Row],[Total_Service_Time_sec]],10)</f>
        <v>80</v>
      </c>
    </row>
    <row r="4347" spans="1:8" ht="15" customHeight="1">
      <c r="A4347">
        <f t="shared" si="67"/>
        <v>4346</v>
      </c>
      <c r="B4347" s="13">
        <f ca="1">RAND()</f>
        <v>0.66727753239834153</v>
      </c>
      <c r="C4347" t="str">
        <f ca="1">IF(B4347&lt;=$L$3,$I$3,IF(B4347&lt;=$L$4,$I$4,IF(B4347&lt;=$L$5,$I$5,IF(B4347&lt;=$L$6,$I$6,$I$7))))</f>
        <v>Cup</v>
      </c>
      <c r="D4347" s="14">
        <f ca="1">LOGINV(RAND(),$M$12,$L$12)</f>
        <v>100.88216233053689</v>
      </c>
      <c r="E4347" s="14">
        <f ca="1">LOGINV(RAND(),$M$13,$L$13)</f>
        <v>30.629838421058388</v>
      </c>
      <c r="F4347" s="14">
        <f ca="1">LOGINV(RAND(),$M$14,$L$14)</f>
        <v>18.356215198452851</v>
      </c>
      <c r="G4347" s="14">
        <f ca="1">D4347+E4347+F4347</f>
        <v>149.86821595004812</v>
      </c>
      <c r="H4347">
        <f ca="1">FLOOR(SimTable[[#This Row],[Total_Service_Time_sec]],10)</f>
        <v>140</v>
      </c>
    </row>
    <row r="4348" spans="1:8" ht="15" customHeight="1">
      <c r="A4348">
        <f t="shared" si="67"/>
        <v>4347</v>
      </c>
      <c r="B4348" s="13">
        <f ca="1">RAND()</f>
        <v>0.71657705854116283</v>
      </c>
      <c r="C4348" t="str">
        <f ca="1">IF(B4348&lt;=$L$3,$I$3,IF(B4348&lt;=$L$4,$I$4,IF(B4348&lt;=$L$5,$I$5,IF(B4348&lt;=$L$6,$I$6,$I$7))))</f>
        <v>Cup</v>
      </c>
      <c r="D4348" s="14">
        <f ca="1">LOGINV(RAND(),$M$12,$L$12)</f>
        <v>32.542829063528082</v>
      </c>
      <c r="E4348" s="14">
        <f ca="1">LOGINV(RAND(),$M$13,$L$13)</f>
        <v>26.019116515792142</v>
      </c>
      <c r="F4348" s="14">
        <f ca="1">LOGINV(RAND(),$M$14,$L$14)</f>
        <v>16.190975537427818</v>
      </c>
      <c r="G4348" s="14">
        <f ca="1">D4348+E4348+F4348</f>
        <v>74.752921116748041</v>
      </c>
      <c r="H4348">
        <f ca="1">FLOOR(SimTable[[#This Row],[Total_Service_Time_sec]],10)</f>
        <v>70</v>
      </c>
    </row>
    <row r="4349" spans="1:8" ht="15" customHeight="1">
      <c r="A4349">
        <f t="shared" si="67"/>
        <v>4348</v>
      </c>
      <c r="B4349" s="13">
        <f ca="1">RAND()</f>
        <v>0.1945635973686799</v>
      </c>
      <c r="C4349" t="str">
        <f ca="1">IF(B4349&lt;=$L$3,$I$3,IF(B4349&lt;=$L$4,$I$4,IF(B4349&lt;=$L$5,$I$5,IF(B4349&lt;=$L$6,$I$6,$I$7))))</f>
        <v>Cone</v>
      </c>
      <c r="D4349" s="14">
        <f ca="1">LOGINV(RAND(),$M$12,$L$12)</f>
        <v>54.241600139012029</v>
      </c>
      <c r="E4349" s="14">
        <f ca="1">LOGINV(RAND(),$M$13,$L$13)</f>
        <v>35.584426308770816</v>
      </c>
      <c r="F4349" s="14">
        <f ca="1">LOGINV(RAND(),$M$14,$L$14)</f>
        <v>19.414681293606616</v>
      </c>
      <c r="G4349" s="14">
        <f ca="1">D4349+E4349+F4349</f>
        <v>109.24070774138947</v>
      </c>
      <c r="H4349">
        <f ca="1">FLOOR(SimTable[[#This Row],[Total_Service_Time_sec]],10)</f>
        <v>100</v>
      </c>
    </row>
    <row r="4350" spans="1:8" ht="15" customHeight="1">
      <c r="A4350">
        <f t="shared" si="67"/>
        <v>4349</v>
      </c>
      <c r="B4350" s="13">
        <f ca="1">RAND()</f>
        <v>3.8006087529687038E-2</v>
      </c>
      <c r="C4350" t="str">
        <f ca="1">IF(B4350&lt;=$L$3,$I$3,IF(B4350&lt;=$L$4,$I$4,IF(B4350&lt;=$L$5,$I$5,IF(B4350&lt;=$L$6,$I$6,$I$7))))</f>
        <v>Cone</v>
      </c>
      <c r="D4350" s="14">
        <f ca="1">LOGINV(RAND(),$M$12,$L$12)</f>
        <v>60.507324833485995</v>
      </c>
      <c r="E4350" s="14">
        <f ca="1">LOGINV(RAND(),$M$13,$L$13)</f>
        <v>26.077878060133298</v>
      </c>
      <c r="F4350" s="14">
        <f ca="1">LOGINV(RAND(),$M$14,$L$14)</f>
        <v>24.510814437800448</v>
      </c>
      <c r="G4350" s="14">
        <f ca="1">D4350+E4350+F4350</f>
        <v>111.09601733141974</v>
      </c>
      <c r="H4350">
        <f ca="1">FLOOR(SimTable[[#This Row],[Total_Service_Time_sec]],10)</f>
        <v>110</v>
      </c>
    </row>
    <row r="4351" spans="1:8" ht="15" customHeight="1">
      <c r="A4351">
        <f t="shared" si="67"/>
        <v>4350</v>
      </c>
      <c r="B4351" s="13">
        <f ca="1">RAND()</f>
        <v>0.96216186900163092</v>
      </c>
      <c r="C4351" t="str">
        <f ca="1">IF(B4351&lt;=$L$3,$I$3,IF(B4351&lt;=$L$4,$I$4,IF(B4351&lt;=$L$5,$I$5,IF(B4351&lt;=$L$6,$I$6,$I$7))))</f>
        <v>Sundae</v>
      </c>
      <c r="D4351" s="14">
        <f ca="1">LOGINV(RAND(),$M$12,$L$12)</f>
        <v>18.101002984429879</v>
      </c>
      <c r="E4351" s="14">
        <f ca="1">LOGINV(RAND(),$M$13,$L$13)</f>
        <v>19.883036039750614</v>
      </c>
      <c r="F4351" s="14">
        <f ca="1">LOGINV(RAND(),$M$14,$L$14)</f>
        <v>15.605003925540576</v>
      </c>
      <c r="G4351" s="14">
        <f ca="1">D4351+E4351+F4351</f>
        <v>53.589042949721062</v>
      </c>
      <c r="H4351">
        <f ca="1">FLOOR(SimTable[[#This Row],[Total_Service_Time_sec]],10)</f>
        <v>50</v>
      </c>
    </row>
    <row r="4352" spans="1:8" ht="15" customHeight="1">
      <c r="A4352">
        <f t="shared" si="67"/>
        <v>4351</v>
      </c>
      <c r="B4352" s="13">
        <f ca="1">RAND()</f>
        <v>0.47456112424288344</v>
      </c>
      <c r="C4352" t="str">
        <f ca="1">IF(B4352&lt;=$L$3,$I$3,IF(B4352&lt;=$L$4,$I$4,IF(B4352&lt;=$L$5,$I$5,IF(B4352&lt;=$L$6,$I$6,$I$7))))</f>
        <v>Cone</v>
      </c>
      <c r="D4352" s="14">
        <f ca="1">LOGINV(RAND(),$M$12,$L$12)</f>
        <v>9.6676202877916708</v>
      </c>
      <c r="E4352" s="14">
        <f ca="1">LOGINV(RAND(),$M$13,$L$13)</f>
        <v>31.063678426496072</v>
      </c>
      <c r="F4352" s="14">
        <f ca="1">LOGINV(RAND(),$M$14,$L$14)</f>
        <v>19.383633598332509</v>
      </c>
      <c r="G4352" s="14">
        <f ca="1">D4352+E4352+F4352</f>
        <v>60.114932312620255</v>
      </c>
      <c r="H4352">
        <f ca="1">FLOOR(SimTable[[#This Row],[Total_Service_Time_sec]],10)</f>
        <v>60</v>
      </c>
    </row>
    <row r="4353" spans="1:8" ht="15" customHeight="1">
      <c r="A4353">
        <f t="shared" si="67"/>
        <v>4352</v>
      </c>
      <c r="B4353" s="13">
        <f ca="1">RAND()</f>
        <v>0.82402578313555064</v>
      </c>
      <c r="C4353" t="str">
        <f ca="1">IF(B4353&lt;=$L$3,$I$3,IF(B4353&lt;=$L$4,$I$4,IF(B4353&lt;=$L$5,$I$5,IF(B4353&lt;=$L$6,$I$6,$I$7))))</f>
        <v>Cup</v>
      </c>
      <c r="D4353" s="14">
        <f ca="1">LOGINV(RAND(),$M$12,$L$12)</f>
        <v>27.499285724355413</v>
      </c>
      <c r="E4353" s="14">
        <f ca="1">LOGINV(RAND(),$M$13,$L$13)</f>
        <v>18.66583507059191</v>
      </c>
      <c r="F4353" s="14">
        <f ca="1">LOGINV(RAND(),$M$14,$L$14)</f>
        <v>14.350929449299565</v>
      </c>
      <c r="G4353" s="14">
        <f ca="1">D4353+E4353+F4353</f>
        <v>60.516050244246891</v>
      </c>
      <c r="H4353">
        <f ca="1">FLOOR(SimTable[[#This Row],[Total_Service_Time_sec]],10)</f>
        <v>60</v>
      </c>
    </row>
    <row r="4354" spans="1:8" ht="15" customHeight="1">
      <c r="A4354">
        <f t="shared" ref="A4354:A4417" si="68">ROW()-1</f>
        <v>4353</v>
      </c>
      <c r="B4354" s="13">
        <f ca="1">RAND()</f>
        <v>1.4015115027143144E-2</v>
      </c>
      <c r="C4354" t="str">
        <f ca="1">IF(B4354&lt;=$L$3,$I$3,IF(B4354&lt;=$L$4,$I$4,IF(B4354&lt;=$L$5,$I$5,IF(B4354&lt;=$L$6,$I$6,$I$7))))</f>
        <v>Cone</v>
      </c>
      <c r="D4354" s="14">
        <f ca="1">LOGINV(RAND(),$M$12,$L$12)</f>
        <v>76.644780825188576</v>
      </c>
      <c r="E4354" s="14">
        <f ca="1">LOGINV(RAND(),$M$13,$L$13)</f>
        <v>17.627890109036368</v>
      </c>
      <c r="F4354" s="14">
        <f ca="1">LOGINV(RAND(),$M$14,$L$14)</f>
        <v>18.046844124357715</v>
      </c>
      <c r="G4354" s="14">
        <f ca="1">D4354+E4354+F4354</f>
        <v>112.31951505858267</v>
      </c>
      <c r="H4354">
        <f ca="1">FLOOR(SimTable[[#This Row],[Total_Service_Time_sec]],10)</f>
        <v>110</v>
      </c>
    </row>
    <row r="4355" spans="1:8" ht="15" customHeight="1">
      <c r="A4355">
        <f t="shared" si="68"/>
        <v>4354</v>
      </c>
      <c r="B4355" s="13">
        <f ca="1">RAND()</f>
        <v>0.97441257539357851</v>
      </c>
      <c r="C4355" t="str">
        <f ca="1">IF(B4355&lt;=$L$3,$I$3,IF(B4355&lt;=$L$4,$I$4,IF(B4355&lt;=$L$5,$I$5,IF(B4355&lt;=$L$6,$I$6,$I$7))))</f>
        <v>Sundae</v>
      </c>
      <c r="D4355" s="14">
        <f ca="1">LOGINV(RAND(),$M$12,$L$12)</f>
        <v>29.052674371831674</v>
      </c>
      <c r="E4355" s="14">
        <f ca="1">LOGINV(RAND(),$M$13,$L$13)</f>
        <v>26.312416608283112</v>
      </c>
      <c r="F4355" s="14">
        <f ca="1">LOGINV(RAND(),$M$14,$L$14)</f>
        <v>17.181036272999044</v>
      </c>
      <c r="G4355" s="14">
        <f ca="1">D4355+E4355+F4355</f>
        <v>72.546127253113838</v>
      </c>
      <c r="H4355">
        <f ca="1">FLOOR(SimTable[[#This Row],[Total_Service_Time_sec]],10)</f>
        <v>70</v>
      </c>
    </row>
    <row r="4356" spans="1:8" ht="15" customHeight="1">
      <c r="A4356">
        <f t="shared" si="68"/>
        <v>4355</v>
      </c>
      <c r="B4356" s="13">
        <f ca="1">RAND()</f>
        <v>0.19671863446906612</v>
      </c>
      <c r="C4356" t="str">
        <f ca="1">IF(B4356&lt;=$L$3,$I$3,IF(B4356&lt;=$L$4,$I$4,IF(B4356&lt;=$L$5,$I$5,IF(B4356&lt;=$L$6,$I$6,$I$7))))</f>
        <v>Cone</v>
      </c>
      <c r="D4356" s="14">
        <f ca="1">LOGINV(RAND(),$M$12,$L$12)</f>
        <v>31.631202671737679</v>
      </c>
      <c r="E4356" s="14">
        <f ca="1">LOGINV(RAND(),$M$13,$L$13)</f>
        <v>15.899489435333086</v>
      </c>
      <c r="F4356" s="14">
        <f ca="1">LOGINV(RAND(),$M$14,$L$14)</f>
        <v>16.314767745442829</v>
      </c>
      <c r="G4356" s="14">
        <f ca="1">D4356+E4356+F4356</f>
        <v>63.845459852513592</v>
      </c>
      <c r="H4356">
        <f ca="1">FLOOR(SimTable[[#This Row],[Total_Service_Time_sec]],10)</f>
        <v>60</v>
      </c>
    </row>
    <row r="4357" spans="1:8" ht="15" customHeight="1">
      <c r="A4357">
        <f t="shared" si="68"/>
        <v>4356</v>
      </c>
      <c r="B4357" s="13">
        <f ca="1">RAND()</f>
        <v>0.27303799945893747</v>
      </c>
      <c r="C4357" t="str">
        <f ca="1">IF(B4357&lt;=$L$3,$I$3,IF(B4357&lt;=$L$4,$I$4,IF(B4357&lt;=$L$5,$I$5,IF(B4357&lt;=$L$6,$I$6,$I$7))))</f>
        <v>Cone</v>
      </c>
      <c r="D4357" s="14">
        <f ca="1">LOGINV(RAND(),$M$12,$L$12)</f>
        <v>60.540843979898845</v>
      </c>
      <c r="E4357" s="14">
        <f ca="1">LOGINV(RAND(),$M$13,$L$13)</f>
        <v>69.594495327198985</v>
      </c>
      <c r="F4357" s="14">
        <f ca="1">LOGINV(RAND(),$M$14,$L$14)</f>
        <v>19.89862135778845</v>
      </c>
      <c r="G4357" s="14">
        <f ca="1">D4357+E4357+F4357</f>
        <v>150.03396066488628</v>
      </c>
      <c r="H4357">
        <f ca="1">FLOOR(SimTable[[#This Row],[Total_Service_Time_sec]],10)</f>
        <v>150</v>
      </c>
    </row>
    <row r="4358" spans="1:8" ht="15" customHeight="1">
      <c r="A4358">
        <f t="shared" si="68"/>
        <v>4357</v>
      </c>
      <c r="B4358" s="13">
        <f ca="1">RAND()</f>
        <v>0.47002006221403014</v>
      </c>
      <c r="C4358" t="str">
        <f ca="1">IF(B4358&lt;=$L$3,$I$3,IF(B4358&lt;=$L$4,$I$4,IF(B4358&lt;=$L$5,$I$5,IF(B4358&lt;=$L$6,$I$6,$I$7))))</f>
        <v>Cone</v>
      </c>
      <c r="D4358" s="14">
        <f ca="1">LOGINV(RAND(),$M$12,$L$12)</f>
        <v>50.554812757580791</v>
      </c>
      <c r="E4358" s="14">
        <f ca="1">LOGINV(RAND(),$M$13,$L$13)</f>
        <v>43.58156814272062</v>
      </c>
      <c r="F4358" s="14">
        <f ca="1">LOGINV(RAND(),$M$14,$L$14)</f>
        <v>23.635263269060388</v>
      </c>
      <c r="G4358" s="14">
        <f ca="1">D4358+E4358+F4358</f>
        <v>117.77164416936181</v>
      </c>
      <c r="H4358">
        <f ca="1">FLOOR(SimTable[[#This Row],[Total_Service_Time_sec]],10)</f>
        <v>110</v>
      </c>
    </row>
    <row r="4359" spans="1:8" ht="15" customHeight="1">
      <c r="A4359">
        <f t="shared" si="68"/>
        <v>4358</v>
      </c>
      <c r="B4359" s="13">
        <f ca="1">RAND()</f>
        <v>0.98287781249591744</v>
      </c>
      <c r="C4359" t="str">
        <f ca="1">IF(B4359&lt;=$L$3,$I$3,IF(B4359&lt;=$L$4,$I$4,IF(B4359&lt;=$L$5,$I$5,IF(B4359&lt;=$L$6,$I$6,$I$7))))</f>
        <v>Sundae</v>
      </c>
      <c r="D4359" s="14">
        <f ca="1">LOGINV(RAND(),$M$12,$L$12)</f>
        <v>13.281478405944252</v>
      </c>
      <c r="E4359" s="14">
        <f ca="1">LOGINV(RAND(),$M$13,$L$13)</f>
        <v>36.758918072336229</v>
      </c>
      <c r="F4359" s="14">
        <f ca="1">LOGINV(RAND(),$M$14,$L$14)</f>
        <v>15.746545345558198</v>
      </c>
      <c r="G4359" s="14">
        <f ca="1">D4359+E4359+F4359</f>
        <v>65.786941823838688</v>
      </c>
      <c r="H4359">
        <f ca="1">FLOOR(SimTable[[#This Row],[Total_Service_Time_sec]],10)</f>
        <v>60</v>
      </c>
    </row>
    <row r="4360" spans="1:8" ht="15" customHeight="1">
      <c r="A4360">
        <f t="shared" si="68"/>
        <v>4359</v>
      </c>
      <c r="B4360" s="13">
        <f ca="1">RAND()</f>
        <v>0.85059137702450571</v>
      </c>
      <c r="C4360" t="str">
        <f ca="1">IF(B4360&lt;=$L$3,$I$3,IF(B4360&lt;=$L$4,$I$4,IF(B4360&lt;=$L$5,$I$5,IF(B4360&lt;=$L$6,$I$6,$I$7))))</f>
        <v>Cup</v>
      </c>
      <c r="D4360" s="14">
        <f ca="1">LOGINV(RAND(),$M$12,$L$12)</f>
        <v>13.690415206510391</v>
      </c>
      <c r="E4360" s="14">
        <f ca="1">LOGINV(RAND(),$M$13,$L$13)</f>
        <v>54.571018646205111</v>
      </c>
      <c r="F4360" s="14">
        <f ca="1">LOGINV(RAND(),$M$14,$L$14)</f>
        <v>20.824968572287826</v>
      </c>
      <c r="G4360" s="14">
        <f ca="1">D4360+E4360+F4360</f>
        <v>89.086402425003328</v>
      </c>
      <c r="H4360">
        <f ca="1">FLOOR(SimTable[[#This Row],[Total_Service_Time_sec]],10)</f>
        <v>80</v>
      </c>
    </row>
    <row r="4361" spans="1:8" ht="15" customHeight="1">
      <c r="A4361">
        <f t="shared" si="68"/>
        <v>4360</v>
      </c>
      <c r="B4361" s="13">
        <f ca="1">RAND()</f>
        <v>0.43643986362738574</v>
      </c>
      <c r="C4361" t="str">
        <f ca="1">IF(B4361&lt;=$L$3,$I$3,IF(B4361&lt;=$L$4,$I$4,IF(B4361&lt;=$L$5,$I$5,IF(B4361&lt;=$L$6,$I$6,$I$7))))</f>
        <v>Cone</v>
      </c>
      <c r="D4361" s="14">
        <f ca="1">LOGINV(RAND(),$M$12,$L$12)</f>
        <v>113.57250853989595</v>
      </c>
      <c r="E4361" s="14">
        <f ca="1">LOGINV(RAND(),$M$13,$L$13)</f>
        <v>11.669464750334505</v>
      </c>
      <c r="F4361" s="14">
        <f ca="1">LOGINV(RAND(),$M$14,$L$14)</f>
        <v>16.137538721791508</v>
      </c>
      <c r="G4361" s="14">
        <f ca="1">D4361+E4361+F4361</f>
        <v>141.37951201202196</v>
      </c>
      <c r="H4361">
        <f ca="1">FLOOR(SimTable[[#This Row],[Total_Service_Time_sec]],10)</f>
        <v>140</v>
      </c>
    </row>
    <row r="4362" spans="1:8" ht="15" customHeight="1">
      <c r="A4362">
        <f t="shared" si="68"/>
        <v>4361</v>
      </c>
      <c r="B4362" s="13">
        <f ca="1">RAND()</f>
        <v>0.56869449367440672</v>
      </c>
      <c r="C4362" t="str">
        <f ca="1">IF(B4362&lt;=$L$3,$I$3,IF(B4362&lt;=$L$4,$I$4,IF(B4362&lt;=$L$5,$I$5,IF(B4362&lt;=$L$6,$I$6,$I$7))))</f>
        <v>Cup</v>
      </c>
      <c r="D4362" s="14">
        <f ca="1">LOGINV(RAND(),$M$12,$L$12)</f>
        <v>18.703948983688633</v>
      </c>
      <c r="E4362" s="14">
        <f ca="1">LOGINV(RAND(),$M$13,$L$13)</f>
        <v>22.081119905930628</v>
      </c>
      <c r="F4362" s="14">
        <f ca="1">LOGINV(RAND(),$M$14,$L$14)</f>
        <v>23.789614945282175</v>
      </c>
      <c r="G4362" s="14">
        <f ca="1">D4362+E4362+F4362</f>
        <v>64.574683834901435</v>
      </c>
      <c r="H4362">
        <f ca="1">FLOOR(SimTable[[#This Row],[Total_Service_Time_sec]],10)</f>
        <v>60</v>
      </c>
    </row>
    <row r="4363" spans="1:8" ht="15" customHeight="1">
      <c r="A4363">
        <f t="shared" si="68"/>
        <v>4362</v>
      </c>
      <c r="B4363" s="13">
        <f ca="1">RAND()</f>
        <v>0.9087661150262355</v>
      </c>
      <c r="C4363" t="str">
        <f ca="1">IF(B4363&lt;=$L$3,$I$3,IF(B4363&lt;=$L$4,$I$4,IF(B4363&lt;=$L$5,$I$5,IF(B4363&lt;=$L$6,$I$6,$I$7))))</f>
        <v>Split</v>
      </c>
      <c r="D4363" s="14">
        <f ca="1">LOGINV(RAND(),$M$12,$L$12)</f>
        <v>45.720625684027887</v>
      </c>
      <c r="E4363" s="14">
        <f ca="1">LOGINV(RAND(),$M$13,$L$13)</f>
        <v>38.844788123090225</v>
      </c>
      <c r="F4363" s="14">
        <f ca="1">LOGINV(RAND(),$M$14,$L$14)</f>
        <v>20.508323494587241</v>
      </c>
      <c r="G4363" s="14">
        <f ca="1">D4363+E4363+F4363</f>
        <v>105.07373730170536</v>
      </c>
      <c r="H4363">
        <f ca="1">FLOOR(SimTable[[#This Row],[Total_Service_Time_sec]],10)</f>
        <v>100</v>
      </c>
    </row>
    <row r="4364" spans="1:8" ht="15" customHeight="1">
      <c r="A4364">
        <f t="shared" si="68"/>
        <v>4363</v>
      </c>
      <c r="B4364" s="13">
        <f ca="1">RAND()</f>
        <v>0.96835587119211675</v>
      </c>
      <c r="C4364" t="str">
        <f ca="1">IF(B4364&lt;=$L$3,$I$3,IF(B4364&lt;=$L$4,$I$4,IF(B4364&lt;=$L$5,$I$5,IF(B4364&lt;=$L$6,$I$6,$I$7))))</f>
        <v>Sundae</v>
      </c>
      <c r="D4364" s="14">
        <f ca="1">LOGINV(RAND(),$M$12,$L$12)</f>
        <v>41.249831906897803</v>
      </c>
      <c r="E4364" s="14">
        <f ca="1">LOGINV(RAND(),$M$13,$L$13)</f>
        <v>12.982434394856421</v>
      </c>
      <c r="F4364" s="14">
        <f ca="1">LOGINV(RAND(),$M$14,$L$14)</f>
        <v>17.997840392353659</v>
      </c>
      <c r="G4364" s="14">
        <f ca="1">D4364+E4364+F4364</f>
        <v>72.230106694107889</v>
      </c>
      <c r="H4364">
        <f ca="1">FLOOR(SimTable[[#This Row],[Total_Service_Time_sec]],10)</f>
        <v>70</v>
      </c>
    </row>
    <row r="4365" spans="1:8" ht="15" customHeight="1">
      <c r="A4365">
        <f t="shared" si="68"/>
        <v>4364</v>
      </c>
      <c r="B4365" s="13">
        <f ca="1">RAND()</f>
        <v>0.78190572169769967</v>
      </c>
      <c r="C4365" t="str">
        <f ca="1">IF(B4365&lt;=$L$3,$I$3,IF(B4365&lt;=$L$4,$I$4,IF(B4365&lt;=$L$5,$I$5,IF(B4365&lt;=$L$6,$I$6,$I$7))))</f>
        <v>Cup</v>
      </c>
      <c r="D4365" s="14">
        <f ca="1">LOGINV(RAND(),$M$12,$L$12)</f>
        <v>67.102629784323909</v>
      </c>
      <c r="E4365" s="14">
        <f ca="1">LOGINV(RAND(),$M$13,$L$13)</f>
        <v>42.770354549050822</v>
      </c>
      <c r="F4365" s="14">
        <f ca="1">LOGINV(RAND(),$M$14,$L$14)</f>
        <v>33.369010711179136</v>
      </c>
      <c r="G4365" s="14">
        <f ca="1">D4365+E4365+F4365</f>
        <v>143.24199504455387</v>
      </c>
      <c r="H4365">
        <f ca="1">FLOOR(SimTable[[#This Row],[Total_Service_Time_sec]],10)</f>
        <v>140</v>
      </c>
    </row>
    <row r="4366" spans="1:8" ht="15" customHeight="1">
      <c r="A4366">
        <f t="shared" si="68"/>
        <v>4365</v>
      </c>
      <c r="B4366" s="13">
        <f ca="1">RAND()</f>
        <v>0.70409879005538478</v>
      </c>
      <c r="C4366" t="str">
        <f ca="1">IF(B4366&lt;=$L$3,$I$3,IF(B4366&lt;=$L$4,$I$4,IF(B4366&lt;=$L$5,$I$5,IF(B4366&lt;=$L$6,$I$6,$I$7))))</f>
        <v>Cup</v>
      </c>
      <c r="D4366" s="14">
        <f ca="1">LOGINV(RAND(),$M$12,$L$12)</f>
        <v>35.058476490895004</v>
      </c>
      <c r="E4366" s="14">
        <f ca="1">LOGINV(RAND(),$M$13,$L$13)</f>
        <v>33.943086456822392</v>
      </c>
      <c r="F4366" s="14">
        <f ca="1">LOGINV(RAND(),$M$14,$L$14)</f>
        <v>17.856527972456117</v>
      </c>
      <c r="G4366" s="14">
        <f ca="1">D4366+E4366+F4366</f>
        <v>86.85809092017351</v>
      </c>
      <c r="H4366">
        <f ca="1">FLOOR(SimTable[[#This Row],[Total_Service_Time_sec]],10)</f>
        <v>80</v>
      </c>
    </row>
    <row r="4367" spans="1:8" ht="15" customHeight="1">
      <c r="A4367">
        <f t="shared" si="68"/>
        <v>4366</v>
      </c>
      <c r="B4367" s="13">
        <f ca="1">RAND()</f>
        <v>0.58024169851684659</v>
      </c>
      <c r="C4367" t="str">
        <f ca="1">IF(B4367&lt;=$L$3,$I$3,IF(B4367&lt;=$L$4,$I$4,IF(B4367&lt;=$L$5,$I$5,IF(B4367&lt;=$L$6,$I$6,$I$7))))</f>
        <v>Cup</v>
      </c>
      <c r="D4367" s="14">
        <f ca="1">LOGINV(RAND(),$M$12,$L$12)</f>
        <v>74.792417246458882</v>
      </c>
      <c r="E4367" s="14">
        <f ca="1">LOGINV(RAND(),$M$13,$L$13)</f>
        <v>44.428821374316286</v>
      </c>
      <c r="F4367" s="14">
        <f ca="1">LOGINV(RAND(),$M$14,$L$14)</f>
        <v>17.033862280979708</v>
      </c>
      <c r="G4367" s="14">
        <f ca="1">D4367+E4367+F4367</f>
        <v>136.25510090175487</v>
      </c>
      <c r="H4367">
        <f ca="1">FLOOR(SimTable[[#This Row],[Total_Service_Time_sec]],10)</f>
        <v>130</v>
      </c>
    </row>
    <row r="4368" spans="1:8" ht="15" customHeight="1">
      <c r="A4368">
        <f t="shared" si="68"/>
        <v>4367</v>
      </c>
      <c r="B4368" s="13">
        <f ca="1">RAND()</f>
        <v>0.88228154344419851</v>
      </c>
      <c r="C4368" t="str">
        <f ca="1">IF(B4368&lt;=$L$3,$I$3,IF(B4368&lt;=$L$4,$I$4,IF(B4368&lt;=$L$5,$I$5,IF(B4368&lt;=$L$6,$I$6,$I$7))))</f>
        <v>Shake</v>
      </c>
      <c r="D4368" s="14">
        <f ca="1">LOGINV(RAND(),$M$12,$L$12)</f>
        <v>83.106091940057652</v>
      </c>
      <c r="E4368" s="14">
        <f ca="1">LOGINV(RAND(),$M$13,$L$13)</f>
        <v>10.902555213108792</v>
      </c>
      <c r="F4368" s="14">
        <f ca="1">LOGINV(RAND(),$M$14,$L$14)</f>
        <v>20.092302720434091</v>
      </c>
      <c r="G4368" s="14">
        <f ca="1">D4368+E4368+F4368</f>
        <v>114.10094987360054</v>
      </c>
      <c r="H4368">
        <f ca="1">FLOOR(SimTable[[#This Row],[Total_Service_Time_sec]],10)</f>
        <v>110</v>
      </c>
    </row>
    <row r="4369" spans="1:8" ht="15" customHeight="1">
      <c r="A4369">
        <f t="shared" si="68"/>
        <v>4368</v>
      </c>
      <c r="B4369" s="13">
        <f ca="1">RAND()</f>
        <v>0.32267736804938019</v>
      </c>
      <c r="C4369" t="str">
        <f ca="1">IF(B4369&lt;=$L$3,$I$3,IF(B4369&lt;=$L$4,$I$4,IF(B4369&lt;=$L$5,$I$5,IF(B4369&lt;=$L$6,$I$6,$I$7))))</f>
        <v>Cone</v>
      </c>
      <c r="D4369" s="14">
        <f ca="1">LOGINV(RAND(),$M$12,$L$12)</f>
        <v>38.90268759160891</v>
      </c>
      <c r="E4369" s="14">
        <f ca="1">LOGINV(RAND(),$M$13,$L$13)</f>
        <v>24.888207006680005</v>
      </c>
      <c r="F4369" s="14">
        <f ca="1">LOGINV(RAND(),$M$14,$L$14)</f>
        <v>25.514705866193797</v>
      </c>
      <c r="G4369" s="14">
        <f ca="1">D4369+E4369+F4369</f>
        <v>89.305600464482708</v>
      </c>
      <c r="H4369">
        <f ca="1">FLOOR(SimTable[[#This Row],[Total_Service_Time_sec]],10)</f>
        <v>80</v>
      </c>
    </row>
    <row r="4370" spans="1:8" ht="15" customHeight="1">
      <c r="A4370">
        <f t="shared" si="68"/>
        <v>4369</v>
      </c>
      <c r="B4370" s="13">
        <f ca="1">RAND()</f>
        <v>0.86433614967196004</v>
      </c>
      <c r="C4370" t="str">
        <f ca="1">IF(B4370&lt;=$L$3,$I$3,IF(B4370&lt;=$L$4,$I$4,IF(B4370&lt;=$L$5,$I$5,IF(B4370&lt;=$L$6,$I$6,$I$7))))</f>
        <v>Shake</v>
      </c>
      <c r="D4370" s="14">
        <f ca="1">LOGINV(RAND(),$M$12,$L$12)</f>
        <v>79.03036300974307</v>
      </c>
      <c r="E4370" s="14">
        <f ca="1">LOGINV(RAND(),$M$13,$L$13)</f>
        <v>48.208531052835141</v>
      </c>
      <c r="F4370" s="14">
        <f ca="1">LOGINV(RAND(),$M$14,$L$14)</f>
        <v>21.825558111055571</v>
      </c>
      <c r="G4370" s="14">
        <f ca="1">D4370+E4370+F4370</f>
        <v>149.06445217363378</v>
      </c>
      <c r="H4370">
        <f ca="1">FLOOR(SimTable[[#This Row],[Total_Service_Time_sec]],10)</f>
        <v>140</v>
      </c>
    </row>
    <row r="4371" spans="1:8" ht="15" customHeight="1">
      <c r="A4371">
        <f t="shared" si="68"/>
        <v>4370</v>
      </c>
      <c r="B4371" s="13">
        <f ca="1">RAND()</f>
        <v>0.12465265147784887</v>
      </c>
      <c r="C4371" t="str">
        <f ca="1">IF(B4371&lt;=$L$3,$I$3,IF(B4371&lt;=$L$4,$I$4,IF(B4371&lt;=$L$5,$I$5,IF(B4371&lt;=$L$6,$I$6,$I$7))))</f>
        <v>Cone</v>
      </c>
      <c r="D4371" s="14">
        <f ca="1">LOGINV(RAND(),$M$12,$L$12)</f>
        <v>14.978378014994899</v>
      </c>
      <c r="E4371" s="14">
        <f ca="1">LOGINV(RAND(),$M$13,$L$13)</f>
        <v>18.083838368596396</v>
      </c>
      <c r="F4371" s="14">
        <f ca="1">LOGINV(RAND(),$M$14,$L$14)</f>
        <v>23.728430733575589</v>
      </c>
      <c r="G4371" s="14">
        <f ca="1">D4371+E4371+F4371</f>
        <v>56.790647117166884</v>
      </c>
      <c r="H4371">
        <f ca="1">FLOOR(SimTable[[#This Row],[Total_Service_Time_sec]],10)</f>
        <v>50</v>
      </c>
    </row>
    <row r="4372" spans="1:8" ht="15" customHeight="1">
      <c r="A4372">
        <f t="shared" si="68"/>
        <v>4371</v>
      </c>
      <c r="B4372" s="13">
        <f ca="1">RAND()</f>
        <v>0.64178889527195093</v>
      </c>
      <c r="C4372" t="str">
        <f ca="1">IF(B4372&lt;=$L$3,$I$3,IF(B4372&lt;=$L$4,$I$4,IF(B4372&lt;=$L$5,$I$5,IF(B4372&lt;=$L$6,$I$6,$I$7))))</f>
        <v>Cup</v>
      </c>
      <c r="D4372" s="14">
        <f ca="1">LOGINV(RAND(),$M$12,$L$12)</f>
        <v>30.279214332011744</v>
      </c>
      <c r="E4372" s="14">
        <f ca="1">LOGINV(RAND(),$M$13,$L$13)</f>
        <v>23.918809437922498</v>
      </c>
      <c r="F4372" s="14">
        <f ca="1">LOGINV(RAND(),$M$14,$L$14)</f>
        <v>15.244068117022929</v>
      </c>
      <c r="G4372" s="14">
        <f ca="1">D4372+E4372+F4372</f>
        <v>69.442091886957172</v>
      </c>
      <c r="H4372">
        <f ca="1">FLOOR(SimTable[[#This Row],[Total_Service_Time_sec]],10)</f>
        <v>60</v>
      </c>
    </row>
    <row r="4373" spans="1:8" ht="15" customHeight="1">
      <c r="A4373">
        <f t="shared" si="68"/>
        <v>4372</v>
      </c>
      <c r="B4373" s="13">
        <f ca="1">RAND()</f>
        <v>0.80567403744685273</v>
      </c>
      <c r="C4373" t="str">
        <f ca="1">IF(B4373&lt;=$L$3,$I$3,IF(B4373&lt;=$L$4,$I$4,IF(B4373&lt;=$L$5,$I$5,IF(B4373&lt;=$L$6,$I$6,$I$7))))</f>
        <v>Cup</v>
      </c>
      <c r="D4373" s="14">
        <f ca="1">LOGINV(RAND(),$M$12,$L$12)</f>
        <v>26.110172662377327</v>
      </c>
      <c r="E4373" s="14">
        <f ca="1">LOGINV(RAND(),$M$13,$L$13)</f>
        <v>21.078578115056473</v>
      </c>
      <c r="F4373" s="14">
        <f ca="1">LOGINV(RAND(),$M$14,$L$14)</f>
        <v>22.436165841344966</v>
      </c>
      <c r="G4373" s="14">
        <f ca="1">D4373+E4373+F4373</f>
        <v>69.624916618778769</v>
      </c>
      <c r="H4373">
        <f ca="1">FLOOR(SimTable[[#This Row],[Total_Service_Time_sec]],10)</f>
        <v>60</v>
      </c>
    </row>
    <row r="4374" spans="1:8" ht="15" customHeight="1">
      <c r="A4374">
        <f t="shared" si="68"/>
        <v>4373</v>
      </c>
      <c r="B4374" s="13">
        <f ca="1">RAND()</f>
        <v>0.57403514279463352</v>
      </c>
      <c r="C4374" t="str">
        <f ca="1">IF(B4374&lt;=$L$3,$I$3,IF(B4374&lt;=$L$4,$I$4,IF(B4374&lt;=$L$5,$I$5,IF(B4374&lt;=$L$6,$I$6,$I$7))))</f>
        <v>Cup</v>
      </c>
      <c r="D4374" s="14">
        <f ca="1">LOGINV(RAND(),$M$12,$L$12)</f>
        <v>70.640699277844178</v>
      </c>
      <c r="E4374" s="14">
        <f ca="1">LOGINV(RAND(),$M$13,$L$13)</f>
        <v>15.890244422582596</v>
      </c>
      <c r="F4374" s="14">
        <f ca="1">LOGINV(RAND(),$M$14,$L$14)</f>
        <v>23.593760847833515</v>
      </c>
      <c r="G4374" s="14">
        <f ca="1">D4374+E4374+F4374</f>
        <v>110.1247045482603</v>
      </c>
      <c r="H4374">
        <f ca="1">FLOOR(SimTable[[#This Row],[Total_Service_Time_sec]],10)</f>
        <v>110</v>
      </c>
    </row>
    <row r="4375" spans="1:8" ht="15" customHeight="1">
      <c r="A4375">
        <f t="shared" si="68"/>
        <v>4374</v>
      </c>
      <c r="B4375" s="13">
        <f ca="1">RAND()</f>
        <v>0.18137915678011596</v>
      </c>
      <c r="C4375" t="str">
        <f ca="1">IF(B4375&lt;=$L$3,$I$3,IF(B4375&lt;=$L$4,$I$4,IF(B4375&lt;=$L$5,$I$5,IF(B4375&lt;=$L$6,$I$6,$I$7))))</f>
        <v>Cone</v>
      </c>
      <c r="D4375" s="14">
        <f ca="1">LOGINV(RAND(),$M$12,$L$12)</f>
        <v>30.305730634369425</v>
      </c>
      <c r="E4375" s="14">
        <f ca="1">LOGINV(RAND(),$M$13,$L$13)</f>
        <v>26.460701517203422</v>
      </c>
      <c r="F4375" s="14">
        <f ca="1">LOGINV(RAND(),$M$14,$L$14)</f>
        <v>16.640792232994716</v>
      </c>
      <c r="G4375" s="14">
        <f ca="1">D4375+E4375+F4375</f>
        <v>73.407224384567556</v>
      </c>
      <c r="H4375">
        <f ca="1">FLOOR(SimTable[[#This Row],[Total_Service_Time_sec]],10)</f>
        <v>70</v>
      </c>
    </row>
    <row r="4376" spans="1:8" ht="15" customHeight="1">
      <c r="A4376">
        <f t="shared" si="68"/>
        <v>4375</v>
      </c>
      <c r="B4376" s="13">
        <f ca="1">RAND()</f>
        <v>0.4682679920556696</v>
      </c>
      <c r="C4376" t="str">
        <f ca="1">IF(B4376&lt;=$L$3,$I$3,IF(B4376&lt;=$L$4,$I$4,IF(B4376&lt;=$L$5,$I$5,IF(B4376&lt;=$L$6,$I$6,$I$7))))</f>
        <v>Cone</v>
      </c>
      <c r="D4376" s="14">
        <f ca="1">LOGINV(RAND(),$M$12,$L$12)</f>
        <v>21.004176440860473</v>
      </c>
      <c r="E4376" s="14">
        <f ca="1">LOGINV(RAND(),$M$13,$L$13)</f>
        <v>28.661044850916355</v>
      </c>
      <c r="F4376" s="14">
        <f ca="1">LOGINV(RAND(),$M$14,$L$14)</f>
        <v>22.811515027848529</v>
      </c>
      <c r="G4376" s="14">
        <f ca="1">D4376+E4376+F4376</f>
        <v>72.47673631962536</v>
      </c>
      <c r="H4376">
        <f ca="1">FLOOR(SimTable[[#This Row],[Total_Service_Time_sec]],10)</f>
        <v>70</v>
      </c>
    </row>
    <row r="4377" spans="1:8" ht="15" customHeight="1">
      <c r="A4377">
        <f t="shared" si="68"/>
        <v>4376</v>
      </c>
      <c r="B4377" s="13">
        <f ca="1">RAND()</f>
        <v>0.17777048783699179</v>
      </c>
      <c r="C4377" t="str">
        <f ca="1">IF(B4377&lt;=$L$3,$I$3,IF(B4377&lt;=$L$4,$I$4,IF(B4377&lt;=$L$5,$I$5,IF(B4377&lt;=$L$6,$I$6,$I$7))))</f>
        <v>Cone</v>
      </c>
      <c r="D4377" s="14">
        <f ca="1">LOGINV(RAND(),$M$12,$L$12)</f>
        <v>34.135469945354608</v>
      </c>
      <c r="E4377" s="14">
        <f ca="1">LOGINV(RAND(),$M$13,$L$13)</f>
        <v>44.171679702139002</v>
      </c>
      <c r="F4377" s="14">
        <f ca="1">LOGINV(RAND(),$M$14,$L$14)</f>
        <v>24.762890498008158</v>
      </c>
      <c r="G4377" s="14">
        <f ca="1">D4377+E4377+F4377</f>
        <v>103.07004014550178</v>
      </c>
      <c r="H4377">
        <f ca="1">FLOOR(SimTable[[#This Row],[Total_Service_Time_sec]],10)</f>
        <v>100</v>
      </c>
    </row>
    <row r="4378" spans="1:8" ht="15" customHeight="1">
      <c r="A4378">
        <f t="shared" si="68"/>
        <v>4377</v>
      </c>
      <c r="B4378" s="13">
        <f ca="1">RAND()</f>
        <v>2.7065987622890697E-3</v>
      </c>
      <c r="C4378" t="str">
        <f ca="1">IF(B4378&lt;=$L$3,$I$3,IF(B4378&lt;=$L$4,$I$4,IF(B4378&lt;=$L$5,$I$5,IF(B4378&lt;=$L$6,$I$6,$I$7))))</f>
        <v>Cone</v>
      </c>
      <c r="D4378" s="14">
        <f ca="1">LOGINV(RAND(),$M$12,$L$12)</f>
        <v>6.9888288976304231</v>
      </c>
      <c r="E4378" s="14">
        <f ca="1">LOGINV(RAND(),$M$13,$L$13)</f>
        <v>11.147452201679712</v>
      </c>
      <c r="F4378" s="14">
        <f ca="1">LOGINV(RAND(),$M$14,$L$14)</f>
        <v>33.231521682169486</v>
      </c>
      <c r="G4378" s="14">
        <f ca="1">D4378+E4378+F4378</f>
        <v>51.367802781479625</v>
      </c>
      <c r="H4378">
        <f ca="1">FLOOR(SimTable[[#This Row],[Total_Service_Time_sec]],10)</f>
        <v>50</v>
      </c>
    </row>
    <row r="4379" spans="1:8" ht="15" customHeight="1">
      <c r="A4379">
        <f t="shared" si="68"/>
        <v>4378</v>
      </c>
      <c r="B4379" s="13">
        <f ca="1">RAND()</f>
        <v>0.32014951431486338</v>
      </c>
      <c r="C4379" t="str">
        <f ca="1">IF(B4379&lt;=$L$3,$I$3,IF(B4379&lt;=$L$4,$I$4,IF(B4379&lt;=$L$5,$I$5,IF(B4379&lt;=$L$6,$I$6,$I$7))))</f>
        <v>Cone</v>
      </c>
      <c r="D4379" s="14">
        <f ca="1">LOGINV(RAND(),$M$12,$L$12)</f>
        <v>21.739202102097654</v>
      </c>
      <c r="E4379" s="14">
        <f ca="1">LOGINV(RAND(),$M$13,$L$13)</f>
        <v>10.912803552873296</v>
      </c>
      <c r="F4379" s="14">
        <f ca="1">LOGINV(RAND(),$M$14,$L$14)</f>
        <v>21.834000853229782</v>
      </c>
      <c r="G4379" s="14">
        <f ca="1">D4379+E4379+F4379</f>
        <v>54.486006508200731</v>
      </c>
      <c r="H4379">
        <f ca="1">FLOOR(SimTable[[#This Row],[Total_Service_Time_sec]],10)</f>
        <v>50</v>
      </c>
    </row>
    <row r="4380" spans="1:8" ht="15" customHeight="1">
      <c r="A4380">
        <f t="shared" si="68"/>
        <v>4379</v>
      </c>
      <c r="B4380" s="13">
        <f ca="1">RAND()</f>
        <v>0.83820226280494747</v>
      </c>
      <c r="C4380" t="str">
        <f ca="1">IF(B4380&lt;=$L$3,$I$3,IF(B4380&lt;=$L$4,$I$4,IF(B4380&lt;=$L$5,$I$5,IF(B4380&lt;=$L$6,$I$6,$I$7))))</f>
        <v>Cup</v>
      </c>
      <c r="D4380" s="14">
        <f ca="1">LOGINV(RAND(),$M$12,$L$12)</f>
        <v>23.698689839131021</v>
      </c>
      <c r="E4380" s="14">
        <f ca="1">LOGINV(RAND(),$M$13,$L$13)</f>
        <v>23.902866725586929</v>
      </c>
      <c r="F4380" s="14">
        <f ca="1">LOGINV(RAND(),$M$14,$L$14)</f>
        <v>17.047857624850575</v>
      </c>
      <c r="G4380" s="14">
        <f ca="1">D4380+E4380+F4380</f>
        <v>64.649414189568532</v>
      </c>
      <c r="H4380">
        <f ca="1">FLOOR(SimTable[[#This Row],[Total_Service_Time_sec]],10)</f>
        <v>60</v>
      </c>
    </row>
    <row r="4381" spans="1:8" ht="15" customHeight="1">
      <c r="A4381">
        <f t="shared" si="68"/>
        <v>4380</v>
      </c>
      <c r="B4381" s="13">
        <f ca="1">RAND()</f>
        <v>0.84042831487656899</v>
      </c>
      <c r="C4381" t="str">
        <f ca="1">IF(B4381&lt;=$L$3,$I$3,IF(B4381&lt;=$L$4,$I$4,IF(B4381&lt;=$L$5,$I$5,IF(B4381&lt;=$L$6,$I$6,$I$7))))</f>
        <v>Cup</v>
      </c>
      <c r="D4381" s="14">
        <f ca="1">LOGINV(RAND(),$M$12,$L$12)</f>
        <v>16.035572512201771</v>
      </c>
      <c r="E4381" s="14">
        <f ca="1">LOGINV(RAND(),$M$13,$L$13)</f>
        <v>13.216036739441638</v>
      </c>
      <c r="F4381" s="14">
        <f ca="1">LOGINV(RAND(),$M$14,$L$14)</f>
        <v>25.973093345875657</v>
      </c>
      <c r="G4381" s="14">
        <f ca="1">D4381+E4381+F4381</f>
        <v>55.22470259751907</v>
      </c>
      <c r="H4381">
        <f ca="1">FLOOR(SimTable[[#This Row],[Total_Service_Time_sec]],10)</f>
        <v>50</v>
      </c>
    </row>
    <row r="4382" spans="1:8" ht="15" customHeight="1">
      <c r="A4382">
        <f t="shared" si="68"/>
        <v>4381</v>
      </c>
      <c r="B4382" s="13">
        <f ca="1">RAND()</f>
        <v>3.4957317562303025E-2</v>
      </c>
      <c r="C4382" t="str">
        <f ca="1">IF(B4382&lt;=$L$3,$I$3,IF(B4382&lt;=$L$4,$I$4,IF(B4382&lt;=$L$5,$I$5,IF(B4382&lt;=$L$6,$I$6,$I$7))))</f>
        <v>Cone</v>
      </c>
      <c r="D4382" s="14">
        <f ca="1">LOGINV(RAND(),$M$12,$L$12)</f>
        <v>22.878087074235086</v>
      </c>
      <c r="E4382" s="14">
        <f ca="1">LOGINV(RAND(),$M$13,$L$13)</f>
        <v>27.889057110606533</v>
      </c>
      <c r="F4382" s="14">
        <f ca="1">LOGINV(RAND(),$M$14,$L$14)</f>
        <v>18.229692155598208</v>
      </c>
      <c r="G4382" s="14">
        <f ca="1">D4382+E4382+F4382</f>
        <v>68.996836340439827</v>
      </c>
      <c r="H4382">
        <f ca="1">FLOOR(SimTable[[#This Row],[Total_Service_Time_sec]],10)</f>
        <v>60</v>
      </c>
    </row>
    <row r="4383" spans="1:8" ht="15" customHeight="1">
      <c r="A4383">
        <f t="shared" si="68"/>
        <v>4382</v>
      </c>
      <c r="B4383" s="13">
        <f ca="1">RAND()</f>
        <v>0.11701489382043118</v>
      </c>
      <c r="C4383" t="str">
        <f ca="1">IF(B4383&lt;=$L$3,$I$3,IF(B4383&lt;=$L$4,$I$4,IF(B4383&lt;=$L$5,$I$5,IF(B4383&lt;=$L$6,$I$6,$I$7))))</f>
        <v>Cone</v>
      </c>
      <c r="D4383" s="14">
        <f ca="1">LOGINV(RAND(),$M$12,$L$12)</f>
        <v>41.227566053691049</v>
      </c>
      <c r="E4383" s="14">
        <f ca="1">LOGINV(RAND(),$M$13,$L$13)</f>
        <v>75.659279151511058</v>
      </c>
      <c r="F4383" s="14">
        <f ca="1">LOGINV(RAND(),$M$14,$L$14)</f>
        <v>14.080439647905347</v>
      </c>
      <c r="G4383" s="14">
        <f ca="1">D4383+E4383+F4383</f>
        <v>130.96728485310746</v>
      </c>
      <c r="H4383">
        <f ca="1">FLOOR(SimTable[[#This Row],[Total_Service_Time_sec]],10)</f>
        <v>130</v>
      </c>
    </row>
    <row r="4384" spans="1:8" ht="15" customHeight="1">
      <c r="A4384">
        <f t="shared" si="68"/>
        <v>4383</v>
      </c>
      <c r="B4384" s="13">
        <f ca="1">RAND()</f>
        <v>0.91439220935914722</v>
      </c>
      <c r="C4384" t="str">
        <f ca="1">IF(B4384&lt;=$L$3,$I$3,IF(B4384&lt;=$L$4,$I$4,IF(B4384&lt;=$L$5,$I$5,IF(B4384&lt;=$L$6,$I$6,$I$7))))</f>
        <v>Split</v>
      </c>
      <c r="D4384" s="14">
        <f ca="1">LOGINV(RAND(),$M$12,$L$12)</f>
        <v>42.03165308403684</v>
      </c>
      <c r="E4384" s="14">
        <f ca="1">LOGINV(RAND(),$M$13,$L$13)</f>
        <v>52.95192651160054</v>
      </c>
      <c r="F4384" s="14">
        <f ca="1">LOGINV(RAND(),$M$14,$L$14)</f>
        <v>15.383703502202378</v>
      </c>
      <c r="G4384" s="14">
        <f ca="1">D4384+E4384+F4384</f>
        <v>110.36728309783976</v>
      </c>
      <c r="H4384">
        <f ca="1">FLOOR(SimTable[[#This Row],[Total_Service_Time_sec]],10)</f>
        <v>110</v>
      </c>
    </row>
    <row r="4385" spans="1:8" ht="15" customHeight="1">
      <c r="A4385">
        <f t="shared" si="68"/>
        <v>4384</v>
      </c>
      <c r="B4385" s="13">
        <f ca="1">RAND()</f>
        <v>0.84087626099967283</v>
      </c>
      <c r="C4385" t="str">
        <f ca="1">IF(B4385&lt;=$L$3,$I$3,IF(B4385&lt;=$L$4,$I$4,IF(B4385&lt;=$L$5,$I$5,IF(B4385&lt;=$L$6,$I$6,$I$7))))</f>
        <v>Cup</v>
      </c>
      <c r="D4385" s="14">
        <f ca="1">LOGINV(RAND(),$M$12,$L$12)</f>
        <v>60.01950578322856</v>
      </c>
      <c r="E4385" s="14">
        <f ca="1">LOGINV(RAND(),$M$13,$L$13)</f>
        <v>28.08201058216537</v>
      </c>
      <c r="F4385" s="14">
        <f ca="1">LOGINV(RAND(),$M$14,$L$14)</f>
        <v>20.996796340690921</v>
      </c>
      <c r="G4385" s="14">
        <f ca="1">D4385+E4385+F4385</f>
        <v>109.09831270608485</v>
      </c>
      <c r="H4385">
        <f ca="1">FLOOR(SimTable[[#This Row],[Total_Service_Time_sec]],10)</f>
        <v>100</v>
      </c>
    </row>
    <row r="4386" spans="1:8" ht="15" customHeight="1">
      <c r="A4386">
        <f t="shared" si="68"/>
        <v>4385</v>
      </c>
      <c r="B4386" s="13">
        <f ca="1">RAND()</f>
        <v>2.2758332209812493E-2</v>
      </c>
      <c r="C4386" t="str">
        <f ca="1">IF(B4386&lt;=$L$3,$I$3,IF(B4386&lt;=$L$4,$I$4,IF(B4386&lt;=$L$5,$I$5,IF(B4386&lt;=$L$6,$I$6,$I$7))))</f>
        <v>Cone</v>
      </c>
      <c r="D4386" s="14">
        <f ca="1">LOGINV(RAND(),$M$12,$L$12)</f>
        <v>38.832419162627261</v>
      </c>
      <c r="E4386" s="14">
        <f ca="1">LOGINV(RAND(),$M$13,$L$13)</f>
        <v>22.590493737035015</v>
      </c>
      <c r="F4386" s="14">
        <f ca="1">LOGINV(RAND(),$M$14,$L$14)</f>
        <v>14.38632713324448</v>
      </c>
      <c r="G4386" s="14">
        <f ca="1">D4386+E4386+F4386</f>
        <v>75.809240032906757</v>
      </c>
      <c r="H4386">
        <f ca="1">FLOOR(SimTable[[#This Row],[Total_Service_Time_sec]],10)</f>
        <v>70</v>
      </c>
    </row>
    <row r="4387" spans="1:8" ht="15" customHeight="1">
      <c r="A4387">
        <f t="shared" si="68"/>
        <v>4386</v>
      </c>
      <c r="B4387" s="13">
        <f ca="1">RAND()</f>
        <v>0.18927954321568818</v>
      </c>
      <c r="C4387" t="str">
        <f ca="1">IF(B4387&lt;=$L$3,$I$3,IF(B4387&lt;=$L$4,$I$4,IF(B4387&lt;=$L$5,$I$5,IF(B4387&lt;=$L$6,$I$6,$I$7))))</f>
        <v>Cone</v>
      </c>
      <c r="D4387" s="14">
        <f ca="1">LOGINV(RAND(),$M$12,$L$12)</f>
        <v>39.003241511017059</v>
      </c>
      <c r="E4387" s="14">
        <f ca="1">LOGINV(RAND(),$M$13,$L$13)</f>
        <v>88.319799350094527</v>
      </c>
      <c r="F4387" s="14">
        <f ca="1">LOGINV(RAND(),$M$14,$L$14)</f>
        <v>24.86112716416212</v>
      </c>
      <c r="G4387" s="14">
        <f ca="1">D4387+E4387+F4387</f>
        <v>152.18416802527372</v>
      </c>
      <c r="H4387">
        <f ca="1">FLOOR(SimTable[[#This Row],[Total_Service_Time_sec]],10)</f>
        <v>150</v>
      </c>
    </row>
    <row r="4388" spans="1:8" ht="15" customHeight="1">
      <c r="A4388">
        <f t="shared" si="68"/>
        <v>4387</v>
      </c>
      <c r="B4388" s="13">
        <f ca="1">RAND()</f>
        <v>0.95692377695044728</v>
      </c>
      <c r="C4388" t="str">
        <f ca="1">IF(B4388&lt;=$L$3,$I$3,IF(B4388&lt;=$L$4,$I$4,IF(B4388&lt;=$L$5,$I$5,IF(B4388&lt;=$L$6,$I$6,$I$7))))</f>
        <v>Split</v>
      </c>
      <c r="D4388" s="14">
        <f ca="1">LOGINV(RAND(),$M$12,$L$12)</f>
        <v>18.591286249280071</v>
      </c>
      <c r="E4388" s="14">
        <f ca="1">LOGINV(RAND(),$M$13,$L$13)</f>
        <v>46.014763958053166</v>
      </c>
      <c r="F4388" s="14">
        <f ca="1">LOGINV(RAND(),$M$14,$L$14)</f>
        <v>24.949510809775564</v>
      </c>
      <c r="G4388" s="14">
        <f ca="1">D4388+E4388+F4388</f>
        <v>89.555561017108801</v>
      </c>
      <c r="H4388">
        <f ca="1">FLOOR(SimTable[[#This Row],[Total_Service_Time_sec]],10)</f>
        <v>80</v>
      </c>
    </row>
    <row r="4389" spans="1:8" ht="15" customHeight="1">
      <c r="A4389">
        <f t="shared" si="68"/>
        <v>4388</v>
      </c>
      <c r="B4389" s="13">
        <f ca="1">RAND()</f>
        <v>7.722332255899822E-2</v>
      </c>
      <c r="C4389" t="str">
        <f ca="1">IF(B4389&lt;=$L$3,$I$3,IF(B4389&lt;=$L$4,$I$4,IF(B4389&lt;=$L$5,$I$5,IF(B4389&lt;=$L$6,$I$6,$I$7))))</f>
        <v>Cone</v>
      </c>
      <c r="D4389" s="14">
        <f ca="1">LOGINV(RAND(),$M$12,$L$12)</f>
        <v>41.399495183197992</v>
      </c>
      <c r="E4389" s="14">
        <f ca="1">LOGINV(RAND(),$M$13,$L$13)</f>
        <v>39.996144952798247</v>
      </c>
      <c r="F4389" s="14">
        <f ca="1">LOGINV(RAND(),$M$14,$L$14)</f>
        <v>30.563624794735279</v>
      </c>
      <c r="G4389" s="14">
        <f ca="1">D4389+E4389+F4389</f>
        <v>111.95926493073152</v>
      </c>
      <c r="H4389">
        <f ca="1">FLOOR(SimTable[[#This Row],[Total_Service_Time_sec]],10)</f>
        <v>110</v>
      </c>
    </row>
    <row r="4390" spans="1:8" ht="15" customHeight="1">
      <c r="A4390">
        <f t="shared" si="68"/>
        <v>4389</v>
      </c>
      <c r="B4390" s="13">
        <f ca="1">RAND()</f>
        <v>3.8096090140743555E-2</v>
      </c>
      <c r="C4390" t="str">
        <f ca="1">IF(B4390&lt;=$L$3,$I$3,IF(B4390&lt;=$L$4,$I$4,IF(B4390&lt;=$L$5,$I$5,IF(B4390&lt;=$L$6,$I$6,$I$7))))</f>
        <v>Cone</v>
      </c>
      <c r="D4390" s="14">
        <f ca="1">LOGINV(RAND(),$M$12,$L$12)</f>
        <v>41.491166279805626</v>
      </c>
      <c r="E4390" s="14">
        <f ca="1">LOGINV(RAND(),$M$13,$L$13)</f>
        <v>52.596349740743499</v>
      </c>
      <c r="F4390" s="14">
        <f ca="1">LOGINV(RAND(),$M$14,$L$14)</f>
        <v>17.162720182962776</v>
      </c>
      <c r="G4390" s="14">
        <f ca="1">D4390+E4390+F4390</f>
        <v>111.25023620351189</v>
      </c>
      <c r="H4390">
        <f ca="1">FLOOR(SimTable[[#This Row],[Total_Service_Time_sec]],10)</f>
        <v>110</v>
      </c>
    </row>
    <row r="4391" spans="1:8" ht="15" customHeight="1">
      <c r="A4391">
        <f t="shared" si="68"/>
        <v>4390</v>
      </c>
      <c r="B4391" s="13">
        <f ca="1">RAND()</f>
        <v>0.79134935540570472</v>
      </c>
      <c r="C4391" t="str">
        <f ca="1">IF(B4391&lt;=$L$3,$I$3,IF(B4391&lt;=$L$4,$I$4,IF(B4391&lt;=$L$5,$I$5,IF(B4391&lt;=$L$6,$I$6,$I$7))))</f>
        <v>Cup</v>
      </c>
      <c r="D4391" s="14">
        <f ca="1">LOGINV(RAND(),$M$12,$L$12)</f>
        <v>21.405522011236013</v>
      </c>
      <c r="E4391" s="14">
        <f ca="1">LOGINV(RAND(),$M$13,$L$13)</f>
        <v>20.823783030075464</v>
      </c>
      <c r="F4391" s="14">
        <f ca="1">LOGINV(RAND(),$M$14,$L$14)</f>
        <v>15.686210310355982</v>
      </c>
      <c r="G4391" s="14">
        <f ca="1">D4391+E4391+F4391</f>
        <v>57.915515351667459</v>
      </c>
      <c r="H4391">
        <f ca="1">FLOOR(SimTable[[#This Row],[Total_Service_Time_sec]],10)</f>
        <v>50</v>
      </c>
    </row>
    <row r="4392" spans="1:8" ht="15" customHeight="1">
      <c r="A4392">
        <f t="shared" si="68"/>
        <v>4391</v>
      </c>
      <c r="B4392" s="13">
        <f ca="1">RAND()</f>
        <v>0.65983972215015263</v>
      </c>
      <c r="C4392" t="str">
        <f ca="1">IF(B4392&lt;=$L$3,$I$3,IF(B4392&lt;=$L$4,$I$4,IF(B4392&lt;=$L$5,$I$5,IF(B4392&lt;=$L$6,$I$6,$I$7))))</f>
        <v>Cup</v>
      </c>
      <c r="D4392" s="14">
        <f ca="1">LOGINV(RAND(),$M$12,$L$12)</f>
        <v>23.084923354109758</v>
      </c>
      <c r="E4392" s="14">
        <f ca="1">LOGINV(RAND(),$M$13,$L$13)</f>
        <v>22.889736073025638</v>
      </c>
      <c r="F4392" s="14">
        <f ca="1">LOGINV(RAND(),$M$14,$L$14)</f>
        <v>15.785415749506496</v>
      </c>
      <c r="G4392" s="14">
        <f ca="1">D4392+E4392+F4392</f>
        <v>61.760075176641891</v>
      </c>
      <c r="H4392">
        <f ca="1">FLOOR(SimTable[[#This Row],[Total_Service_Time_sec]],10)</f>
        <v>60</v>
      </c>
    </row>
    <row r="4393" spans="1:8" ht="15" customHeight="1">
      <c r="A4393">
        <f t="shared" si="68"/>
        <v>4392</v>
      </c>
      <c r="B4393" s="13">
        <f ca="1">RAND()</f>
        <v>0.42181132884415251</v>
      </c>
      <c r="C4393" t="str">
        <f ca="1">IF(B4393&lt;=$L$3,$I$3,IF(B4393&lt;=$L$4,$I$4,IF(B4393&lt;=$L$5,$I$5,IF(B4393&lt;=$L$6,$I$6,$I$7))))</f>
        <v>Cone</v>
      </c>
      <c r="D4393" s="14">
        <f ca="1">LOGINV(RAND(),$M$12,$L$12)</f>
        <v>39.978771496576904</v>
      </c>
      <c r="E4393" s="14">
        <f ca="1">LOGINV(RAND(),$M$13,$L$13)</f>
        <v>95.298756500419685</v>
      </c>
      <c r="F4393" s="14">
        <f ca="1">LOGINV(RAND(),$M$14,$L$14)</f>
        <v>23.287379734189294</v>
      </c>
      <c r="G4393" s="14">
        <f ca="1">D4393+E4393+F4393</f>
        <v>158.56490773118588</v>
      </c>
      <c r="H4393">
        <f ca="1">FLOOR(SimTable[[#This Row],[Total_Service_Time_sec]],10)</f>
        <v>150</v>
      </c>
    </row>
    <row r="4394" spans="1:8" ht="15" customHeight="1">
      <c r="A4394">
        <f t="shared" si="68"/>
        <v>4393</v>
      </c>
      <c r="B4394" s="13">
        <f ca="1">RAND()</f>
        <v>0.75372174720655494</v>
      </c>
      <c r="C4394" t="str">
        <f ca="1">IF(B4394&lt;=$L$3,$I$3,IF(B4394&lt;=$L$4,$I$4,IF(B4394&lt;=$L$5,$I$5,IF(B4394&lt;=$L$6,$I$6,$I$7))))</f>
        <v>Cup</v>
      </c>
      <c r="D4394" s="14">
        <f ca="1">LOGINV(RAND(),$M$12,$L$12)</f>
        <v>63.211881404565254</v>
      </c>
      <c r="E4394" s="14">
        <f ca="1">LOGINV(RAND(),$M$13,$L$13)</f>
        <v>17.442171874377507</v>
      </c>
      <c r="F4394" s="14">
        <f ca="1">LOGINV(RAND(),$M$14,$L$14)</f>
        <v>17.080971694988687</v>
      </c>
      <c r="G4394" s="14">
        <f ca="1">D4394+E4394+F4394</f>
        <v>97.735024973931459</v>
      </c>
      <c r="H4394">
        <f ca="1">FLOOR(SimTable[[#This Row],[Total_Service_Time_sec]],10)</f>
        <v>90</v>
      </c>
    </row>
    <row r="4395" spans="1:8" ht="15" customHeight="1">
      <c r="A4395">
        <f t="shared" si="68"/>
        <v>4394</v>
      </c>
      <c r="B4395" s="13">
        <f ca="1">RAND()</f>
        <v>0.83201411626212896</v>
      </c>
      <c r="C4395" t="str">
        <f ca="1">IF(B4395&lt;=$L$3,$I$3,IF(B4395&lt;=$L$4,$I$4,IF(B4395&lt;=$L$5,$I$5,IF(B4395&lt;=$L$6,$I$6,$I$7))))</f>
        <v>Cup</v>
      </c>
      <c r="D4395" s="14">
        <f ca="1">LOGINV(RAND(),$M$12,$L$12)</f>
        <v>39.832245694006552</v>
      </c>
      <c r="E4395" s="14">
        <f ca="1">LOGINV(RAND(),$M$13,$L$13)</f>
        <v>52.695347584050481</v>
      </c>
      <c r="F4395" s="14">
        <f ca="1">LOGINV(RAND(),$M$14,$L$14)</f>
        <v>19.468185651164429</v>
      </c>
      <c r="G4395" s="14">
        <f ca="1">D4395+E4395+F4395</f>
        <v>111.99577892922146</v>
      </c>
      <c r="H4395">
        <f ca="1">FLOOR(SimTable[[#This Row],[Total_Service_Time_sec]],10)</f>
        <v>110</v>
      </c>
    </row>
    <row r="4396" spans="1:8" ht="15" customHeight="1">
      <c r="A4396">
        <f t="shared" si="68"/>
        <v>4395</v>
      </c>
      <c r="B4396" s="13">
        <f ca="1">RAND()</f>
        <v>0.67678746527565814</v>
      </c>
      <c r="C4396" t="str">
        <f ca="1">IF(B4396&lt;=$L$3,$I$3,IF(B4396&lt;=$L$4,$I$4,IF(B4396&lt;=$L$5,$I$5,IF(B4396&lt;=$L$6,$I$6,$I$7))))</f>
        <v>Cup</v>
      </c>
      <c r="D4396" s="14">
        <f ca="1">LOGINV(RAND(),$M$12,$L$12)</f>
        <v>8.8145269799512587</v>
      </c>
      <c r="E4396" s="14">
        <f ca="1">LOGINV(RAND(),$M$13,$L$13)</f>
        <v>65.8962638098658</v>
      </c>
      <c r="F4396" s="14">
        <f ca="1">LOGINV(RAND(),$M$14,$L$14)</f>
        <v>14.401319985987991</v>
      </c>
      <c r="G4396" s="14">
        <f ca="1">D4396+E4396+F4396</f>
        <v>89.11211077580505</v>
      </c>
      <c r="H4396">
        <f ca="1">FLOOR(SimTable[[#This Row],[Total_Service_Time_sec]],10)</f>
        <v>80</v>
      </c>
    </row>
    <row r="4397" spans="1:8" ht="15" customHeight="1">
      <c r="A4397">
        <f t="shared" si="68"/>
        <v>4396</v>
      </c>
      <c r="B4397" s="13">
        <f ca="1">RAND()</f>
        <v>0.70630858352109571</v>
      </c>
      <c r="C4397" t="str">
        <f ca="1">IF(B4397&lt;=$L$3,$I$3,IF(B4397&lt;=$L$4,$I$4,IF(B4397&lt;=$L$5,$I$5,IF(B4397&lt;=$L$6,$I$6,$I$7))))</f>
        <v>Cup</v>
      </c>
      <c r="D4397" s="14">
        <f ca="1">LOGINV(RAND(),$M$12,$L$12)</f>
        <v>17.943823256831827</v>
      </c>
      <c r="E4397" s="14">
        <f ca="1">LOGINV(RAND(),$M$13,$L$13)</f>
        <v>55.065285161362588</v>
      </c>
      <c r="F4397" s="14">
        <f ca="1">LOGINV(RAND(),$M$14,$L$14)</f>
        <v>21.278388480377995</v>
      </c>
      <c r="G4397" s="14">
        <f ca="1">D4397+E4397+F4397</f>
        <v>94.287496898572414</v>
      </c>
      <c r="H4397">
        <f ca="1">FLOOR(SimTable[[#This Row],[Total_Service_Time_sec]],10)</f>
        <v>90</v>
      </c>
    </row>
    <row r="4398" spans="1:8" ht="15" customHeight="1">
      <c r="A4398">
        <f t="shared" si="68"/>
        <v>4397</v>
      </c>
      <c r="B4398" s="13">
        <f ca="1">RAND()</f>
        <v>0.49589264758025298</v>
      </c>
      <c r="C4398" t="str">
        <f ca="1">IF(B4398&lt;=$L$3,$I$3,IF(B4398&lt;=$L$4,$I$4,IF(B4398&lt;=$L$5,$I$5,IF(B4398&lt;=$L$6,$I$6,$I$7))))</f>
        <v>Cone</v>
      </c>
      <c r="D4398" s="14">
        <f ca="1">LOGINV(RAND(),$M$12,$L$12)</f>
        <v>47.627840007853024</v>
      </c>
      <c r="E4398" s="14">
        <f ca="1">LOGINV(RAND(),$M$13,$L$13)</f>
        <v>23.218091109207798</v>
      </c>
      <c r="F4398" s="14">
        <f ca="1">LOGINV(RAND(),$M$14,$L$14)</f>
        <v>20.670722703375802</v>
      </c>
      <c r="G4398" s="14">
        <f ca="1">D4398+E4398+F4398</f>
        <v>91.516653820436616</v>
      </c>
      <c r="H4398">
        <f ca="1">FLOOR(SimTable[[#This Row],[Total_Service_Time_sec]],10)</f>
        <v>90</v>
      </c>
    </row>
    <row r="4399" spans="1:8" ht="15" customHeight="1">
      <c r="A4399">
        <f t="shared" si="68"/>
        <v>4398</v>
      </c>
      <c r="B4399" s="13">
        <f ca="1">RAND()</f>
        <v>0.3971823757550671</v>
      </c>
      <c r="C4399" t="str">
        <f ca="1">IF(B4399&lt;=$L$3,$I$3,IF(B4399&lt;=$L$4,$I$4,IF(B4399&lt;=$L$5,$I$5,IF(B4399&lt;=$L$6,$I$6,$I$7))))</f>
        <v>Cone</v>
      </c>
      <c r="D4399" s="14">
        <f ca="1">LOGINV(RAND(),$M$12,$L$12)</f>
        <v>49.138451772422847</v>
      </c>
      <c r="E4399" s="14">
        <f ca="1">LOGINV(RAND(),$M$13,$L$13)</f>
        <v>13.332784531071859</v>
      </c>
      <c r="F4399" s="14">
        <f ca="1">LOGINV(RAND(),$M$14,$L$14)</f>
        <v>20.853677361158326</v>
      </c>
      <c r="G4399" s="14">
        <f ca="1">D4399+E4399+F4399</f>
        <v>83.324913664653025</v>
      </c>
      <c r="H4399">
        <f ca="1">FLOOR(SimTable[[#This Row],[Total_Service_Time_sec]],10)</f>
        <v>80</v>
      </c>
    </row>
    <row r="4400" spans="1:8" ht="15" customHeight="1">
      <c r="A4400">
        <f t="shared" si="68"/>
        <v>4399</v>
      </c>
      <c r="B4400" s="13">
        <f ca="1">RAND()</f>
        <v>0.95718478322338185</v>
      </c>
      <c r="C4400" t="str">
        <f ca="1">IF(B4400&lt;=$L$3,$I$3,IF(B4400&lt;=$L$4,$I$4,IF(B4400&lt;=$L$5,$I$5,IF(B4400&lt;=$L$6,$I$6,$I$7))))</f>
        <v>Split</v>
      </c>
      <c r="D4400" s="14">
        <f ca="1">LOGINV(RAND(),$M$12,$L$12)</f>
        <v>16.848161642311123</v>
      </c>
      <c r="E4400" s="14">
        <f ca="1">LOGINV(RAND(),$M$13,$L$13)</f>
        <v>32.250870677126905</v>
      </c>
      <c r="F4400" s="14">
        <f ca="1">LOGINV(RAND(),$M$14,$L$14)</f>
        <v>17.617007460621043</v>
      </c>
      <c r="G4400" s="14">
        <f ca="1">D4400+E4400+F4400</f>
        <v>66.716039780059063</v>
      </c>
      <c r="H4400">
        <f ca="1">FLOOR(SimTable[[#This Row],[Total_Service_Time_sec]],10)</f>
        <v>60</v>
      </c>
    </row>
    <row r="4401" spans="1:8" ht="15" customHeight="1">
      <c r="A4401">
        <f t="shared" si="68"/>
        <v>4400</v>
      </c>
      <c r="B4401" s="13">
        <f ca="1">RAND()</f>
        <v>0.20960367396913382</v>
      </c>
      <c r="C4401" t="str">
        <f ca="1">IF(B4401&lt;=$L$3,$I$3,IF(B4401&lt;=$L$4,$I$4,IF(B4401&lt;=$L$5,$I$5,IF(B4401&lt;=$L$6,$I$6,$I$7))))</f>
        <v>Cone</v>
      </c>
      <c r="D4401" s="14">
        <f ca="1">LOGINV(RAND(),$M$12,$L$12)</f>
        <v>23.311675535620768</v>
      </c>
      <c r="E4401" s="14">
        <f ca="1">LOGINV(RAND(),$M$13,$L$13)</f>
        <v>24.573174718520942</v>
      </c>
      <c r="F4401" s="14">
        <f ca="1">LOGINV(RAND(),$M$14,$L$14)</f>
        <v>24.505776292830848</v>
      </c>
      <c r="G4401" s="14">
        <f ca="1">D4401+E4401+F4401</f>
        <v>72.390626546972555</v>
      </c>
      <c r="H4401">
        <f ca="1">FLOOR(SimTable[[#This Row],[Total_Service_Time_sec]],10)</f>
        <v>70</v>
      </c>
    </row>
    <row r="4402" spans="1:8" ht="15" customHeight="1">
      <c r="A4402">
        <f t="shared" si="68"/>
        <v>4401</v>
      </c>
      <c r="B4402" s="13">
        <f ca="1">RAND()</f>
        <v>0.53620278219585982</v>
      </c>
      <c r="C4402" t="str">
        <f ca="1">IF(B4402&lt;=$L$3,$I$3,IF(B4402&lt;=$L$4,$I$4,IF(B4402&lt;=$L$5,$I$5,IF(B4402&lt;=$L$6,$I$6,$I$7))))</f>
        <v>Cup</v>
      </c>
      <c r="D4402" s="14">
        <f ca="1">LOGINV(RAND(),$M$12,$L$12)</f>
        <v>6.8870257166418067</v>
      </c>
      <c r="E4402" s="14">
        <f ca="1">LOGINV(RAND(),$M$13,$L$13)</f>
        <v>22.143664587130282</v>
      </c>
      <c r="F4402" s="14">
        <f ca="1">LOGINV(RAND(),$M$14,$L$14)</f>
        <v>24.650558034406096</v>
      </c>
      <c r="G4402" s="14">
        <f ca="1">D4402+E4402+F4402</f>
        <v>53.681248338178186</v>
      </c>
      <c r="H4402">
        <f ca="1">FLOOR(SimTable[[#This Row],[Total_Service_Time_sec]],10)</f>
        <v>50</v>
      </c>
    </row>
    <row r="4403" spans="1:8" ht="15" customHeight="1">
      <c r="A4403">
        <f t="shared" si="68"/>
        <v>4402</v>
      </c>
      <c r="B4403" s="13">
        <f ca="1">RAND()</f>
        <v>1.955655983880733E-2</v>
      </c>
      <c r="C4403" t="str">
        <f ca="1">IF(B4403&lt;=$L$3,$I$3,IF(B4403&lt;=$L$4,$I$4,IF(B4403&lt;=$L$5,$I$5,IF(B4403&lt;=$L$6,$I$6,$I$7))))</f>
        <v>Cone</v>
      </c>
      <c r="D4403" s="14">
        <f ca="1">LOGINV(RAND(),$M$12,$L$12)</f>
        <v>23.473801165384558</v>
      </c>
      <c r="E4403" s="14">
        <f ca="1">LOGINV(RAND(),$M$13,$L$13)</f>
        <v>44.182906134934413</v>
      </c>
      <c r="F4403" s="14">
        <f ca="1">LOGINV(RAND(),$M$14,$L$14)</f>
        <v>20.266265305502614</v>
      </c>
      <c r="G4403" s="14">
        <f ca="1">D4403+E4403+F4403</f>
        <v>87.922972605821585</v>
      </c>
      <c r="H4403">
        <f ca="1">FLOOR(SimTable[[#This Row],[Total_Service_Time_sec]],10)</f>
        <v>80</v>
      </c>
    </row>
    <row r="4404" spans="1:8" ht="15" customHeight="1">
      <c r="A4404">
        <f t="shared" si="68"/>
        <v>4403</v>
      </c>
      <c r="B4404" s="13">
        <f ca="1">RAND()</f>
        <v>0.93473924507418704</v>
      </c>
      <c r="C4404" t="str">
        <f ca="1">IF(B4404&lt;=$L$3,$I$3,IF(B4404&lt;=$L$4,$I$4,IF(B4404&lt;=$L$5,$I$5,IF(B4404&lt;=$L$6,$I$6,$I$7))))</f>
        <v>Split</v>
      </c>
      <c r="D4404" s="14">
        <f ca="1">LOGINV(RAND(),$M$12,$L$12)</f>
        <v>33.612608333343267</v>
      </c>
      <c r="E4404" s="14">
        <f ca="1">LOGINV(RAND(),$M$13,$L$13)</f>
        <v>24.013384539862201</v>
      </c>
      <c r="F4404" s="14">
        <f ca="1">LOGINV(RAND(),$M$14,$L$14)</f>
        <v>20.015600177994905</v>
      </c>
      <c r="G4404" s="14">
        <f ca="1">D4404+E4404+F4404</f>
        <v>77.641593051200374</v>
      </c>
      <c r="H4404">
        <f ca="1">FLOOR(SimTable[[#This Row],[Total_Service_Time_sec]],10)</f>
        <v>70</v>
      </c>
    </row>
    <row r="4405" spans="1:8" ht="15" customHeight="1">
      <c r="A4405">
        <f t="shared" si="68"/>
        <v>4404</v>
      </c>
      <c r="B4405" s="13">
        <f ca="1">RAND()</f>
        <v>0.26238610986494804</v>
      </c>
      <c r="C4405" t="str">
        <f ca="1">IF(B4405&lt;=$L$3,$I$3,IF(B4405&lt;=$L$4,$I$4,IF(B4405&lt;=$L$5,$I$5,IF(B4405&lt;=$L$6,$I$6,$I$7))))</f>
        <v>Cone</v>
      </c>
      <c r="D4405" s="14">
        <f ca="1">LOGINV(RAND(),$M$12,$L$12)</f>
        <v>10.046761531122334</v>
      </c>
      <c r="E4405" s="14">
        <f ca="1">LOGINV(RAND(),$M$13,$L$13)</f>
        <v>14.800188542337075</v>
      </c>
      <c r="F4405" s="14">
        <f ca="1">LOGINV(RAND(),$M$14,$L$14)</f>
        <v>18.541509524824484</v>
      </c>
      <c r="G4405" s="14">
        <f ca="1">D4405+E4405+F4405</f>
        <v>43.388459598283895</v>
      </c>
      <c r="H4405">
        <f ca="1">FLOOR(SimTable[[#This Row],[Total_Service_Time_sec]],10)</f>
        <v>40</v>
      </c>
    </row>
    <row r="4406" spans="1:8" ht="15" customHeight="1">
      <c r="A4406">
        <f t="shared" si="68"/>
        <v>4405</v>
      </c>
      <c r="B4406" s="13">
        <f ca="1">RAND()</f>
        <v>0.49554787979247061</v>
      </c>
      <c r="C4406" t="str">
        <f ca="1">IF(B4406&lt;=$L$3,$I$3,IF(B4406&lt;=$L$4,$I$4,IF(B4406&lt;=$L$5,$I$5,IF(B4406&lt;=$L$6,$I$6,$I$7))))</f>
        <v>Cone</v>
      </c>
      <c r="D4406" s="14">
        <f ca="1">LOGINV(RAND(),$M$12,$L$12)</f>
        <v>15.910789705867922</v>
      </c>
      <c r="E4406" s="14">
        <f ca="1">LOGINV(RAND(),$M$13,$L$13)</f>
        <v>40.201066075140012</v>
      </c>
      <c r="F4406" s="14">
        <f ca="1">LOGINV(RAND(),$M$14,$L$14)</f>
        <v>18.545075245877229</v>
      </c>
      <c r="G4406" s="14">
        <f ca="1">D4406+E4406+F4406</f>
        <v>74.656931026885161</v>
      </c>
      <c r="H4406">
        <f ca="1">FLOOR(SimTable[[#This Row],[Total_Service_Time_sec]],10)</f>
        <v>70</v>
      </c>
    </row>
    <row r="4407" spans="1:8" ht="15" customHeight="1">
      <c r="A4407">
        <f t="shared" si="68"/>
        <v>4406</v>
      </c>
      <c r="B4407" s="13">
        <f ca="1">RAND()</f>
        <v>0.46401570141961579</v>
      </c>
      <c r="C4407" t="str">
        <f ca="1">IF(B4407&lt;=$L$3,$I$3,IF(B4407&lt;=$L$4,$I$4,IF(B4407&lt;=$L$5,$I$5,IF(B4407&lt;=$L$6,$I$6,$I$7))))</f>
        <v>Cone</v>
      </c>
      <c r="D4407" s="14">
        <f ca="1">LOGINV(RAND(),$M$12,$L$12)</f>
        <v>42.276510278814293</v>
      </c>
      <c r="E4407" s="14">
        <f ca="1">LOGINV(RAND(),$M$13,$L$13)</f>
        <v>41.679623067515855</v>
      </c>
      <c r="F4407" s="14">
        <f ca="1">LOGINV(RAND(),$M$14,$L$14)</f>
        <v>15.524760257938508</v>
      </c>
      <c r="G4407" s="14">
        <f ca="1">D4407+E4407+F4407</f>
        <v>99.480893604268658</v>
      </c>
      <c r="H4407">
        <f ca="1">FLOOR(SimTable[[#This Row],[Total_Service_Time_sec]],10)</f>
        <v>90</v>
      </c>
    </row>
    <row r="4408" spans="1:8" ht="15" customHeight="1">
      <c r="A4408">
        <f t="shared" si="68"/>
        <v>4407</v>
      </c>
      <c r="B4408" s="13">
        <f ca="1">RAND()</f>
        <v>0.40502281117716421</v>
      </c>
      <c r="C4408" t="str">
        <f ca="1">IF(B4408&lt;=$L$3,$I$3,IF(B4408&lt;=$L$4,$I$4,IF(B4408&lt;=$L$5,$I$5,IF(B4408&lt;=$L$6,$I$6,$I$7))))</f>
        <v>Cone</v>
      </c>
      <c r="D4408" s="14">
        <f ca="1">LOGINV(RAND(),$M$12,$L$12)</f>
        <v>25.030662753320371</v>
      </c>
      <c r="E4408" s="14">
        <f ca="1">LOGINV(RAND(),$M$13,$L$13)</f>
        <v>16.908785734065155</v>
      </c>
      <c r="F4408" s="14">
        <f ca="1">LOGINV(RAND(),$M$14,$L$14)</f>
        <v>22.352467647064465</v>
      </c>
      <c r="G4408" s="14">
        <f ca="1">D4408+E4408+F4408</f>
        <v>64.291916134449991</v>
      </c>
      <c r="H4408">
        <f ca="1">FLOOR(SimTable[[#This Row],[Total_Service_Time_sec]],10)</f>
        <v>60</v>
      </c>
    </row>
    <row r="4409" spans="1:8" ht="15" customHeight="1">
      <c r="A4409">
        <f t="shared" si="68"/>
        <v>4408</v>
      </c>
      <c r="B4409" s="13">
        <f ca="1">RAND()</f>
        <v>0.91637570830548443</v>
      </c>
      <c r="C4409" t="str">
        <f ca="1">IF(B4409&lt;=$L$3,$I$3,IF(B4409&lt;=$L$4,$I$4,IF(B4409&lt;=$L$5,$I$5,IF(B4409&lt;=$L$6,$I$6,$I$7))))</f>
        <v>Split</v>
      </c>
      <c r="D4409" s="14">
        <f ca="1">LOGINV(RAND(),$M$12,$L$12)</f>
        <v>17.434725834936291</v>
      </c>
      <c r="E4409" s="14">
        <f ca="1">LOGINV(RAND(),$M$13,$L$13)</f>
        <v>14.397331058615862</v>
      </c>
      <c r="F4409" s="14">
        <f ca="1">LOGINV(RAND(),$M$14,$L$14)</f>
        <v>20.435500024037303</v>
      </c>
      <c r="G4409" s="14">
        <f ca="1">D4409+E4409+F4409</f>
        <v>52.267556917589459</v>
      </c>
      <c r="H4409">
        <f ca="1">FLOOR(SimTable[[#This Row],[Total_Service_Time_sec]],10)</f>
        <v>50</v>
      </c>
    </row>
    <row r="4410" spans="1:8" ht="15" customHeight="1">
      <c r="A4410">
        <f t="shared" si="68"/>
        <v>4409</v>
      </c>
      <c r="B4410" s="13">
        <f ca="1">RAND()</f>
        <v>1.7116241289906409E-2</v>
      </c>
      <c r="C4410" t="str">
        <f ca="1">IF(B4410&lt;=$L$3,$I$3,IF(B4410&lt;=$L$4,$I$4,IF(B4410&lt;=$L$5,$I$5,IF(B4410&lt;=$L$6,$I$6,$I$7))))</f>
        <v>Cone</v>
      </c>
      <c r="D4410" s="14">
        <f ca="1">LOGINV(RAND(),$M$12,$L$12)</f>
        <v>26.045618590189104</v>
      </c>
      <c r="E4410" s="14">
        <f ca="1">LOGINV(RAND(),$M$13,$L$13)</f>
        <v>33.253843281376852</v>
      </c>
      <c r="F4410" s="14">
        <f ca="1">LOGINV(RAND(),$M$14,$L$14)</f>
        <v>20.160833509710073</v>
      </c>
      <c r="G4410" s="14">
        <f ca="1">D4410+E4410+F4410</f>
        <v>79.460295381276026</v>
      </c>
      <c r="H4410">
        <f ca="1">FLOOR(SimTable[[#This Row],[Total_Service_Time_sec]],10)</f>
        <v>70</v>
      </c>
    </row>
    <row r="4411" spans="1:8" ht="15" customHeight="1">
      <c r="A4411">
        <f t="shared" si="68"/>
        <v>4410</v>
      </c>
      <c r="B4411" s="13">
        <f ca="1">RAND()</f>
        <v>0.10239463462795484</v>
      </c>
      <c r="C4411" t="str">
        <f ca="1">IF(B4411&lt;=$L$3,$I$3,IF(B4411&lt;=$L$4,$I$4,IF(B4411&lt;=$L$5,$I$5,IF(B4411&lt;=$L$6,$I$6,$I$7))))</f>
        <v>Cone</v>
      </c>
      <c r="D4411" s="14">
        <f ca="1">LOGINV(RAND(),$M$12,$L$12)</f>
        <v>10.742673528951791</v>
      </c>
      <c r="E4411" s="14">
        <f ca="1">LOGINV(RAND(),$M$13,$L$13)</f>
        <v>12.540143058983144</v>
      </c>
      <c r="F4411" s="14">
        <f ca="1">LOGINV(RAND(),$M$14,$L$14)</f>
        <v>29.625259188801405</v>
      </c>
      <c r="G4411" s="14">
        <f ca="1">D4411+E4411+F4411</f>
        <v>52.908075776736339</v>
      </c>
      <c r="H4411">
        <f ca="1">FLOOR(SimTable[[#This Row],[Total_Service_Time_sec]],10)</f>
        <v>50</v>
      </c>
    </row>
    <row r="4412" spans="1:8" ht="15" customHeight="1">
      <c r="A4412">
        <f t="shared" si="68"/>
        <v>4411</v>
      </c>
      <c r="B4412" s="13">
        <f ca="1">RAND()</f>
        <v>0.72678950229658679</v>
      </c>
      <c r="C4412" t="str">
        <f ca="1">IF(B4412&lt;=$L$3,$I$3,IF(B4412&lt;=$L$4,$I$4,IF(B4412&lt;=$L$5,$I$5,IF(B4412&lt;=$L$6,$I$6,$I$7))))</f>
        <v>Cup</v>
      </c>
      <c r="D4412" s="14">
        <f ca="1">LOGINV(RAND(),$M$12,$L$12)</f>
        <v>13.639927864884763</v>
      </c>
      <c r="E4412" s="14">
        <f ca="1">LOGINV(RAND(),$M$13,$L$13)</f>
        <v>12.328183581502657</v>
      </c>
      <c r="F4412" s="14">
        <f ca="1">LOGINV(RAND(),$M$14,$L$14)</f>
        <v>20.556805641671971</v>
      </c>
      <c r="G4412" s="14">
        <f ca="1">D4412+E4412+F4412</f>
        <v>46.524917088059389</v>
      </c>
      <c r="H4412">
        <f ca="1">FLOOR(SimTable[[#This Row],[Total_Service_Time_sec]],10)</f>
        <v>40</v>
      </c>
    </row>
    <row r="4413" spans="1:8" ht="15" customHeight="1">
      <c r="A4413">
        <f t="shared" si="68"/>
        <v>4412</v>
      </c>
      <c r="B4413" s="13">
        <f ca="1">RAND()</f>
        <v>0.46812813936042619</v>
      </c>
      <c r="C4413" t="str">
        <f ca="1">IF(B4413&lt;=$L$3,$I$3,IF(B4413&lt;=$L$4,$I$4,IF(B4413&lt;=$L$5,$I$5,IF(B4413&lt;=$L$6,$I$6,$I$7))))</f>
        <v>Cone</v>
      </c>
      <c r="D4413" s="14">
        <f ca="1">LOGINV(RAND(),$M$12,$L$12)</f>
        <v>8.1243089296108533</v>
      </c>
      <c r="E4413" s="14">
        <f ca="1">LOGINV(RAND(),$M$13,$L$13)</f>
        <v>23.427774733156646</v>
      </c>
      <c r="F4413" s="14">
        <f ca="1">LOGINV(RAND(),$M$14,$L$14)</f>
        <v>26.286666242801136</v>
      </c>
      <c r="G4413" s="14">
        <f ca="1">D4413+E4413+F4413</f>
        <v>57.838749905568633</v>
      </c>
      <c r="H4413">
        <f ca="1">FLOOR(SimTable[[#This Row],[Total_Service_Time_sec]],10)</f>
        <v>50</v>
      </c>
    </row>
    <row r="4414" spans="1:8" ht="15" customHeight="1">
      <c r="A4414">
        <f t="shared" si="68"/>
        <v>4413</v>
      </c>
      <c r="B4414" s="13">
        <f ca="1">RAND()</f>
        <v>0.25059506902439888</v>
      </c>
      <c r="C4414" t="str">
        <f ca="1">IF(B4414&lt;=$L$3,$I$3,IF(B4414&lt;=$L$4,$I$4,IF(B4414&lt;=$L$5,$I$5,IF(B4414&lt;=$L$6,$I$6,$I$7))))</f>
        <v>Cone</v>
      </c>
      <c r="D4414" s="14">
        <f ca="1">LOGINV(RAND(),$M$12,$L$12)</f>
        <v>19.019125160368912</v>
      </c>
      <c r="E4414" s="14">
        <f ca="1">LOGINV(RAND(),$M$13,$L$13)</f>
        <v>29.379790156033526</v>
      </c>
      <c r="F4414" s="14">
        <f ca="1">LOGINV(RAND(),$M$14,$L$14)</f>
        <v>21.647085584730192</v>
      </c>
      <c r="G4414" s="14">
        <f ca="1">D4414+E4414+F4414</f>
        <v>70.046000901132629</v>
      </c>
      <c r="H4414">
        <f ca="1">FLOOR(SimTable[[#This Row],[Total_Service_Time_sec]],10)</f>
        <v>70</v>
      </c>
    </row>
    <row r="4415" spans="1:8" ht="15" customHeight="1">
      <c r="A4415">
        <f t="shared" si="68"/>
        <v>4414</v>
      </c>
      <c r="B4415" s="13">
        <f ca="1">RAND()</f>
        <v>0.50093416150403636</v>
      </c>
      <c r="C4415" t="str">
        <f ca="1">IF(B4415&lt;=$L$3,$I$3,IF(B4415&lt;=$L$4,$I$4,IF(B4415&lt;=$L$5,$I$5,IF(B4415&lt;=$L$6,$I$6,$I$7))))</f>
        <v>Cup</v>
      </c>
      <c r="D4415" s="14">
        <f ca="1">LOGINV(RAND(),$M$12,$L$12)</f>
        <v>19.123723671939544</v>
      </c>
      <c r="E4415" s="14">
        <f ca="1">LOGINV(RAND(),$M$13,$L$13)</f>
        <v>39.296555101653659</v>
      </c>
      <c r="F4415" s="14">
        <f ca="1">LOGINV(RAND(),$M$14,$L$14)</f>
        <v>17.08754367649728</v>
      </c>
      <c r="G4415" s="14">
        <f ca="1">D4415+E4415+F4415</f>
        <v>75.507822450090487</v>
      </c>
      <c r="H4415">
        <f ca="1">FLOOR(SimTable[[#This Row],[Total_Service_Time_sec]],10)</f>
        <v>70</v>
      </c>
    </row>
    <row r="4416" spans="1:8" ht="15" customHeight="1">
      <c r="A4416">
        <f t="shared" si="68"/>
        <v>4415</v>
      </c>
      <c r="B4416" s="13">
        <f ca="1">RAND()</f>
        <v>0.26512904475176502</v>
      </c>
      <c r="C4416" t="str">
        <f ca="1">IF(B4416&lt;=$L$3,$I$3,IF(B4416&lt;=$L$4,$I$4,IF(B4416&lt;=$L$5,$I$5,IF(B4416&lt;=$L$6,$I$6,$I$7))))</f>
        <v>Cone</v>
      </c>
      <c r="D4416" s="14">
        <f ca="1">LOGINV(RAND(),$M$12,$L$12)</f>
        <v>35.597196190568482</v>
      </c>
      <c r="E4416" s="14">
        <f ca="1">LOGINV(RAND(),$M$13,$L$13)</f>
        <v>25.858192862698761</v>
      </c>
      <c r="F4416" s="14">
        <f ca="1">LOGINV(RAND(),$M$14,$L$14)</f>
        <v>14.960371738207593</v>
      </c>
      <c r="G4416" s="14">
        <f ca="1">D4416+E4416+F4416</f>
        <v>76.415760791474838</v>
      </c>
      <c r="H4416">
        <f ca="1">FLOOR(SimTable[[#This Row],[Total_Service_Time_sec]],10)</f>
        <v>70</v>
      </c>
    </row>
    <row r="4417" spans="1:8" ht="15" customHeight="1">
      <c r="A4417">
        <f t="shared" si="68"/>
        <v>4416</v>
      </c>
      <c r="B4417" s="13">
        <f ca="1">RAND()</f>
        <v>0.95906053690921456</v>
      </c>
      <c r="C4417" t="str">
        <f ca="1">IF(B4417&lt;=$L$3,$I$3,IF(B4417&lt;=$L$4,$I$4,IF(B4417&lt;=$L$5,$I$5,IF(B4417&lt;=$L$6,$I$6,$I$7))))</f>
        <v>Split</v>
      </c>
      <c r="D4417" s="14">
        <f ca="1">LOGINV(RAND(),$M$12,$L$12)</f>
        <v>28.070002034508803</v>
      </c>
      <c r="E4417" s="14">
        <f ca="1">LOGINV(RAND(),$M$13,$L$13)</f>
        <v>40.053315990441831</v>
      </c>
      <c r="F4417" s="14">
        <f ca="1">LOGINV(RAND(),$M$14,$L$14)</f>
        <v>17.978724931002297</v>
      </c>
      <c r="G4417" s="14">
        <f ca="1">D4417+E4417+F4417</f>
        <v>86.102042955952925</v>
      </c>
      <c r="H4417">
        <f ca="1">FLOOR(SimTable[[#This Row],[Total_Service_Time_sec]],10)</f>
        <v>80</v>
      </c>
    </row>
    <row r="4418" spans="1:8" ht="15" customHeight="1">
      <c r="A4418">
        <f t="shared" ref="A4418:A4481" si="69">ROW()-1</f>
        <v>4417</v>
      </c>
      <c r="B4418" s="13">
        <f ca="1">RAND()</f>
        <v>0.17360612990740787</v>
      </c>
      <c r="C4418" t="str">
        <f ca="1">IF(B4418&lt;=$L$3,$I$3,IF(B4418&lt;=$L$4,$I$4,IF(B4418&lt;=$L$5,$I$5,IF(B4418&lt;=$L$6,$I$6,$I$7))))</f>
        <v>Cone</v>
      </c>
      <c r="D4418" s="14">
        <f ca="1">LOGINV(RAND(),$M$12,$L$12)</f>
        <v>16.899454452527877</v>
      </c>
      <c r="E4418" s="14">
        <f ca="1">LOGINV(RAND(),$M$13,$L$13)</f>
        <v>49.972008216135173</v>
      </c>
      <c r="F4418" s="14">
        <f ca="1">LOGINV(RAND(),$M$14,$L$14)</f>
        <v>21.52051275628822</v>
      </c>
      <c r="G4418" s="14">
        <f ca="1">D4418+E4418+F4418</f>
        <v>88.391975424951255</v>
      </c>
      <c r="H4418">
        <f ca="1">FLOOR(SimTable[[#This Row],[Total_Service_Time_sec]],10)</f>
        <v>80</v>
      </c>
    </row>
    <row r="4419" spans="1:8" ht="15" customHeight="1">
      <c r="A4419">
        <f t="shared" si="69"/>
        <v>4418</v>
      </c>
      <c r="B4419" s="13">
        <f ca="1">RAND()</f>
        <v>0.48254451791473552</v>
      </c>
      <c r="C4419" t="str">
        <f ca="1">IF(B4419&lt;=$L$3,$I$3,IF(B4419&lt;=$L$4,$I$4,IF(B4419&lt;=$L$5,$I$5,IF(B4419&lt;=$L$6,$I$6,$I$7))))</f>
        <v>Cone</v>
      </c>
      <c r="D4419" s="14">
        <f ca="1">LOGINV(RAND(),$M$12,$L$12)</f>
        <v>27.948483584975001</v>
      </c>
      <c r="E4419" s="14">
        <f ca="1">LOGINV(RAND(),$M$13,$L$13)</f>
        <v>31.282156915369761</v>
      </c>
      <c r="F4419" s="14">
        <f ca="1">LOGINV(RAND(),$M$14,$L$14)</f>
        <v>12.083805299914971</v>
      </c>
      <c r="G4419" s="14">
        <f ca="1">D4419+E4419+F4419</f>
        <v>71.314445800259733</v>
      </c>
      <c r="H4419">
        <f ca="1">FLOOR(SimTable[[#This Row],[Total_Service_Time_sec]],10)</f>
        <v>70</v>
      </c>
    </row>
    <row r="4420" spans="1:8" ht="15" customHeight="1">
      <c r="A4420">
        <f t="shared" si="69"/>
        <v>4419</v>
      </c>
      <c r="B4420" s="13">
        <f ca="1">RAND()</f>
        <v>0.77019611170241598</v>
      </c>
      <c r="C4420" t="str">
        <f ca="1">IF(B4420&lt;=$L$3,$I$3,IF(B4420&lt;=$L$4,$I$4,IF(B4420&lt;=$L$5,$I$5,IF(B4420&lt;=$L$6,$I$6,$I$7))))</f>
        <v>Cup</v>
      </c>
      <c r="D4420" s="14">
        <f ca="1">LOGINV(RAND(),$M$12,$L$12)</f>
        <v>34.383921228160347</v>
      </c>
      <c r="E4420" s="14">
        <f ca="1">LOGINV(RAND(),$M$13,$L$13)</f>
        <v>22.159955399709396</v>
      </c>
      <c r="F4420" s="14">
        <f ca="1">LOGINV(RAND(),$M$14,$L$14)</f>
        <v>19.253549338681726</v>
      </c>
      <c r="G4420" s="14">
        <f ca="1">D4420+E4420+F4420</f>
        <v>75.797425966551472</v>
      </c>
      <c r="H4420">
        <f ca="1">FLOOR(SimTable[[#This Row],[Total_Service_Time_sec]],10)</f>
        <v>70</v>
      </c>
    </row>
    <row r="4421" spans="1:8" ht="15" customHeight="1">
      <c r="A4421">
        <f t="shared" si="69"/>
        <v>4420</v>
      </c>
      <c r="B4421" s="13">
        <f ca="1">RAND()</f>
        <v>0.62355519121027503</v>
      </c>
      <c r="C4421" t="str">
        <f ca="1">IF(B4421&lt;=$L$3,$I$3,IF(B4421&lt;=$L$4,$I$4,IF(B4421&lt;=$L$5,$I$5,IF(B4421&lt;=$L$6,$I$6,$I$7))))</f>
        <v>Cup</v>
      </c>
      <c r="D4421" s="14">
        <f ca="1">LOGINV(RAND(),$M$12,$L$12)</f>
        <v>48.846776313137951</v>
      </c>
      <c r="E4421" s="14">
        <f ca="1">LOGINV(RAND(),$M$13,$L$13)</f>
        <v>14.671070140484845</v>
      </c>
      <c r="F4421" s="14">
        <f ca="1">LOGINV(RAND(),$M$14,$L$14)</f>
        <v>21.554309551572004</v>
      </c>
      <c r="G4421" s="14">
        <f ca="1">D4421+E4421+F4421</f>
        <v>85.072156005194799</v>
      </c>
      <c r="H4421">
        <f ca="1">FLOOR(SimTable[[#This Row],[Total_Service_Time_sec]],10)</f>
        <v>80</v>
      </c>
    </row>
    <row r="4422" spans="1:8" ht="15" customHeight="1">
      <c r="A4422">
        <f t="shared" si="69"/>
        <v>4421</v>
      </c>
      <c r="B4422" s="13">
        <f ca="1">RAND()</f>
        <v>4.934985037213413E-2</v>
      </c>
      <c r="C4422" t="str">
        <f ca="1">IF(B4422&lt;=$L$3,$I$3,IF(B4422&lt;=$L$4,$I$4,IF(B4422&lt;=$L$5,$I$5,IF(B4422&lt;=$L$6,$I$6,$I$7))))</f>
        <v>Cone</v>
      </c>
      <c r="D4422" s="14">
        <f ca="1">LOGINV(RAND(),$M$12,$L$12)</f>
        <v>10.809100285623401</v>
      </c>
      <c r="E4422" s="14">
        <f ca="1">LOGINV(RAND(),$M$13,$L$13)</f>
        <v>49.4116723852066</v>
      </c>
      <c r="F4422" s="14">
        <f ca="1">LOGINV(RAND(),$M$14,$L$14)</f>
        <v>25.224386378310967</v>
      </c>
      <c r="G4422" s="14">
        <f ca="1">D4422+E4422+F4422</f>
        <v>85.445159049140969</v>
      </c>
      <c r="H4422">
        <f ca="1">FLOOR(SimTable[[#This Row],[Total_Service_Time_sec]],10)</f>
        <v>80</v>
      </c>
    </row>
    <row r="4423" spans="1:8" ht="15" customHeight="1">
      <c r="A4423">
        <f t="shared" si="69"/>
        <v>4422</v>
      </c>
      <c r="B4423" s="13">
        <f ca="1">RAND()</f>
        <v>0.2193660092425358</v>
      </c>
      <c r="C4423" t="str">
        <f ca="1">IF(B4423&lt;=$L$3,$I$3,IF(B4423&lt;=$L$4,$I$4,IF(B4423&lt;=$L$5,$I$5,IF(B4423&lt;=$L$6,$I$6,$I$7))))</f>
        <v>Cone</v>
      </c>
      <c r="D4423" s="14">
        <f ca="1">LOGINV(RAND(),$M$12,$L$12)</f>
        <v>15.855690863305149</v>
      </c>
      <c r="E4423" s="14">
        <f ca="1">LOGINV(RAND(),$M$13,$L$13)</f>
        <v>30.987281748838392</v>
      </c>
      <c r="F4423" s="14">
        <f ca="1">LOGINV(RAND(),$M$14,$L$14)</f>
        <v>22.103517069492693</v>
      </c>
      <c r="G4423" s="14">
        <f ca="1">D4423+E4423+F4423</f>
        <v>68.946489681636237</v>
      </c>
      <c r="H4423">
        <f ca="1">FLOOR(SimTable[[#This Row],[Total_Service_Time_sec]],10)</f>
        <v>60</v>
      </c>
    </row>
    <row r="4424" spans="1:8" ht="15" customHeight="1">
      <c r="A4424">
        <f t="shared" si="69"/>
        <v>4423</v>
      </c>
      <c r="B4424" s="13">
        <f ca="1">RAND()</f>
        <v>0.22754762692794839</v>
      </c>
      <c r="C4424" t="str">
        <f ca="1">IF(B4424&lt;=$L$3,$I$3,IF(B4424&lt;=$L$4,$I$4,IF(B4424&lt;=$L$5,$I$5,IF(B4424&lt;=$L$6,$I$6,$I$7))))</f>
        <v>Cone</v>
      </c>
      <c r="D4424" s="14">
        <f ca="1">LOGINV(RAND(),$M$12,$L$12)</f>
        <v>41.434601195525438</v>
      </c>
      <c r="E4424" s="14">
        <f ca="1">LOGINV(RAND(),$M$13,$L$13)</f>
        <v>62.556435474237475</v>
      </c>
      <c r="F4424" s="14">
        <f ca="1">LOGINV(RAND(),$M$14,$L$14)</f>
        <v>13.654221787182891</v>
      </c>
      <c r="G4424" s="14">
        <f ca="1">D4424+E4424+F4424</f>
        <v>117.6452584569458</v>
      </c>
      <c r="H4424">
        <f ca="1">FLOOR(SimTable[[#This Row],[Total_Service_Time_sec]],10)</f>
        <v>110</v>
      </c>
    </row>
    <row r="4425" spans="1:8" ht="15" customHeight="1">
      <c r="A4425">
        <f t="shared" si="69"/>
        <v>4424</v>
      </c>
      <c r="B4425" s="13">
        <f ca="1">RAND()</f>
        <v>5.8591311979932725E-2</v>
      </c>
      <c r="C4425" t="str">
        <f ca="1">IF(B4425&lt;=$L$3,$I$3,IF(B4425&lt;=$L$4,$I$4,IF(B4425&lt;=$L$5,$I$5,IF(B4425&lt;=$L$6,$I$6,$I$7))))</f>
        <v>Cone</v>
      </c>
      <c r="D4425" s="14">
        <f ca="1">LOGINV(RAND(),$M$12,$L$12)</f>
        <v>20.990340292313398</v>
      </c>
      <c r="E4425" s="14">
        <f ca="1">LOGINV(RAND(),$M$13,$L$13)</f>
        <v>22.254572401468906</v>
      </c>
      <c r="F4425" s="14">
        <f ca="1">LOGINV(RAND(),$M$14,$L$14)</f>
        <v>19.290915758264333</v>
      </c>
      <c r="G4425" s="14">
        <f ca="1">D4425+E4425+F4425</f>
        <v>62.535828452046637</v>
      </c>
      <c r="H4425">
        <f ca="1">FLOOR(SimTable[[#This Row],[Total_Service_Time_sec]],10)</f>
        <v>60</v>
      </c>
    </row>
    <row r="4426" spans="1:8" ht="15" customHeight="1">
      <c r="A4426">
        <f t="shared" si="69"/>
        <v>4425</v>
      </c>
      <c r="B4426" s="13">
        <f ca="1">RAND()</f>
        <v>0.52109202407305233</v>
      </c>
      <c r="C4426" t="str">
        <f ca="1">IF(B4426&lt;=$L$3,$I$3,IF(B4426&lt;=$L$4,$I$4,IF(B4426&lt;=$L$5,$I$5,IF(B4426&lt;=$L$6,$I$6,$I$7))))</f>
        <v>Cup</v>
      </c>
      <c r="D4426" s="14">
        <f ca="1">LOGINV(RAND(),$M$12,$L$12)</f>
        <v>27.251999083596768</v>
      </c>
      <c r="E4426" s="14">
        <f ca="1">LOGINV(RAND(),$M$13,$L$13)</f>
        <v>16.701068696623771</v>
      </c>
      <c r="F4426" s="14">
        <f ca="1">LOGINV(RAND(),$M$14,$L$14)</f>
        <v>22.252488906756906</v>
      </c>
      <c r="G4426" s="14">
        <f ca="1">D4426+E4426+F4426</f>
        <v>66.205556686977445</v>
      </c>
      <c r="H4426">
        <f ca="1">FLOOR(SimTable[[#This Row],[Total_Service_Time_sec]],10)</f>
        <v>60</v>
      </c>
    </row>
    <row r="4427" spans="1:8" ht="15" customHeight="1">
      <c r="A4427">
        <f t="shared" si="69"/>
        <v>4426</v>
      </c>
      <c r="B4427" s="13">
        <f ca="1">RAND()</f>
        <v>0.59169186071152691</v>
      </c>
      <c r="C4427" t="str">
        <f ca="1">IF(B4427&lt;=$L$3,$I$3,IF(B4427&lt;=$L$4,$I$4,IF(B4427&lt;=$L$5,$I$5,IF(B4427&lt;=$L$6,$I$6,$I$7))))</f>
        <v>Cup</v>
      </c>
      <c r="D4427" s="14">
        <f ca="1">LOGINV(RAND(),$M$12,$L$12)</f>
        <v>96.620491264148498</v>
      </c>
      <c r="E4427" s="14">
        <f ca="1">LOGINV(RAND(),$M$13,$L$13)</f>
        <v>34.836905559330347</v>
      </c>
      <c r="F4427" s="14">
        <f ca="1">LOGINV(RAND(),$M$14,$L$14)</f>
        <v>22.970969119416473</v>
      </c>
      <c r="G4427" s="14">
        <f ca="1">D4427+E4427+F4427</f>
        <v>154.42836594289534</v>
      </c>
      <c r="H4427">
        <f ca="1">FLOOR(SimTable[[#This Row],[Total_Service_Time_sec]],10)</f>
        <v>150</v>
      </c>
    </row>
    <row r="4428" spans="1:8" ht="15" customHeight="1">
      <c r="A4428">
        <f t="shared" si="69"/>
        <v>4427</v>
      </c>
      <c r="B4428" s="13">
        <f ca="1">RAND()</f>
        <v>0.39870905892039443</v>
      </c>
      <c r="C4428" t="str">
        <f ca="1">IF(B4428&lt;=$L$3,$I$3,IF(B4428&lt;=$L$4,$I$4,IF(B4428&lt;=$L$5,$I$5,IF(B4428&lt;=$L$6,$I$6,$I$7))))</f>
        <v>Cone</v>
      </c>
      <c r="D4428" s="14">
        <f ca="1">LOGINV(RAND(),$M$12,$L$12)</f>
        <v>14.719028782442239</v>
      </c>
      <c r="E4428" s="14">
        <f ca="1">LOGINV(RAND(),$M$13,$L$13)</f>
        <v>21.982714298605863</v>
      </c>
      <c r="F4428" s="14">
        <f ca="1">LOGINV(RAND(),$M$14,$L$14)</f>
        <v>22.259917302587112</v>
      </c>
      <c r="G4428" s="14">
        <f ca="1">D4428+E4428+F4428</f>
        <v>58.961660383635213</v>
      </c>
      <c r="H4428">
        <f ca="1">FLOOR(SimTable[[#This Row],[Total_Service_Time_sec]],10)</f>
        <v>50</v>
      </c>
    </row>
    <row r="4429" spans="1:8" ht="15" customHeight="1">
      <c r="A4429">
        <f t="shared" si="69"/>
        <v>4428</v>
      </c>
      <c r="B4429" s="13">
        <f ca="1">RAND()</f>
        <v>0.34950544782484205</v>
      </c>
      <c r="C4429" t="str">
        <f ca="1">IF(B4429&lt;=$L$3,$I$3,IF(B4429&lt;=$L$4,$I$4,IF(B4429&lt;=$L$5,$I$5,IF(B4429&lt;=$L$6,$I$6,$I$7))))</f>
        <v>Cone</v>
      </c>
      <c r="D4429" s="14">
        <f ca="1">LOGINV(RAND(),$M$12,$L$12)</f>
        <v>20.244341452033506</v>
      </c>
      <c r="E4429" s="14">
        <f ca="1">LOGINV(RAND(),$M$13,$L$13)</f>
        <v>38.646586126966611</v>
      </c>
      <c r="F4429" s="14">
        <f ca="1">LOGINV(RAND(),$M$14,$L$14)</f>
        <v>14.60291401621552</v>
      </c>
      <c r="G4429" s="14">
        <f ca="1">D4429+E4429+F4429</f>
        <v>73.493841595215642</v>
      </c>
      <c r="H4429">
        <f ca="1">FLOOR(SimTable[[#This Row],[Total_Service_Time_sec]],10)</f>
        <v>70</v>
      </c>
    </row>
    <row r="4430" spans="1:8" ht="15" customHeight="1">
      <c r="A4430">
        <f t="shared" si="69"/>
        <v>4429</v>
      </c>
      <c r="B4430" s="13">
        <f ca="1">RAND()</f>
        <v>0.76648255773659701</v>
      </c>
      <c r="C4430" t="str">
        <f ca="1">IF(B4430&lt;=$L$3,$I$3,IF(B4430&lt;=$L$4,$I$4,IF(B4430&lt;=$L$5,$I$5,IF(B4430&lt;=$L$6,$I$6,$I$7))))</f>
        <v>Cup</v>
      </c>
      <c r="D4430" s="14">
        <f ca="1">LOGINV(RAND(),$M$12,$L$12)</f>
        <v>22.17072241297322</v>
      </c>
      <c r="E4430" s="14">
        <f ca="1">LOGINV(RAND(),$M$13,$L$13)</f>
        <v>21.943551123743379</v>
      </c>
      <c r="F4430" s="14">
        <f ca="1">LOGINV(RAND(),$M$14,$L$14)</f>
        <v>20.253506866746971</v>
      </c>
      <c r="G4430" s="14">
        <f ca="1">D4430+E4430+F4430</f>
        <v>64.36778040346357</v>
      </c>
      <c r="H4430">
        <f ca="1">FLOOR(SimTable[[#This Row],[Total_Service_Time_sec]],10)</f>
        <v>60</v>
      </c>
    </row>
    <row r="4431" spans="1:8" ht="15" customHeight="1">
      <c r="A4431">
        <f t="shared" si="69"/>
        <v>4430</v>
      </c>
      <c r="B4431" s="13">
        <f ca="1">RAND()</f>
        <v>0.87542905837738871</v>
      </c>
      <c r="C4431" t="str">
        <f ca="1">IF(B4431&lt;=$L$3,$I$3,IF(B4431&lt;=$L$4,$I$4,IF(B4431&lt;=$L$5,$I$5,IF(B4431&lt;=$L$6,$I$6,$I$7))))</f>
        <v>Shake</v>
      </c>
      <c r="D4431" s="14">
        <f ca="1">LOGINV(RAND(),$M$12,$L$12)</f>
        <v>30.344597459461557</v>
      </c>
      <c r="E4431" s="14">
        <f ca="1">LOGINV(RAND(),$M$13,$L$13)</f>
        <v>33.502287750321706</v>
      </c>
      <c r="F4431" s="14">
        <f ca="1">LOGINV(RAND(),$M$14,$L$14)</f>
        <v>27.722260302331328</v>
      </c>
      <c r="G4431" s="14">
        <f ca="1">D4431+E4431+F4431</f>
        <v>91.569145512114602</v>
      </c>
      <c r="H4431">
        <f ca="1">FLOOR(SimTable[[#This Row],[Total_Service_Time_sec]],10)</f>
        <v>90</v>
      </c>
    </row>
    <row r="4432" spans="1:8" ht="15" customHeight="1">
      <c r="A4432">
        <f t="shared" si="69"/>
        <v>4431</v>
      </c>
      <c r="B4432" s="13">
        <f ca="1">RAND()</f>
        <v>0.90538102767759499</v>
      </c>
      <c r="C4432" t="str">
        <f ca="1">IF(B4432&lt;=$L$3,$I$3,IF(B4432&lt;=$L$4,$I$4,IF(B4432&lt;=$L$5,$I$5,IF(B4432&lt;=$L$6,$I$6,$I$7))))</f>
        <v>Split</v>
      </c>
      <c r="D4432" s="14">
        <f ca="1">LOGINV(RAND(),$M$12,$L$12)</f>
        <v>44.453282632158945</v>
      </c>
      <c r="E4432" s="14">
        <f ca="1">LOGINV(RAND(),$M$13,$L$13)</f>
        <v>23.690324331788762</v>
      </c>
      <c r="F4432" s="14">
        <f ca="1">LOGINV(RAND(),$M$14,$L$14)</f>
        <v>15.884941386938999</v>
      </c>
      <c r="G4432" s="14">
        <f ca="1">D4432+E4432+F4432</f>
        <v>84.028548350886709</v>
      </c>
      <c r="H4432">
        <f ca="1">FLOOR(SimTable[[#This Row],[Total_Service_Time_sec]],10)</f>
        <v>80</v>
      </c>
    </row>
    <row r="4433" spans="1:8" ht="15" customHeight="1">
      <c r="A4433">
        <f t="shared" si="69"/>
        <v>4432</v>
      </c>
      <c r="B4433" s="13">
        <f ca="1">RAND()</f>
        <v>0.68804804254397012</v>
      </c>
      <c r="C4433" t="str">
        <f ca="1">IF(B4433&lt;=$L$3,$I$3,IF(B4433&lt;=$L$4,$I$4,IF(B4433&lt;=$L$5,$I$5,IF(B4433&lt;=$L$6,$I$6,$I$7))))</f>
        <v>Cup</v>
      </c>
      <c r="D4433" s="14">
        <f ca="1">LOGINV(RAND(),$M$12,$L$12)</f>
        <v>22.224935667291366</v>
      </c>
      <c r="E4433" s="14">
        <f ca="1">LOGINV(RAND(),$M$13,$L$13)</f>
        <v>88.55480961866192</v>
      </c>
      <c r="F4433" s="14">
        <f ca="1">LOGINV(RAND(),$M$14,$L$14)</f>
        <v>17.003971133343867</v>
      </c>
      <c r="G4433" s="14">
        <f ca="1">D4433+E4433+F4433</f>
        <v>127.78371641929715</v>
      </c>
      <c r="H4433">
        <f ca="1">FLOOR(SimTable[[#This Row],[Total_Service_Time_sec]],10)</f>
        <v>120</v>
      </c>
    </row>
    <row r="4434" spans="1:8" ht="15" customHeight="1">
      <c r="A4434">
        <f t="shared" si="69"/>
        <v>4433</v>
      </c>
      <c r="B4434" s="13">
        <f ca="1">RAND()</f>
        <v>0.99061437057732793</v>
      </c>
      <c r="C4434" t="str">
        <f ca="1">IF(B4434&lt;=$L$3,$I$3,IF(B4434&lt;=$L$4,$I$4,IF(B4434&lt;=$L$5,$I$5,IF(B4434&lt;=$L$6,$I$6,$I$7))))</f>
        <v>Sundae</v>
      </c>
      <c r="D4434" s="14">
        <f ca="1">LOGINV(RAND(),$M$12,$L$12)</f>
        <v>10.26285306136951</v>
      </c>
      <c r="E4434" s="14">
        <f ca="1">LOGINV(RAND(),$M$13,$L$13)</f>
        <v>10.538830943958947</v>
      </c>
      <c r="F4434" s="14">
        <f ca="1">LOGINV(RAND(),$M$14,$L$14)</f>
        <v>23.624116028472351</v>
      </c>
      <c r="G4434" s="14">
        <f ca="1">D4434+E4434+F4434</f>
        <v>44.425800033800812</v>
      </c>
      <c r="H4434">
        <f ca="1">FLOOR(SimTable[[#This Row],[Total_Service_Time_sec]],10)</f>
        <v>40</v>
      </c>
    </row>
    <row r="4435" spans="1:8" ht="15" customHeight="1">
      <c r="A4435">
        <f t="shared" si="69"/>
        <v>4434</v>
      </c>
      <c r="B4435" s="13">
        <f ca="1">RAND()</f>
        <v>0.49058792567732035</v>
      </c>
      <c r="C4435" t="str">
        <f ca="1">IF(B4435&lt;=$L$3,$I$3,IF(B4435&lt;=$L$4,$I$4,IF(B4435&lt;=$L$5,$I$5,IF(B4435&lt;=$L$6,$I$6,$I$7))))</f>
        <v>Cone</v>
      </c>
      <c r="D4435" s="14">
        <f ca="1">LOGINV(RAND(),$M$12,$L$12)</f>
        <v>52.856574647940647</v>
      </c>
      <c r="E4435" s="14">
        <f ca="1">LOGINV(RAND(),$M$13,$L$13)</f>
        <v>15.266805306548861</v>
      </c>
      <c r="F4435" s="14">
        <f ca="1">LOGINV(RAND(),$M$14,$L$14)</f>
        <v>17.339166983358336</v>
      </c>
      <c r="G4435" s="14">
        <f ca="1">D4435+E4435+F4435</f>
        <v>85.462546937847847</v>
      </c>
      <c r="H4435">
        <f ca="1">FLOOR(SimTable[[#This Row],[Total_Service_Time_sec]],10)</f>
        <v>80</v>
      </c>
    </row>
    <row r="4436" spans="1:8" ht="15" customHeight="1">
      <c r="A4436">
        <f t="shared" si="69"/>
        <v>4435</v>
      </c>
      <c r="B4436" s="13">
        <f ca="1">RAND()</f>
        <v>0.11892200829522959</v>
      </c>
      <c r="C4436" t="str">
        <f ca="1">IF(B4436&lt;=$L$3,$I$3,IF(B4436&lt;=$L$4,$I$4,IF(B4436&lt;=$L$5,$I$5,IF(B4436&lt;=$L$6,$I$6,$I$7))))</f>
        <v>Cone</v>
      </c>
      <c r="D4436" s="14">
        <f ca="1">LOGINV(RAND(),$M$12,$L$12)</f>
        <v>29.008404500286396</v>
      </c>
      <c r="E4436" s="14">
        <f ca="1">LOGINV(RAND(),$M$13,$L$13)</f>
        <v>23.79723238338023</v>
      </c>
      <c r="F4436" s="14">
        <f ca="1">LOGINV(RAND(),$M$14,$L$14)</f>
        <v>18.235722339068662</v>
      </c>
      <c r="G4436" s="14">
        <f ca="1">D4436+E4436+F4436</f>
        <v>71.041359222735281</v>
      </c>
      <c r="H4436">
        <f ca="1">FLOOR(SimTable[[#This Row],[Total_Service_Time_sec]],10)</f>
        <v>70</v>
      </c>
    </row>
    <row r="4437" spans="1:8" ht="15" customHeight="1">
      <c r="A4437">
        <f t="shared" si="69"/>
        <v>4436</v>
      </c>
      <c r="B4437" s="13">
        <f ca="1">RAND()</f>
        <v>0.74445692168754984</v>
      </c>
      <c r="C4437" t="str">
        <f ca="1">IF(B4437&lt;=$L$3,$I$3,IF(B4437&lt;=$L$4,$I$4,IF(B4437&lt;=$L$5,$I$5,IF(B4437&lt;=$L$6,$I$6,$I$7))))</f>
        <v>Cup</v>
      </c>
      <c r="D4437" s="14">
        <f ca="1">LOGINV(RAND(),$M$12,$L$12)</f>
        <v>12.958657656163339</v>
      </c>
      <c r="E4437" s="14">
        <f ca="1">LOGINV(RAND(),$M$13,$L$13)</f>
        <v>20.576064346208401</v>
      </c>
      <c r="F4437" s="14">
        <f ca="1">LOGINV(RAND(),$M$14,$L$14)</f>
        <v>25.846424585425357</v>
      </c>
      <c r="G4437" s="14">
        <f ca="1">D4437+E4437+F4437</f>
        <v>59.38114658779709</v>
      </c>
      <c r="H4437">
        <f ca="1">FLOOR(SimTable[[#This Row],[Total_Service_Time_sec]],10)</f>
        <v>50</v>
      </c>
    </row>
    <row r="4438" spans="1:8" ht="15" customHeight="1">
      <c r="A4438">
        <f t="shared" si="69"/>
        <v>4437</v>
      </c>
      <c r="B4438" s="13">
        <f ca="1">RAND()</f>
        <v>0.79269925234824334</v>
      </c>
      <c r="C4438" t="str">
        <f ca="1">IF(B4438&lt;=$L$3,$I$3,IF(B4438&lt;=$L$4,$I$4,IF(B4438&lt;=$L$5,$I$5,IF(B4438&lt;=$L$6,$I$6,$I$7))))</f>
        <v>Cup</v>
      </c>
      <c r="D4438" s="14">
        <f ca="1">LOGINV(RAND(),$M$12,$L$12)</f>
        <v>51.639282936048666</v>
      </c>
      <c r="E4438" s="14">
        <f ca="1">LOGINV(RAND(),$M$13,$L$13)</f>
        <v>17.167981319134199</v>
      </c>
      <c r="F4438" s="14">
        <f ca="1">LOGINV(RAND(),$M$14,$L$14)</f>
        <v>26.778716875544273</v>
      </c>
      <c r="G4438" s="14">
        <f ca="1">D4438+E4438+F4438</f>
        <v>95.585981130727149</v>
      </c>
      <c r="H4438">
        <f ca="1">FLOOR(SimTable[[#This Row],[Total_Service_Time_sec]],10)</f>
        <v>90</v>
      </c>
    </row>
    <row r="4439" spans="1:8" ht="15" customHeight="1">
      <c r="A4439">
        <f t="shared" si="69"/>
        <v>4438</v>
      </c>
      <c r="B4439" s="13">
        <f ca="1">RAND()</f>
        <v>0.45395462594531477</v>
      </c>
      <c r="C4439" t="str">
        <f ca="1">IF(B4439&lt;=$L$3,$I$3,IF(B4439&lt;=$L$4,$I$4,IF(B4439&lt;=$L$5,$I$5,IF(B4439&lt;=$L$6,$I$6,$I$7))))</f>
        <v>Cone</v>
      </c>
      <c r="D4439" s="14">
        <f ca="1">LOGINV(RAND(),$M$12,$L$12)</f>
        <v>22.374880732768997</v>
      </c>
      <c r="E4439" s="14">
        <f ca="1">LOGINV(RAND(),$M$13,$L$13)</f>
        <v>16.242392972024433</v>
      </c>
      <c r="F4439" s="14">
        <f ca="1">LOGINV(RAND(),$M$14,$L$14)</f>
        <v>17.140329074899789</v>
      </c>
      <c r="G4439" s="14">
        <f ca="1">D4439+E4439+F4439</f>
        <v>55.757602779693222</v>
      </c>
      <c r="H4439">
        <f ca="1">FLOOR(SimTable[[#This Row],[Total_Service_Time_sec]],10)</f>
        <v>50</v>
      </c>
    </row>
    <row r="4440" spans="1:8" ht="15" customHeight="1">
      <c r="A4440">
        <f t="shared" si="69"/>
        <v>4439</v>
      </c>
      <c r="B4440" s="13">
        <f ca="1">RAND()</f>
        <v>1.7519211810423041E-2</v>
      </c>
      <c r="C4440" t="str">
        <f ca="1">IF(B4440&lt;=$L$3,$I$3,IF(B4440&lt;=$L$4,$I$4,IF(B4440&lt;=$L$5,$I$5,IF(B4440&lt;=$L$6,$I$6,$I$7))))</f>
        <v>Cone</v>
      </c>
      <c r="D4440" s="14">
        <f ca="1">LOGINV(RAND(),$M$12,$L$12)</f>
        <v>41.877221283869972</v>
      </c>
      <c r="E4440" s="14">
        <f ca="1">LOGINV(RAND(),$M$13,$L$13)</f>
        <v>17.351540550575873</v>
      </c>
      <c r="F4440" s="14">
        <f ca="1">LOGINV(RAND(),$M$14,$L$14)</f>
        <v>26.559911942127716</v>
      </c>
      <c r="G4440" s="14">
        <f ca="1">D4440+E4440+F4440</f>
        <v>85.78867377657356</v>
      </c>
      <c r="H4440">
        <f ca="1">FLOOR(SimTable[[#This Row],[Total_Service_Time_sec]],10)</f>
        <v>80</v>
      </c>
    </row>
    <row r="4441" spans="1:8" ht="15" customHeight="1">
      <c r="A4441">
        <f t="shared" si="69"/>
        <v>4440</v>
      </c>
      <c r="B4441" s="13">
        <f ca="1">RAND()</f>
        <v>0.62269841927647729</v>
      </c>
      <c r="C4441" t="str">
        <f ca="1">IF(B4441&lt;=$L$3,$I$3,IF(B4441&lt;=$L$4,$I$4,IF(B4441&lt;=$L$5,$I$5,IF(B4441&lt;=$L$6,$I$6,$I$7))))</f>
        <v>Cup</v>
      </c>
      <c r="D4441" s="14">
        <f ca="1">LOGINV(RAND(),$M$12,$L$12)</f>
        <v>40.81421175606495</v>
      </c>
      <c r="E4441" s="14">
        <f ca="1">LOGINV(RAND(),$M$13,$L$13)</f>
        <v>126.85163966723884</v>
      </c>
      <c r="F4441" s="14">
        <f ca="1">LOGINV(RAND(),$M$14,$L$14)</f>
        <v>20.02118968488011</v>
      </c>
      <c r="G4441" s="14">
        <f ca="1">D4441+E4441+F4441</f>
        <v>187.68704110818391</v>
      </c>
      <c r="H4441">
        <f ca="1">FLOOR(SimTable[[#This Row],[Total_Service_Time_sec]],10)</f>
        <v>180</v>
      </c>
    </row>
    <row r="4442" spans="1:8" ht="15" customHeight="1">
      <c r="A4442">
        <f t="shared" si="69"/>
        <v>4441</v>
      </c>
      <c r="B4442" s="13">
        <f ca="1">RAND()</f>
        <v>0.66861684636115448</v>
      </c>
      <c r="C4442" t="str">
        <f ca="1">IF(B4442&lt;=$L$3,$I$3,IF(B4442&lt;=$L$4,$I$4,IF(B4442&lt;=$L$5,$I$5,IF(B4442&lt;=$L$6,$I$6,$I$7))))</f>
        <v>Cup</v>
      </c>
      <c r="D4442" s="14">
        <f ca="1">LOGINV(RAND(),$M$12,$L$12)</f>
        <v>32.081937506821646</v>
      </c>
      <c r="E4442" s="14">
        <f ca="1">LOGINV(RAND(),$M$13,$L$13)</f>
        <v>20.840261141523325</v>
      </c>
      <c r="F4442" s="14">
        <f ca="1">LOGINV(RAND(),$M$14,$L$14)</f>
        <v>16.832988352837464</v>
      </c>
      <c r="G4442" s="14">
        <f ca="1">D4442+E4442+F4442</f>
        <v>69.755187001182435</v>
      </c>
      <c r="H4442">
        <f ca="1">FLOOR(SimTable[[#This Row],[Total_Service_Time_sec]],10)</f>
        <v>60</v>
      </c>
    </row>
    <row r="4443" spans="1:8" ht="15" customHeight="1">
      <c r="A4443">
        <f t="shared" si="69"/>
        <v>4442</v>
      </c>
      <c r="B4443" s="13">
        <f ca="1">RAND()</f>
        <v>0.26228244680802315</v>
      </c>
      <c r="C4443" t="str">
        <f ca="1">IF(B4443&lt;=$L$3,$I$3,IF(B4443&lt;=$L$4,$I$4,IF(B4443&lt;=$L$5,$I$5,IF(B4443&lt;=$L$6,$I$6,$I$7))))</f>
        <v>Cone</v>
      </c>
      <c r="D4443" s="14">
        <f ca="1">LOGINV(RAND(),$M$12,$L$12)</f>
        <v>13.902258016111153</v>
      </c>
      <c r="E4443" s="14">
        <f ca="1">LOGINV(RAND(),$M$13,$L$13)</f>
        <v>33.512686768730021</v>
      </c>
      <c r="F4443" s="14">
        <f ca="1">LOGINV(RAND(),$M$14,$L$14)</f>
        <v>15.047729255259343</v>
      </c>
      <c r="G4443" s="14">
        <f ca="1">D4443+E4443+F4443</f>
        <v>62.462674040100516</v>
      </c>
      <c r="H4443">
        <f ca="1">FLOOR(SimTable[[#This Row],[Total_Service_Time_sec]],10)</f>
        <v>60</v>
      </c>
    </row>
    <row r="4444" spans="1:8" ht="15" customHeight="1">
      <c r="A4444">
        <f t="shared" si="69"/>
        <v>4443</v>
      </c>
      <c r="B4444" s="13">
        <f ca="1">RAND()</f>
        <v>8.4009366273961938E-2</v>
      </c>
      <c r="C4444" t="str">
        <f ca="1">IF(B4444&lt;=$L$3,$I$3,IF(B4444&lt;=$L$4,$I$4,IF(B4444&lt;=$L$5,$I$5,IF(B4444&lt;=$L$6,$I$6,$I$7))))</f>
        <v>Cone</v>
      </c>
      <c r="D4444" s="14">
        <f ca="1">LOGINV(RAND(),$M$12,$L$12)</f>
        <v>15.693834980753902</v>
      </c>
      <c r="E4444" s="14">
        <f ca="1">LOGINV(RAND(),$M$13,$L$13)</f>
        <v>48.069599939466151</v>
      </c>
      <c r="F4444" s="14">
        <f ca="1">LOGINV(RAND(),$M$14,$L$14)</f>
        <v>26.653671939882503</v>
      </c>
      <c r="G4444" s="14">
        <f ca="1">D4444+E4444+F4444</f>
        <v>90.41710686010255</v>
      </c>
      <c r="H4444">
        <f ca="1">FLOOR(SimTable[[#This Row],[Total_Service_Time_sec]],10)</f>
        <v>90</v>
      </c>
    </row>
    <row r="4445" spans="1:8" ht="15" customHeight="1">
      <c r="A4445">
        <f t="shared" si="69"/>
        <v>4444</v>
      </c>
      <c r="B4445" s="13">
        <f ca="1">RAND()</f>
        <v>0.57059931672498743</v>
      </c>
      <c r="C4445" t="str">
        <f ca="1">IF(B4445&lt;=$L$3,$I$3,IF(B4445&lt;=$L$4,$I$4,IF(B4445&lt;=$L$5,$I$5,IF(B4445&lt;=$L$6,$I$6,$I$7))))</f>
        <v>Cup</v>
      </c>
      <c r="D4445" s="14">
        <f ca="1">LOGINV(RAND(),$M$12,$L$12)</f>
        <v>37.336539451636206</v>
      </c>
      <c r="E4445" s="14">
        <f ca="1">LOGINV(RAND(),$M$13,$L$13)</f>
        <v>74.083298125142335</v>
      </c>
      <c r="F4445" s="14">
        <f ca="1">LOGINV(RAND(),$M$14,$L$14)</f>
        <v>24.301989958371969</v>
      </c>
      <c r="G4445" s="14">
        <f ca="1">D4445+E4445+F4445</f>
        <v>135.72182753515051</v>
      </c>
      <c r="H4445">
        <f ca="1">FLOOR(SimTable[[#This Row],[Total_Service_Time_sec]],10)</f>
        <v>130</v>
      </c>
    </row>
    <row r="4446" spans="1:8" ht="15" customHeight="1">
      <c r="A4446">
        <f t="shared" si="69"/>
        <v>4445</v>
      </c>
      <c r="B4446" s="13">
        <f ca="1">RAND()</f>
        <v>0.66311291556797924</v>
      </c>
      <c r="C4446" t="str">
        <f ca="1">IF(B4446&lt;=$L$3,$I$3,IF(B4446&lt;=$L$4,$I$4,IF(B4446&lt;=$L$5,$I$5,IF(B4446&lt;=$L$6,$I$6,$I$7))))</f>
        <v>Cup</v>
      </c>
      <c r="D4446" s="14">
        <f ca="1">LOGINV(RAND(),$M$12,$L$12)</f>
        <v>14.851743972435493</v>
      </c>
      <c r="E4446" s="14">
        <f ca="1">LOGINV(RAND(),$M$13,$L$13)</f>
        <v>26.807347711919157</v>
      </c>
      <c r="F4446" s="14">
        <f ca="1">LOGINV(RAND(),$M$14,$L$14)</f>
        <v>14.531203735876876</v>
      </c>
      <c r="G4446" s="14">
        <f ca="1">D4446+E4446+F4446</f>
        <v>56.190295420231521</v>
      </c>
      <c r="H4446">
        <f ca="1">FLOOR(SimTable[[#This Row],[Total_Service_Time_sec]],10)</f>
        <v>50</v>
      </c>
    </row>
    <row r="4447" spans="1:8" ht="15" customHeight="1">
      <c r="A4447">
        <f t="shared" si="69"/>
        <v>4446</v>
      </c>
      <c r="B4447" s="13">
        <f ca="1">RAND()</f>
        <v>0.84680230560508463</v>
      </c>
      <c r="C4447" t="str">
        <f ca="1">IF(B4447&lt;=$L$3,$I$3,IF(B4447&lt;=$L$4,$I$4,IF(B4447&lt;=$L$5,$I$5,IF(B4447&lt;=$L$6,$I$6,$I$7))))</f>
        <v>Cup</v>
      </c>
      <c r="D4447" s="14">
        <f ca="1">LOGINV(RAND(),$M$12,$L$12)</f>
        <v>87.633718845986081</v>
      </c>
      <c r="E4447" s="14">
        <f ca="1">LOGINV(RAND(),$M$13,$L$13)</f>
        <v>13.879638850843902</v>
      </c>
      <c r="F4447" s="14">
        <f ca="1">LOGINV(RAND(),$M$14,$L$14)</f>
        <v>22.828853700182627</v>
      </c>
      <c r="G4447" s="14">
        <f ca="1">D4447+E4447+F4447</f>
        <v>124.34221139701262</v>
      </c>
      <c r="H4447">
        <f ca="1">FLOOR(SimTable[[#This Row],[Total_Service_Time_sec]],10)</f>
        <v>120</v>
      </c>
    </row>
    <row r="4448" spans="1:8" ht="15" customHeight="1">
      <c r="A4448">
        <f t="shared" si="69"/>
        <v>4447</v>
      </c>
      <c r="B4448" s="13">
        <f ca="1">RAND()</f>
        <v>0.93506271814591058</v>
      </c>
      <c r="C4448" t="str">
        <f ca="1">IF(B4448&lt;=$L$3,$I$3,IF(B4448&lt;=$L$4,$I$4,IF(B4448&lt;=$L$5,$I$5,IF(B4448&lt;=$L$6,$I$6,$I$7))))</f>
        <v>Split</v>
      </c>
      <c r="D4448" s="14">
        <f ca="1">LOGINV(RAND(),$M$12,$L$12)</f>
        <v>22.153775591826335</v>
      </c>
      <c r="E4448" s="14">
        <f ca="1">LOGINV(RAND(),$M$13,$L$13)</f>
        <v>19.135241892872038</v>
      </c>
      <c r="F4448" s="14">
        <f ca="1">LOGINV(RAND(),$M$14,$L$14)</f>
        <v>25.299719273201749</v>
      </c>
      <c r="G4448" s="14">
        <f ca="1">D4448+E4448+F4448</f>
        <v>66.588736757900122</v>
      </c>
      <c r="H4448">
        <f ca="1">FLOOR(SimTable[[#This Row],[Total_Service_Time_sec]],10)</f>
        <v>60</v>
      </c>
    </row>
    <row r="4449" spans="1:8" ht="15" customHeight="1">
      <c r="A4449">
        <f t="shared" si="69"/>
        <v>4448</v>
      </c>
      <c r="B4449" s="13">
        <f ca="1">RAND()</f>
        <v>0.22838674323320107</v>
      </c>
      <c r="C4449" t="str">
        <f ca="1">IF(B4449&lt;=$L$3,$I$3,IF(B4449&lt;=$L$4,$I$4,IF(B4449&lt;=$L$5,$I$5,IF(B4449&lt;=$L$6,$I$6,$I$7))))</f>
        <v>Cone</v>
      </c>
      <c r="D4449" s="14">
        <f ca="1">LOGINV(RAND(),$M$12,$L$12)</f>
        <v>26.886776727041884</v>
      </c>
      <c r="E4449" s="14">
        <f ca="1">LOGINV(RAND(),$M$13,$L$13)</f>
        <v>17.323845045474744</v>
      </c>
      <c r="F4449" s="14">
        <f ca="1">LOGINV(RAND(),$M$14,$L$14)</f>
        <v>17.427830779940983</v>
      </c>
      <c r="G4449" s="14">
        <f ca="1">D4449+E4449+F4449</f>
        <v>61.638452552457615</v>
      </c>
      <c r="H4449">
        <f ca="1">FLOOR(SimTable[[#This Row],[Total_Service_Time_sec]],10)</f>
        <v>60</v>
      </c>
    </row>
    <row r="4450" spans="1:8" ht="15" customHeight="1">
      <c r="A4450">
        <f t="shared" si="69"/>
        <v>4449</v>
      </c>
      <c r="B4450" s="13">
        <f ca="1">RAND()</f>
        <v>0.60036063970565401</v>
      </c>
      <c r="C4450" t="str">
        <f ca="1">IF(B4450&lt;=$L$3,$I$3,IF(B4450&lt;=$L$4,$I$4,IF(B4450&lt;=$L$5,$I$5,IF(B4450&lt;=$L$6,$I$6,$I$7))))</f>
        <v>Cup</v>
      </c>
      <c r="D4450" s="14">
        <f ca="1">LOGINV(RAND(),$M$12,$L$12)</f>
        <v>13.543623638495237</v>
      </c>
      <c r="E4450" s="14">
        <f ca="1">LOGINV(RAND(),$M$13,$L$13)</f>
        <v>45.728093852449774</v>
      </c>
      <c r="F4450" s="14">
        <f ca="1">LOGINV(RAND(),$M$14,$L$14)</f>
        <v>14.405680567746071</v>
      </c>
      <c r="G4450" s="14">
        <f ca="1">D4450+E4450+F4450</f>
        <v>73.677398058691082</v>
      </c>
      <c r="H4450">
        <f ca="1">FLOOR(SimTable[[#This Row],[Total_Service_Time_sec]],10)</f>
        <v>70</v>
      </c>
    </row>
    <row r="4451" spans="1:8" ht="15" customHeight="1">
      <c r="A4451">
        <f t="shared" si="69"/>
        <v>4450</v>
      </c>
      <c r="B4451" s="13">
        <f ca="1">RAND()</f>
        <v>0.15942260619507076</v>
      </c>
      <c r="C4451" t="str">
        <f ca="1">IF(B4451&lt;=$L$3,$I$3,IF(B4451&lt;=$L$4,$I$4,IF(B4451&lt;=$L$5,$I$5,IF(B4451&lt;=$L$6,$I$6,$I$7))))</f>
        <v>Cone</v>
      </c>
      <c r="D4451" s="14">
        <f ca="1">LOGINV(RAND(),$M$12,$L$12)</f>
        <v>26.653532139959594</v>
      </c>
      <c r="E4451" s="14">
        <f ca="1">LOGINV(RAND(),$M$13,$L$13)</f>
        <v>35.202488834261807</v>
      </c>
      <c r="F4451" s="14">
        <f ca="1">LOGINV(RAND(),$M$14,$L$14)</f>
        <v>20.11485261364615</v>
      </c>
      <c r="G4451" s="14">
        <f ca="1">D4451+E4451+F4451</f>
        <v>81.970873587867544</v>
      </c>
      <c r="H4451">
        <f ca="1">FLOOR(SimTable[[#This Row],[Total_Service_Time_sec]],10)</f>
        <v>80</v>
      </c>
    </row>
    <row r="4452" spans="1:8" ht="15" customHeight="1">
      <c r="A4452">
        <f t="shared" si="69"/>
        <v>4451</v>
      </c>
      <c r="B4452" s="13">
        <f ca="1">RAND()</f>
        <v>0.12898512788116001</v>
      </c>
      <c r="C4452" t="str">
        <f ca="1">IF(B4452&lt;=$L$3,$I$3,IF(B4452&lt;=$L$4,$I$4,IF(B4452&lt;=$L$5,$I$5,IF(B4452&lt;=$L$6,$I$6,$I$7))))</f>
        <v>Cone</v>
      </c>
      <c r="D4452" s="14">
        <f ca="1">LOGINV(RAND(),$M$12,$L$12)</f>
        <v>10.706275020892473</v>
      </c>
      <c r="E4452" s="14">
        <f ca="1">LOGINV(RAND(),$M$13,$L$13)</f>
        <v>27.836651306902276</v>
      </c>
      <c r="F4452" s="14">
        <f ca="1">LOGINV(RAND(),$M$14,$L$14)</f>
        <v>21.119586314437715</v>
      </c>
      <c r="G4452" s="14">
        <f ca="1">D4452+E4452+F4452</f>
        <v>59.662512642232457</v>
      </c>
      <c r="H4452">
        <f ca="1">FLOOR(SimTable[[#This Row],[Total_Service_Time_sec]],10)</f>
        <v>50</v>
      </c>
    </row>
    <row r="4453" spans="1:8" ht="15" customHeight="1">
      <c r="A4453">
        <f t="shared" si="69"/>
        <v>4452</v>
      </c>
      <c r="B4453" s="13">
        <f ca="1">RAND()</f>
        <v>0.46340297400203267</v>
      </c>
      <c r="C4453" t="str">
        <f ca="1">IF(B4453&lt;=$L$3,$I$3,IF(B4453&lt;=$L$4,$I$4,IF(B4453&lt;=$L$5,$I$5,IF(B4453&lt;=$L$6,$I$6,$I$7))))</f>
        <v>Cone</v>
      </c>
      <c r="D4453" s="14">
        <f ca="1">LOGINV(RAND(),$M$12,$L$12)</f>
        <v>99.946761018744681</v>
      </c>
      <c r="E4453" s="14">
        <f ca="1">LOGINV(RAND(),$M$13,$L$13)</f>
        <v>58.937816976238132</v>
      </c>
      <c r="F4453" s="14">
        <f ca="1">LOGINV(RAND(),$M$14,$L$14)</f>
        <v>27.348043938720497</v>
      </c>
      <c r="G4453" s="14">
        <f ca="1">D4453+E4453+F4453</f>
        <v>186.23262193370331</v>
      </c>
      <c r="H4453">
        <f ca="1">FLOOR(SimTable[[#This Row],[Total_Service_Time_sec]],10)</f>
        <v>180</v>
      </c>
    </row>
    <row r="4454" spans="1:8" ht="15" customHeight="1">
      <c r="A4454">
        <f t="shared" si="69"/>
        <v>4453</v>
      </c>
      <c r="B4454" s="13">
        <f ca="1">RAND()</f>
        <v>9.8623827257400154E-2</v>
      </c>
      <c r="C4454" t="str">
        <f ca="1">IF(B4454&lt;=$L$3,$I$3,IF(B4454&lt;=$L$4,$I$4,IF(B4454&lt;=$L$5,$I$5,IF(B4454&lt;=$L$6,$I$6,$I$7))))</f>
        <v>Cone</v>
      </c>
      <c r="D4454" s="14">
        <f ca="1">LOGINV(RAND(),$M$12,$L$12)</f>
        <v>15.061998795656187</v>
      </c>
      <c r="E4454" s="14">
        <f ca="1">LOGINV(RAND(),$M$13,$L$13)</f>
        <v>72.866360948810382</v>
      </c>
      <c r="F4454" s="14">
        <f ca="1">LOGINV(RAND(),$M$14,$L$14)</f>
        <v>15.964604766982651</v>
      </c>
      <c r="G4454" s="14">
        <f ca="1">D4454+E4454+F4454</f>
        <v>103.89296451144922</v>
      </c>
      <c r="H4454">
        <f ca="1">FLOOR(SimTable[[#This Row],[Total_Service_Time_sec]],10)</f>
        <v>100</v>
      </c>
    </row>
    <row r="4455" spans="1:8" ht="15" customHeight="1">
      <c r="A4455">
        <f t="shared" si="69"/>
        <v>4454</v>
      </c>
      <c r="B4455" s="13">
        <f ca="1">RAND()</f>
        <v>0.1032369686704544</v>
      </c>
      <c r="C4455" t="str">
        <f ca="1">IF(B4455&lt;=$L$3,$I$3,IF(B4455&lt;=$L$4,$I$4,IF(B4455&lt;=$L$5,$I$5,IF(B4455&lt;=$L$6,$I$6,$I$7))))</f>
        <v>Cone</v>
      </c>
      <c r="D4455" s="14">
        <f ca="1">LOGINV(RAND(),$M$12,$L$12)</f>
        <v>15.068754392753171</v>
      </c>
      <c r="E4455" s="14">
        <f ca="1">LOGINV(RAND(),$M$13,$L$13)</f>
        <v>14.307790356879829</v>
      </c>
      <c r="F4455" s="14">
        <f ca="1">LOGINV(RAND(),$M$14,$L$14)</f>
        <v>19.531998002355792</v>
      </c>
      <c r="G4455" s="14">
        <f ca="1">D4455+E4455+F4455</f>
        <v>48.90854275198879</v>
      </c>
      <c r="H4455">
        <f ca="1">FLOOR(SimTable[[#This Row],[Total_Service_Time_sec]],10)</f>
        <v>40</v>
      </c>
    </row>
    <row r="4456" spans="1:8" ht="15" customHeight="1">
      <c r="A4456">
        <f t="shared" si="69"/>
        <v>4455</v>
      </c>
      <c r="B4456" s="13">
        <f ca="1">RAND()</f>
        <v>0.27398331914559559</v>
      </c>
      <c r="C4456" t="str">
        <f ca="1">IF(B4456&lt;=$L$3,$I$3,IF(B4456&lt;=$L$4,$I$4,IF(B4456&lt;=$L$5,$I$5,IF(B4456&lt;=$L$6,$I$6,$I$7))))</f>
        <v>Cone</v>
      </c>
      <c r="D4456" s="14">
        <f ca="1">LOGINV(RAND(),$M$12,$L$12)</f>
        <v>28.573573168139117</v>
      </c>
      <c r="E4456" s="14">
        <f ca="1">LOGINV(RAND(),$M$13,$L$13)</f>
        <v>30.463758339774461</v>
      </c>
      <c r="F4456" s="14">
        <f ca="1">LOGINV(RAND(),$M$14,$L$14)</f>
        <v>19.205420381180666</v>
      </c>
      <c r="G4456" s="14">
        <f ca="1">D4456+E4456+F4456</f>
        <v>78.242751889094251</v>
      </c>
      <c r="H4456">
        <f ca="1">FLOOR(SimTable[[#This Row],[Total_Service_Time_sec]],10)</f>
        <v>70</v>
      </c>
    </row>
    <row r="4457" spans="1:8" ht="15" customHeight="1">
      <c r="A4457">
        <f t="shared" si="69"/>
        <v>4456</v>
      </c>
      <c r="B4457" s="13">
        <f ca="1">RAND()</f>
        <v>8.6730920177824689E-2</v>
      </c>
      <c r="C4457" t="str">
        <f ca="1">IF(B4457&lt;=$L$3,$I$3,IF(B4457&lt;=$L$4,$I$4,IF(B4457&lt;=$L$5,$I$5,IF(B4457&lt;=$L$6,$I$6,$I$7))))</f>
        <v>Cone</v>
      </c>
      <c r="D4457" s="14">
        <f ca="1">LOGINV(RAND(),$M$12,$L$12)</f>
        <v>109.51850225323142</v>
      </c>
      <c r="E4457" s="14">
        <f ca="1">LOGINV(RAND(),$M$13,$L$13)</f>
        <v>20.295952145216507</v>
      </c>
      <c r="F4457" s="14">
        <f ca="1">LOGINV(RAND(),$M$14,$L$14)</f>
        <v>23.530811472481652</v>
      </c>
      <c r="G4457" s="14">
        <f ca="1">D4457+E4457+F4457</f>
        <v>153.34526587092958</v>
      </c>
      <c r="H4457">
        <f ca="1">FLOOR(SimTable[[#This Row],[Total_Service_Time_sec]],10)</f>
        <v>150</v>
      </c>
    </row>
    <row r="4458" spans="1:8" ht="15" customHeight="1">
      <c r="A4458">
        <f t="shared" si="69"/>
        <v>4457</v>
      </c>
      <c r="B4458" s="13">
        <f ca="1">RAND()</f>
        <v>0.86181339094858589</v>
      </c>
      <c r="C4458" t="str">
        <f ca="1">IF(B4458&lt;=$L$3,$I$3,IF(B4458&lt;=$L$4,$I$4,IF(B4458&lt;=$L$5,$I$5,IF(B4458&lt;=$L$6,$I$6,$I$7))))</f>
        <v>Shake</v>
      </c>
      <c r="D4458" s="14">
        <f ca="1">LOGINV(RAND(),$M$12,$L$12)</f>
        <v>35.281567267927471</v>
      </c>
      <c r="E4458" s="14">
        <f ca="1">LOGINV(RAND(),$M$13,$L$13)</f>
        <v>32.136517357760255</v>
      </c>
      <c r="F4458" s="14">
        <f ca="1">LOGINV(RAND(),$M$14,$L$14)</f>
        <v>20.680897809369238</v>
      </c>
      <c r="G4458" s="14">
        <f ca="1">D4458+E4458+F4458</f>
        <v>88.098982435056968</v>
      </c>
      <c r="H4458">
        <f ca="1">FLOOR(SimTable[[#This Row],[Total_Service_Time_sec]],10)</f>
        <v>80</v>
      </c>
    </row>
    <row r="4459" spans="1:8" ht="15" customHeight="1">
      <c r="A4459">
        <f t="shared" si="69"/>
        <v>4458</v>
      </c>
      <c r="B4459" s="13">
        <f ca="1">RAND()</f>
        <v>3.4178371427810883E-2</v>
      </c>
      <c r="C4459" t="str">
        <f ca="1">IF(B4459&lt;=$L$3,$I$3,IF(B4459&lt;=$L$4,$I$4,IF(B4459&lt;=$L$5,$I$5,IF(B4459&lt;=$L$6,$I$6,$I$7))))</f>
        <v>Cone</v>
      </c>
      <c r="D4459" s="14">
        <f ca="1">LOGINV(RAND(),$M$12,$L$12)</f>
        <v>76.659444308383613</v>
      </c>
      <c r="E4459" s="14">
        <f ca="1">LOGINV(RAND(),$M$13,$L$13)</f>
        <v>29.690461918716874</v>
      </c>
      <c r="F4459" s="14">
        <f ca="1">LOGINV(RAND(),$M$14,$L$14)</f>
        <v>27.066636251924169</v>
      </c>
      <c r="G4459" s="14">
        <f ca="1">D4459+E4459+F4459</f>
        <v>133.41654247902466</v>
      </c>
      <c r="H4459">
        <f ca="1">FLOOR(SimTable[[#This Row],[Total_Service_Time_sec]],10)</f>
        <v>130</v>
      </c>
    </row>
    <row r="4460" spans="1:8" ht="15" customHeight="1">
      <c r="A4460">
        <f t="shared" si="69"/>
        <v>4459</v>
      </c>
      <c r="B4460" s="13">
        <f ca="1">RAND()</f>
        <v>0.24039269657103579</v>
      </c>
      <c r="C4460" t="str">
        <f ca="1">IF(B4460&lt;=$L$3,$I$3,IF(B4460&lt;=$L$4,$I$4,IF(B4460&lt;=$L$5,$I$5,IF(B4460&lt;=$L$6,$I$6,$I$7))))</f>
        <v>Cone</v>
      </c>
      <c r="D4460" s="14">
        <f ca="1">LOGINV(RAND(),$M$12,$L$12)</f>
        <v>26.340830702717867</v>
      </c>
      <c r="E4460" s="14">
        <f ca="1">LOGINV(RAND(),$M$13,$L$13)</f>
        <v>23.693850620434919</v>
      </c>
      <c r="F4460" s="14">
        <f ca="1">LOGINV(RAND(),$M$14,$L$14)</f>
        <v>22.580767135394673</v>
      </c>
      <c r="G4460" s="14">
        <f ca="1">D4460+E4460+F4460</f>
        <v>72.615448458547462</v>
      </c>
      <c r="H4460">
        <f ca="1">FLOOR(SimTable[[#This Row],[Total_Service_Time_sec]],10)</f>
        <v>70</v>
      </c>
    </row>
    <row r="4461" spans="1:8" ht="15" customHeight="1">
      <c r="A4461">
        <f t="shared" si="69"/>
        <v>4460</v>
      </c>
      <c r="B4461" s="13">
        <f ca="1">RAND()</f>
        <v>4.8058070262169239E-2</v>
      </c>
      <c r="C4461" t="str">
        <f ca="1">IF(B4461&lt;=$L$3,$I$3,IF(B4461&lt;=$L$4,$I$4,IF(B4461&lt;=$L$5,$I$5,IF(B4461&lt;=$L$6,$I$6,$I$7))))</f>
        <v>Cone</v>
      </c>
      <c r="D4461" s="14">
        <f ca="1">LOGINV(RAND(),$M$12,$L$12)</f>
        <v>116.98154815686307</v>
      </c>
      <c r="E4461" s="14">
        <f ca="1">LOGINV(RAND(),$M$13,$L$13)</f>
        <v>18.247491758453538</v>
      </c>
      <c r="F4461" s="14">
        <f ca="1">LOGINV(RAND(),$M$14,$L$14)</f>
        <v>15.568159851337981</v>
      </c>
      <c r="G4461" s="14">
        <f ca="1">D4461+E4461+F4461</f>
        <v>150.79719976665459</v>
      </c>
      <c r="H4461">
        <f ca="1">FLOOR(SimTable[[#This Row],[Total_Service_Time_sec]],10)</f>
        <v>150</v>
      </c>
    </row>
    <row r="4462" spans="1:8" ht="15" customHeight="1">
      <c r="A4462">
        <f t="shared" si="69"/>
        <v>4461</v>
      </c>
      <c r="B4462" s="13">
        <f ca="1">RAND()</f>
        <v>0.98161709052483248</v>
      </c>
      <c r="C4462" t="str">
        <f ca="1">IF(B4462&lt;=$L$3,$I$3,IF(B4462&lt;=$L$4,$I$4,IF(B4462&lt;=$L$5,$I$5,IF(B4462&lt;=$L$6,$I$6,$I$7))))</f>
        <v>Sundae</v>
      </c>
      <c r="D4462" s="14">
        <f ca="1">LOGINV(RAND(),$M$12,$L$12)</f>
        <v>43.732458121526861</v>
      </c>
      <c r="E4462" s="14">
        <f ca="1">LOGINV(RAND(),$M$13,$L$13)</f>
        <v>36.572310065040192</v>
      </c>
      <c r="F4462" s="14">
        <f ca="1">LOGINV(RAND(),$M$14,$L$14)</f>
        <v>25.328332944584108</v>
      </c>
      <c r="G4462" s="14">
        <f ca="1">D4462+E4462+F4462</f>
        <v>105.63310113115116</v>
      </c>
      <c r="H4462">
        <f ca="1">FLOOR(SimTable[[#This Row],[Total_Service_Time_sec]],10)</f>
        <v>100</v>
      </c>
    </row>
    <row r="4463" spans="1:8" ht="15" customHeight="1">
      <c r="A4463">
        <f t="shared" si="69"/>
        <v>4462</v>
      </c>
      <c r="B4463" s="13">
        <f ca="1">RAND()</f>
        <v>0.52234961829872917</v>
      </c>
      <c r="C4463" t="str">
        <f ca="1">IF(B4463&lt;=$L$3,$I$3,IF(B4463&lt;=$L$4,$I$4,IF(B4463&lt;=$L$5,$I$5,IF(B4463&lt;=$L$6,$I$6,$I$7))))</f>
        <v>Cup</v>
      </c>
      <c r="D4463" s="14">
        <f ca="1">LOGINV(RAND(),$M$12,$L$12)</f>
        <v>43.707306010557645</v>
      </c>
      <c r="E4463" s="14">
        <f ca="1">LOGINV(RAND(),$M$13,$L$13)</f>
        <v>32.444415804550566</v>
      </c>
      <c r="F4463" s="14">
        <f ca="1">LOGINV(RAND(),$M$14,$L$14)</f>
        <v>16.021635487285668</v>
      </c>
      <c r="G4463" s="14">
        <f ca="1">D4463+E4463+F4463</f>
        <v>92.173357302393867</v>
      </c>
      <c r="H4463">
        <f ca="1">FLOOR(SimTable[[#This Row],[Total_Service_Time_sec]],10)</f>
        <v>90</v>
      </c>
    </row>
    <row r="4464" spans="1:8" ht="15" customHeight="1">
      <c r="A4464">
        <f t="shared" si="69"/>
        <v>4463</v>
      </c>
      <c r="B4464" s="13">
        <f ca="1">RAND()</f>
        <v>0.57321517889022611</v>
      </c>
      <c r="C4464" t="str">
        <f ca="1">IF(B4464&lt;=$L$3,$I$3,IF(B4464&lt;=$L$4,$I$4,IF(B4464&lt;=$L$5,$I$5,IF(B4464&lt;=$L$6,$I$6,$I$7))))</f>
        <v>Cup</v>
      </c>
      <c r="D4464" s="14">
        <f ca="1">LOGINV(RAND(),$M$12,$L$12)</f>
        <v>33.338309422383176</v>
      </c>
      <c r="E4464" s="14">
        <f ca="1">LOGINV(RAND(),$M$13,$L$13)</f>
        <v>18.678237620734397</v>
      </c>
      <c r="F4464" s="14">
        <f ca="1">LOGINV(RAND(),$M$14,$L$14)</f>
        <v>15.781475311616896</v>
      </c>
      <c r="G4464" s="14">
        <f ca="1">D4464+E4464+F4464</f>
        <v>67.798022354734471</v>
      </c>
      <c r="H4464">
        <f ca="1">FLOOR(SimTable[[#This Row],[Total_Service_Time_sec]],10)</f>
        <v>60</v>
      </c>
    </row>
    <row r="4465" spans="1:8" ht="15" customHeight="1">
      <c r="A4465">
        <f t="shared" si="69"/>
        <v>4464</v>
      </c>
      <c r="B4465" s="13">
        <f ca="1">RAND()</f>
        <v>0.243770877762441</v>
      </c>
      <c r="C4465" t="str">
        <f ca="1">IF(B4465&lt;=$L$3,$I$3,IF(B4465&lt;=$L$4,$I$4,IF(B4465&lt;=$L$5,$I$5,IF(B4465&lt;=$L$6,$I$6,$I$7))))</f>
        <v>Cone</v>
      </c>
      <c r="D4465" s="14">
        <f ca="1">LOGINV(RAND(),$M$12,$L$12)</f>
        <v>35.903214827108989</v>
      </c>
      <c r="E4465" s="14">
        <f ca="1">LOGINV(RAND(),$M$13,$L$13)</f>
        <v>15.692082432431519</v>
      </c>
      <c r="F4465" s="14">
        <f ca="1">LOGINV(RAND(),$M$14,$L$14)</f>
        <v>17.07078313516833</v>
      </c>
      <c r="G4465" s="14">
        <f ca="1">D4465+E4465+F4465</f>
        <v>68.666080394708843</v>
      </c>
      <c r="H4465">
        <f ca="1">FLOOR(SimTable[[#This Row],[Total_Service_Time_sec]],10)</f>
        <v>60</v>
      </c>
    </row>
    <row r="4466" spans="1:8" ht="15" customHeight="1">
      <c r="A4466">
        <f t="shared" si="69"/>
        <v>4465</v>
      </c>
      <c r="B4466" s="13">
        <f ca="1">RAND()</f>
        <v>0.62161848753246074</v>
      </c>
      <c r="C4466" t="str">
        <f ca="1">IF(B4466&lt;=$L$3,$I$3,IF(B4466&lt;=$L$4,$I$4,IF(B4466&lt;=$L$5,$I$5,IF(B4466&lt;=$L$6,$I$6,$I$7))))</f>
        <v>Cup</v>
      </c>
      <c r="D4466" s="14">
        <f ca="1">LOGINV(RAND(),$M$12,$L$12)</f>
        <v>7.3158757558486505</v>
      </c>
      <c r="E4466" s="14">
        <f ca="1">LOGINV(RAND(),$M$13,$L$13)</f>
        <v>16.755613398861364</v>
      </c>
      <c r="F4466" s="14">
        <f ca="1">LOGINV(RAND(),$M$14,$L$14)</f>
        <v>23.586821208353285</v>
      </c>
      <c r="G4466" s="14">
        <f ca="1">D4466+E4466+F4466</f>
        <v>47.6583103630633</v>
      </c>
      <c r="H4466">
        <f ca="1">FLOOR(SimTable[[#This Row],[Total_Service_Time_sec]],10)</f>
        <v>40</v>
      </c>
    </row>
    <row r="4467" spans="1:8" ht="15" customHeight="1">
      <c r="A4467">
        <f t="shared" si="69"/>
        <v>4466</v>
      </c>
      <c r="B4467" s="13">
        <f ca="1">RAND()</f>
        <v>0.51949142577472918</v>
      </c>
      <c r="C4467" t="str">
        <f ca="1">IF(B4467&lt;=$L$3,$I$3,IF(B4467&lt;=$L$4,$I$4,IF(B4467&lt;=$L$5,$I$5,IF(B4467&lt;=$L$6,$I$6,$I$7))))</f>
        <v>Cup</v>
      </c>
      <c r="D4467" s="14">
        <f ca="1">LOGINV(RAND(),$M$12,$L$12)</f>
        <v>27.232779956836456</v>
      </c>
      <c r="E4467" s="14">
        <f ca="1">LOGINV(RAND(),$M$13,$L$13)</f>
        <v>41.933279917566779</v>
      </c>
      <c r="F4467" s="14">
        <f ca="1">LOGINV(RAND(),$M$14,$L$14)</f>
        <v>16.555389494600622</v>
      </c>
      <c r="G4467" s="14">
        <f ca="1">D4467+E4467+F4467</f>
        <v>85.721449369003849</v>
      </c>
      <c r="H4467">
        <f ca="1">FLOOR(SimTable[[#This Row],[Total_Service_Time_sec]],10)</f>
        <v>80</v>
      </c>
    </row>
    <row r="4468" spans="1:8" ht="15" customHeight="1">
      <c r="A4468">
        <f t="shared" si="69"/>
        <v>4467</v>
      </c>
      <c r="B4468" s="13">
        <f ca="1">RAND()</f>
        <v>0.92761793571482676</v>
      </c>
      <c r="C4468" t="str">
        <f ca="1">IF(B4468&lt;=$L$3,$I$3,IF(B4468&lt;=$L$4,$I$4,IF(B4468&lt;=$L$5,$I$5,IF(B4468&lt;=$L$6,$I$6,$I$7))))</f>
        <v>Split</v>
      </c>
      <c r="D4468" s="14">
        <f ca="1">LOGINV(RAND(),$M$12,$L$12)</f>
        <v>21.018158358381857</v>
      </c>
      <c r="E4468" s="14">
        <f ca="1">LOGINV(RAND(),$M$13,$L$13)</f>
        <v>53.737921461761211</v>
      </c>
      <c r="F4468" s="14">
        <f ca="1">LOGINV(RAND(),$M$14,$L$14)</f>
        <v>17.331546029739766</v>
      </c>
      <c r="G4468" s="14">
        <f ca="1">D4468+E4468+F4468</f>
        <v>92.087625849882841</v>
      </c>
      <c r="H4468">
        <f ca="1">FLOOR(SimTable[[#This Row],[Total_Service_Time_sec]],10)</f>
        <v>90</v>
      </c>
    </row>
    <row r="4469" spans="1:8" ht="15" customHeight="1">
      <c r="A4469">
        <f t="shared" si="69"/>
        <v>4468</v>
      </c>
      <c r="B4469" s="13">
        <f ca="1">RAND()</f>
        <v>0.7904176135893507</v>
      </c>
      <c r="C4469" t="str">
        <f ca="1">IF(B4469&lt;=$L$3,$I$3,IF(B4469&lt;=$L$4,$I$4,IF(B4469&lt;=$L$5,$I$5,IF(B4469&lt;=$L$6,$I$6,$I$7))))</f>
        <v>Cup</v>
      </c>
      <c r="D4469" s="14">
        <f ca="1">LOGINV(RAND(),$M$12,$L$12)</f>
        <v>18.212610112857799</v>
      </c>
      <c r="E4469" s="14">
        <f ca="1">LOGINV(RAND(),$M$13,$L$13)</f>
        <v>51.943899686936142</v>
      </c>
      <c r="F4469" s="14">
        <f ca="1">LOGINV(RAND(),$M$14,$L$14)</f>
        <v>28.444930580008606</v>
      </c>
      <c r="G4469" s="14">
        <f ca="1">D4469+E4469+F4469</f>
        <v>98.60144037980254</v>
      </c>
      <c r="H4469">
        <f ca="1">FLOOR(SimTable[[#This Row],[Total_Service_Time_sec]],10)</f>
        <v>90</v>
      </c>
    </row>
    <row r="4470" spans="1:8" ht="15" customHeight="1">
      <c r="A4470">
        <f t="shared" si="69"/>
        <v>4469</v>
      </c>
      <c r="B4470" s="13">
        <f ca="1">RAND()</f>
        <v>0.65857720667613751</v>
      </c>
      <c r="C4470" t="str">
        <f ca="1">IF(B4470&lt;=$L$3,$I$3,IF(B4470&lt;=$L$4,$I$4,IF(B4470&lt;=$L$5,$I$5,IF(B4470&lt;=$L$6,$I$6,$I$7))))</f>
        <v>Cup</v>
      </c>
      <c r="D4470" s="14">
        <f ca="1">LOGINV(RAND(),$M$12,$L$12)</f>
        <v>33.752956591325699</v>
      </c>
      <c r="E4470" s="14">
        <f ca="1">LOGINV(RAND(),$M$13,$L$13)</f>
        <v>50.597471505432345</v>
      </c>
      <c r="F4470" s="14">
        <f ca="1">LOGINV(RAND(),$M$14,$L$14)</f>
        <v>20.565525474106309</v>
      </c>
      <c r="G4470" s="14">
        <f ca="1">D4470+E4470+F4470</f>
        <v>104.91595357086435</v>
      </c>
      <c r="H4470">
        <f ca="1">FLOOR(SimTable[[#This Row],[Total_Service_Time_sec]],10)</f>
        <v>100</v>
      </c>
    </row>
    <row r="4471" spans="1:8" ht="15" customHeight="1">
      <c r="A4471">
        <f t="shared" si="69"/>
        <v>4470</v>
      </c>
      <c r="B4471" s="13">
        <f ca="1">RAND()</f>
        <v>0.88942343807613</v>
      </c>
      <c r="C4471" t="str">
        <f ca="1">IF(B4471&lt;=$L$3,$I$3,IF(B4471&lt;=$L$4,$I$4,IF(B4471&lt;=$L$5,$I$5,IF(B4471&lt;=$L$6,$I$6,$I$7))))</f>
        <v>Shake</v>
      </c>
      <c r="D4471" s="14">
        <f ca="1">LOGINV(RAND(),$M$12,$L$12)</f>
        <v>20.633515523175781</v>
      </c>
      <c r="E4471" s="14">
        <f ca="1">LOGINV(RAND(),$M$13,$L$13)</f>
        <v>96.420452340334691</v>
      </c>
      <c r="F4471" s="14">
        <f ca="1">LOGINV(RAND(),$M$14,$L$14)</f>
        <v>17.934803970511794</v>
      </c>
      <c r="G4471" s="14">
        <f ca="1">D4471+E4471+F4471</f>
        <v>134.98877183402226</v>
      </c>
      <c r="H4471">
        <f ca="1">FLOOR(SimTable[[#This Row],[Total_Service_Time_sec]],10)</f>
        <v>130</v>
      </c>
    </row>
    <row r="4472" spans="1:8" ht="15" customHeight="1">
      <c r="A4472">
        <f t="shared" si="69"/>
        <v>4471</v>
      </c>
      <c r="B4472" s="13">
        <f ca="1">RAND()</f>
        <v>0.23391489512609942</v>
      </c>
      <c r="C4472" t="str">
        <f ca="1">IF(B4472&lt;=$L$3,$I$3,IF(B4472&lt;=$L$4,$I$4,IF(B4472&lt;=$L$5,$I$5,IF(B4472&lt;=$L$6,$I$6,$I$7))))</f>
        <v>Cone</v>
      </c>
      <c r="D4472" s="14">
        <f ca="1">LOGINV(RAND(),$M$12,$L$12)</f>
        <v>12.416158166512783</v>
      </c>
      <c r="E4472" s="14">
        <f ca="1">LOGINV(RAND(),$M$13,$L$13)</f>
        <v>25.56605068710094</v>
      </c>
      <c r="F4472" s="14">
        <f ca="1">LOGINV(RAND(),$M$14,$L$14)</f>
        <v>13.064696373996421</v>
      </c>
      <c r="G4472" s="14">
        <f ca="1">D4472+E4472+F4472</f>
        <v>51.046905227610146</v>
      </c>
      <c r="H4472">
        <f ca="1">FLOOR(SimTable[[#This Row],[Total_Service_Time_sec]],10)</f>
        <v>50</v>
      </c>
    </row>
    <row r="4473" spans="1:8" ht="15" customHeight="1">
      <c r="A4473">
        <f t="shared" si="69"/>
        <v>4472</v>
      </c>
      <c r="B4473" s="13">
        <f ca="1">RAND()</f>
        <v>0.56805026665208702</v>
      </c>
      <c r="C4473" t="str">
        <f ca="1">IF(B4473&lt;=$L$3,$I$3,IF(B4473&lt;=$L$4,$I$4,IF(B4473&lt;=$L$5,$I$5,IF(B4473&lt;=$L$6,$I$6,$I$7))))</f>
        <v>Cup</v>
      </c>
      <c r="D4473" s="14">
        <f ca="1">LOGINV(RAND(),$M$12,$L$12)</f>
        <v>40.768668728952889</v>
      </c>
      <c r="E4473" s="14">
        <f ca="1">LOGINV(RAND(),$M$13,$L$13)</f>
        <v>19.668678182386355</v>
      </c>
      <c r="F4473" s="14">
        <f ca="1">LOGINV(RAND(),$M$14,$L$14)</f>
        <v>15.77243455664193</v>
      </c>
      <c r="G4473" s="14">
        <f ca="1">D4473+E4473+F4473</f>
        <v>76.209781467981173</v>
      </c>
      <c r="H4473">
        <f ca="1">FLOOR(SimTable[[#This Row],[Total_Service_Time_sec]],10)</f>
        <v>70</v>
      </c>
    </row>
    <row r="4474" spans="1:8" ht="15" customHeight="1">
      <c r="A4474">
        <f t="shared" si="69"/>
        <v>4473</v>
      </c>
      <c r="B4474" s="13">
        <f ca="1">RAND()</f>
        <v>0.8946811255559044</v>
      </c>
      <c r="C4474" t="str">
        <f ca="1">IF(B4474&lt;=$L$3,$I$3,IF(B4474&lt;=$L$4,$I$4,IF(B4474&lt;=$L$5,$I$5,IF(B4474&lt;=$L$6,$I$6,$I$7))))</f>
        <v>Shake</v>
      </c>
      <c r="D4474" s="14">
        <f ca="1">LOGINV(RAND(),$M$12,$L$12)</f>
        <v>35.785674324126113</v>
      </c>
      <c r="E4474" s="14">
        <f ca="1">LOGINV(RAND(),$M$13,$L$13)</f>
        <v>25.217483611467628</v>
      </c>
      <c r="F4474" s="14">
        <f ca="1">LOGINV(RAND(),$M$14,$L$14)</f>
        <v>15.575379026432453</v>
      </c>
      <c r="G4474" s="14">
        <f ca="1">D4474+E4474+F4474</f>
        <v>76.578536962026192</v>
      </c>
      <c r="H4474">
        <f ca="1">FLOOR(SimTable[[#This Row],[Total_Service_Time_sec]],10)</f>
        <v>70</v>
      </c>
    </row>
    <row r="4475" spans="1:8" ht="15" customHeight="1">
      <c r="A4475">
        <f t="shared" si="69"/>
        <v>4474</v>
      </c>
      <c r="B4475" s="13">
        <f ca="1">RAND()</f>
        <v>0.30872765413656178</v>
      </c>
      <c r="C4475" t="str">
        <f ca="1">IF(B4475&lt;=$L$3,$I$3,IF(B4475&lt;=$L$4,$I$4,IF(B4475&lt;=$L$5,$I$5,IF(B4475&lt;=$L$6,$I$6,$I$7))))</f>
        <v>Cone</v>
      </c>
      <c r="D4475" s="14">
        <f ca="1">LOGINV(RAND(),$M$12,$L$12)</f>
        <v>58.962626009460557</v>
      </c>
      <c r="E4475" s="14">
        <f ca="1">LOGINV(RAND(),$M$13,$L$13)</f>
        <v>41.911385108930666</v>
      </c>
      <c r="F4475" s="14">
        <f ca="1">LOGINV(RAND(),$M$14,$L$14)</f>
        <v>14.985498514480986</v>
      </c>
      <c r="G4475" s="14">
        <f ca="1">D4475+E4475+F4475</f>
        <v>115.8595096328722</v>
      </c>
      <c r="H4475">
        <f ca="1">FLOOR(SimTable[[#This Row],[Total_Service_Time_sec]],10)</f>
        <v>110</v>
      </c>
    </row>
    <row r="4476" spans="1:8" ht="15" customHeight="1">
      <c r="A4476">
        <f t="shared" si="69"/>
        <v>4475</v>
      </c>
      <c r="B4476" s="13">
        <f ca="1">RAND()</f>
        <v>0.72788734534220401</v>
      </c>
      <c r="C4476" t="str">
        <f ca="1">IF(B4476&lt;=$L$3,$I$3,IF(B4476&lt;=$L$4,$I$4,IF(B4476&lt;=$L$5,$I$5,IF(B4476&lt;=$L$6,$I$6,$I$7))))</f>
        <v>Cup</v>
      </c>
      <c r="D4476" s="14">
        <f ca="1">LOGINV(RAND(),$M$12,$L$12)</f>
        <v>66.661208691642287</v>
      </c>
      <c r="E4476" s="14">
        <f ca="1">LOGINV(RAND(),$M$13,$L$13)</f>
        <v>29.030560637972989</v>
      </c>
      <c r="F4476" s="14">
        <f ca="1">LOGINV(RAND(),$M$14,$L$14)</f>
        <v>19.800938291674704</v>
      </c>
      <c r="G4476" s="14">
        <f ca="1">D4476+E4476+F4476</f>
        <v>115.49270762128998</v>
      </c>
      <c r="H4476">
        <f ca="1">FLOOR(SimTable[[#This Row],[Total_Service_Time_sec]],10)</f>
        <v>110</v>
      </c>
    </row>
    <row r="4477" spans="1:8" ht="15" customHeight="1">
      <c r="A4477">
        <f t="shared" si="69"/>
        <v>4476</v>
      </c>
      <c r="B4477" s="13">
        <f ca="1">RAND()</f>
        <v>0.11099649320137528</v>
      </c>
      <c r="C4477" t="str">
        <f ca="1">IF(B4477&lt;=$L$3,$I$3,IF(B4477&lt;=$L$4,$I$4,IF(B4477&lt;=$L$5,$I$5,IF(B4477&lt;=$L$6,$I$6,$I$7))))</f>
        <v>Cone</v>
      </c>
      <c r="D4477" s="14">
        <f ca="1">LOGINV(RAND(),$M$12,$L$12)</f>
        <v>34.68210694567685</v>
      </c>
      <c r="E4477" s="14">
        <f ca="1">LOGINV(RAND(),$M$13,$L$13)</f>
        <v>149.43876267835086</v>
      </c>
      <c r="F4477" s="14">
        <f ca="1">LOGINV(RAND(),$M$14,$L$14)</f>
        <v>15.260941989944817</v>
      </c>
      <c r="G4477" s="14">
        <f ca="1">D4477+E4477+F4477</f>
        <v>199.38181161397253</v>
      </c>
      <c r="H4477">
        <f ca="1">FLOOR(SimTable[[#This Row],[Total_Service_Time_sec]],10)</f>
        <v>190</v>
      </c>
    </row>
    <row r="4478" spans="1:8" ht="15" customHeight="1">
      <c r="A4478">
        <f t="shared" si="69"/>
        <v>4477</v>
      </c>
      <c r="B4478" s="13">
        <f ca="1">RAND()</f>
        <v>0.19913804674851532</v>
      </c>
      <c r="C4478" t="str">
        <f ca="1">IF(B4478&lt;=$L$3,$I$3,IF(B4478&lt;=$L$4,$I$4,IF(B4478&lt;=$L$5,$I$5,IF(B4478&lt;=$L$6,$I$6,$I$7))))</f>
        <v>Cone</v>
      </c>
      <c r="D4478" s="14">
        <f ca="1">LOGINV(RAND(),$M$12,$L$12)</f>
        <v>15.322116847953035</v>
      </c>
      <c r="E4478" s="14">
        <f ca="1">LOGINV(RAND(),$M$13,$L$13)</f>
        <v>12.141821373372116</v>
      </c>
      <c r="F4478" s="14">
        <f ca="1">LOGINV(RAND(),$M$14,$L$14)</f>
        <v>18.405030726484625</v>
      </c>
      <c r="G4478" s="14">
        <f ca="1">D4478+E4478+F4478</f>
        <v>45.868968947809776</v>
      </c>
      <c r="H4478">
        <f ca="1">FLOOR(SimTable[[#This Row],[Total_Service_Time_sec]],10)</f>
        <v>40</v>
      </c>
    </row>
    <row r="4479" spans="1:8" ht="15" customHeight="1">
      <c r="A4479">
        <f t="shared" si="69"/>
        <v>4478</v>
      </c>
      <c r="B4479" s="13">
        <f ca="1">RAND()</f>
        <v>0.62711104157112418</v>
      </c>
      <c r="C4479" t="str">
        <f ca="1">IF(B4479&lt;=$L$3,$I$3,IF(B4479&lt;=$L$4,$I$4,IF(B4479&lt;=$L$5,$I$5,IF(B4479&lt;=$L$6,$I$6,$I$7))))</f>
        <v>Cup</v>
      </c>
      <c r="D4479" s="14">
        <f ca="1">LOGINV(RAND(),$M$12,$L$12)</f>
        <v>15.784633702766811</v>
      </c>
      <c r="E4479" s="14">
        <f ca="1">LOGINV(RAND(),$M$13,$L$13)</f>
        <v>15.171355607095681</v>
      </c>
      <c r="F4479" s="14">
        <f ca="1">LOGINV(RAND(),$M$14,$L$14)</f>
        <v>19.949185764021198</v>
      </c>
      <c r="G4479" s="14">
        <f ca="1">D4479+E4479+F4479</f>
        <v>50.90517507388369</v>
      </c>
      <c r="H4479">
        <f ca="1">FLOOR(SimTable[[#This Row],[Total_Service_Time_sec]],10)</f>
        <v>50</v>
      </c>
    </row>
    <row r="4480" spans="1:8" ht="15" customHeight="1">
      <c r="A4480">
        <f t="shared" si="69"/>
        <v>4479</v>
      </c>
      <c r="B4480" s="13">
        <f ca="1">RAND()</f>
        <v>0.71764505781136534</v>
      </c>
      <c r="C4480" t="str">
        <f ca="1">IF(B4480&lt;=$L$3,$I$3,IF(B4480&lt;=$L$4,$I$4,IF(B4480&lt;=$L$5,$I$5,IF(B4480&lt;=$L$6,$I$6,$I$7))))</f>
        <v>Cup</v>
      </c>
      <c r="D4480" s="14">
        <f ca="1">LOGINV(RAND(),$M$12,$L$12)</f>
        <v>79.295788341078151</v>
      </c>
      <c r="E4480" s="14">
        <f ca="1">LOGINV(RAND(),$M$13,$L$13)</f>
        <v>56.641217262370382</v>
      </c>
      <c r="F4480" s="14">
        <f ca="1">LOGINV(RAND(),$M$14,$L$14)</f>
        <v>29.701564280375713</v>
      </c>
      <c r="G4480" s="14">
        <f ca="1">D4480+E4480+F4480</f>
        <v>165.63856988382426</v>
      </c>
      <c r="H4480">
        <f ca="1">FLOOR(SimTable[[#This Row],[Total_Service_Time_sec]],10)</f>
        <v>160</v>
      </c>
    </row>
    <row r="4481" spans="1:8" ht="15" customHeight="1">
      <c r="A4481">
        <f t="shared" si="69"/>
        <v>4480</v>
      </c>
      <c r="B4481" s="13">
        <f ca="1">RAND()</f>
        <v>0.36160749278128879</v>
      </c>
      <c r="C4481" t="str">
        <f ca="1">IF(B4481&lt;=$L$3,$I$3,IF(B4481&lt;=$L$4,$I$4,IF(B4481&lt;=$L$5,$I$5,IF(B4481&lt;=$L$6,$I$6,$I$7))))</f>
        <v>Cone</v>
      </c>
      <c r="D4481" s="14">
        <f ca="1">LOGINV(RAND(),$M$12,$L$12)</f>
        <v>24.717345320386876</v>
      </c>
      <c r="E4481" s="14">
        <f ca="1">LOGINV(RAND(),$M$13,$L$13)</f>
        <v>77.12585316803856</v>
      </c>
      <c r="F4481" s="14">
        <f ca="1">LOGINV(RAND(),$M$14,$L$14)</f>
        <v>23.111395830078706</v>
      </c>
      <c r="G4481" s="14">
        <f ca="1">D4481+E4481+F4481</f>
        <v>124.95459431850414</v>
      </c>
      <c r="H4481">
        <f ca="1">FLOOR(SimTable[[#This Row],[Total_Service_Time_sec]],10)</f>
        <v>120</v>
      </c>
    </row>
    <row r="4482" spans="1:8" ht="15" customHeight="1">
      <c r="A4482">
        <f t="shared" ref="A4482:A4545" si="70">ROW()-1</f>
        <v>4481</v>
      </c>
      <c r="B4482" s="13">
        <f ca="1">RAND()</f>
        <v>0.59678966779952303</v>
      </c>
      <c r="C4482" t="str">
        <f ca="1">IF(B4482&lt;=$L$3,$I$3,IF(B4482&lt;=$L$4,$I$4,IF(B4482&lt;=$L$5,$I$5,IF(B4482&lt;=$L$6,$I$6,$I$7))))</f>
        <v>Cup</v>
      </c>
      <c r="D4482" s="14">
        <f ca="1">LOGINV(RAND(),$M$12,$L$12)</f>
        <v>113.74863416127486</v>
      </c>
      <c r="E4482" s="14">
        <f ca="1">LOGINV(RAND(),$M$13,$L$13)</f>
        <v>33.550659435181828</v>
      </c>
      <c r="F4482" s="14">
        <f ca="1">LOGINV(RAND(),$M$14,$L$14)</f>
        <v>20.513916781467362</v>
      </c>
      <c r="G4482" s="14">
        <f ca="1">D4482+E4482+F4482</f>
        <v>167.81321037792407</v>
      </c>
      <c r="H4482">
        <f ca="1">FLOOR(SimTable[[#This Row],[Total_Service_Time_sec]],10)</f>
        <v>160</v>
      </c>
    </row>
    <row r="4483" spans="1:8" ht="15" customHeight="1">
      <c r="A4483">
        <f t="shared" si="70"/>
        <v>4482</v>
      </c>
      <c r="B4483" s="13">
        <f ca="1">RAND()</f>
        <v>0.53659332887500599</v>
      </c>
      <c r="C4483" t="str">
        <f ca="1">IF(B4483&lt;=$L$3,$I$3,IF(B4483&lt;=$L$4,$I$4,IF(B4483&lt;=$L$5,$I$5,IF(B4483&lt;=$L$6,$I$6,$I$7))))</f>
        <v>Cup</v>
      </c>
      <c r="D4483" s="14">
        <f ca="1">LOGINV(RAND(),$M$12,$L$12)</f>
        <v>10.902580756665229</v>
      </c>
      <c r="E4483" s="14">
        <f ca="1">LOGINV(RAND(),$M$13,$L$13)</f>
        <v>24.014763838055092</v>
      </c>
      <c r="F4483" s="14">
        <f ca="1">LOGINV(RAND(),$M$14,$L$14)</f>
        <v>22.544498760120529</v>
      </c>
      <c r="G4483" s="14">
        <f ca="1">D4483+E4483+F4483</f>
        <v>57.461843354840852</v>
      </c>
      <c r="H4483">
        <f ca="1">FLOOR(SimTable[[#This Row],[Total_Service_Time_sec]],10)</f>
        <v>50</v>
      </c>
    </row>
    <row r="4484" spans="1:8" ht="15" customHeight="1">
      <c r="A4484">
        <f t="shared" si="70"/>
        <v>4483</v>
      </c>
      <c r="B4484" s="13">
        <f ca="1">RAND()</f>
        <v>0.71286097755783717</v>
      </c>
      <c r="C4484" t="str">
        <f ca="1">IF(B4484&lt;=$L$3,$I$3,IF(B4484&lt;=$L$4,$I$4,IF(B4484&lt;=$L$5,$I$5,IF(B4484&lt;=$L$6,$I$6,$I$7))))</f>
        <v>Cup</v>
      </c>
      <c r="D4484" s="14">
        <f ca="1">LOGINV(RAND(),$M$12,$L$12)</f>
        <v>15.082037347491342</v>
      </c>
      <c r="E4484" s="14">
        <f ca="1">LOGINV(RAND(),$M$13,$L$13)</f>
        <v>16.535491007185026</v>
      </c>
      <c r="F4484" s="14">
        <f ca="1">LOGINV(RAND(),$M$14,$L$14)</f>
        <v>13.942817957930544</v>
      </c>
      <c r="G4484" s="14">
        <f ca="1">D4484+E4484+F4484</f>
        <v>45.56034631260691</v>
      </c>
      <c r="H4484">
        <f ca="1">FLOOR(SimTable[[#This Row],[Total_Service_Time_sec]],10)</f>
        <v>40</v>
      </c>
    </row>
    <row r="4485" spans="1:8" ht="15" customHeight="1">
      <c r="A4485">
        <f t="shared" si="70"/>
        <v>4484</v>
      </c>
      <c r="B4485" s="13">
        <f ca="1">RAND()</f>
        <v>0.4289280322431881</v>
      </c>
      <c r="C4485" t="str">
        <f ca="1">IF(B4485&lt;=$L$3,$I$3,IF(B4485&lt;=$L$4,$I$4,IF(B4485&lt;=$L$5,$I$5,IF(B4485&lt;=$L$6,$I$6,$I$7))))</f>
        <v>Cone</v>
      </c>
      <c r="D4485" s="14">
        <f ca="1">LOGINV(RAND(),$M$12,$L$12)</f>
        <v>43.596064605619567</v>
      </c>
      <c r="E4485" s="14">
        <f ca="1">LOGINV(RAND(),$M$13,$L$13)</f>
        <v>14.297084034416859</v>
      </c>
      <c r="F4485" s="14">
        <f ca="1">LOGINV(RAND(),$M$14,$L$14)</f>
        <v>17.70647339806137</v>
      </c>
      <c r="G4485" s="14">
        <f ca="1">D4485+E4485+F4485</f>
        <v>75.599622038097806</v>
      </c>
      <c r="H4485">
        <f ca="1">FLOOR(SimTable[[#This Row],[Total_Service_Time_sec]],10)</f>
        <v>70</v>
      </c>
    </row>
    <row r="4486" spans="1:8" ht="15" customHeight="1">
      <c r="A4486">
        <f t="shared" si="70"/>
        <v>4485</v>
      </c>
      <c r="B4486" s="13">
        <f ca="1">RAND()</f>
        <v>0.27976693041422984</v>
      </c>
      <c r="C4486" t="str">
        <f ca="1">IF(B4486&lt;=$L$3,$I$3,IF(B4486&lt;=$L$4,$I$4,IF(B4486&lt;=$L$5,$I$5,IF(B4486&lt;=$L$6,$I$6,$I$7))))</f>
        <v>Cone</v>
      </c>
      <c r="D4486" s="14">
        <f ca="1">LOGINV(RAND(),$M$12,$L$12)</f>
        <v>25.540762303418163</v>
      </c>
      <c r="E4486" s="14">
        <f ca="1">LOGINV(RAND(),$M$13,$L$13)</f>
        <v>30.32809712477825</v>
      </c>
      <c r="F4486" s="14">
        <f ca="1">LOGINV(RAND(),$M$14,$L$14)</f>
        <v>12.155048350074811</v>
      </c>
      <c r="G4486" s="14">
        <f ca="1">D4486+E4486+F4486</f>
        <v>68.023907778271223</v>
      </c>
      <c r="H4486">
        <f ca="1">FLOOR(SimTable[[#This Row],[Total_Service_Time_sec]],10)</f>
        <v>60</v>
      </c>
    </row>
    <row r="4487" spans="1:8" ht="15" customHeight="1">
      <c r="A4487">
        <f t="shared" si="70"/>
        <v>4486</v>
      </c>
      <c r="B4487" s="13">
        <f ca="1">RAND()</f>
        <v>2.1856216158115949E-2</v>
      </c>
      <c r="C4487" t="str">
        <f ca="1">IF(B4487&lt;=$L$3,$I$3,IF(B4487&lt;=$L$4,$I$4,IF(B4487&lt;=$L$5,$I$5,IF(B4487&lt;=$L$6,$I$6,$I$7))))</f>
        <v>Cone</v>
      </c>
      <c r="D4487" s="14">
        <f ca="1">LOGINV(RAND(),$M$12,$L$12)</f>
        <v>18.777862562638571</v>
      </c>
      <c r="E4487" s="14">
        <f ca="1">LOGINV(RAND(),$M$13,$L$13)</f>
        <v>16.14582391598611</v>
      </c>
      <c r="F4487" s="14">
        <f ca="1">LOGINV(RAND(),$M$14,$L$14)</f>
        <v>14.616865540234539</v>
      </c>
      <c r="G4487" s="14">
        <f ca="1">D4487+E4487+F4487</f>
        <v>49.540552018859216</v>
      </c>
      <c r="H4487">
        <f ca="1">FLOOR(SimTable[[#This Row],[Total_Service_Time_sec]],10)</f>
        <v>40</v>
      </c>
    </row>
    <row r="4488" spans="1:8" ht="15" customHeight="1">
      <c r="A4488">
        <f t="shared" si="70"/>
        <v>4487</v>
      </c>
      <c r="B4488" s="13">
        <f ca="1">RAND()</f>
        <v>0.95698566366192983</v>
      </c>
      <c r="C4488" t="str">
        <f ca="1">IF(B4488&lt;=$L$3,$I$3,IF(B4488&lt;=$L$4,$I$4,IF(B4488&lt;=$L$5,$I$5,IF(B4488&lt;=$L$6,$I$6,$I$7))))</f>
        <v>Split</v>
      </c>
      <c r="D4488" s="14">
        <f ca="1">LOGINV(RAND(),$M$12,$L$12)</f>
        <v>113.33860112684998</v>
      </c>
      <c r="E4488" s="14">
        <f ca="1">LOGINV(RAND(),$M$13,$L$13)</f>
        <v>33.400892793066184</v>
      </c>
      <c r="F4488" s="14">
        <f ca="1">LOGINV(RAND(),$M$14,$L$14)</f>
        <v>18.016182263898958</v>
      </c>
      <c r="G4488" s="14">
        <f ca="1">D4488+E4488+F4488</f>
        <v>164.75567618381513</v>
      </c>
      <c r="H4488">
        <f ca="1">FLOOR(SimTable[[#This Row],[Total_Service_Time_sec]],10)</f>
        <v>160</v>
      </c>
    </row>
    <row r="4489" spans="1:8" ht="15" customHeight="1">
      <c r="A4489">
        <f t="shared" si="70"/>
        <v>4488</v>
      </c>
      <c r="B4489" s="13">
        <f ca="1">RAND()</f>
        <v>0.30167192952743416</v>
      </c>
      <c r="C4489" t="str">
        <f ca="1">IF(B4489&lt;=$L$3,$I$3,IF(B4489&lt;=$L$4,$I$4,IF(B4489&lt;=$L$5,$I$5,IF(B4489&lt;=$L$6,$I$6,$I$7))))</f>
        <v>Cone</v>
      </c>
      <c r="D4489" s="14">
        <f ca="1">LOGINV(RAND(),$M$12,$L$12)</f>
        <v>6.7455196618854334</v>
      </c>
      <c r="E4489" s="14">
        <f ca="1">LOGINV(RAND(),$M$13,$L$13)</f>
        <v>24.663085144245933</v>
      </c>
      <c r="F4489" s="14">
        <f ca="1">LOGINV(RAND(),$M$14,$L$14)</f>
        <v>25.207949131840497</v>
      </c>
      <c r="G4489" s="14">
        <f ca="1">D4489+E4489+F4489</f>
        <v>56.616553937971858</v>
      </c>
      <c r="H4489">
        <f ca="1">FLOOR(SimTable[[#This Row],[Total_Service_Time_sec]],10)</f>
        <v>50</v>
      </c>
    </row>
    <row r="4490" spans="1:8" ht="15" customHeight="1">
      <c r="A4490">
        <f t="shared" si="70"/>
        <v>4489</v>
      </c>
      <c r="B4490" s="13">
        <f ca="1">RAND()</f>
        <v>0.15902006140355518</v>
      </c>
      <c r="C4490" t="str">
        <f ca="1">IF(B4490&lt;=$L$3,$I$3,IF(B4490&lt;=$L$4,$I$4,IF(B4490&lt;=$L$5,$I$5,IF(B4490&lt;=$L$6,$I$6,$I$7))))</f>
        <v>Cone</v>
      </c>
      <c r="D4490" s="14">
        <f ca="1">LOGINV(RAND(),$M$12,$L$12)</f>
        <v>7.1703931481906578</v>
      </c>
      <c r="E4490" s="14">
        <f ca="1">LOGINV(RAND(),$M$13,$L$13)</f>
        <v>15.692545022520969</v>
      </c>
      <c r="F4490" s="14">
        <f ca="1">LOGINV(RAND(),$M$14,$L$14)</f>
        <v>20.12583885736235</v>
      </c>
      <c r="G4490" s="14">
        <f ca="1">D4490+E4490+F4490</f>
        <v>42.988777028073976</v>
      </c>
      <c r="H4490">
        <f ca="1">FLOOR(SimTable[[#This Row],[Total_Service_Time_sec]],10)</f>
        <v>40</v>
      </c>
    </row>
    <row r="4491" spans="1:8" ht="15" customHeight="1">
      <c r="A4491">
        <f t="shared" si="70"/>
        <v>4490</v>
      </c>
      <c r="B4491" s="13">
        <f ca="1">RAND()</f>
        <v>0.73602499439566604</v>
      </c>
      <c r="C4491" t="str">
        <f ca="1">IF(B4491&lt;=$L$3,$I$3,IF(B4491&lt;=$L$4,$I$4,IF(B4491&lt;=$L$5,$I$5,IF(B4491&lt;=$L$6,$I$6,$I$7))))</f>
        <v>Cup</v>
      </c>
      <c r="D4491" s="14">
        <f ca="1">LOGINV(RAND(),$M$12,$L$12)</f>
        <v>25.25019135957718</v>
      </c>
      <c r="E4491" s="14">
        <f ca="1">LOGINV(RAND(),$M$13,$L$13)</f>
        <v>17.804848850712322</v>
      </c>
      <c r="F4491" s="14">
        <f ca="1">LOGINV(RAND(),$M$14,$L$14)</f>
        <v>17.765415459015831</v>
      </c>
      <c r="G4491" s="14">
        <f ca="1">D4491+E4491+F4491</f>
        <v>60.820455669305332</v>
      </c>
      <c r="H4491">
        <f ca="1">FLOOR(SimTable[[#This Row],[Total_Service_Time_sec]],10)</f>
        <v>60</v>
      </c>
    </row>
    <row r="4492" spans="1:8" ht="15" customHeight="1">
      <c r="A4492">
        <f t="shared" si="70"/>
        <v>4491</v>
      </c>
      <c r="B4492" s="13">
        <f ca="1">RAND()</f>
        <v>0.7505534034285708</v>
      </c>
      <c r="C4492" t="str">
        <f ca="1">IF(B4492&lt;=$L$3,$I$3,IF(B4492&lt;=$L$4,$I$4,IF(B4492&lt;=$L$5,$I$5,IF(B4492&lt;=$L$6,$I$6,$I$7))))</f>
        <v>Cup</v>
      </c>
      <c r="D4492" s="14">
        <f ca="1">LOGINV(RAND(),$M$12,$L$12)</f>
        <v>21.301655152915625</v>
      </c>
      <c r="E4492" s="14">
        <f ca="1">LOGINV(RAND(),$M$13,$L$13)</f>
        <v>24.036263037078911</v>
      </c>
      <c r="F4492" s="14">
        <f ca="1">LOGINV(RAND(),$M$14,$L$14)</f>
        <v>20.822636659619405</v>
      </c>
      <c r="G4492" s="14">
        <f ca="1">D4492+E4492+F4492</f>
        <v>66.160554849613945</v>
      </c>
      <c r="H4492">
        <f ca="1">FLOOR(SimTable[[#This Row],[Total_Service_Time_sec]],10)</f>
        <v>60</v>
      </c>
    </row>
    <row r="4493" spans="1:8" ht="15" customHeight="1">
      <c r="A4493">
        <f t="shared" si="70"/>
        <v>4492</v>
      </c>
      <c r="B4493" s="13">
        <f ca="1">RAND()</f>
        <v>0.73822696385842912</v>
      </c>
      <c r="C4493" t="str">
        <f ca="1">IF(B4493&lt;=$L$3,$I$3,IF(B4493&lt;=$L$4,$I$4,IF(B4493&lt;=$L$5,$I$5,IF(B4493&lt;=$L$6,$I$6,$I$7))))</f>
        <v>Cup</v>
      </c>
      <c r="D4493" s="14">
        <f ca="1">LOGINV(RAND(),$M$12,$L$12)</f>
        <v>41.637770505942527</v>
      </c>
      <c r="E4493" s="14">
        <f ca="1">LOGINV(RAND(),$M$13,$L$13)</f>
        <v>39.821647475775173</v>
      </c>
      <c r="F4493" s="14">
        <f ca="1">LOGINV(RAND(),$M$14,$L$14)</f>
        <v>21.71597434334511</v>
      </c>
      <c r="G4493" s="14">
        <f ca="1">D4493+E4493+F4493</f>
        <v>103.17539232506282</v>
      </c>
      <c r="H4493">
        <f ca="1">FLOOR(SimTable[[#This Row],[Total_Service_Time_sec]],10)</f>
        <v>100</v>
      </c>
    </row>
    <row r="4494" spans="1:8" ht="15" customHeight="1">
      <c r="A4494">
        <f t="shared" si="70"/>
        <v>4493</v>
      </c>
      <c r="B4494" s="13">
        <f ca="1">RAND()</f>
        <v>0.58894729706106008</v>
      </c>
      <c r="C4494" t="str">
        <f ca="1">IF(B4494&lt;=$L$3,$I$3,IF(B4494&lt;=$L$4,$I$4,IF(B4494&lt;=$L$5,$I$5,IF(B4494&lt;=$L$6,$I$6,$I$7))))</f>
        <v>Cup</v>
      </c>
      <c r="D4494" s="14">
        <f ca="1">LOGINV(RAND(),$M$12,$L$12)</f>
        <v>54.63467118571441</v>
      </c>
      <c r="E4494" s="14">
        <f ca="1">LOGINV(RAND(),$M$13,$L$13)</f>
        <v>23.719465974156702</v>
      </c>
      <c r="F4494" s="14">
        <f ca="1">LOGINV(RAND(),$M$14,$L$14)</f>
        <v>21.261183819897919</v>
      </c>
      <c r="G4494" s="14">
        <f ca="1">D4494+E4494+F4494</f>
        <v>99.615320979769038</v>
      </c>
      <c r="H4494">
        <f ca="1">FLOOR(SimTable[[#This Row],[Total_Service_Time_sec]],10)</f>
        <v>90</v>
      </c>
    </row>
    <row r="4495" spans="1:8" ht="15" customHeight="1">
      <c r="A4495">
        <f t="shared" si="70"/>
        <v>4494</v>
      </c>
      <c r="B4495" s="13">
        <f ca="1">RAND()</f>
        <v>0.58755063113141592</v>
      </c>
      <c r="C4495" t="str">
        <f ca="1">IF(B4495&lt;=$L$3,$I$3,IF(B4495&lt;=$L$4,$I$4,IF(B4495&lt;=$L$5,$I$5,IF(B4495&lt;=$L$6,$I$6,$I$7))))</f>
        <v>Cup</v>
      </c>
      <c r="D4495" s="14">
        <f ca="1">LOGINV(RAND(),$M$12,$L$12)</f>
        <v>166.24552948157992</v>
      </c>
      <c r="E4495" s="14">
        <f ca="1">LOGINV(RAND(),$M$13,$L$13)</f>
        <v>33.406809900832542</v>
      </c>
      <c r="F4495" s="14">
        <f ca="1">LOGINV(RAND(),$M$14,$L$14)</f>
        <v>14.011924839569595</v>
      </c>
      <c r="G4495" s="14">
        <f ca="1">D4495+E4495+F4495</f>
        <v>213.66426422198205</v>
      </c>
      <c r="H4495">
        <f ca="1">FLOOR(SimTable[[#This Row],[Total_Service_Time_sec]],10)</f>
        <v>210</v>
      </c>
    </row>
    <row r="4496" spans="1:8" ht="15" customHeight="1">
      <c r="A4496">
        <f t="shared" si="70"/>
        <v>4495</v>
      </c>
      <c r="B4496" s="13">
        <f ca="1">RAND()</f>
        <v>0.38502544806114647</v>
      </c>
      <c r="C4496" t="str">
        <f ca="1">IF(B4496&lt;=$L$3,$I$3,IF(B4496&lt;=$L$4,$I$4,IF(B4496&lt;=$L$5,$I$5,IF(B4496&lt;=$L$6,$I$6,$I$7))))</f>
        <v>Cone</v>
      </c>
      <c r="D4496" s="14">
        <f ca="1">LOGINV(RAND(),$M$12,$L$12)</f>
        <v>57.964095332912052</v>
      </c>
      <c r="E4496" s="14">
        <f ca="1">LOGINV(RAND(),$M$13,$L$13)</f>
        <v>16.310487125204336</v>
      </c>
      <c r="F4496" s="14">
        <f ca="1">LOGINV(RAND(),$M$14,$L$14)</f>
        <v>25.351239813707927</v>
      </c>
      <c r="G4496" s="14">
        <f ca="1">D4496+E4496+F4496</f>
        <v>99.625822271824319</v>
      </c>
      <c r="H4496">
        <f ca="1">FLOOR(SimTable[[#This Row],[Total_Service_Time_sec]],10)</f>
        <v>90</v>
      </c>
    </row>
    <row r="4497" spans="1:8" ht="15" customHeight="1">
      <c r="A4497">
        <f t="shared" si="70"/>
        <v>4496</v>
      </c>
      <c r="B4497" s="13">
        <f ca="1">RAND()</f>
        <v>0.21483785809662614</v>
      </c>
      <c r="C4497" t="str">
        <f ca="1">IF(B4497&lt;=$L$3,$I$3,IF(B4497&lt;=$L$4,$I$4,IF(B4497&lt;=$L$5,$I$5,IF(B4497&lt;=$L$6,$I$6,$I$7))))</f>
        <v>Cone</v>
      </c>
      <c r="D4497" s="14">
        <f ca="1">LOGINV(RAND(),$M$12,$L$12)</f>
        <v>44.930253536232399</v>
      </c>
      <c r="E4497" s="14">
        <f ca="1">LOGINV(RAND(),$M$13,$L$13)</f>
        <v>63.95840531622688</v>
      </c>
      <c r="F4497" s="14">
        <f ca="1">LOGINV(RAND(),$M$14,$L$14)</f>
        <v>17.360334729891957</v>
      </c>
      <c r="G4497" s="14">
        <f ca="1">D4497+E4497+F4497</f>
        <v>126.24899358235125</v>
      </c>
      <c r="H4497">
        <f ca="1">FLOOR(SimTable[[#This Row],[Total_Service_Time_sec]],10)</f>
        <v>120</v>
      </c>
    </row>
    <row r="4498" spans="1:8" ht="15" customHeight="1">
      <c r="A4498">
        <f t="shared" si="70"/>
        <v>4497</v>
      </c>
      <c r="B4498" s="13">
        <f ca="1">RAND()</f>
        <v>0.18859538664387621</v>
      </c>
      <c r="C4498" t="str">
        <f ca="1">IF(B4498&lt;=$L$3,$I$3,IF(B4498&lt;=$L$4,$I$4,IF(B4498&lt;=$L$5,$I$5,IF(B4498&lt;=$L$6,$I$6,$I$7))))</f>
        <v>Cone</v>
      </c>
      <c r="D4498" s="14">
        <f ca="1">LOGINV(RAND(),$M$12,$L$12)</f>
        <v>98.135683068052714</v>
      </c>
      <c r="E4498" s="14">
        <f ca="1">LOGINV(RAND(),$M$13,$L$13)</f>
        <v>27.932233088181381</v>
      </c>
      <c r="F4498" s="14">
        <f ca="1">LOGINV(RAND(),$M$14,$L$14)</f>
        <v>20.709377330935588</v>
      </c>
      <c r="G4498" s="14">
        <f ca="1">D4498+E4498+F4498</f>
        <v>146.77729348716969</v>
      </c>
      <c r="H4498">
        <f ca="1">FLOOR(SimTable[[#This Row],[Total_Service_Time_sec]],10)</f>
        <v>140</v>
      </c>
    </row>
    <row r="4499" spans="1:8" ht="15" customHeight="1">
      <c r="A4499">
        <f t="shared" si="70"/>
        <v>4498</v>
      </c>
      <c r="B4499" s="13">
        <f ca="1">RAND()</f>
        <v>0.25464760778500439</v>
      </c>
      <c r="C4499" t="str">
        <f ca="1">IF(B4499&lt;=$L$3,$I$3,IF(B4499&lt;=$L$4,$I$4,IF(B4499&lt;=$L$5,$I$5,IF(B4499&lt;=$L$6,$I$6,$I$7))))</f>
        <v>Cone</v>
      </c>
      <c r="D4499" s="14">
        <f ca="1">LOGINV(RAND(),$M$12,$L$12)</f>
        <v>53.193042995198759</v>
      </c>
      <c r="E4499" s="14">
        <f ca="1">LOGINV(RAND(),$M$13,$L$13)</f>
        <v>13.888527322709667</v>
      </c>
      <c r="F4499" s="14">
        <f ca="1">LOGINV(RAND(),$M$14,$L$14)</f>
        <v>19.382513019701356</v>
      </c>
      <c r="G4499" s="14">
        <f ca="1">D4499+E4499+F4499</f>
        <v>86.464083337609793</v>
      </c>
      <c r="H4499">
        <f ca="1">FLOOR(SimTable[[#This Row],[Total_Service_Time_sec]],10)</f>
        <v>80</v>
      </c>
    </row>
    <row r="4500" spans="1:8" ht="15" customHeight="1">
      <c r="A4500">
        <f t="shared" si="70"/>
        <v>4499</v>
      </c>
      <c r="B4500" s="13">
        <f ca="1">RAND()</f>
        <v>0.62635470524663761</v>
      </c>
      <c r="C4500" t="str">
        <f ca="1">IF(B4500&lt;=$L$3,$I$3,IF(B4500&lt;=$L$4,$I$4,IF(B4500&lt;=$L$5,$I$5,IF(B4500&lt;=$L$6,$I$6,$I$7))))</f>
        <v>Cup</v>
      </c>
      <c r="D4500" s="14">
        <f ca="1">LOGINV(RAND(),$M$12,$L$12)</f>
        <v>9.9912155704793371</v>
      </c>
      <c r="E4500" s="14">
        <f ca="1">LOGINV(RAND(),$M$13,$L$13)</f>
        <v>34.247730615207196</v>
      </c>
      <c r="F4500" s="14">
        <f ca="1">LOGINV(RAND(),$M$14,$L$14)</f>
        <v>15.736773975489447</v>
      </c>
      <c r="G4500" s="14">
        <f ca="1">D4500+E4500+F4500</f>
        <v>59.975720161175978</v>
      </c>
      <c r="H4500">
        <f ca="1">FLOOR(SimTable[[#This Row],[Total_Service_Time_sec]],10)</f>
        <v>50</v>
      </c>
    </row>
    <row r="4501" spans="1:8" ht="15" customHeight="1">
      <c r="A4501">
        <f t="shared" si="70"/>
        <v>4500</v>
      </c>
      <c r="B4501" s="13">
        <f ca="1">RAND()</f>
        <v>0.93384925657194073</v>
      </c>
      <c r="C4501" t="str">
        <f ca="1">IF(B4501&lt;=$L$3,$I$3,IF(B4501&lt;=$L$4,$I$4,IF(B4501&lt;=$L$5,$I$5,IF(B4501&lt;=$L$6,$I$6,$I$7))))</f>
        <v>Split</v>
      </c>
      <c r="D4501" s="14">
        <f ca="1">LOGINV(RAND(),$M$12,$L$12)</f>
        <v>81.209589270857833</v>
      </c>
      <c r="E4501" s="14">
        <f ca="1">LOGINV(RAND(),$M$13,$L$13)</f>
        <v>17.019080806542529</v>
      </c>
      <c r="F4501" s="14">
        <f ca="1">LOGINV(RAND(),$M$14,$L$14)</f>
        <v>14.652840145953757</v>
      </c>
      <c r="G4501" s="14">
        <f ca="1">D4501+E4501+F4501</f>
        <v>112.88151022335413</v>
      </c>
      <c r="H4501">
        <f ca="1">FLOOR(SimTable[[#This Row],[Total_Service_Time_sec]],10)</f>
        <v>110</v>
      </c>
    </row>
    <row r="4502" spans="1:8" ht="15" customHeight="1">
      <c r="A4502">
        <f t="shared" si="70"/>
        <v>4501</v>
      </c>
      <c r="B4502" s="13">
        <f ca="1">RAND()</f>
        <v>0.58823640104468855</v>
      </c>
      <c r="C4502" t="str">
        <f ca="1">IF(B4502&lt;=$L$3,$I$3,IF(B4502&lt;=$L$4,$I$4,IF(B4502&lt;=$L$5,$I$5,IF(B4502&lt;=$L$6,$I$6,$I$7))))</f>
        <v>Cup</v>
      </c>
      <c r="D4502" s="14">
        <f ca="1">LOGINV(RAND(),$M$12,$L$12)</f>
        <v>61.4880415919637</v>
      </c>
      <c r="E4502" s="14">
        <f ca="1">LOGINV(RAND(),$M$13,$L$13)</f>
        <v>30.314038734566729</v>
      </c>
      <c r="F4502" s="14">
        <f ca="1">LOGINV(RAND(),$M$14,$L$14)</f>
        <v>22.942431744068468</v>
      </c>
      <c r="G4502" s="14">
        <f ca="1">D4502+E4502+F4502</f>
        <v>114.7445120705989</v>
      </c>
      <c r="H4502">
        <f ca="1">FLOOR(SimTable[[#This Row],[Total_Service_Time_sec]],10)</f>
        <v>110</v>
      </c>
    </row>
    <row r="4503" spans="1:8" ht="15" customHeight="1">
      <c r="A4503">
        <f t="shared" si="70"/>
        <v>4502</v>
      </c>
      <c r="B4503" s="13">
        <f ca="1">RAND()</f>
        <v>0.40593084020071146</v>
      </c>
      <c r="C4503" t="str">
        <f ca="1">IF(B4503&lt;=$L$3,$I$3,IF(B4503&lt;=$L$4,$I$4,IF(B4503&lt;=$L$5,$I$5,IF(B4503&lt;=$L$6,$I$6,$I$7))))</f>
        <v>Cone</v>
      </c>
      <c r="D4503" s="14">
        <f ca="1">LOGINV(RAND(),$M$12,$L$12)</f>
        <v>37.588983851343329</v>
      </c>
      <c r="E4503" s="14">
        <f ca="1">LOGINV(RAND(),$M$13,$L$13)</f>
        <v>34.604747960870633</v>
      </c>
      <c r="F4503" s="14">
        <f ca="1">LOGINV(RAND(),$M$14,$L$14)</f>
        <v>17.874331453389772</v>
      </c>
      <c r="G4503" s="14">
        <f ca="1">D4503+E4503+F4503</f>
        <v>90.06806326560374</v>
      </c>
      <c r="H4503">
        <f ca="1">FLOOR(SimTable[[#This Row],[Total_Service_Time_sec]],10)</f>
        <v>90</v>
      </c>
    </row>
    <row r="4504" spans="1:8" ht="15" customHeight="1">
      <c r="A4504">
        <f t="shared" si="70"/>
        <v>4503</v>
      </c>
      <c r="B4504" s="13">
        <f ca="1">RAND()</f>
        <v>0.6894961761314663</v>
      </c>
      <c r="C4504" t="str">
        <f ca="1">IF(B4504&lt;=$L$3,$I$3,IF(B4504&lt;=$L$4,$I$4,IF(B4504&lt;=$L$5,$I$5,IF(B4504&lt;=$L$6,$I$6,$I$7))))</f>
        <v>Cup</v>
      </c>
      <c r="D4504" s="14">
        <f ca="1">LOGINV(RAND(),$M$12,$L$12)</f>
        <v>17.545200152638568</v>
      </c>
      <c r="E4504" s="14">
        <f ca="1">LOGINV(RAND(),$M$13,$L$13)</f>
        <v>46.629828642479211</v>
      </c>
      <c r="F4504" s="14">
        <f ca="1">LOGINV(RAND(),$M$14,$L$14)</f>
        <v>24.448287176625371</v>
      </c>
      <c r="G4504" s="14">
        <f ca="1">D4504+E4504+F4504</f>
        <v>88.623315971743153</v>
      </c>
      <c r="H4504">
        <f ca="1">FLOOR(SimTable[[#This Row],[Total_Service_Time_sec]],10)</f>
        <v>80</v>
      </c>
    </row>
    <row r="4505" spans="1:8" ht="15" customHeight="1">
      <c r="A4505">
        <f t="shared" si="70"/>
        <v>4504</v>
      </c>
      <c r="B4505" s="13">
        <f ca="1">RAND()</f>
        <v>0.57478494594387886</v>
      </c>
      <c r="C4505" t="str">
        <f ca="1">IF(B4505&lt;=$L$3,$I$3,IF(B4505&lt;=$L$4,$I$4,IF(B4505&lt;=$L$5,$I$5,IF(B4505&lt;=$L$6,$I$6,$I$7))))</f>
        <v>Cup</v>
      </c>
      <c r="D4505" s="14">
        <f ca="1">LOGINV(RAND(),$M$12,$L$12)</f>
        <v>56.120839491469731</v>
      </c>
      <c r="E4505" s="14">
        <f ca="1">LOGINV(RAND(),$M$13,$L$13)</f>
        <v>18.669566184083472</v>
      </c>
      <c r="F4505" s="14">
        <f ca="1">LOGINV(RAND(),$M$14,$L$14)</f>
        <v>16.36992341976687</v>
      </c>
      <c r="G4505" s="14">
        <f ca="1">D4505+E4505+F4505</f>
        <v>91.160329095320066</v>
      </c>
      <c r="H4505">
        <f ca="1">FLOOR(SimTable[[#This Row],[Total_Service_Time_sec]],10)</f>
        <v>90</v>
      </c>
    </row>
    <row r="4506" spans="1:8" ht="15" customHeight="1">
      <c r="A4506">
        <f t="shared" si="70"/>
        <v>4505</v>
      </c>
      <c r="B4506" s="13">
        <f ca="1">RAND()</f>
        <v>0.79054641922023694</v>
      </c>
      <c r="C4506" t="str">
        <f ca="1">IF(B4506&lt;=$L$3,$I$3,IF(B4506&lt;=$L$4,$I$4,IF(B4506&lt;=$L$5,$I$5,IF(B4506&lt;=$L$6,$I$6,$I$7))))</f>
        <v>Cup</v>
      </c>
      <c r="D4506" s="14">
        <f ca="1">LOGINV(RAND(),$M$12,$L$12)</f>
        <v>63.360931001268263</v>
      </c>
      <c r="E4506" s="14">
        <f ca="1">LOGINV(RAND(),$M$13,$L$13)</f>
        <v>36.68689153154272</v>
      </c>
      <c r="F4506" s="14">
        <f ca="1">LOGINV(RAND(),$M$14,$L$14)</f>
        <v>26.439417877240793</v>
      </c>
      <c r="G4506" s="14">
        <f ca="1">D4506+E4506+F4506</f>
        <v>126.48724041005178</v>
      </c>
      <c r="H4506">
        <f ca="1">FLOOR(SimTable[[#This Row],[Total_Service_Time_sec]],10)</f>
        <v>120</v>
      </c>
    </row>
    <row r="4507" spans="1:8" ht="15" customHeight="1">
      <c r="A4507">
        <f t="shared" si="70"/>
        <v>4506</v>
      </c>
      <c r="B4507" s="13">
        <f ca="1">RAND()</f>
        <v>0.24569116840055805</v>
      </c>
      <c r="C4507" t="str">
        <f ca="1">IF(B4507&lt;=$L$3,$I$3,IF(B4507&lt;=$L$4,$I$4,IF(B4507&lt;=$L$5,$I$5,IF(B4507&lt;=$L$6,$I$6,$I$7))))</f>
        <v>Cone</v>
      </c>
      <c r="D4507" s="14">
        <f ca="1">LOGINV(RAND(),$M$12,$L$12)</f>
        <v>36.355463799332512</v>
      </c>
      <c r="E4507" s="14">
        <f ca="1">LOGINV(RAND(),$M$13,$L$13)</f>
        <v>14.951230139856342</v>
      </c>
      <c r="F4507" s="14">
        <f ca="1">LOGINV(RAND(),$M$14,$L$14)</f>
        <v>28.405716902170578</v>
      </c>
      <c r="G4507" s="14">
        <f ca="1">D4507+E4507+F4507</f>
        <v>79.712410841359429</v>
      </c>
      <c r="H4507">
        <f ca="1">FLOOR(SimTable[[#This Row],[Total_Service_Time_sec]],10)</f>
        <v>70</v>
      </c>
    </row>
    <row r="4508" spans="1:8" ht="15" customHeight="1">
      <c r="A4508">
        <f t="shared" si="70"/>
        <v>4507</v>
      </c>
      <c r="B4508" s="13">
        <f ca="1">RAND()</f>
        <v>0.4073952898654285</v>
      </c>
      <c r="C4508" t="str">
        <f ca="1">IF(B4508&lt;=$L$3,$I$3,IF(B4508&lt;=$L$4,$I$4,IF(B4508&lt;=$L$5,$I$5,IF(B4508&lt;=$L$6,$I$6,$I$7))))</f>
        <v>Cone</v>
      </c>
      <c r="D4508" s="14">
        <f ca="1">LOGINV(RAND(),$M$12,$L$12)</f>
        <v>29.703607204328598</v>
      </c>
      <c r="E4508" s="14">
        <f ca="1">LOGINV(RAND(),$M$13,$L$13)</f>
        <v>14.803428347119281</v>
      </c>
      <c r="F4508" s="14">
        <f ca="1">LOGINV(RAND(),$M$14,$L$14)</f>
        <v>18.668261664273125</v>
      </c>
      <c r="G4508" s="14">
        <f ca="1">D4508+E4508+F4508</f>
        <v>63.175297215721002</v>
      </c>
      <c r="H4508">
        <f ca="1">FLOOR(SimTable[[#This Row],[Total_Service_Time_sec]],10)</f>
        <v>60</v>
      </c>
    </row>
    <row r="4509" spans="1:8" ht="15" customHeight="1">
      <c r="A4509">
        <f t="shared" si="70"/>
        <v>4508</v>
      </c>
      <c r="B4509" s="13">
        <f ca="1">RAND()</f>
        <v>2.9965538873597652E-2</v>
      </c>
      <c r="C4509" t="str">
        <f ca="1">IF(B4509&lt;=$L$3,$I$3,IF(B4509&lt;=$L$4,$I$4,IF(B4509&lt;=$L$5,$I$5,IF(B4509&lt;=$L$6,$I$6,$I$7))))</f>
        <v>Cone</v>
      </c>
      <c r="D4509" s="14">
        <f ca="1">LOGINV(RAND(),$M$12,$L$12)</f>
        <v>15.977213610527532</v>
      </c>
      <c r="E4509" s="14">
        <f ca="1">LOGINV(RAND(),$M$13,$L$13)</f>
        <v>23.674645338372258</v>
      </c>
      <c r="F4509" s="14">
        <f ca="1">LOGINV(RAND(),$M$14,$L$14)</f>
        <v>17.837474713921633</v>
      </c>
      <c r="G4509" s="14">
        <f ca="1">D4509+E4509+F4509</f>
        <v>57.489333662821423</v>
      </c>
      <c r="H4509">
        <f ca="1">FLOOR(SimTable[[#This Row],[Total_Service_Time_sec]],10)</f>
        <v>50</v>
      </c>
    </row>
    <row r="4510" spans="1:8" ht="15" customHeight="1">
      <c r="A4510">
        <f t="shared" si="70"/>
        <v>4509</v>
      </c>
      <c r="B4510" s="13">
        <f ca="1">RAND()</f>
        <v>0.19134197663502184</v>
      </c>
      <c r="C4510" t="str">
        <f ca="1">IF(B4510&lt;=$L$3,$I$3,IF(B4510&lt;=$L$4,$I$4,IF(B4510&lt;=$L$5,$I$5,IF(B4510&lt;=$L$6,$I$6,$I$7))))</f>
        <v>Cone</v>
      </c>
      <c r="D4510" s="14">
        <f ca="1">LOGINV(RAND(),$M$12,$L$12)</f>
        <v>16.214970263050635</v>
      </c>
      <c r="E4510" s="14">
        <f ca="1">LOGINV(RAND(),$M$13,$L$13)</f>
        <v>11.109762941700989</v>
      </c>
      <c r="F4510" s="14">
        <f ca="1">LOGINV(RAND(),$M$14,$L$14)</f>
        <v>22.386624222470797</v>
      </c>
      <c r="G4510" s="14">
        <f ca="1">D4510+E4510+F4510</f>
        <v>49.711357427222424</v>
      </c>
      <c r="H4510">
        <f ca="1">FLOOR(SimTable[[#This Row],[Total_Service_Time_sec]],10)</f>
        <v>40</v>
      </c>
    </row>
    <row r="4511" spans="1:8" ht="15" customHeight="1">
      <c r="A4511">
        <f t="shared" si="70"/>
        <v>4510</v>
      </c>
      <c r="B4511" s="13">
        <f ca="1">RAND()</f>
        <v>0.16264939851986282</v>
      </c>
      <c r="C4511" t="str">
        <f ca="1">IF(B4511&lt;=$L$3,$I$3,IF(B4511&lt;=$L$4,$I$4,IF(B4511&lt;=$L$5,$I$5,IF(B4511&lt;=$L$6,$I$6,$I$7))))</f>
        <v>Cone</v>
      </c>
      <c r="D4511" s="14">
        <f ca="1">LOGINV(RAND(),$M$12,$L$12)</f>
        <v>30.363409261139996</v>
      </c>
      <c r="E4511" s="14">
        <f ca="1">LOGINV(RAND(),$M$13,$L$13)</f>
        <v>8.8597655991147946</v>
      </c>
      <c r="F4511" s="14">
        <f ca="1">LOGINV(RAND(),$M$14,$L$14)</f>
        <v>19.47387707688836</v>
      </c>
      <c r="G4511" s="14">
        <f ca="1">D4511+E4511+F4511</f>
        <v>58.697051937143144</v>
      </c>
      <c r="H4511">
        <f ca="1">FLOOR(SimTable[[#This Row],[Total_Service_Time_sec]],10)</f>
        <v>50</v>
      </c>
    </row>
    <row r="4512" spans="1:8" ht="15" customHeight="1">
      <c r="A4512">
        <f t="shared" si="70"/>
        <v>4511</v>
      </c>
      <c r="B4512" s="13">
        <f ca="1">RAND()</f>
        <v>0.59929984511408696</v>
      </c>
      <c r="C4512" t="str">
        <f ca="1">IF(B4512&lt;=$L$3,$I$3,IF(B4512&lt;=$L$4,$I$4,IF(B4512&lt;=$L$5,$I$5,IF(B4512&lt;=$L$6,$I$6,$I$7))))</f>
        <v>Cup</v>
      </c>
      <c r="D4512" s="14">
        <f ca="1">LOGINV(RAND(),$M$12,$L$12)</f>
        <v>6.9627713381542851</v>
      </c>
      <c r="E4512" s="14">
        <f ca="1">LOGINV(RAND(),$M$13,$L$13)</f>
        <v>23.065883798024981</v>
      </c>
      <c r="F4512" s="14">
        <f ca="1">LOGINV(RAND(),$M$14,$L$14)</f>
        <v>16.965721951605403</v>
      </c>
      <c r="G4512" s="14">
        <f ca="1">D4512+E4512+F4512</f>
        <v>46.99437708778467</v>
      </c>
      <c r="H4512">
        <f ca="1">FLOOR(SimTable[[#This Row],[Total_Service_Time_sec]],10)</f>
        <v>40</v>
      </c>
    </row>
    <row r="4513" spans="1:8" ht="15" customHeight="1">
      <c r="A4513">
        <f t="shared" si="70"/>
        <v>4512</v>
      </c>
      <c r="B4513" s="13">
        <f ca="1">RAND()</f>
        <v>0.59883806027098807</v>
      </c>
      <c r="C4513" t="str">
        <f ca="1">IF(B4513&lt;=$L$3,$I$3,IF(B4513&lt;=$L$4,$I$4,IF(B4513&lt;=$L$5,$I$5,IF(B4513&lt;=$L$6,$I$6,$I$7))))</f>
        <v>Cup</v>
      </c>
      <c r="D4513" s="14">
        <f ca="1">LOGINV(RAND(),$M$12,$L$12)</f>
        <v>7.2431211744479302</v>
      </c>
      <c r="E4513" s="14">
        <f ca="1">LOGINV(RAND(),$M$13,$L$13)</f>
        <v>14.490825991778522</v>
      </c>
      <c r="F4513" s="14">
        <f ca="1">LOGINV(RAND(),$M$14,$L$14)</f>
        <v>19.00119413145574</v>
      </c>
      <c r="G4513" s="14">
        <f ca="1">D4513+E4513+F4513</f>
        <v>40.73514129768219</v>
      </c>
      <c r="H4513">
        <f ca="1">FLOOR(SimTable[[#This Row],[Total_Service_Time_sec]],10)</f>
        <v>40</v>
      </c>
    </row>
    <row r="4514" spans="1:8" ht="15" customHeight="1">
      <c r="A4514">
        <f t="shared" si="70"/>
        <v>4513</v>
      </c>
      <c r="B4514" s="13">
        <f ca="1">RAND()</f>
        <v>0.85550070756698204</v>
      </c>
      <c r="C4514" t="str">
        <f ca="1">IF(B4514&lt;=$L$3,$I$3,IF(B4514&lt;=$L$4,$I$4,IF(B4514&lt;=$L$5,$I$5,IF(B4514&lt;=$L$6,$I$6,$I$7))))</f>
        <v>Cup</v>
      </c>
      <c r="D4514" s="14">
        <f ca="1">LOGINV(RAND(),$M$12,$L$12)</f>
        <v>12.563179381973663</v>
      </c>
      <c r="E4514" s="14">
        <f ca="1">LOGINV(RAND(),$M$13,$L$13)</f>
        <v>40.831222137316765</v>
      </c>
      <c r="F4514" s="14">
        <f ca="1">LOGINV(RAND(),$M$14,$L$14)</f>
        <v>21.538202672440907</v>
      </c>
      <c r="G4514" s="14">
        <f ca="1">D4514+E4514+F4514</f>
        <v>74.932604191731329</v>
      </c>
      <c r="H4514">
        <f ca="1">FLOOR(SimTable[[#This Row],[Total_Service_Time_sec]],10)</f>
        <v>70</v>
      </c>
    </row>
    <row r="4515" spans="1:8" ht="15" customHeight="1">
      <c r="A4515">
        <f t="shared" si="70"/>
        <v>4514</v>
      </c>
      <c r="B4515" s="13">
        <f ca="1">RAND()</f>
        <v>0.95409926672926593</v>
      </c>
      <c r="C4515" t="str">
        <f ca="1">IF(B4515&lt;=$L$3,$I$3,IF(B4515&lt;=$L$4,$I$4,IF(B4515&lt;=$L$5,$I$5,IF(B4515&lt;=$L$6,$I$6,$I$7))))</f>
        <v>Split</v>
      </c>
      <c r="D4515" s="14">
        <f ca="1">LOGINV(RAND(),$M$12,$L$12)</f>
        <v>22.408209836493981</v>
      </c>
      <c r="E4515" s="14">
        <f ca="1">LOGINV(RAND(),$M$13,$L$13)</f>
        <v>54.607366825308922</v>
      </c>
      <c r="F4515" s="14">
        <f ca="1">LOGINV(RAND(),$M$14,$L$14)</f>
        <v>14.44373042683894</v>
      </c>
      <c r="G4515" s="14">
        <f ca="1">D4515+E4515+F4515</f>
        <v>91.459307088641836</v>
      </c>
      <c r="H4515">
        <f ca="1">FLOOR(SimTable[[#This Row],[Total_Service_Time_sec]],10)</f>
        <v>90</v>
      </c>
    </row>
    <row r="4516" spans="1:8" ht="15" customHeight="1">
      <c r="A4516">
        <f t="shared" si="70"/>
        <v>4515</v>
      </c>
      <c r="B4516" s="13">
        <f ca="1">RAND()</f>
        <v>0.6089406683248989</v>
      </c>
      <c r="C4516" t="str">
        <f ca="1">IF(B4516&lt;=$L$3,$I$3,IF(B4516&lt;=$L$4,$I$4,IF(B4516&lt;=$L$5,$I$5,IF(B4516&lt;=$L$6,$I$6,$I$7))))</f>
        <v>Cup</v>
      </c>
      <c r="D4516" s="14">
        <f ca="1">LOGINV(RAND(),$M$12,$L$12)</f>
        <v>37.213989040478843</v>
      </c>
      <c r="E4516" s="14">
        <f ca="1">LOGINV(RAND(),$M$13,$L$13)</f>
        <v>17.885104498208825</v>
      </c>
      <c r="F4516" s="14">
        <f ca="1">LOGINV(RAND(),$M$14,$L$14)</f>
        <v>13.558496414600752</v>
      </c>
      <c r="G4516" s="14">
        <f ca="1">D4516+E4516+F4516</f>
        <v>68.657589953288422</v>
      </c>
      <c r="H4516">
        <f ca="1">FLOOR(SimTable[[#This Row],[Total_Service_Time_sec]],10)</f>
        <v>60</v>
      </c>
    </row>
    <row r="4517" spans="1:8" ht="15" customHeight="1">
      <c r="A4517">
        <f t="shared" si="70"/>
        <v>4516</v>
      </c>
      <c r="B4517" s="13">
        <f ca="1">RAND()</f>
        <v>0.38099971172577973</v>
      </c>
      <c r="C4517" t="str">
        <f ca="1">IF(B4517&lt;=$L$3,$I$3,IF(B4517&lt;=$L$4,$I$4,IF(B4517&lt;=$L$5,$I$5,IF(B4517&lt;=$L$6,$I$6,$I$7))))</f>
        <v>Cone</v>
      </c>
      <c r="D4517" s="14">
        <f ca="1">LOGINV(RAND(),$M$12,$L$12)</f>
        <v>50.059497190780597</v>
      </c>
      <c r="E4517" s="14">
        <f ca="1">LOGINV(RAND(),$M$13,$L$13)</f>
        <v>37.864345264070586</v>
      </c>
      <c r="F4517" s="14">
        <f ca="1">LOGINV(RAND(),$M$14,$L$14)</f>
        <v>17.930648463191268</v>
      </c>
      <c r="G4517" s="14">
        <f ca="1">D4517+E4517+F4517</f>
        <v>105.85449091804244</v>
      </c>
      <c r="H4517">
        <f ca="1">FLOOR(SimTable[[#This Row],[Total_Service_Time_sec]],10)</f>
        <v>100</v>
      </c>
    </row>
    <row r="4518" spans="1:8" ht="15" customHeight="1">
      <c r="A4518">
        <f t="shared" si="70"/>
        <v>4517</v>
      </c>
      <c r="B4518" s="13">
        <f ca="1">RAND()</f>
        <v>9.6458469428118754E-2</v>
      </c>
      <c r="C4518" t="str">
        <f ca="1">IF(B4518&lt;=$L$3,$I$3,IF(B4518&lt;=$L$4,$I$4,IF(B4518&lt;=$L$5,$I$5,IF(B4518&lt;=$L$6,$I$6,$I$7))))</f>
        <v>Cone</v>
      </c>
      <c r="D4518" s="14">
        <f ca="1">LOGINV(RAND(),$M$12,$L$12)</f>
        <v>74.04370300464825</v>
      </c>
      <c r="E4518" s="14">
        <f ca="1">LOGINV(RAND(),$M$13,$L$13)</f>
        <v>58.021791684567745</v>
      </c>
      <c r="F4518" s="14">
        <f ca="1">LOGINV(RAND(),$M$14,$L$14)</f>
        <v>27.211891335676953</v>
      </c>
      <c r="G4518" s="14">
        <f ca="1">D4518+E4518+F4518</f>
        <v>159.27738602489296</v>
      </c>
      <c r="H4518">
        <f ca="1">FLOOR(SimTable[[#This Row],[Total_Service_Time_sec]],10)</f>
        <v>150</v>
      </c>
    </row>
    <row r="4519" spans="1:8" ht="15" customHeight="1">
      <c r="A4519">
        <f t="shared" si="70"/>
        <v>4518</v>
      </c>
      <c r="B4519" s="13">
        <f ca="1">RAND()</f>
        <v>0.83916876873588186</v>
      </c>
      <c r="C4519" t="str">
        <f ca="1">IF(B4519&lt;=$L$3,$I$3,IF(B4519&lt;=$L$4,$I$4,IF(B4519&lt;=$L$5,$I$5,IF(B4519&lt;=$L$6,$I$6,$I$7))))</f>
        <v>Cup</v>
      </c>
      <c r="D4519" s="14">
        <f ca="1">LOGINV(RAND(),$M$12,$L$12)</f>
        <v>82.797760888171496</v>
      </c>
      <c r="E4519" s="14">
        <f ca="1">LOGINV(RAND(),$M$13,$L$13)</f>
        <v>79.514553749947723</v>
      </c>
      <c r="F4519" s="14">
        <f ca="1">LOGINV(RAND(),$M$14,$L$14)</f>
        <v>22.974771990589613</v>
      </c>
      <c r="G4519" s="14">
        <f ca="1">D4519+E4519+F4519</f>
        <v>185.28708662870883</v>
      </c>
      <c r="H4519">
        <f ca="1">FLOOR(SimTable[[#This Row],[Total_Service_Time_sec]],10)</f>
        <v>180</v>
      </c>
    </row>
    <row r="4520" spans="1:8" ht="15" customHeight="1">
      <c r="A4520">
        <f t="shared" si="70"/>
        <v>4519</v>
      </c>
      <c r="B4520" s="13">
        <f ca="1">RAND()</f>
        <v>0.19251028733114062</v>
      </c>
      <c r="C4520" t="str">
        <f ca="1">IF(B4520&lt;=$L$3,$I$3,IF(B4520&lt;=$L$4,$I$4,IF(B4520&lt;=$L$5,$I$5,IF(B4520&lt;=$L$6,$I$6,$I$7))))</f>
        <v>Cone</v>
      </c>
      <c r="D4520" s="14">
        <f ca="1">LOGINV(RAND(),$M$12,$L$12)</f>
        <v>13.168202684249419</v>
      </c>
      <c r="E4520" s="14">
        <f ca="1">LOGINV(RAND(),$M$13,$L$13)</f>
        <v>83.567706599196441</v>
      </c>
      <c r="F4520" s="14">
        <f ca="1">LOGINV(RAND(),$M$14,$L$14)</f>
        <v>18.096966771541393</v>
      </c>
      <c r="G4520" s="14">
        <f ca="1">D4520+E4520+F4520</f>
        <v>114.83287605498725</v>
      </c>
      <c r="H4520">
        <f ca="1">FLOOR(SimTable[[#This Row],[Total_Service_Time_sec]],10)</f>
        <v>110</v>
      </c>
    </row>
    <row r="4521" spans="1:8" ht="15" customHeight="1">
      <c r="A4521">
        <f t="shared" si="70"/>
        <v>4520</v>
      </c>
      <c r="B4521" s="13">
        <f ca="1">RAND()</f>
        <v>0.79813879896003337</v>
      </c>
      <c r="C4521" t="str">
        <f ca="1">IF(B4521&lt;=$L$3,$I$3,IF(B4521&lt;=$L$4,$I$4,IF(B4521&lt;=$L$5,$I$5,IF(B4521&lt;=$L$6,$I$6,$I$7))))</f>
        <v>Cup</v>
      </c>
      <c r="D4521" s="14">
        <f ca="1">LOGINV(RAND(),$M$12,$L$12)</f>
        <v>15.438430255526418</v>
      </c>
      <c r="E4521" s="14">
        <f ca="1">LOGINV(RAND(),$M$13,$L$13)</f>
        <v>26.817949425997671</v>
      </c>
      <c r="F4521" s="14">
        <f ca="1">LOGINV(RAND(),$M$14,$L$14)</f>
        <v>20.605359366967914</v>
      </c>
      <c r="G4521" s="14">
        <f ca="1">D4521+E4521+F4521</f>
        <v>62.861739048491998</v>
      </c>
      <c r="H4521">
        <f ca="1">FLOOR(SimTable[[#This Row],[Total_Service_Time_sec]],10)</f>
        <v>60</v>
      </c>
    </row>
    <row r="4522" spans="1:8" ht="15" customHeight="1">
      <c r="A4522">
        <f t="shared" si="70"/>
        <v>4521</v>
      </c>
      <c r="B4522" s="13">
        <f ca="1">RAND()</f>
        <v>0.6833694050823883</v>
      </c>
      <c r="C4522" t="str">
        <f ca="1">IF(B4522&lt;=$L$3,$I$3,IF(B4522&lt;=$L$4,$I$4,IF(B4522&lt;=$L$5,$I$5,IF(B4522&lt;=$L$6,$I$6,$I$7))))</f>
        <v>Cup</v>
      </c>
      <c r="D4522" s="14">
        <f ca="1">LOGINV(RAND(),$M$12,$L$12)</f>
        <v>55.998337063921895</v>
      </c>
      <c r="E4522" s="14">
        <f ca="1">LOGINV(RAND(),$M$13,$L$13)</f>
        <v>36.007553105185906</v>
      </c>
      <c r="F4522" s="14">
        <f ca="1">LOGINV(RAND(),$M$14,$L$14)</f>
        <v>14.113415441458054</v>
      </c>
      <c r="G4522" s="14">
        <f ca="1">D4522+E4522+F4522</f>
        <v>106.11930561056586</v>
      </c>
      <c r="H4522">
        <f ca="1">FLOOR(SimTable[[#This Row],[Total_Service_Time_sec]],10)</f>
        <v>100</v>
      </c>
    </row>
    <row r="4523" spans="1:8" ht="15" customHeight="1">
      <c r="A4523">
        <f t="shared" si="70"/>
        <v>4522</v>
      </c>
      <c r="B4523" s="13">
        <f ca="1">RAND()</f>
        <v>0.6243501173522058</v>
      </c>
      <c r="C4523" t="str">
        <f ca="1">IF(B4523&lt;=$L$3,$I$3,IF(B4523&lt;=$L$4,$I$4,IF(B4523&lt;=$L$5,$I$5,IF(B4523&lt;=$L$6,$I$6,$I$7))))</f>
        <v>Cup</v>
      </c>
      <c r="D4523" s="14">
        <f ca="1">LOGINV(RAND(),$M$12,$L$12)</f>
        <v>104.1544374688618</v>
      </c>
      <c r="E4523" s="14">
        <f ca="1">LOGINV(RAND(),$M$13,$L$13)</f>
        <v>27.999630275893139</v>
      </c>
      <c r="F4523" s="14">
        <f ca="1">LOGINV(RAND(),$M$14,$L$14)</f>
        <v>15.651774248363695</v>
      </c>
      <c r="G4523" s="14">
        <f ca="1">D4523+E4523+F4523</f>
        <v>147.80584199311863</v>
      </c>
      <c r="H4523">
        <f ca="1">FLOOR(SimTable[[#This Row],[Total_Service_Time_sec]],10)</f>
        <v>140</v>
      </c>
    </row>
    <row r="4524" spans="1:8" ht="15" customHeight="1">
      <c r="A4524">
        <f t="shared" si="70"/>
        <v>4523</v>
      </c>
      <c r="B4524" s="13">
        <f ca="1">RAND()</f>
        <v>0.48251733580346767</v>
      </c>
      <c r="C4524" t="str">
        <f ca="1">IF(B4524&lt;=$L$3,$I$3,IF(B4524&lt;=$L$4,$I$4,IF(B4524&lt;=$L$5,$I$5,IF(B4524&lt;=$L$6,$I$6,$I$7))))</f>
        <v>Cone</v>
      </c>
      <c r="D4524" s="14">
        <f ca="1">LOGINV(RAND(),$M$12,$L$12)</f>
        <v>40.672695157753544</v>
      </c>
      <c r="E4524" s="14">
        <f ca="1">LOGINV(RAND(),$M$13,$L$13)</f>
        <v>17.966993935996804</v>
      </c>
      <c r="F4524" s="14">
        <f ca="1">LOGINV(RAND(),$M$14,$L$14)</f>
        <v>20.041956743420855</v>
      </c>
      <c r="G4524" s="14">
        <f ca="1">D4524+E4524+F4524</f>
        <v>78.681645837171203</v>
      </c>
      <c r="H4524">
        <f ca="1">FLOOR(SimTable[[#This Row],[Total_Service_Time_sec]],10)</f>
        <v>70</v>
      </c>
    </row>
    <row r="4525" spans="1:8" ht="15" customHeight="1">
      <c r="A4525">
        <f t="shared" si="70"/>
        <v>4524</v>
      </c>
      <c r="B4525" s="13">
        <f ca="1">RAND()</f>
        <v>0.52572876153342174</v>
      </c>
      <c r="C4525" t="str">
        <f ca="1">IF(B4525&lt;=$L$3,$I$3,IF(B4525&lt;=$L$4,$I$4,IF(B4525&lt;=$L$5,$I$5,IF(B4525&lt;=$L$6,$I$6,$I$7))))</f>
        <v>Cup</v>
      </c>
      <c r="D4525" s="14">
        <f ca="1">LOGINV(RAND(),$M$12,$L$12)</f>
        <v>28.847537393532853</v>
      </c>
      <c r="E4525" s="14">
        <f ca="1">LOGINV(RAND(),$M$13,$L$13)</f>
        <v>12.936850942486648</v>
      </c>
      <c r="F4525" s="14">
        <f ca="1">LOGINV(RAND(),$M$14,$L$14)</f>
        <v>20.810045948962561</v>
      </c>
      <c r="G4525" s="14">
        <f ca="1">D4525+E4525+F4525</f>
        <v>62.594434284982064</v>
      </c>
      <c r="H4525">
        <f ca="1">FLOOR(SimTable[[#This Row],[Total_Service_Time_sec]],10)</f>
        <v>60</v>
      </c>
    </row>
    <row r="4526" spans="1:8" ht="15" customHeight="1">
      <c r="A4526">
        <f t="shared" si="70"/>
        <v>4525</v>
      </c>
      <c r="B4526" s="13">
        <f ca="1">RAND()</f>
        <v>0.3556217531615985</v>
      </c>
      <c r="C4526" t="str">
        <f ca="1">IF(B4526&lt;=$L$3,$I$3,IF(B4526&lt;=$L$4,$I$4,IF(B4526&lt;=$L$5,$I$5,IF(B4526&lt;=$L$6,$I$6,$I$7))))</f>
        <v>Cone</v>
      </c>
      <c r="D4526" s="14">
        <f ca="1">LOGINV(RAND(),$M$12,$L$12)</f>
        <v>63.275259252486414</v>
      </c>
      <c r="E4526" s="14">
        <f ca="1">LOGINV(RAND(),$M$13,$L$13)</f>
        <v>33.138083435985642</v>
      </c>
      <c r="F4526" s="14">
        <f ca="1">LOGINV(RAND(),$M$14,$L$14)</f>
        <v>12.48235662841271</v>
      </c>
      <c r="G4526" s="14">
        <f ca="1">D4526+E4526+F4526</f>
        <v>108.89569931688476</v>
      </c>
      <c r="H4526">
        <f ca="1">FLOOR(SimTable[[#This Row],[Total_Service_Time_sec]],10)</f>
        <v>100</v>
      </c>
    </row>
    <row r="4527" spans="1:8" ht="15" customHeight="1">
      <c r="A4527">
        <f t="shared" si="70"/>
        <v>4526</v>
      </c>
      <c r="B4527" s="13">
        <f ca="1">RAND()</f>
        <v>0.8485182600958453</v>
      </c>
      <c r="C4527" t="str">
        <f ca="1">IF(B4527&lt;=$L$3,$I$3,IF(B4527&lt;=$L$4,$I$4,IF(B4527&lt;=$L$5,$I$5,IF(B4527&lt;=$L$6,$I$6,$I$7))))</f>
        <v>Cup</v>
      </c>
      <c r="D4527" s="14">
        <f ca="1">LOGINV(RAND(),$M$12,$L$12)</f>
        <v>10.623492100563833</v>
      </c>
      <c r="E4527" s="14">
        <f ca="1">LOGINV(RAND(),$M$13,$L$13)</f>
        <v>48.217927279731398</v>
      </c>
      <c r="F4527" s="14">
        <f ca="1">LOGINV(RAND(),$M$14,$L$14)</f>
        <v>25.070877712002691</v>
      </c>
      <c r="G4527" s="14">
        <f ca="1">D4527+E4527+F4527</f>
        <v>83.912297092297933</v>
      </c>
      <c r="H4527">
        <f ca="1">FLOOR(SimTable[[#This Row],[Total_Service_Time_sec]],10)</f>
        <v>80</v>
      </c>
    </row>
    <row r="4528" spans="1:8" ht="15" customHeight="1">
      <c r="A4528">
        <f t="shared" si="70"/>
        <v>4527</v>
      </c>
      <c r="B4528" s="13">
        <f ca="1">RAND()</f>
        <v>0.64572798191902048</v>
      </c>
      <c r="C4528" t="str">
        <f ca="1">IF(B4528&lt;=$L$3,$I$3,IF(B4528&lt;=$L$4,$I$4,IF(B4528&lt;=$L$5,$I$5,IF(B4528&lt;=$L$6,$I$6,$I$7))))</f>
        <v>Cup</v>
      </c>
      <c r="D4528" s="14">
        <f ca="1">LOGINV(RAND(),$M$12,$L$12)</f>
        <v>86.349313567660971</v>
      </c>
      <c r="E4528" s="14">
        <f ca="1">LOGINV(RAND(),$M$13,$L$13)</f>
        <v>77.648896648660994</v>
      </c>
      <c r="F4528" s="14">
        <f ca="1">LOGINV(RAND(),$M$14,$L$14)</f>
        <v>14.20409279388465</v>
      </c>
      <c r="G4528" s="14">
        <f ca="1">D4528+E4528+F4528</f>
        <v>178.20230301020663</v>
      </c>
      <c r="H4528">
        <f ca="1">FLOOR(SimTable[[#This Row],[Total_Service_Time_sec]],10)</f>
        <v>170</v>
      </c>
    </row>
    <row r="4529" spans="1:8" ht="15" customHeight="1">
      <c r="A4529">
        <f t="shared" si="70"/>
        <v>4528</v>
      </c>
      <c r="B4529" s="13">
        <f ca="1">RAND()</f>
        <v>0.96962881691524394</v>
      </c>
      <c r="C4529" t="str">
        <f ca="1">IF(B4529&lt;=$L$3,$I$3,IF(B4529&lt;=$L$4,$I$4,IF(B4529&lt;=$L$5,$I$5,IF(B4529&lt;=$L$6,$I$6,$I$7))))</f>
        <v>Sundae</v>
      </c>
      <c r="D4529" s="14">
        <f ca="1">LOGINV(RAND(),$M$12,$L$12)</f>
        <v>37.956318538715095</v>
      </c>
      <c r="E4529" s="14">
        <f ca="1">LOGINV(RAND(),$M$13,$L$13)</f>
        <v>21.987682744614702</v>
      </c>
      <c r="F4529" s="14">
        <f ca="1">LOGINV(RAND(),$M$14,$L$14)</f>
        <v>20.388809639820312</v>
      </c>
      <c r="G4529" s="14">
        <f ca="1">D4529+E4529+F4529</f>
        <v>80.332810923150106</v>
      </c>
      <c r="H4529">
        <f ca="1">FLOOR(SimTable[[#This Row],[Total_Service_Time_sec]],10)</f>
        <v>80</v>
      </c>
    </row>
    <row r="4530" spans="1:8" ht="15" customHeight="1">
      <c r="A4530">
        <f t="shared" si="70"/>
        <v>4529</v>
      </c>
      <c r="B4530" s="13">
        <f ca="1">RAND()</f>
        <v>0.17303843572046806</v>
      </c>
      <c r="C4530" t="str">
        <f ca="1">IF(B4530&lt;=$L$3,$I$3,IF(B4530&lt;=$L$4,$I$4,IF(B4530&lt;=$L$5,$I$5,IF(B4530&lt;=$L$6,$I$6,$I$7))))</f>
        <v>Cone</v>
      </c>
      <c r="D4530" s="14">
        <f ca="1">LOGINV(RAND(),$M$12,$L$12)</f>
        <v>56.619282269337916</v>
      </c>
      <c r="E4530" s="14">
        <f ca="1">LOGINV(RAND(),$M$13,$L$13)</f>
        <v>22.401640794117689</v>
      </c>
      <c r="F4530" s="14">
        <f ca="1">LOGINV(RAND(),$M$14,$L$14)</f>
        <v>15.498364724275214</v>
      </c>
      <c r="G4530" s="14">
        <f ca="1">D4530+E4530+F4530</f>
        <v>94.519287787730818</v>
      </c>
      <c r="H4530">
        <f ca="1">FLOOR(SimTable[[#This Row],[Total_Service_Time_sec]],10)</f>
        <v>90</v>
      </c>
    </row>
    <row r="4531" spans="1:8" ht="15" customHeight="1">
      <c r="A4531">
        <f t="shared" si="70"/>
        <v>4530</v>
      </c>
      <c r="B4531" s="13">
        <f ca="1">RAND()</f>
        <v>0.67798740107054656</v>
      </c>
      <c r="C4531" t="str">
        <f ca="1">IF(B4531&lt;=$L$3,$I$3,IF(B4531&lt;=$L$4,$I$4,IF(B4531&lt;=$L$5,$I$5,IF(B4531&lt;=$L$6,$I$6,$I$7))))</f>
        <v>Cup</v>
      </c>
      <c r="D4531" s="14">
        <f ca="1">LOGINV(RAND(),$M$12,$L$12)</f>
        <v>10.471707072482344</v>
      </c>
      <c r="E4531" s="14">
        <f ca="1">LOGINV(RAND(),$M$13,$L$13)</f>
        <v>12.427198104559402</v>
      </c>
      <c r="F4531" s="14">
        <f ca="1">LOGINV(RAND(),$M$14,$L$14)</f>
        <v>21.841646475148362</v>
      </c>
      <c r="G4531" s="14">
        <f ca="1">D4531+E4531+F4531</f>
        <v>44.740551652190106</v>
      </c>
      <c r="H4531">
        <f ca="1">FLOOR(SimTable[[#This Row],[Total_Service_Time_sec]],10)</f>
        <v>40</v>
      </c>
    </row>
    <row r="4532" spans="1:8" ht="15" customHeight="1">
      <c r="A4532">
        <f t="shared" si="70"/>
        <v>4531</v>
      </c>
      <c r="B4532" s="13">
        <f ca="1">RAND()</f>
        <v>0.64794099855801468</v>
      </c>
      <c r="C4532" t="str">
        <f ca="1">IF(B4532&lt;=$L$3,$I$3,IF(B4532&lt;=$L$4,$I$4,IF(B4532&lt;=$L$5,$I$5,IF(B4532&lt;=$L$6,$I$6,$I$7))))</f>
        <v>Cup</v>
      </c>
      <c r="D4532" s="14">
        <f ca="1">LOGINV(RAND(),$M$12,$L$12)</f>
        <v>20.923609165800887</v>
      </c>
      <c r="E4532" s="14">
        <f ca="1">LOGINV(RAND(),$M$13,$L$13)</f>
        <v>42.852472299146562</v>
      </c>
      <c r="F4532" s="14">
        <f ca="1">LOGINV(RAND(),$M$14,$L$14)</f>
        <v>18.594854788619518</v>
      </c>
      <c r="G4532" s="14">
        <f ca="1">D4532+E4532+F4532</f>
        <v>82.370936253566967</v>
      </c>
      <c r="H4532">
        <f ca="1">FLOOR(SimTable[[#This Row],[Total_Service_Time_sec]],10)</f>
        <v>80</v>
      </c>
    </row>
    <row r="4533" spans="1:8" ht="15" customHeight="1">
      <c r="A4533">
        <f t="shared" si="70"/>
        <v>4532</v>
      </c>
      <c r="B4533" s="13">
        <f ca="1">RAND()</f>
        <v>0.56121690961644033</v>
      </c>
      <c r="C4533" t="str">
        <f ca="1">IF(B4533&lt;=$L$3,$I$3,IF(B4533&lt;=$L$4,$I$4,IF(B4533&lt;=$L$5,$I$5,IF(B4533&lt;=$L$6,$I$6,$I$7))))</f>
        <v>Cup</v>
      </c>
      <c r="D4533" s="14">
        <f ca="1">LOGINV(RAND(),$M$12,$L$12)</f>
        <v>12.060886835140973</v>
      </c>
      <c r="E4533" s="14">
        <f ca="1">LOGINV(RAND(),$M$13,$L$13)</f>
        <v>16.34904276255158</v>
      </c>
      <c r="F4533" s="14">
        <f ca="1">LOGINV(RAND(),$M$14,$L$14)</f>
        <v>23.011048328225435</v>
      </c>
      <c r="G4533" s="14">
        <f ca="1">D4533+E4533+F4533</f>
        <v>51.420977925917988</v>
      </c>
      <c r="H4533">
        <f ca="1">FLOOR(SimTable[[#This Row],[Total_Service_Time_sec]],10)</f>
        <v>50</v>
      </c>
    </row>
    <row r="4534" spans="1:8" ht="15" customHeight="1">
      <c r="A4534">
        <f t="shared" si="70"/>
        <v>4533</v>
      </c>
      <c r="B4534" s="13">
        <f ca="1">RAND()</f>
        <v>0.52030479798986817</v>
      </c>
      <c r="C4534" t="str">
        <f ca="1">IF(B4534&lt;=$L$3,$I$3,IF(B4534&lt;=$L$4,$I$4,IF(B4534&lt;=$L$5,$I$5,IF(B4534&lt;=$L$6,$I$6,$I$7))))</f>
        <v>Cup</v>
      </c>
      <c r="D4534" s="14">
        <f ca="1">LOGINV(RAND(),$M$12,$L$12)</f>
        <v>69.653478210788649</v>
      </c>
      <c r="E4534" s="14">
        <f ca="1">LOGINV(RAND(),$M$13,$L$13)</f>
        <v>58.948924118531167</v>
      </c>
      <c r="F4534" s="14">
        <f ca="1">LOGINV(RAND(),$M$14,$L$14)</f>
        <v>18.377340454454082</v>
      </c>
      <c r="G4534" s="14">
        <f ca="1">D4534+E4534+F4534</f>
        <v>146.9797427837739</v>
      </c>
      <c r="H4534">
        <f ca="1">FLOOR(SimTable[[#This Row],[Total_Service_Time_sec]],10)</f>
        <v>140</v>
      </c>
    </row>
    <row r="4535" spans="1:8" ht="15" customHeight="1">
      <c r="A4535">
        <f t="shared" si="70"/>
        <v>4534</v>
      </c>
      <c r="B4535" s="13">
        <f ca="1">RAND()</f>
        <v>0.67841923807308213</v>
      </c>
      <c r="C4535" t="str">
        <f ca="1">IF(B4535&lt;=$L$3,$I$3,IF(B4535&lt;=$L$4,$I$4,IF(B4535&lt;=$L$5,$I$5,IF(B4535&lt;=$L$6,$I$6,$I$7))))</f>
        <v>Cup</v>
      </c>
      <c r="D4535" s="14">
        <f ca="1">LOGINV(RAND(),$M$12,$L$12)</f>
        <v>52.355377991143264</v>
      </c>
      <c r="E4535" s="14">
        <f ca="1">LOGINV(RAND(),$M$13,$L$13)</f>
        <v>15.801968130743791</v>
      </c>
      <c r="F4535" s="14">
        <f ca="1">LOGINV(RAND(),$M$14,$L$14)</f>
        <v>13.736205108786596</v>
      </c>
      <c r="G4535" s="14">
        <f ca="1">D4535+E4535+F4535</f>
        <v>81.893551230673651</v>
      </c>
      <c r="H4535">
        <f ca="1">FLOOR(SimTable[[#This Row],[Total_Service_Time_sec]],10)</f>
        <v>80</v>
      </c>
    </row>
    <row r="4536" spans="1:8" ht="15" customHeight="1">
      <c r="A4536">
        <f t="shared" si="70"/>
        <v>4535</v>
      </c>
      <c r="B4536" s="13">
        <f ca="1">RAND()</f>
        <v>0.90085811918238545</v>
      </c>
      <c r="C4536" t="str">
        <f ca="1">IF(B4536&lt;=$L$3,$I$3,IF(B4536&lt;=$L$4,$I$4,IF(B4536&lt;=$L$5,$I$5,IF(B4536&lt;=$L$6,$I$6,$I$7))))</f>
        <v>Split</v>
      </c>
      <c r="D4536" s="14">
        <f ca="1">LOGINV(RAND(),$M$12,$L$12)</f>
        <v>38.482661495419315</v>
      </c>
      <c r="E4536" s="14">
        <f ca="1">LOGINV(RAND(),$M$13,$L$13)</f>
        <v>13.087428811377812</v>
      </c>
      <c r="F4536" s="14">
        <f ca="1">LOGINV(RAND(),$M$14,$L$14)</f>
        <v>23.680401159897109</v>
      </c>
      <c r="G4536" s="14">
        <f ca="1">D4536+E4536+F4536</f>
        <v>75.250491466694228</v>
      </c>
      <c r="H4536">
        <f ca="1">FLOOR(SimTable[[#This Row],[Total_Service_Time_sec]],10)</f>
        <v>70</v>
      </c>
    </row>
    <row r="4537" spans="1:8" ht="15" customHeight="1">
      <c r="A4537">
        <f t="shared" si="70"/>
        <v>4536</v>
      </c>
      <c r="B4537" s="13">
        <f ca="1">RAND()</f>
        <v>0.28194673576077633</v>
      </c>
      <c r="C4537" t="str">
        <f ca="1">IF(B4537&lt;=$L$3,$I$3,IF(B4537&lt;=$L$4,$I$4,IF(B4537&lt;=$L$5,$I$5,IF(B4537&lt;=$L$6,$I$6,$I$7))))</f>
        <v>Cone</v>
      </c>
      <c r="D4537" s="14">
        <f ca="1">LOGINV(RAND(),$M$12,$L$12)</f>
        <v>32.307973119386595</v>
      </c>
      <c r="E4537" s="14">
        <f ca="1">LOGINV(RAND(),$M$13,$L$13)</f>
        <v>13.145908714925463</v>
      </c>
      <c r="F4537" s="14">
        <f ca="1">LOGINV(RAND(),$M$14,$L$14)</f>
        <v>20.870893137506908</v>
      </c>
      <c r="G4537" s="14">
        <f ca="1">D4537+E4537+F4537</f>
        <v>66.324774971818968</v>
      </c>
      <c r="H4537">
        <f ca="1">FLOOR(SimTable[[#This Row],[Total_Service_Time_sec]],10)</f>
        <v>60</v>
      </c>
    </row>
    <row r="4538" spans="1:8" ht="15" customHeight="1">
      <c r="A4538">
        <f t="shared" si="70"/>
        <v>4537</v>
      </c>
      <c r="B4538" s="13">
        <f ca="1">RAND()</f>
        <v>0.30341158254760947</v>
      </c>
      <c r="C4538" t="str">
        <f ca="1">IF(B4538&lt;=$L$3,$I$3,IF(B4538&lt;=$L$4,$I$4,IF(B4538&lt;=$L$5,$I$5,IF(B4538&lt;=$L$6,$I$6,$I$7))))</f>
        <v>Cone</v>
      </c>
      <c r="D4538" s="14">
        <f ca="1">LOGINV(RAND(),$M$12,$L$12)</f>
        <v>52.535057218175844</v>
      </c>
      <c r="E4538" s="14">
        <f ca="1">LOGINV(RAND(),$M$13,$L$13)</f>
        <v>22.463943770531777</v>
      </c>
      <c r="F4538" s="14">
        <f ca="1">LOGINV(RAND(),$M$14,$L$14)</f>
        <v>20.461579114198241</v>
      </c>
      <c r="G4538" s="14">
        <f ca="1">D4538+E4538+F4538</f>
        <v>95.460580102905865</v>
      </c>
      <c r="H4538">
        <f ca="1">FLOOR(SimTable[[#This Row],[Total_Service_Time_sec]],10)</f>
        <v>90</v>
      </c>
    </row>
    <row r="4539" spans="1:8" ht="15" customHeight="1">
      <c r="A4539">
        <f t="shared" si="70"/>
        <v>4538</v>
      </c>
      <c r="B4539" s="13">
        <f ca="1">RAND()</f>
        <v>0.60744720989989509</v>
      </c>
      <c r="C4539" t="str">
        <f ca="1">IF(B4539&lt;=$L$3,$I$3,IF(B4539&lt;=$L$4,$I$4,IF(B4539&lt;=$L$5,$I$5,IF(B4539&lt;=$L$6,$I$6,$I$7))))</f>
        <v>Cup</v>
      </c>
      <c r="D4539" s="14">
        <f ca="1">LOGINV(RAND(),$M$12,$L$12)</f>
        <v>18.25367768904372</v>
      </c>
      <c r="E4539" s="14">
        <f ca="1">LOGINV(RAND(),$M$13,$L$13)</f>
        <v>56.061322722157918</v>
      </c>
      <c r="F4539" s="14">
        <f ca="1">LOGINV(RAND(),$M$14,$L$14)</f>
        <v>16.560898000630935</v>
      </c>
      <c r="G4539" s="14">
        <f ca="1">D4539+E4539+F4539</f>
        <v>90.875898411832566</v>
      </c>
      <c r="H4539">
        <f ca="1">FLOOR(SimTable[[#This Row],[Total_Service_Time_sec]],10)</f>
        <v>90</v>
      </c>
    </row>
    <row r="4540" spans="1:8" ht="15" customHeight="1">
      <c r="A4540">
        <f t="shared" si="70"/>
        <v>4539</v>
      </c>
      <c r="B4540" s="13">
        <f ca="1">RAND()</f>
        <v>0.49565214131331303</v>
      </c>
      <c r="C4540" t="str">
        <f ca="1">IF(B4540&lt;=$L$3,$I$3,IF(B4540&lt;=$L$4,$I$4,IF(B4540&lt;=$L$5,$I$5,IF(B4540&lt;=$L$6,$I$6,$I$7))))</f>
        <v>Cone</v>
      </c>
      <c r="D4540" s="14">
        <f ca="1">LOGINV(RAND(),$M$12,$L$12)</f>
        <v>24.951653450972309</v>
      </c>
      <c r="E4540" s="14">
        <f ca="1">LOGINV(RAND(),$M$13,$L$13)</f>
        <v>54.484517796082322</v>
      </c>
      <c r="F4540" s="14">
        <f ca="1">LOGINV(RAND(),$M$14,$L$14)</f>
        <v>15.20859078444203</v>
      </c>
      <c r="G4540" s="14">
        <f ca="1">D4540+E4540+F4540</f>
        <v>94.644762031496668</v>
      </c>
      <c r="H4540">
        <f ca="1">FLOOR(SimTable[[#This Row],[Total_Service_Time_sec]],10)</f>
        <v>90</v>
      </c>
    </row>
    <row r="4541" spans="1:8" ht="15" customHeight="1">
      <c r="A4541">
        <f t="shared" si="70"/>
        <v>4540</v>
      </c>
      <c r="B4541" s="13">
        <f ca="1">RAND()</f>
        <v>0.12413634043612187</v>
      </c>
      <c r="C4541" t="str">
        <f ca="1">IF(B4541&lt;=$L$3,$I$3,IF(B4541&lt;=$L$4,$I$4,IF(B4541&lt;=$L$5,$I$5,IF(B4541&lt;=$L$6,$I$6,$I$7))))</f>
        <v>Cone</v>
      </c>
      <c r="D4541" s="14">
        <f ca="1">LOGINV(RAND(),$M$12,$L$12)</f>
        <v>43.079977285615044</v>
      </c>
      <c r="E4541" s="14">
        <f ca="1">LOGINV(RAND(),$M$13,$L$13)</f>
        <v>13.398001050063453</v>
      </c>
      <c r="F4541" s="14">
        <f ca="1">LOGINV(RAND(),$M$14,$L$14)</f>
        <v>21.067590803410681</v>
      </c>
      <c r="G4541" s="14">
        <f ca="1">D4541+E4541+F4541</f>
        <v>77.545569139089181</v>
      </c>
      <c r="H4541">
        <f ca="1">FLOOR(SimTable[[#This Row],[Total_Service_Time_sec]],10)</f>
        <v>70</v>
      </c>
    </row>
    <row r="4542" spans="1:8" ht="15" customHeight="1">
      <c r="A4542">
        <f t="shared" si="70"/>
        <v>4541</v>
      </c>
      <c r="B4542" s="13">
        <f ca="1">RAND()</f>
        <v>1.1016160419336618E-2</v>
      </c>
      <c r="C4542" t="str">
        <f ca="1">IF(B4542&lt;=$L$3,$I$3,IF(B4542&lt;=$L$4,$I$4,IF(B4542&lt;=$L$5,$I$5,IF(B4542&lt;=$L$6,$I$6,$I$7))))</f>
        <v>Cone</v>
      </c>
      <c r="D4542" s="14">
        <f ca="1">LOGINV(RAND(),$M$12,$L$12)</f>
        <v>37.666031235299386</v>
      </c>
      <c r="E4542" s="14">
        <f ca="1">LOGINV(RAND(),$M$13,$L$13)</f>
        <v>49.041914125985073</v>
      </c>
      <c r="F4542" s="14">
        <f ca="1">LOGINV(RAND(),$M$14,$L$14)</f>
        <v>20.463588002365967</v>
      </c>
      <c r="G4542" s="14">
        <f ca="1">D4542+E4542+F4542</f>
        <v>107.17153336365043</v>
      </c>
      <c r="H4542">
        <f ca="1">FLOOR(SimTable[[#This Row],[Total_Service_Time_sec]],10)</f>
        <v>100</v>
      </c>
    </row>
    <row r="4543" spans="1:8" ht="15" customHeight="1">
      <c r="A4543">
        <f t="shared" si="70"/>
        <v>4542</v>
      </c>
      <c r="B4543" s="13">
        <f ca="1">RAND()</f>
        <v>0.63046538260659413</v>
      </c>
      <c r="C4543" t="str">
        <f ca="1">IF(B4543&lt;=$L$3,$I$3,IF(B4543&lt;=$L$4,$I$4,IF(B4543&lt;=$L$5,$I$5,IF(B4543&lt;=$L$6,$I$6,$I$7))))</f>
        <v>Cup</v>
      </c>
      <c r="D4543" s="14">
        <f ca="1">LOGINV(RAND(),$M$12,$L$12)</f>
        <v>9.8777097510819889</v>
      </c>
      <c r="E4543" s="14">
        <f ca="1">LOGINV(RAND(),$M$13,$L$13)</f>
        <v>18.059098763201916</v>
      </c>
      <c r="F4543" s="14">
        <f ca="1">LOGINV(RAND(),$M$14,$L$14)</f>
        <v>15.23918155660493</v>
      </c>
      <c r="G4543" s="14">
        <f ca="1">D4543+E4543+F4543</f>
        <v>43.17599007088883</v>
      </c>
      <c r="H4543">
        <f ca="1">FLOOR(SimTable[[#This Row],[Total_Service_Time_sec]],10)</f>
        <v>40</v>
      </c>
    </row>
    <row r="4544" spans="1:8" ht="15" customHeight="1">
      <c r="A4544">
        <f t="shared" si="70"/>
        <v>4543</v>
      </c>
      <c r="B4544" s="13">
        <f ca="1">RAND()</f>
        <v>0.28822331474506191</v>
      </c>
      <c r="C4544" t="str">
        <f ca="1">IF(B4544&lt;=$L$3,$I$3,IF(B4544&lt;=$L$4,$I$4,IF(B4544&lt;=$L$5,$I$5,IF(B4544&lt;=$L$6,$I$6,$I$7))))</f>
        <v>Cone</v>
      </c>
      <c r="D4544" s="14">
        <f ca="1">LOGINV(RAND(),$M$12,$L$12)</f>
        <v>57.809436943093985</v>
      </c>
      <c r="E4544" s="14">
        <f ca="1">LOGINV(RAND(),$M$13,$L$13)</f>
        <v>45.14547344085414</v>
      </c>
      <c r="F4544" s="14">
        <f ca="1">LOGINV(RAND(),$M$14,$L$14)</f>
        <v>13.840929993208775</v>
      </c>
      <c r="G4544" s="14">
        <f ca="1">D4544+E4544+F4544</f>
        <v>116.79584037715689</v>
      </c>
      <c r="H4544">
        <f ca="1">FLOOR(SimTable[[#This Row],[Total_Service_Time_sec]],10)</f>
        <v>110</v>
      </c>
    </row>
    <row r="4545" spans="1:8" ht="15" customHeight="1">
      <c r="A4545">
        <f t="shared" si="70"/>
        <v>4544</v>
      </c>
      <c r="B4545" s="13">
        <f ca="1">RAND()</f>
        <v>0.41451236323309659</v>
      </c>
      <c r="C4545" t="str">
        <f ca="1">IF(B4545&lt;=$L$3,$I$3,IF(B4545&lt;=$L$4,$I$4,IF(B4545&lt;=$L$5,$I$5,IF(B4545&lt;=$L$6,$I$6,$I$7))))</f>
        <v>Cone</v>
      </c>
      <c r="D4545" s="14">
        <f ca="1">LOGINV(RAND(),$M$12,$L$12)</f>
        <v>33.755880879922366</v>
      </c>
      <c r="E4545" s="14">
        <f ca="1">LOGINV(RAND(),$M$13,$L$13)</f>
        <v>15.619673238250417</v>
      </c>
      <c r="F4545" s="14">
        <f ca="1">LOGINV(RAND(),$M$14,$L$14)</f>
        <v>26.118959179931998</v>
      </c>
      <c r="G4545" s="14">
        <f ca="1">D4545+E4545+F4545</f>
        <v>75.494513298104778</v>
      </c>
      <c r="H4545">
        <f ca="1">FLOOR(SimTable[[#This Row],[Total_Service_Time_sec]],10)</f>
        <v>70</v>
      </c>
    </row>
    <row r="4546" spans="1:8" ht="15" customHeight="1">
      <c r="A4546">
        <f t="shared" ref="A4546:A4609" si="71">ROW()-1</f>
        <v>4545</v>
      </c>
      <c r="B4546" s="13">
        <f ca="1">RAND()</f>
        <v>0.8804685198837443</v>
      </c>
      <c r="C4546" t="str">
        <f ca="1">IF(B4546&lt;=$L$3,$I$3,IF(B4546&lt;=$L$4,$I$4,IF(B4546&lt;=$L$5,$I$5,IF(B4546&lt;=$L$6,$I$6,$I$7))))</f>
        <v>Shake</v>
      </c>
      <c r="D4546" s="14">
        <f ca="1">LOGINV(RAND(),$M$12,$L$12)</f>
        <v>55.151416799433541</v>
      </c>
      <c r="E4546" s="14">
        <f ca="1">LOGINV(RAND(),$M$13,$L$13)</f>
        <v>60.588662258930931</v>
      </c>
      <c r="F4546" s="14">
        <f ca="1">LOGINV(RAND(),$M$14,$L$14)</f>
        <v>17.364811449975562</v>
      </c>
      <c r="G4546" s="14">
        <f ca="1">D4546+E4546+F4546</f>
        <v>133.10489050834002</v>
      </c>
      <c r="H4546">
        <f ca="1">FLOOR(SimTable[[#This Row],[Total_Service_Time_sec]],10)</f>
        <v>130</v>
      </c>
    </row>
    <row r="4547" spans="1:8" ht="15" customHeight="1">
      <c r="A4547">
        <f t="shared" si="71"/>
        <v>4546</v>
      </c>
      <c r="B4547" s="13">
        <f ca="1">RAND()</f>
        <v>6.461605952610483E-2</v>
      </c>
      <c r="C4547" t="str">
        <f ca="1">IF(B4547&lt;=$L$3,$I$3,IF(B4547&lt;=$L$4,$I$4,IF(B4547&lt;=$L$5,$I$5,IF(B4547&lt;=$L$6,$I$6,$I$7))))</f>
        <v>Cone</v>
      </c>
      <c r="D4547" s="14">
        <f ca="1">LOGINV(RAND(),$M$12,$L$12)</f>
        <v>39.864396121878748</v>
      </c>
      <c r="E4547" s="14">
        <f ca="1">LOGINV(RAND(),$M$13,$L$13)</f>
        <v>39.901031396844481</v>
      </c>
      <c r="F4547" s="14">
        <f ca="1">LOGINV(RAND(),$M$14,$L$14)</f>
        <v>31.203333575024114</v>
      </c>
      <c r="G4547" s="14">
        <f ca="1">D4547+E4547+F4547</f>
        <v>110.96876109374735</v>
      </c>
      <c r="H4547">
        <f ca="1">FLOOR(SimTable[[#This Row],[Total_Service_Time_sec]],10)</f>
        <v>110</v>
      </c>
    </row>
    <row r="4548" spans="1:8" ht="15" customHeight="1">
      <c r="A4548">
        <f t="shared" si="71"/>
        <v>4547</v>
      </c>
      <c r="B4548" s="13">
        <f ca="1">RAND()</f>
        <v>0.30333325637032671</v>
      </c>
      <c r="C4548" t="str">
        <f ca="1">IF(B4548&lt;=$L$3,$I$3,IF(B4548&lt;=$L$4,$I$4,IF(B4548&lt;=$L$5,$I$5,IF(B4548&lt;=$L$6,$I$6,$I$7))))</f>
        <v>Cone</v>
      </c>
      <c r="D4548" s="14">
        <f ca="1">LOGINV(RAND(),$M$12,$L$12)</f>
        <v>39.132900809236389</v>
      </c>
      <c r="E4548" s="14">
        <f ca="1">LOGINV(RAND(),$M$13,$L$13)</f>
        <v>28.56150183814729</v>
      </c>
      <c r="F4548" s="14">
        <f ca="1">LOGINV(RAND(),$M$14,$L$14)</f>
        <v>19.318583519034668</v>
      </c>
      <c r="G4548" s="14">
        <f ca="1">D4548+E4548+F4548</f>
        <v>87.012986166418358</v>
      </c>
      <c r="H4548">
        <f ca="1">FLOOR(SimTable[[#This Row],[Total_Service_Time_sec]],10)</f>
        <v>80</v>
      </c>
    </row>
    <row r="4549" spans="1:8" ht="15" customHeight="1">
      <c r="A4549">
        <f t="shared" si="71"/>
        <v>4548</v>
      </c>
      <c r="B4549" s="13">
        <f ca="1">RAND()</f>
        <v>0.41859476700196308</v>
      </c>
      <c r="C4549" t="str">
        <f ca="1">IF(B4549&lt;=$L$3,$I$3,IF(B4549&lt;=$L$4,$I$4,IF(B4549&lt;=$L$5,$I$5,IF(B4549&lt;=$L$6,$I$6,$I$7))))</f>
        <v>Cone</v>
      </c>
      <c r="D4549" s="14">
        <f ca="1">LOGINV(RAND(),$M$12,$L$12)</f>
        <v>68.230118526113344</v>
      </c>
      <c r="E4549" s="14">
        <f ca="1">LOGINV(RAND(),$M$13,$L$13)</f>
        <v>50.317686086885281</v>
      </c>
      <c r="F4549" s="14">
        <f ca="1">LOGINV(RAND(),$M$14,$L$14)</f>
        <v>21.460258365798147</v>
      </c>
      <c r="G4549" s="14">
        <f ca="1">D4549+E4549+F4549</f>
        <v>140.00806297879677</v>
      </c>
      <c r="H4549">
        <f ca="1">FLOOR(SimTable[[#This Row],[Total_Service_Time_sec]],10)</f>
        <v>140</v>
      </c>
    </row>
    <row r="4550" spans="1:8" ht="15" customHeight="1">
      <c r="A4550">
        <f t="shared" si="71"/>
        <v>4549</v>
      </c>
      <c r="B4550" s="13">
        <f ca="1">RAND()</f>
        <v>0.19040342477241456</v>
      </c>
      <c r="C4550" t="str">
        <f ca="1">IF(B4550&lt;=$L$3,$I$3,IF(B4550&lt;=$L$4,$I$4,IF(B4550&lt;=$L$5,$I$5,IF(B4550&lt;=$L$6,$I$6,$I$7))))</f>
        <v>Cone</v>
      </c>
      <c r="D4550" s="14">
        <f ca="1">LOGINV(RAND(),$M$12,$L$12)</f>
        <v>87.655777562309893</v>
      </c>
      <c r="E4550" s="14">
        <f ca="1">LOGINV(RAND(),$M$13,$L$13)</f>
        <v>10.852130499501175</v>
      </c>
      <c r="F4550" s="14">
        <f ca="1">LOGINV(RAND(),$M$14,$L$14)</f>
        <v>22.17608155977554</v>
      </c>
      <c r="G4550" s="14">
        <f ca="1">D4550+E4550+F4550</f>
        <v>120.6839896215866</v>
      </c>
      <c r="H4550">
        <f ca="1">FLOOR(SimTable[[#This Row],[Total_Service_Time_sec]],10)</f>
        <v>120</v>
      </c>
    </row>
    <row r="4551" spans="1:8" ht="15" customHeight="1">
      <c r="A4551">
        <f t="shared" si="71"/>
        <v>4550</v>
      </c>
      <c r="B4551" s="13">
        <f ca="1">RAND()</f>
        <v>0.24363067655387283</v>
      </c>
      <c r="C4551" t="str">
        <f ca="1">IF(B4551&lt;=$L$3,$I$3,IF(B4551&lt;=$L$4,$I$4,IF(B4551&lt;=$L$5,$I$5,IF(B4551&lt;=$L$6,$I$6,$I$7))))</f>
        <v>Cone</v>
      </c>
      <c r="D4551" s="14">
        <f ca="1">LOGINV(RAND(),$M$12,$L$12)</f>
        <v>15.281543890981633</v>
      </c>
      <c r="E4551" s="14">
        <f ca="1">LOGINV(RAND(),$M$13,$L$13)</f>
        <v>6.2134484511531225</v>
      </c>
      <c r="F4551" s="14">
        <f ca="1">LOGINV(RAND(),$M$14,$L$14)</f>
        <v>18.786267637449367</v>
      </c>
      <c r="G4551" s="14">
        <f ca="1">D4551+E4551+F4551</f>
        <v>40.281259979584121</v>
      </c>
      <c r="H4551">
        <f ca="1">FLOOR(SimTable[[#This Row],[Total_Service_Time_sec]],10)</f>
        <v>40</v>
      </c>
    </row>
    <row r="4552" spans="1:8" ht="15" customHeight="1">
      <c r="A4552">
        <f t="shared" si="71"/>
        <v>4551</v>
      </c>
      <c r="B4552" s="13">
        <f ca="1">RAND()</f>
        <v>0.53364615171051977</v>
      </c>
      <c r="C4552" t="str">
        <f ca="1">IF(B4552&lt;=$L$3,$I$3,IF(B4552&lt;=$L$4,$I$4,IF(B4552&lt;=$L$5,$I$5,IF(B4552&lt;=$L$6,$I$6,$I$7))))</f>
        <v>Cup</v>
      </c>
      <c r="D4552" s="14">
        <f ca="1">LOGINV(RAND(),$M$12,$L$12)</f>
        <v>18.642558757385402</v>
      </c>
      <c r="E4552" s="14">
        <f ca="1">LOGINV(RAND(),$M$13,$L$13)</f>
        <v>30.493001539928265</v>
      </c>
      <c r="F4552" s="14">
        <f ca="1">LOGINV(RAND(),$M$14,$L$14)</f>
        <v>19.155656502621731</v>
      </c>
      <c r="G4552" s="14">
        <f ca="1">D4552+E4552+F4552</f>
        <v>68.291216799935398</v>
      </c>
      <c r="H4552">
        <f ca="1">FLOOR(SimTable[[#This Row],[Total_Service_Time_sec]],10)</f>
        <v>60</v>
      </c>
    </row>
    <row r="4553" spans="1:8" ht="15" customHeight="1">
      <c r="A4553">
        <f t="shared" si="71"/>
        <v>4552</v>
      </c>
      <c r="B4553" s="13">
        <f ca="1">RAND()</f>
        <v>0.85520292077280957</v>
      </c>
      <c r="C4553" t="str">
        <f ca="1">IF(B4553&lt;=$L$3,$I$3,IF(B4553&lt;=$L$4,$I$4,IF(B4553&lt;=$L$5,$I$5,IF(B4553&lt;=$L$6,$I$6,$I$7))))</f>
        <v>Cup</v>
      </c>
      <c r="D4553" s="14">
        <f ca="1">LOGINV(RAND(),$M$12,$L$12)</f>
        <v>18.695231338035491</v>
      </c>
      <c r="E4553" s="14">
        <f ca="1">LOGINV(RAND(),$M$13,$L$13)</f>
        <v>47.253492162962942</v>
      </c>
      <c r="F4553" s="14">
        <f ca="1">LOGINV(RAND(),$M$14,$L$14)</f>
        <v>22.56432988142884</v>
      </c>
      <c r="G4553" s="14">
        <f ca="1">D4553+E4553+F4553</f>
        <v>88.513053382427273</v>
      </c>
      <c r="H4553">
        <f ca="1">FLOOR(SimTable[[#This Row],[Total_Service_Time_sec]],10)</f>
        <v>80</v>
      </c>
    </row>
    <row r="4554" spans="1:8" ht="15" customHeight="1">
      <c r="A4554">
        <f t="shared" si="71"/>
        <v>4553</v>
      </c>
      <c r="B4554" s="13">
        <f ca="1">RAND()</f>
        <v>0.48008318511661063</v>
      </c>
      <c r="C4554" t="str">
        <f ca="1">IF(B4554&lt;=$L$3,$I$3,IF(B4554&lt;=$L$4,$I$4,IF(B4554&lt;=$L$5,$I$5,IF(B4554&lt;=$L$6,$I$6,$I$7))))</f>
        <v>Cone</v>
      </c>
      <c r="D4554" s="14">
        <f ca="1">LOGINV(RAND(),$M$12,$L$12)</f>
        <v>36.417347286850941</v>
      </c>
      <c r="E4554" s="14">
        <f ca="1">LOGINV(RAND(),$M$13,$L$13)</f>
        <v>15.437680944311175</v>
      </c>
      <c r="F4554" s="14">
        <f ca="1">LOGINV(RAND(),$M$14,$L$14)</f>
        <v>21.012316439834272</v>
      </c>
      <c r="G4554" s="14">
        <f ca="1">D4554+E4554+F4554</f>
        <v>72.867344670996388</v>
      </c>
      <c r="H4554">
        <f ca="1">FLOOR(SimTable[[#This Row],[Total_Service_Time_sec]],10)</f>
        <v>70</v>
      </c>
    </row>
    <row r="4555" spans="1:8" ht="15" customHeight="1">
      <c r="A4555">
        <f t="shared" si="71"/>
        <v>4554</v>
      </c>
      <c r="B4555" s="13">
        <f ca="1">RAND()</f>
        <v>0.49944516515965043</v>
      </c>
      <c r="C4555" t="str">
        <f ca="1">IF(B4555&lt;=$L$3,$I$3,IF(B4555&lt;=$L$4,$I$4,IF(B4555&lt;=$L$5,$I$5,IF(B4555&lt;=$L$6,$I$6,$I$7))))</f>
        <v>Cone</v>
      </c>
      <c r="D4555" s="14">
        <f ca="1">LOGINV(RAND(),$M$12,$L$12)</f>
        <v>48.917958017262407</v>
      </c>
      <c r="E4555" s="14">
        <f ca="1">LOGINV(RAND(),$M$13,$L$13)</f>
        <v>29.91250451964267</v>
      </c>
      <c r="F4555" s="14">
        <f ca="1">LOGINV(RAND(),$M$14,$L$14)</f>
        <v>13.840637315270566</v>
      </c>
      <c r="G4555" s="14">
        <f ca="1">D4555+E4555+F4555</f>
        <v>92.671099852175644</v>
      </c>
      <c r="H4555">
        <f ca="1">FLOOR(SimTable[[#This Row],[Total_Service_Time_sec]],10)</f>
        <v>90</v>
      </c>
    </row>
    <row r="4556" spans="1:8" ht="15" customHeight="1">
      <c r="A4556">
        <f t="shared" si="71"/>
        <v>4555</v>
      </c>
      <c r="B4556" s="13">
        <f ca="1">RAND()</f>
        <v>0.31177573794861246</v>
      </c>
      <c r="C4556" t="str">
        <f ca="1">IF(B4556&lt;=$L$3,$I$3,IF(B4556&lt;=$L$4,$I$4,IF(B4556&lt;=$L$5,$I$5,IF(B4556&lt;=$L$6,$I$6,$I$7))))</f>
        <v>Cone</v>
      </c>
      <c r="D4556" s="14">
        <f ca="1">LOGINV(RAND(),$M$12,$L$12)</f>
        <v>70.821030719806856</v>
      </c>
      <c r="E4556" s="14">
        <f ca="1">LOGINV(RAND(),$M$13,$L$13)</f>
        <v>36.719819705102907</v>
      </c>
      <c r="F4556" s="14">
        <f ca="1">LOGINV(RAND(),$M$14,$L$14)</f>
        <v>23.436480224100528</v>
      </c>
      <c r="G4556" s="14">
        <f ca="1">D4556+E4556+F4556</f>
        <v>130.9773306490103</v>
      </c>
      <c r="H4556">
        <f ca="1">FLOOR(SimTable[[#This Row],[Total_Service_Time_sec]],10)</f>
        <v>130</v>
      </c>
    </row>
    <row r="4557" spans="1:8" ht="15" customHeight="1">
      <c r="A4557">
        <f t="shared" si="71"/>
        <v>4556</v>
      </c>
      <c r="B4557" s="13">
        <f ca="1">RAND()</f>
        <v>0.85385586830388671</v>
      </c>
      <c r="C4557" t="str">
        <f ca="1">IF(B4557&lt;=$L$3,$I$3,IF(B4557&lt;=$L$4,$I$4,IF(B4557&lt;=$L$5,$I$5,IF(B4557&lt;=$L$6,$I$6,$I$7))))</f>
        <v>Cup</v>
      </c>
      <c r="D4557" s="14">
        <f ca="1">LOGINV(RAND(),$M$12,$L$12)</f>
        <v>26.919525085753936</v>
      </c>
      <c r="E4557" s="14">
        <f ca="1">LOGINV(RAND(),$M$13,$L$13)</f>
        <v>17.988692772622095</v>
      </c>
      <c r="F4557" s="14">
        <f ca="1">LOGINV(RAND(),$M$14,$L$14)</f>
        <v>18.285178241756977</v>
      </c>
      <c r="G4557" s="14">
        <f ca="1">D4557+E4557+F4557</f>
        <v>63.193396100133015</v>
      </c>
      <c r="H4557">
        <f ca="1">FLOOR(SimTable[[#This Row],[Total_Service_Time_sec]],10)</f>
        <v>60</v>
      </c>
    </row>
    <row r="4558" spans="1:8" ht="15" customHeight="1">
      <c r="A4558">
        <f t="shared" si="71"/>
        <v>4557</v>
      </c>
      <c r="B4558" s="13">
        <f ca="1">RAND()</f>
        <v>0.82835762365148702</v>
      </c>
      <c r="C4558" t="str">
        <f ca="1">IF(B4558&lt;=$L$3,$I$3,IF(B4558&lt;=$L$4,$I$4,IF(B4558&lt;=$L$5,$I$5,IF(B4558&lt;=$L$6,$I$6,$I$7))))</f>
        <v>Cup</v>
      </c>
      <c r="D4558" s="14">
        <f ca="1">LOGINV(RAND(),$M$12,$L$12)</f>
        <v>11.889301283669827</v>
      </c>
      <c r="E4558" s="14">
        <f ca="1">LOGINV(RAND(),$M$13,$L$13)</f>
        <v>66.456200543068178</v>
      </c>
      <c r="F4558" s="14">
        <f ca="1">LOGINV(RAND(),$M$14,$L$14)</f>
        <v>18.984955881344629</v>
      </c>
      <c r="G4558" s="14">
        <f ca="1">D4558+E4558+F4558</f>
        <v>97.330457708082633</v>
      </c>
      <c r="H4558">
        <f ca="1">FLOOR(SimTable[[#This Row],[Total_Service_Time_sec]],10)</f>
        <v>90</v>
      </c>
    </row>
    <row r="4559" spans="1:8" ht="15" customHeight="1">
      <c r="A4559">
        <f t="shared" si="71"/>
        <v>4558</v>
      </c>
      <c r="B4559" s="13">
        <f ca="1">RAND()</f>
        <v>0.46106675883673942</v>
      </c>
      <c r="C4559" t="str">
        <f ca="1">IF(B4559&lt;=$L$3,$I$3,IF(B4559&lt;=$L$4,$I$4,IF(B4559&lt;=$L$5,$I$5,IF(B4559&lt;=$L$6,$I$6,$I$7))))</f>
        <v>Cone</v>
      </c>
      <c r="D4559" s="14">
        <f ca="1">LOGINV(RAND(),$M$12,$L$12)</f>
        <v>56.128129908450276</v>
      </c>
      <c r="E4559" s="14">
        <f ca="1">LOGINV(RAND(),$M$13,$L$13)</f>
        <v>43.814336603707183</v>
      </c>
      <c r="F4559" s="14">
        <f ca="1">LOGINV(RAND(),$M$14,$L$14)</f>
        <v>25.648465035913183</v>
      </c>
      <c r="G4559" s="14">
        <f ca="1">D4559+E4559+F4559</f>
        <v>125.59093154807064</v>
      </c>
      <c r="H4559">
        <f ca="1">FLOOR(SimTable[[#This Row],[Total_Service_Time_sec]],10)</f>
        <v>120</v>
      </c>
    </row>
    <row r="4560" spans="1:8" ht="15" customHeight="1">
      <c r="A4560">
        <f t="shared" si="71"/>
        <v>4559</v>
      </c>
      <c r="B4560" s="13">
        <f ca="1">RAND()</f>
        <v>0.68474290597024412</v>
      </c>
      <c r="C4560" t="str">
        <f ca="1">IF(B4560&lt;=$L$3,$I$3,IF(B4560&lt;=$L$4,$I$4,IF(B4560&lt;=$L$5,$I$5,IF(B4560&lt;=$L$6,$I$6,$I$7))))</f>
        <v>Cup</v>
      </c>
      <c r="D4560" s="14">
        <f ca="1">LOGINV(RAND(),$M$12,$L$12)</f>
        <v>49.945362293213613</v>
      </c>
      <c r="E4560" s="14">
        <f ca="1">LOGINV(RAND(),$M$13,$L$13)</f>
        <v>19.851720362510765</v>
      </c>
      <c r="F4560" s="14">
        <f ca="1">LOGINV(RAND(),$M$14,$L$14)</f>
        <v>21.499676923242905</v>
      </c>
      <c r="G4560" s="14">
        <f ca="1">D4560+E4560+F4560</f>
        <v>91.296759578967283</v>
      </c>
      <c r="H4560">
        <f ca="1">FLOOR(SimTable[[#This Row],[Total_Service_Time_sec]],10)</f>
        <v>90</v>
      </c>
    </row>
    <row r="4561" spans="1:8" ht="15" customHeight="1">
      <c r="A4561">
        <f t="shared" si="71"/>
        <v>4560</v>
      </c>
      <c r="B4561" s="13">
        <f ca="1">RAND()</f>
        <v>0.85674905751488162</v>
      </c>
      <c r="C4561" t="str">
        <f ca="1">IF(B4561&lt;=$L$3,$I$3,IF(B4561&lt;=$L$4,$I$4,IF(B4561&lt;=$L$5,$I$5,IF(B4561&lt;=$L$6,$I$6,$I$7))))</f>
        <v>Cup</v>
      </c>
      <c r="D4561" s="14">
        <f ca="1">LOGINV(RAND(),$M$12,$L$12)</f>
        <v>49.1531970352491</v>
      </c>
      <c r="E4561" s="14">
        <f ca="1">LOGINV(RAND(),$M$13,$L$13)</f>
        <v>45.919003467459305</v>
      </c>
      <c r="F4561" s="14">
        <f ca="1">LOGINV(RAND(),$M$14,$L$14)</f>
        <v>15.830788497030236</v>
      </c>
      <c r="G4561" s="14">
        <f ca="1">D4561+E4561+F4561</f>
        <v>110.90298899973864</v>
      </c>
      <c r="H4561">
        <f ca="1">FLOOR(SimTable[[#This Row],[Total_Service_Time_sec]],10)</f>
        <v>110</v>
      </c>
    </row>
    <row r="4562" spans="1:8" ht="15" customHeight="1">
      <c r="A4562">
        <f t="shared" si="71"/>
        <v>4561</v>
      </c>
      <c r="B4562" s="13">
        <f ca="1">RAND()</f>
        <v>0.35113109712333834</v>
      </c>
      <c r="C4562" t="str">
        <f ca="1">IF(B4562&lt;=$L$3,$I$3,IF(B4562&lt;=$L$4,$I$4,IF(B4562&lt;=$L$5,$I$5,IF(B4562&lt;=$L$6,$I$6,$I$7))))</f>
        <v>Cone</v>
      </c>
      <c r="D4562" s="14">
        <f ca="1">LOGINV(RAND(),$M$12,$L$12)</f>
        <v>36.852613125191795</v>
      </c>
      <c r="E4562" s="14">
        <f ca="1">LOGINV(RAND(),$M$13,$L$13)</f>
        <v>15.418034608808343</v>
      </c>
      <c r="F4562" s="14">
        <f ca="1">LOGINV(RAND(),$M$14,$L$14)</f>
        <v>13.275220990047861</v>
      </c>
      <c r="G4562" s="14">
        <f ca="1">D4562+E4562+F4562</f>
        <v>65.545868724047992</v>
      </c>
      <c r="H4562">
        <f ca="1">FLOOR(SimTable[[#This Row],[Total_Service_Time_sec]],10)</f>
        <v>60</v>
      </c>
    </row>
    <row r="4563" spans="1:8" ht="15" customHeight="1">
      <c r="A4563">
        <f t="shared" si="71"/>
        <v>4562</v>
      </c>
      <c r="B4563" s="13">
        <f ca="1">RAND()</f>
        <v>0.20156821405469993</v>
      </c>
      <c r="C4563" t="str">
        <f ca="1">IF(B4563&lt;=$L$3,$I$3,IF(B4563&lt;=$L$4,$I$4,IF(B4563&lt;=$L$5,$I$5,IF(B4563&lt;=$L$6,$I$6,$I$7))))</f>
        <v>Cone</v>
      </c>
      <c r="D4563" s="14">
        <f ca="1">LOGINV(RAND(),$M$12,$L$12)</f>
        <v>23.303840090474612</v>
      </c>
      <c r="E4563" s="14">
        <f ca="1">LOGINV(RAND(),$M$13,$L$13)</f>
        <v>64.26239887553821</v>
      </c>
      <c r="F4563" s="14">
        <f ca="1">LOGINV(RAND(),$M$14,$L$14)</f>
        <v>26.072699601890854</v>
      </c>
      <c r="G4563" s="14">
        <f ca="1">D4563+E4563+F4563</f>
        <v>113.63893856790366</v>
      </c>
      <c r="H4563">
        <f ca="1">FLOOR(SimTable[[#This Row],[Total_Service_Time_sec]],10)</f>
        <v>110</v>
      </c>
    </row>
    <row r="4564" spans="1:8" ht="15" customHeight="1">
      <c r="A4564">
        <f t="shared" si="71"/>
        <v>4563</v>
      </c>
      <c r="B4564" s="13">
        <f ca="1">RAND()</f>
        <v>6.4198791423767942E-2</v>
      </c>
      <c r="C4564" t="str">
        <f ca="1">IF(B4564&lt;=$L$3,$I$3,IF(B4564&lt;=$L$4,$I$4,IF(B4564&lt;=$L$5,$I$5,IF(B4564&lt;=$L$6,$I$6,$I$7))))</f>
        <v>Cone</v>
      </c>
      <c r="D4564" s="14">
        <f ca="1">LOGINV(RAND(),$M$12,$L$12)</f>
        <v>53.291066794180786</v>
      </c>
      <c r="E4564" s="14">
        <f ca="1">LOGINV(RAND(),$M$13,$L$13)</f>
        <v>27.913966179951366</v>
      </c>
      <c r="F4564" s="14">
        <f ca="1">LOGINV(RAND(),$M$14,$L$14)</f>
        <v>22.744150675285674</v>
      </c>
      <c r="G4564" s="14">
        <f ca="1">D4564+E4564+F4564</f>
        <v>103.94918364941782</v>
      </c>
      <c r="H4564">
        <f ca="1">FLOOR(SimTable[[#This Row],[Total_Service_Time_sec]],10)</f>
        <v>100</v>
      </c>
    </row>
    <row r="4565" spans="1:8" ht="15" customHeight="1">
      <c r="A4565">
        <f t="shared" si="71"/>
        <v>4564</v>
      </c>
      <c r="B4565" s="13">
        <f ca="1">RAND()</f>
        <v>0.99974875785608375</v>
      </c>
      <c r="C4565" t="str">
        <f ca="1">IF(B4565&lt;=$L$3,$I$3,IF(B4565&lt;=$L$4,$I$4,IF(B4565&lt;=$L$5,$I$5,IF(B4565&lt;=$L$6,$I$6,$I$7))))</f>
        <v>Sundae</v>
      </c>
      <c r="D4565" s="14">
        <f ca="1">LOGINV(RAND(),$M$12,$L$12)</f>
        <v>26.061293299473853</v>
      </c>
      <c r="E4565" s="14">
        <f ca="1">LOGINV(RAND(),$M$13,$L$13)</f>
        <v>42.294818506365928</v>
      </c>
      <c r="F4565" s="14">
        <f ca="1">LOGINV(RAND(),$M$14,$L$14)</f>
        <v>25.090067841140591</v>
      </c>
      <c r="G4565" s="14">
        <f ca="1">D4565+E4565+F4565</f>
        <v>93.446179646980383</v>
      </c>
      <c r="H4565">
        <f ca="1">FLOOR(SimTable[[#This Row],[Total_Service_Time_sec]],10)</f>
        <v>90</v>
      </c>
    </row>
    <row r="4566" spans="1:8" ht="15" customHeight="1">
      <c r="A4566">
        <f t="shared" si="71"/>
        <v>4565</v>
      </c>
      <c r="B4566" s="13">
        <f ca="1">RAND()</f>
        <v>0.6364280663765024</v>
      </c>
      <c r="C4566" t="str">
        <f ca="1">IF(B4566&lt;=$L$3,$I$3,IF(B4566&lt;=$L$4,$I$4,IF(B4566&lt;=$L$5,$I$5,IF(B4566&lt;=$L$6,$I$6,$I$7))))</f>
        <v>Cup</v>
      </c>
      <c r="D4566" s="14">
        <f ca="1">LOGINV(RAND(),$M$12,$L$12)</f>
        <v>15.927713351876644</v>
      </c>
      <c r="E4566" s="14">
        <f ca="1">LOGINV(RAND(),$M$13,$L$13)</f>
        <v>50.672970104900593</v>
      </c>
      <c r="F4566" s="14">
        <f ca="1">LOGINV(RAND(),$M$14,$L$14)</f>
        <v>21.191276376061232</v>
      </c>
      <c r="G4566" s="14">
        <f ca="1">D4566+E4566+F4566</f>
        <v>87.791959832838472</v>
      </c>
      <c r="H4566">
        <f ca="1">FLOOR(SimTable[[#This Row],[Total_Service_Time_sec]],10)</f>
        <v>80</v>
      </c>
    </row>
    <row r="4567" spans="1:8" ht="15" customHeight="1">
      <c r="A4567">
        <f t="shared" si="71"/>
        <v>4566</v>
      </c>
      <c r="B4567" s="13">
        <f ca="1">RAND()</f>
        <v>0.33393480771828521</v>
      </c>
      <c r="C4567" t="str">
        <f ca="1">IF(B4567&lt;=$L$3,$I$3,IF(B4567&lt;=$L$4,$I$4,IF(B4567&lt;=$L$5,$I$5,IF(B4567&lt;=$L$6,$I$6,$I$7))))</f>
        <v>Cone</v>
      </c>
      <c r="D4567" s="14">
        <f ca="1">LOGINV(RAND(),$M$12,$L$12)</f>
        <v>52.459848008129157</v>
      </c>
      <c r="E4567" s="14">
        <f ca="1">LOGINV(RAND(),$M$13,$L$13)</f>
        <v>60.722533083498675</v>
      </c>
      <c r="F4567" s="14">
        <f ca="1">LOGINV(RAND(),$M$14,$L$14)</f>
        <v>18.388056812426484</v>
      </c>
      <c r="G4567" s="14">
        <f ca="1">D4567+E4567+F4567</f>
        <v>131.5704379040543</v>
      </c>
      <c r="H4567">
        <f ca="1">FLOOR(SimTable[[#This Row],[Total_Service_Time_sec]],10)</f>
        <v>130</v>
      </c>
    </row>
    <row r="4568" spans="1:8" ht="15" customHeight="1">
      <c r="A4568">
        <f t="shared" si="71"/>
        <v>4567</v>
      </c>
      <c r="B4568" s="13">
        <f ca="1">RAND()</f>
        <v>0.20597681358172248</v>
      </c>
      <c r="C4568" t="str">
        <f ca="1">IF(B4568&lt;=$L$3,$I$3,IF(B4568&lt;=$L$4,$I$4,IF(B4568&lt;=$L$5,$I$5,IF(B4568&lt;=$L$6,$I$6,$I$7))))</f>
        <v>Cone</v>
      </c>
      <c r="D4568" s="14">
        <f ca="1">LOGINV(RAND(),$M$12,$L$12)</f>
        <v>53.216792401968412</v>
      </c>
      <c r="E4568" s="14">
        <f ca="1">LOGINV(RAND(),$M$13,$L$13)</f>
        <v>30.102064595855158</v>
      </c>
      <c r="F4568" s="14">
        <f ca="1">LOGINV(RAND(),$M$14,$L$14)</f>
        <v>29.929869740847309</v>
      </c>
      <c r="G4568" s="14">
        <f ca="1">D4568+E4568+F4568</f>
        <v>113.24872673867088</v>
      </c>
      <c r="H4568">
        <f ca="1">FLOOR(SimTable[[#This Row],[Total_Service_Time_sec]],10)</f>
        <v>110</v>
      </c>
    </row>
    <row r="4569" spans="1:8" ht="15" customHeight="1">
      <c r="A4569">
        <f t="shared" si="71"/>
        <v>4568</v>
      </c>
      <c r="B4569" s="13">
        <f ca="1">RAND()</f>
        <v>0.33779254660533031</v>
      </c>
      <c r="C4569" t="str">
        <f ca="1">IF(B4569&lt;=$L$3,$I$3,IF(B4569&lt;=$L$4,$I$4,IF(B4569&lt;=$L$5,$I$5,IF(B4569&lt;=$L$6,$I$6,$I$7))))</f>
        <v>Cone</v>
      </c>
      <c r="D4569" s="14">
        <f ca="1">LOGINV(RAND(),$M$12,$L$12)</f>
        <v>51.692883666155431</v>
      </c>
      <c r="E4569" s="14">
        <f ca="1">LOGINV(RAND(),$M$13,$L$13)</f>
        <v>65.421376164210585</v>
      </c>
      <c r="F4569" s="14">
        <f ca="1">LOGINV(RAND(),$M$14,$L$14)</f>
        <v>21.990303457320948</v>
      </c>
      <c r="G4569" s="14">
        <f ca="1">D4569+E4569+F4569</f>
        <v>139.10456328768697</v>
      </c>
      <c r="H4569">
        <f ca="1">FLOOR(SimTable[[#This Row],[Total_Service_Time_sec]],10)</f>
        <v>130</v>
      </c>
    </row>
    <row r="4570" spans="1:8" ht="15" customHeight="1">
      <c r="A4570">
        <f t="shared" si="71"/>
        <v>4569</v>
      </c>
      <c r="B4570" s="13">
        <f ca="1">RAND()</f>
        <v>0.77107602068041114</v>
      </c>
      <c r="C4570" t="str">
        <f ca="1">IF(B4570&lt;=$L$3,$I$3,IF(B4570&lt;=$L$4,$I$4,IF(B4570&lt;=$L$5,$I$5,IF(B4570&lt;=$L$6,$I$6,$I$7))))</f>
        <v>Cup</v>
      </c>
      <c r="D4570" s="14">
        <f ca="1">LOGINV(RAND(),$M$12,$L$12)</f>
        <v>15.315652224645465</v>
      </c>
      <c r="E4570" s="14">
        <f ca="1">LOGINV(RAND(),$M$13,$L$13)</f>
        <v>25.488448726046364</v>
      </c>
      <c r="F4570" s="14">
        <f ca="1">LOGINV(RAND(),$M$14,$L$14)</f>
        <v>24.548862238671326</v>
      </c>
      <c r="G4570" s="14">
        <f ca="1">D4570+E4570+F4570</f>
        <v>65.352963189363152</v>
      </c>
      <c r="H4570">
        <f ca="1">FLOOR(SimTable[[#This Row],[Total_Service_Time_sec]],10)</f>
        <v>60</v>
      </c>
    </row>
    <row r="4571" spans="1:8" ht="15" customHeight="1">
      <c r="A4571">
        <f t="shared" si="71"/>
        <v>4570</v>
      </c>
      <c r="B4571" s="13">
        <f ca="1">RAND()</f>
        <v>0.40486359021903506</v>
      </c>
      <c r="C4571" t="str">
        <f ca="1">IF(B4571&lt;=$L$3,$I$3,IF(B4571&lt;=$L$4,$I$4,IF(B4571&lt;=$L$5,$I$5,IF(B4571&lt;=$L$6,$I$6,$I$7))))</f>
        <v>Cone</v>
      </c>
      <c r="D4571" s="14">
        <f ca="1">LOGINV(RAND(),$M$12,$L$12)</f>
        <v>92.089599626659663</v>
      </c>
      <c r="E4571" s="14">
        <f ca="1">LOGINV(RAND(),$M$13,$L$13)</f>
        <v>63.817050717411142</v>
      </c>
      <c r="F4571" s="14">
        <f ca="1">LOGINV(RAND(),$M$14,$L$14)</f>
        <v>15.043679011312395</v>
      </c>
      <c r="G4571" s="14">
        <f ca="1">D4571+E4571+F4571</f>
        <v>170.95032935538322</v>
      </c>
      <c r="H4571">
        <f ca="1">FLOOR(SimTable[[#This Row],[Total_Service_Time_sec]],10)</f>
        <v>170</v>
      </c>
    </row>
    <row r="4572" spans="1:8" ht="15" customHeight="1">
      <c r="A4572">
        <f t="shared" si="71"/>
        <v>4571</v>
      </c>
      <c r="B4572" s="13">
        <f ca="1">RAND()</f>
        <v>0.31793048360026321</v>
      </c>
      <c r="C4572" t="str">
        <f ca="1">IF(B4572&lt;=$L$3,$I$3,IF(B4572&lt;=$L$4,$I$4,IF(B4572&lt;=$L$5,$I$5,IF(B4572&lt;=$L$6,$I$6,$I$7))))</f>
        <v>Cone</v>
      </c>
      <c r="D4572" s="14">
        <f ca="1">LOGINV(RAND(),$M$12,$L$12)</f>
        <v>36.971221030547085</v>
      </c>
      <c r="E4572" s="14">
        <f ca="1">LOGINV(RAND(),$M$13,$L$13)</f>
        <v>23.261117262694302</v>
      </c>
      <c r="F4572" s="14">
        <f ca="1">LOGINV(RAND(),$M$14,$L$14)</f>
        <v>22.898247200877968</v>
      </c>
      <c r="G4572" s="14">
        <f ca="1">D4572+E4572+F4572</f>
        <v>83.130585494119345</v>
      </c>
      <c r="H4572">
        <f ca="1">FLOOR(SimTable[[#This Row],[Total_Service_Time_sec]],10)</f>
        <v>80</v>
      </c>
    </row>
    <row r="4573" spans="1:8" ht="15" customHeight="1">
      <c r="A4573">
        <f t="shared" si="71"/>
        <v>4572</v>
      </c>
      <c r="B4573" s="13">
        <f ca="1">RAND()</f>
        <v>0.34120699611291794</v>
      </c>
      <c r="C4573" t="str">
        <f ca="1">IF(B4573&lt;=$L$3,$I$3,IF(B4573&lt;=$L$4,$I$4,IF(B4573&lt;=$L$5,$I$5,IF(B4573&lt;=$L$6,$I$6,$I$7))))</f>
        <v>Cone</v>
      </c>
      <c r="D4573" s="14">
        <f ca="1">LOGINV(RAND(),$M$12,$L$12)</f>
        <v>87.108386042576953</v>
      </c>
      <c r="E4573" s="14">
        <f ca="1">LOGINV(RAND(),$M$13,$L$13)</f>
        <v>22.058643362689981</v>
      </c>
      <c r="F4573" s="14">
        <f ca="1">LOGINV(RAND(),$M$14,$L$14)</f>
        <v>12.608339883283001</v>
      </c>
      <c r="G4573" s="14">
        <f ca="1">D4573+E4573+F4573</f>
        <v>121.77536928854994</v>
      </c>
      <c r="H4573">
        <f ca="1">FLOOR(SimTable[[#This Row],[Total_Service_Time_sec]],10)</f>
        <v>120</v>
      </c>
    </row>
    <row r="4574" spans="1:8" ht="15" customHeight="1">
      <c r="A4574">
        <f t="shared" si="71"/>
        <v>4573</v>
      </c>
      <c r="B4574" s="13">
        <f ca="1">RAND()</f>
        <v>0.92623150396360465</v>
      </c>
      <c r="C4574" t="str">
        <f ca="1">IF(B4574&lt;=$L$3,$I$3,IF(B4574&lt;=$L$4,$I$4,IF(B4574&lt;=$L$5,$I$5,IF(B4574&lt;=$L$6,$I$6,$I$7))))</f>
        <v>Split</v>
      </c>
      <c r="D4574" s="14">
        <f ca="1">LOGINV(RAND(),$M$12,$L$12)</f>
        <v>82.373642932874489</v>
      </c>
      <c r="E4574" s="14">
        <f ca="1">LOGINV(RAND(),$M$13,$L$13)</f>
        <v>90.243619715158047</v>
      </c>
      <c r="F4574" s="14">
        <f ca="1">LOGINV(RAND(),$M$14,$L$14)</f>
        <v>20.140378289319106</v>
      </c>
      <c r="G4574" s="14">
        <f ca="1">D4574+E4574+F4574</f>
        <v>192.75764093735162</v>
      </c>
      <c r="H4574">
        <f ca="1">FLOOR(SimTable[[#This Row],[Total_Service_Time_sec]],10)</f>
        <v>190</v>
      </c>
    </row>
    <row r="4575" spans="1:8" ht="15" customHeight="1">
      <c r="A4575">
        <f t="shared" si="71"/>
        <v>4574</v>
      </c>
      <c r="B4575" s="13">
        <f ca="1">RAND()</f>
        <v>5.4613237377842627E-2</v>
      </c>
      <c r="C4575" t="str">
        <f ca="1">IF(B4575&lt;=$L$3,$I$3,IF(B4575&lt;=$L$4,$I$4,IF(B4575&lt;=$L$5,$I$5,IF(B4575&lt;=$L$6,$I$6,$I$7))))</f>
        <v>Cone</v>
      </c>
      <c r="D4575" s="14">
        <f ca="1">LOGINV(RAND(),$M$12,$L$12)</f>
        <v>30.990871731365949</v>
      </c>
      <c r="E4575" s="14">
        <f ca="1">LOGINV(RAND(),$M$13,$L$13)</f>
        <v>40.114513666941683</v>
      </c>
      <c r="F4575" s="14">
        <f ca="1">LOGINV(RAND(),$M$14,$L$14)</f>
        <v>18.894093228168977</v>
      </c>
      <c r="G4575" s="14">
        <f ca="1">D4575+E4575+F4575</f>
        <v>89.999478626476616</v>
      </c>
      <c r="H4575">
        <f ca="1">FLOOR(SimTable[[#This Row],[Total_Service_Time_sec]],10)</f>
        <v>80</v>
      </c>
    </row>
    <row r="4576" spans="1:8" ht="15" customHeight="1">
      <c r="A4576">
        <f t="shared" si="71"/>
        <v>4575</v>
      </c>
      <c r="B4576" s="13">
        <f ca="1">RAND()</f>
        <v>0.1823780266638475</v>
      </c>
      <c r="C4576" t="str">
        <f ca="1">IF(B4576&lt;=$L$3,$I$3,IF(B4576&lt;=$L$4,$I$4,IF(B4576&lt;=$L$5,$I$5,IF(B4576&lt;=$L$6,$I$6,$I$7))))</f>
        <v>Cone</v>
      </c>
      <c r="D4576" s="14">
        <f ca="1">LOGINV(RAND(),$M$12,$L$12)</f>
        <v>36.464303452909284</v>
      </c>
      <c r="E4576" s="14">
        <f ca="1">LOGINV(RAND(),$M$13,$L$13)</f>
        <v>20.634790804868913</v>
      </c>
      <c r="F4576" s="14">
        <f ca="1">LOGINV(RAND(),$M$14,$L$14)</f>
        <v>27.08988016800707</v>
      </c>
      <c r="G4576" s="14">
        <f ca="1">D4576+E4576+F4576</f>
        <v>84.188974425785261</v>
      </c>
      <c r="H4576">
        <f ca="1">FLOOR(SimTable[[#This Row],[Total_Service_Time_sec]],10)</f>
        <v>80</v>
      </c>
    </row>
    <row r="4577" spans="1:8" ht="15" customHeight="1">
      <c r="A4577">
        <f t="shared" si="71"/>
        <v>4576</v>
      </c>
      <c r="B4577" s="13">
        <f ca="1">RAND()</f>
        <v>1.7570366439886076E-2</v>
      </c>
      <c r="C4577" t="str">
        <f ca="1">IF(B4577&lt;=$L$3,$I$3,IF(B4577&lt;=$L$4,$I$4,IF(B4577&lt;=$L$5,$I$5,IF(B4577&lt;=$L$6,$I$6,$I$7))))</f>
        <v>Cone</v>
      </c>
      <c r="D4577" s="14">
        <f ca="1">LOGINV(RAND(),$M$12,$L$12)</f>
        <v>42.176469180721796</v>
      </c>
      <c r="E4577" s="14">
        <f ca="1">LOGINV(RAND(),$M$13,$L$13)</f>
        <v>14.667484014744662</v>
      </c>
      <c r="F4577" s="14">
        <f ca="1">LOGINV(RAND(),$M$14,$L$14)</f>
        <v>19.602461362817387</v>
      </c>
      <c r="G4577" s="14">
        <f ca="1">D4577+E4577+F4577</f>
        <v>76.446414558283834</v>
      </c>
      <c r="H4577">
        <f ca="1">FLOOR(SimTable[[#This Row],[Total_Service_Time_sec]],10)</f>
        <v>70</v>
      </c>
    </row>
    <row r="4578" spans="1:8" ht="15" customHeight="1">
      <c r="A4578">
        <f t="shared" si="71"/>
        <v>4577</v>
      </c>
      <c r="B4578" s="13">
        <f ca="1">RAND()</f>
        <v>0.94960073429376013</v>
      </c>
      <c r="C4578" t="str">
        <f ca="1">IF(B4578&lt;=$L$3,$I$3,IF(B4578&lt;=$L$4,$I$4,IF(B4578&lt;=$L$5,$I$5,IF(B4578&lt;=$L$6,$I$6,$I$7))))</f>
        <v>Split</v>
      </c>
      <c r="D4578" s="14">
        <f ca="1">LOGINV(RAND(),$M$12,$L$12)</f>
        <v>69.833289152834851</v>
      </c>
      <c r="E4578" s="14">
        <f ca="1">LOGINV(RAND(),$M$13,$L$13)</f>
        <v>6.5626719084882934</v>
      </c>
      <c r="F4578" s="14">
        <f ca="1">LOGINV(RAND(),$M$14,$L$14)</f>
        <v>16.179808559155784</v>
      </c>
      <c r="G4578" s="14">
        <f ca="1">D4578+E4578+F4578</f>
        <v>92.575769620478937</v>
      </c>
      <c r="H4578">
        <f ca="1">FLOOR(SimTable[[#This Row],[Total_Service_Time_sec]],10)</f>
        <v>90</v>
      </c>
    </row>
    <row r="4579" spans="1:8" ht="15" customHeight="1">
      <c r="A4579">
        <f t="shared" si="71"/>
        <v>4578</v>
      </c>
      <c r="B4579" s="13">
        <f ca="1">RAND()</f>
        <v>0.75302967924827957</v>
      </c>
      <c r="C4579" t="str">
        <f ca="1">IF(B4579&lt;=$L$3,$I$3,IF(B4579&lt;=$L$4,$I$4,IF(B4579&lt;=$L$5,$I$5,IF(B4579&lt;=$L$6,$I$6,$I$7))))</f>
        <v>Cup</v>
      </c>
      <c r="D4579" s="14">
        <f ca="1">LOGINV(RAND(),$M$12,$L$12)</f>
        <v>10.890409168472173</v>
      </c>
      <c r="E4579" s="14">
        <f ca="1">LOGINV(RAND(),$M$13,$L$13)</f>
        <v>17.69049422332554</v>
      </c>
      <c r="F4579" s="14">
        <f ca="1">LOGINV(RAND(),$M$14,$L$14)</f>
        <v>25.695563880565182</v>
      </c>
      <c r="G4579" s="14">
        <f ca="1">D4579+E4579+F4579</f>
        <v>54.276467272362893</v>
      </c>
      <c r="H4579">
        <f ca="1">FLOOR(SimTable[[#This Row],[Total_Service_Time_sec]],10)</f>
        <v>50</v>
      </c>
    </row>
    <row r="4580" spans="1:8" ht="15" customHeight="1">
      <c r="A4580">
        <f t="shared" si="71"/>
        <v>4579</v>
      </c>
      <c r="B4580" s="13">
        <f ca="1">RAND()</f>
        <v>0.2564552690274835</v>
      </c>
      <c r="C4580" t="str">
        <f ca="1">IF(B4580&lt;=$L$3,$I$3,IF(B4580&lt;=$L$4,$I$4,IF(B4580&lt;=$L$5,$I$5,IF(B4580&lt;=$L$6,$I$6,$I$7))))</f>
        <v>Cone</v>
      </c>
      <c r="D4580" s="14">
        <f ca="1">LOGINV(RAND(),$M$12,$L$12)</f>
        <v>115.19671706030786</v>
      </c>
      <c r="E4580" s="14">
        <f ca="1">LOGINV(RAND(),$M$13,$L$13)</f>
        <v>11.998824680359338</v>
      </c>
      <c r="F4580" s="14">
        <f ca="1">LOGINV(RAND(),$M$14,$L$14)</f>
        <v>20.018107343734243</v>
      </c>
      <c r="G4580" s="14">
        <f ca="1">D4580+E4580+F4580</f>
        <v>147.21364908440142</v>
      </c>
      <c r="H4580">
        <f ca="1">FLOOR(SimTable[[#This Row],[Total_Service_Time_sec]],10)</f>
        <v>140</v>
      </c>
    </row>
    <row r="4581" spans="1:8" ht="15" customHeight="1">
      <c r="A4581">
        <f t="shared" si="71"/>
        <v>4580</v>
      </c>
      <c r="B4581" s="13">
        <f ca="1">RAND()</f>
        <v>0.47727878785492406</v>
      </c>
      <c r="C4581" t="str">
        <f ca="1">IF(B4581&lt;=$L$3,$I$3,IF(B4581&lt;=$L$4,$I$4,IF(B4581&lt;=$L$5,$I$5,IF(B4581&lt;=$L$6,$I$6,$I$7))))</f>
        <v>Cone</v>
      </c>
      <c r="D4581" s="14">
        <f ca="1">LOGINV(RAND(),$M$12,$L$12)</f>
        <v>28.87405793093205</v>
      </c>
      <c r="E4581" s="14">
        <f ca="1">LOGINV(RAND(),$M$13,$L$13)</f>
        <v>39.868388240684851</v>
      </c>
      <c r="F4581" s="14">
        <f ca="1">LOGINV(RAND(),$M$14,$L$14)</f>
        <v>22.972337347815468</v>
      </c>
      <c r="G4581" s="14">
        <f ca="1">D4581+E4581+F4581</f>
        <v>91.714783519432373</v>
      </c>
      <c r="H4581">
        <f ca="1">FLOOR(SimTable[[#This Row],[Total_Service_Time_sec]],10)</f>
        <v>90</v>
      </c>
    </row>
    <row r="4582" spans="1:8" ht="15" customHeight="1">
      <c r="A4582">
        <f t="shared" si="71"/>
        <v>4581</v>
      </c>
      <c r="B4582" s="13">
        <f ca="1">RAND()</f>
        <v>2.4408463599892127E-2</v>
      </c>
      <c r="C4582" t="str">
        <f ca="1">IF(B4582&lt;=$L$3,$I$3,IF(B4582&lt;=$L$4,$I$4,IF(B4582&lt;=$L$5,$I$5,IF(B4582&lt;=$L$6,$I$6,$I$7))))</f>
        <v>Cone</v>
      </c>
      <c r="D4582" s="14">
        <f ca="1">LOGINV(RAND(),$M$12,$L$12)</f>
        <v>41.940625003371572</v>
      </c>
      <c r="E4582" s="14">
        <f ca="1">LOGINV(RAND(),$M$13,$L$13)</f>
        <v>29.470745872073049</v>
      </c>
      <c r="F4582" s="14">
        <f ca="1">LOGINV(RAND(),$M$14,$L$14)</f>
        <v>32.837450605938237</v>
      </c>
      <c r="G4582" s="14">
        <f ca="1">D4582+E4582+F4582</f>
        <v>104.24882148138286</v>
      </c>
      <c r="H4582">
        <f ca="1">FLOOR(SimTable[[#This Row],[Total_Service_Time_sec]],10)</f>
        <v>100</v>
      </c>
    </row>
    <row r="4583" spans="1:8" ht="15" customHeight="1">
      <c r="A4583">
        <f t="shared" si="71"/>
        <v>4582</v>
      </c>
      <c r="B4583" s="13">
        <f ca="1">RAND()</f>
        <v>8.8014384419544567E-2</v>
      </c>
      <c r="C4583" t="str">
        <f ca="1">IF(B4583&lt;=$L$3,$I$3,IF(B4583&lt;=$L$4,$I$4,IF(B4583&lt;=$L$5,$I$5,IF(B4583&lt;=$L$6,$I$6,$I$7))))</f>
        <v>Cone</v>
      </c>
      <c r="D4583" s="14">
        <f ca="1">LOGINV(RAND(),$M$12,$L$12)</f>
        <v>62.810131154977093</v>
      </c>
      <c r="E4583" s="14">
        <f ca="1">LOGINV(RAND(),$M$13,$L$13)</f>
        <v>16.375555648545326</v>
      </c>
      <c r="F4583" s="14">
        <f ca="1">LOGINV(RAND(),$M$14,$L$14)</f>
        <v>22.99040174199498</v>
      </c>
      <c r="G4583" s="14">
        <f ca="1">D4583+E4583+F4583</f>
        <v>102.17608854551739</v>
      </c>
      <c r="H4583">
        <f ca="1">FLOOR(SimTable[[#This Row],[Total_Service_Time_sec]],10)</f>
        <v>100</v>
      </c>
    </row>
    <row r="4584" spans="1:8" ht="15" customHeight="1">
      <c r="A4584">
        <f t="shared" si="71"/>
        <v>4583</v>
      </c>
      <c r="B4584" s="13">
        <f ca="1">RAND()</f>
        <v>0.18668757051508311</v>
      </c>
      <c r="C4584" t="str">
        <f ca="1">IF(B4584&lt;=$L$3,$I$3,IF(B4584&lt;=$L$4,$I$4,IF(B4584&lt;=$L$5,$I$5,IF(B4584&lt;=$L$6,$I$6,$I$7))))</f>
        <v>Cone</v>
      </c>
      <c r="D4584" s="14">
        <f ca="1">LOGINV(RAND(),$M$12,$L$12)</f>
        <v>9.6236399873016847</v>
      </c>
      <c r="E4584" s="14">
        <f ca="1">LOGINV(RAND(),$M$13,$L$13)</f>
        <v>20.677362449053891</v>
      </c>
      <c r="F4584" s="14">
        <f ca="1">LOGINV(RAND(),$M$14,$L$14)</f>
        <v>19.54315501620513</v>
      </c>
      <c r="G4584" s="14">
        <f ca="1">D4584+E4584+F4584</f>
        <v>49.844157452560708</v>
      </c>
      <c r="H4584">
        <f ca="1">FLOOR(SimTable[[#This Row],[Total_Service_Time_sec]],10)</f>
        <v>40</v>
      </c>
    </row>
    <row r="4585" spans="1:8" ht="15" customHeight="1">
      <c r="A4585">
        <f t="shared" si="71"/>
        <v>4584</v>
      </c>
      <c r="B4585" s="13">
        <f ca="1">RAND()</f>
        <v>0.9319807619104773</v>
      </c>
      <c r="C4585" t="str">
        <f ca="1">IF(B4585&lt;=$L$3,$I$3,IF(B4585&lt;=$L$4,$I$4,IF(B4585&lt;=$L$5,$I$5,IF(B4585&lt;=$L$6,$I$6,$I$7))))</f>
        <v>Split</v>
      </c>
      <c r="D4585" s="14">
        <f ca="1">LOGINV(RAND(),$M$12,$L$12)</f>
        <v>31.265974647918689</v>
      </c>
      <c r="E4585" s="14">
        <f ca="1">LOGINV(RAND(),$M$13,$L$13)</f>
        <v>29.515646658106821</v>
      </c>
      <c r="F4585" s="14">
        <f ca="1">LOGINV(RAND(),$M$14,$L$14)</f>
        <v>17.515158308421576</v>
      </c>
      <c r="G4585" s="14">
        <f ca="1">D4585+E4585+F4585</f>
        <v>78.29677961444709</v>
      </c>
      <c r="H4585">
        <f ca="1">FLOOR(SimTable[[#This Row],[Total_Service_Time_sec]],10)</f>
        <v>70</v>
      </c>
    </row>
    <row r="4586" spans="1:8" ht="15" customHeight="1">
      <c r="A4586">
        <f t="shared" si="71"/>
        <v>4585</v>
      </c>
      <c r="B4586" s="13">
        <f ca="1">RAND()</f>
        <v>0.1838747278727747</v>
      </c>
      <c r="C4586" t="str">
        <f ca="1">IF(B4586&lt;=$L$3,$I$3,IF(B4586&lt;=$L$4,$I$4,IF(B4586&lt;=$L$5,$I$5,IF(B4586&lt;=$L$6,$I$6,$I$7))))</f>
        <v>Cone</v>
      </c>
      <c r="D4586" s="14">
        <f ca="1">LOGINV(RAND(),$M$12,$L$12)</f>
        <v>20.548380222155085</v>
      </c>
      <c r="E4586" s="14">
        <f ca="1">LOGINV(RAND(),$M$13,$L$13)</f>
        <v>13.987622278695667</v>
      </c>
      <c r="F4586" s="14">
        <f ca="1">LOGINV(RAND(),$M$14,$L$14)</f>
        <v>22.340629279775538</v>
      </c>
      <c r="G4586" s="14">
        <f ca="1">D4586+E4586+F4586</f>
        <v>56.876631780626298</v>
      </c>
      <c r="H4586">
        <f ca="1">FLOOR(SimTable[[#This Row],[Total_Service_Time_sec]],10)</f>
        <v>50</v>
      </c>
    </row>
    <row r="4587" spans="1:8" ht="15" customHeight="1">
      <c r="A4587">
        <f t="shared" si="71"/>
        <v>4586</v>
      </c>
      <c r="B4587" s="13">
        <f ca="1">RAND()</f>
        <v>0.48272505366824936</v>
      </c>
      <c r="C4587" t="str">
        <f ca="1">IF(B4587&lt;=$L$3,$I$3,IF(B4587&lt;=$L$4,$I$4,IF(B4587&lt;=$L$5,$I$5,IF(B4587&lt;=$L$6,$I$6,$I$7))))</f>
        <v>Cone</v>
      </c>
      <c r="D4587" s="14">
        <f ca="1">LOGINV(RAND(),$M$12,$L$12)</f>
        <v>16.03974090699872</v>
      </c>
      <c r="E4587" s="14">
        <f ca="1">LOGINV(RAND(),$M$13,$L$13)</f>
        <v>31.710271236876672</v>
      </c>
      <c r="F4587" s="14">
        <f ca="1">LOGINV(RAND(),$M$14,$L$14)</f>
        <v>18.054286848916934</v>
      </c>
      <c r="G4587" s="14">
        <f ca="1">D4587+E4587+F4587</f>
        <v>65.804298992792326</v>
      </c>
      <c r="H4587">
        <f ca="1">FLOOR(SimTable[[#This Row],[Total_Service_Time_sec]],10)</f>
        <v>60</v>
      </c>
    </row>
    <row r="4588" spans="1:8" ht="15" customHeight="1">
      <c r="A4588">
        <f t="shared" si="71"/>
        <v>4587</v>
      </c>
      <c r="B4588" s="13">
        <f ca="1">RAND()</f>
        <v>0.75630919233789273</v>
      </c>
      <c r="C4588" t="str">
        <f ca="1">IF(B4588&lt;=$L$3,$I$3,IF(B4588&lt;=$L$4,$I$4,IF(B4588&lt;=$L$5,$I$5,IF(B4588&lt;=$L$6,$I$6,$I$7))))</f>
        <v>Cup</v>
      </c>
      <c r="D4588" s="14">
        <f ca="1">LOGINV(RAND(),$M$12,$L$12)</f>
        <v>28.401555286414677</v>
      </c>
      <c r="E4588" s="14">
        <f ca="1">LOGINV(RAND(),$M$13,$L$13)</f>
        <v>50.745605111098897</v>
      </c>
      <c r="F4588" s="14">
        <f ca="1">LOGINV(RAND(),$M$14,$L$14)</f>
        <v>19.528114077052969</v>
      </c>
      <c r="G4588" s="14">
        <f ca="1">D4588+E4588+F4588</f>
        <v>98.67527447456655</v>
      </c>
      <c r="H4588">
        <f ca="1">FLOOR(SimTable[[#This Row],[Total_Service_Time_sec]],10)</f>
        <v>90</v>
      </c>
    </row>
    <row r="4589" spans="1:8" ht="15" customHeight="1">
      <c r="A4589">
        <f t="shared" si="71"/>
        <v>4588</v>
      </c>
      <c r="B4589" s="13">
        <f ca="1">RAND()</f>
        <v>0.69867249117958008</v>
      </c>
      <c r="C4589" t="str">
        <f ca="1">IF(B4589&lt;=$L$3,$I$3,IF(B4589&lt;=$L$4,$I$4,IF(B4589&lt;=$L$5,$I$5,IF(B4589&lt;=$L$6,$I$6,$I$7))))</f>
        <v>Cup</v>
      </c>
      <c r="D4589" s="14">
        <f ca="1">LOGINV(RAND(),$M$12,$L$12)</f>
        <v>72.916514786166829</v>
      </c>
      <c r="E4589" s="14">
        <f ca="1">LOGINV(RAND(),$M$13,$L$13)</f>
        <v>56.215538576798401</v>
      </c>
      <c r="F4589" s="14">
        <f ca="1">LOGINV(RAND(),$M$14,$L$14)</f>
        <v>17.239143231181927</v>
      </c>
      <c r="G4589" s="14">
        <f ca="1">D4589+E4589+F4589</f>
        <v>146.37119659414714</v>
      </c>
      <c r="H4589">
        <f ca="1">FLOOR(SimTable[[#This Row],[Total_Service_Time_sec]],10)</f>
        <v>140</v>
      </c>
    </row>
    <row r="4590" spans="1:8" ht="15" customHeight="1">
      <c r="A4590">
        <f t="shared" si="71"/>
        <v>4589</v>
      </c>
      <c r="B4590" s="13">
        <f ca="1">RAND()</f>
        <v>0.47026259744292731</v>
      </c>
      <c r="C4590" t="str">
        <f ca="1">IF(B4590&lt;=$L$3,$I$3,IF(B4590&lt;=$L$4,$I$4,IF(B4590&lt;=$L$5,$I$5,IF(B4590&lt;=$L$6,$I$6,$I$7))))</f>
        <v>Cone</v>
      </c>
      <c r="D4590" s="14">
        <f ca="1">LOGINV(RAND(),$M$12,$L$12)</f>
        <v>46.63369314407398</v>
      </c>
      <c r="E4590" s="14">
        <f ca="1">LOGINV(RAND(),$M$13,$L$13)</f>
        <v>27.631327782256427</v>
      </c>
      <c r="F4590" s="14">
        <f ca="1">LOGINV(RAND(),$M$14,$L$14)</f>
        <v>20.699770718551633</v>
      </c>
      <c r="G4590" s="14">
        <f ca="1">D4590+E4590+F4590</f>
        <v>94.964791644882041</v>
      </c>
      <c r="H4590">
        <f ca="1">FLOOR(SimTable[[#This Row],[Total_Service_Time_sec]],10)</f>
        <v>90</v>
      </c>
    </row>
    <row r="4591" spans="1:8" ht="15" customHeight="1">
      <c r="A4591">
        <f t="shared" si="71"/>
        <v>4590</v>
      </c>
      <c r="B4591" s="13">
        <f ca="1">RAND()</f>
        <v>0.29317283661277971</v>
      </c>
      <c r="C4591" t="str">
        <f ca="1">IF(B4591&lt;=$L$3,$I$3,IF(B4591&lt;=$L$4,$I$4,IF(B4591&lt;=$L$5,$I$5,IF(B4591&lt;=$L$6,$I$6,$I$7))))</f>
        <v>Cone</v>
      </c>
      <c r="D4591" s="14">
        <f ca="1">LOGINV(RAND(),$M$12,$L$12)</f>
        <v>46.25819287997966</v>
      </c>
      <c r="E4591" s="14">
        <f ca="1">LOGINV(RAND(),$M$13,$L$13)</f>
        <v>26.012976067114217</v>
      </c>
      <c r="F4591" s="14">
        <f ca="1">LOGINV(RAND(),$M$14,$L$14)</f>
        <v>17.025258892441144</v>
      </c>
      <c r="G4591" s="14">
        <f ca="1">D4591+E4591+F4591</f>
        <v>89.296427839535028</v>
      </c>
      <c r="H4591">
        <f ca="1">FLOOR(SimTable[[#This Row],[Total_Service_Time_sec]],10)</f>
        <v>80</v>
      </c>
    </row>
    <row r="4592" spans="1:8" ht="15" customHeight="1">
      <c r="A4592">
        <f t="shared" si="71"/>
        <v>4591</v>
      </c>
      <c r="B4592" s="13">
        <f ca="1">RAND()</f>
        <v>0.1904094338567478</v>
      </c>
      <c r="C4592" t="str">
        <f ca="1">IF(B4592&lt;=$L$3,$I$3,IF(B4592&lt;=$L$4,$I$4,IF(B4592&lt;=$L$5,$I$5,IF(B4592&lt;=$L$6,$I$6,$I$7))))</f>
        <v>Cone</v>
      </c>
      <c r="D4592" s="14">
        <f ca="1">LOGINV(RAND(),$M$12,$L$12)</f>
        <v>15.510993267397131</v>
      </c>
      <c r="E4592" s="14">
        <f ca="1">LOGINV(RAND(),$M$13,$L$13)</f>
        <v>32.556423003057063</v>
      </c>
      <c r="F4592" s="14">
        <f ca="1">LOGINV(RAND(),$M$14,$L$14)</f>
        <v>19.518641399476209</v>
      </c>
      <c r="G4592" s="14">
        <f ca="1">D4592+E4592+F4592</f>
        <v>67.586057669930398</v>
      </c>
      <c r="H4592">
        <f ca="1">FLOOR(SimTable[[#This Row],[Total_Service_Time_sec]],10)</f>
        <v>60</v>
      </c>
    </row>
    <row r="4593" spans="1:8" ht="15" customHeight="1">
      <c r="A4593">
        <f t="shared" si="71"/>
        <v>4592</v>
      </c>
      <c r="B4593" s="13">
        <f ca="1">RAND()</f>
        <v>0.6734778668339263</v>
      </c>
      <c r="C4593" t="str">
        <f ca="1">IF(B4593&lt;=$L$3,$I$3,IF(B4593&lt;=$L$4,$I$4,IF(B4593&lt;=$L$5,$I$5,IF(B4593&lt;=$L$6,$I$6,$I$7))))</f>
        <v>Cup</v>
      </c>
      <c r="D4593" s="14">
        <f ca="1">LOGINV(RAND(),$M$12,$L$12)</f>
        <v>25.189821274293411</v>
      </c>
      <c r="E4593" s="14">
        <f ca="1">LOGINV(RAND(),$M$13,$L$13)</f>
        <v>17.479982734983416</v>
      </c>
      <c r="F4593" s="14">
        <f ca="1">LOGINV(RAND(),$M$14,$L$14)</f>
        <v>26.076759898119267</v>
      </c>
      <c r="G4593" s="14">
        <f ca="1">D4593+E4593+F4593</f>
        <v>68.746563907396094</v>
      </c>
      <c r="H4593">
        <f ca="1">FLOOR(SimTable[[#This Row],[Total_Service_Time_sec]],10)</f>
        <v>60</v>
      </c>
    </row>
    <row r="4594" spans="1:8" ht="15" customHeight="1">
      <c r="A4594">
        <f t="shared" si="71"/>
        <v>4593</v>
      </c>
      <c r="B4594" s="13">
        <f ca="1">RAND()</f>
        <v>0.56578460247962603</v>
      </c>
      <c r="C4594" t="str">
        <f ca="1">IF(B4594&lt;=$L$3,$I$3,IF(B4594&lt;=$L$4,$I$4,IF(B4594&lt;=$L$5,$I$5,IF(B4594&lt;=$L$6,$I$6,$I$7))))</f>
        <v>Cup</v>
      </c>
      <c r="D4594" s="14">
        <f ca="1">LOGINV(RAND(),$M$12,$L$12)</f>
        <v>46.563607327142293</v>
      </c>
      <c r="E4594" s="14">
        <f ca="1">LOGINV(RAND(),$M$13,$L$13)</f>
        <v>34.584991905314929</v>
      </c>
      <c r="F4594" s="14">
        <f ca="1">LOGINV(RAND(),$M$14,$L$14)</f>
        <v>14.357029734443357</v>
      </c>
      <c r="G4594" s="14">
        <f ca="1">D4594+E4594+F4594</f>
        <v>95.505628966900588</v>
      </c>
      <c r="H4594">
        <f ca="1">FLOOR(SimTable[[#This Row],[Total_Service_Time_sec]],10)</f>
        <v>90</v>
      </c>
    </row>
    <row r="4595" spans="1:8" ht="15" customHeight="1">
      <c r="A4595">
        <f t="shared" si="71"/>
        <v>4594</v>
      </c>
      <c r="B4595" s="13">
        <f ca="1">RAND()</f>
        <v>0.55508713559835765</v>
      </c>
      <c r="C4595" t="str">
        <f ca="1">IF(B4595&lt;=$L$3,$I$3,IF(B4595&lt;=$L$4,$I$4,IF(B4595&lt;=$L$5,$I$5,IF(B4595&lt;=$L$6,$I$6,$I$7))))</f>
        <v>Cup</v>
      </c>
      <c r="D4595" s="14">
        <f ca="1">LOGINV(RAND(),$M$12,$L$12)</f>
        <v>13.630051061536108</v>
      </c>
      <c r="E4595" s="14">
        <f ca="1">LOGINV(RAND(),$M$13,$L$13)</f>
        <v>35.809722006262874</v>
      </c>
      <c r="F4595" s="14">
        <f ca="1">LOGINV(RAND(),$M$14,$L$14)</f>
        <v>22.079116892877551</v>
      </c>
      <c r="G4595" s="14">
        <f ca="1">D4595+E4595+F4595</f>
        <v>71.518889960676532</v>
      </c>
      <c r="H4595">
        <f ca="1">FLOOR(SimTable[[#This Row],[Total_Service_Time_sec]],10)</f>
        <v>70</v>
      </c>
    </row>
    <row r="4596" spans="1:8" ht="15" customHeight="1">
      <c r="A4596">
        <f t="shared" si="71"/>
        <v>4595</v>
      </c>
      <c r="B4596" s="13">
        <f ca="1">RAND()</f>
        <v>0.88841726126542997</v>
      </c>
      <c r="C4596" t="str">
        <f ca="1">IF(B4596&lt;=$L$3,$I$3,IF(B4596&lt;=$L$4,$I$4,IF(B4596&lt;=$L$5,$I$5,IF(B4596&lt;=$L$6,$I$6,$I$7))))</f>
        <v>Shake</v>
      </c>
      <c r="D4596" s="14">
        <f ca="1">LOGINV(RAND(),$M$12,$L$12)</f>
        <v>103.44249967121451</v>
      </c>
      <c r="E4596" s="14">
        <f ca="1">LOGINV(RAND(),$M$13,$L$13)</f>
        <v>21.30659756980225</v>
      </c>
      <c r="F4596" s="14">
        <f ca="1">LOGINV(RAND(),$M$14,$L$14)</f>
        <v>18.630197028041167</v>
      </c>
      <c r="G4596" s="14">
        <f ca="1">D4596+E4596+F4596</f>
        <v>143.37929426905794</v>
      </c>
      <c r="H4596">
        <f ca="1">FLOOR(SimTable[[#This Row],[Total_Service_Time_sec]],10)</f>
        <v>140</v>
      </c>
    </row>
    <row r="4597" spans="1:8" ht="15" customHeight="1">
      <c r="A4597">
        <f t="shared" si="71"/>
        <v>4596</v>
      </c>
      <c r="B4597" s="13">
        <f ca="1">RAND()</f>
        <v>1.8381568349638999E-2</v>
      </c>
      <c r="C4597" t="str">
        <f ca="1">IF(B4597&lt;=$L$3,$I$3,IF(B4597&lt;=$L$4,$I$4,IF(B4597&lt;=$L$5,$I$5,IF(B4597&lt;=$L$6,$I$6,$I$7))))</f>
        <v>Cone</v>
      </c>
      <c r="D4597" s="14">
        <f ca="1">LOGINV(RAND(),$M$12,$L$12)</f>
        <v>48.299944194542761</v>
      </c>
      <c r="E4597" s="14">
        <f ca="1">LOGINV(RAND(),$M$13,$L$13)</f>
        <v>24.289950836126639</v>
      </c>
      <c r="F4597" s="14">
        <f ca="1">LOGINV(RAND(),$M$14,$L$14)</f>
        <v>20.025685639661557</v>
      </c>
      <c r="G4597" s="14">
        <f ca="1">D4597+E4597+F4597</f>
        <v>92.615580670330957</v>
      </c>
      <c r="H4597">
        <f ca="1">FLOOR(SimTable[[#This Row],[Total_Service_Time_sec]],10)</f>
        <v>90</v>
      </c>
    </row>
    <row r="4598" spans="1:8" ht="15" customHeight="1">
      <c r="A4598">
        <f t="shared" si="71"/>
        <v>4597</v>
      </c>
      <c r="B4598" s="13">
        <f ca="1">RAND()</f>
        <v>0.59141247731271207</v>
      </c>
      <c r="C4598" t="str">
        <f ca="1">IF(B4598&lt;=$L$3,$I$3,IF(B4598&lt;=$L$4,$I$4,IF(B4598&lt;=$L$5,$I$5,IF(B4598&lt;=$L$6,$I$6,$I$7))))</f>
        <v>Cup</v>
      </c>
      <c r="D4598" s="14">
        <f ca="1">LOGINV(RAND(),$M$12,$L$12)</f>
        <v>53.562393248740861</v>
      </c>
      <c r="E4598" s="14">
        <f ca="1">LOGINV(RAND(),$M$13,$L$13)</f>
        <v>18.344355347630945</v>
      </c>
      <c r="F4598" s="14">
        <f ca="1">LOGINV(RAND(),$M$14,$L$14)</f>
        <v>28.01976794447781</v>
      </c>
      <c r="G4598" s="14">
        <f ca="1">D4598+E4598+F4598</f>
        <v>99.926516540849619</v>
      </c>
      <c r="H4598">
        <f ca="1">FLOOR(SimTable[[#This Row],[Total_Service_Time_sec]],10)</f>
        <v>90</v>
      </c>
    </row>
    <row r="4599" spans="1:8" ht="15" customHeight="1">
      <c r="A4599">
        <f t="shared" si="71"/>
        <v>4598</v>
      </c>
      <c r="B4599" s="13">
        <f ca="1">RAND()</f>
        <v>0.61454865281839388</v>
      </c>
      <c r="C4599" t="str">
        <f ca="1">IF(B4599&lt;=$L$3,$I$3,IF(B4599&lt;=$L$4,$I$4,IF(B4599&lt;=$L$5,$I$5,IF(B4599&lt;=$L$6,$I$6,$I$7))))</f>
        <v>Cup</v>
      </c>
      <c r="D4599" s="14">
        <f ca="1">LOGINV(RAND(),$M$12,$L$12)</f>
        <v>57.585362771406906</v>
      </c>
      <c r="E4599" s="14">
        <f ca="1">LOGINV(RAND(),$M$13,$L$13)</f>
        <v>19.425234488430572</v>
      </c>
      <c r="F4599" s="14">
        <f ca="1">LOGINV(RAND(),$M$14,$L$14)</f>
        <v>18.038940383582059</v>
      </c>
      <c r="G4599" s="14">
        <f ca="1">D4599+E4599+F4599</f>
        <v>95.049537643419541</v>
      </c>
      <c r="H4599">
        <f ca="1">FLOOR(SimTable[[#This Row],[Total_Service_Time_sec]],10)</f>
        <v>90</v>
      </c>
    </row>
    <row r="4600" spans="1:8" ht="15" customHeight="1">
      <c r="A4600">
        <f t="shared" si="71"/>
        <v>4599</v>
      </c>
      <c r="B4600" s="13">
        <f ca="1">RAND()</f>
        <v>0.93828029801306179</v>
      </c>
      <c r="C4600" t="str">
        <f ca="1">IF(B4600&lt;=$L$3,$I$3,IF(B4600&lt;=$L$4,$I$4,IF(B4600&lt;=$L$5,$I$5,IF(B4600&lt;=$L$6,$I$6,$I$7))))</f>
        <v>Split</v>
      </c>
      <c r="D4600" s="14">
        <f ca="1">LOGINV(RAND(),$M$12,$L$12)</f>
        <v>101.59428016735787</v>
      </c>
      <c r="E4600" s="14">
        <f ca="1">LOGINV(RAND(),$M$13,$L$13)</f>
        <v>40.269778992387558</v>
      </c>
      <c r="F4600" s="14">
        <f ca="1">LOGINV(RAND(),$M$14,$L$14)</f>
        <v>20.745048300475691</v>
      </c>
      <c r="G4600" s="14">
        <f ca="1">D4600+E4600+F4600</f>
        <v>162.60910746022111</v>
      </c>
      <c r="H4600">
        <f ca="1">FLOOR(SimTable[[#This Row],[Total_Service_Time_sec]],10)</f>
        <v>160</v>
      </c>
    </row>
    <row r="4601" spans="1:8" ht="15" customHeight="1">
      <c r="A4601">
        <f t="shared" si="71"/>
        <v>4600</v>
      </c>
      <c r="B4601" s="13">
        <f ca="1">RAND()</f>
        <v>0.90476333742044701</v>
      </c>
      <c r="C4601" t="str">
        <f ca="1">IF(B4601&lt;=$L$3,$I$3,IF(B4601&lt;=$L$4,$I$4,IF(B4601&lt;=$L$5,$I$5,IF(B4601&lt;=$L$6,$I$6,$I$7))))</f>
        <v>Split</v>
      </c>
      <c r="D4601" s="14">
        <f ca="1">LOGINV(RAND(),$M$12,$L$12)</f>
        <v>27.861683423480265</v>
      </c>
      <c r="E4601" s="14">
        <f ca="1">LOGINV(RAND(),$M$13,$L$13)</f>
        <v>35.852070747416803</v>
      </c>
      <c r="F4601" s="14">
        <f ca="1">LOGINV(RAND(),$M$14,$L$14)</f>
        <v>19.406411921274159</v>
      </c>
      <c r="G4601" s="14">
        <f ca="1">D4601+E4601+F4601</f>
        <v>83.120166092171232</v>
      </c>
      <c r="H4601">
        <f ca="1">FLOOR(SimTable[[#This Row],[Total_Service_Time_sec]],10)</f>
        <v>80</v>
      </c>
    </row>
    <row r="4602" spans="1:8" ht="15" customHeight="1">
      <c r="A4602">
        <f t="shared" si="71"/>
        <v>4601</v>
      </c>
      <c r="B4602" s="13">
        <f ca="1">RAND()</f>
        <v>0.22883192073355607</v>
      </c>
      <c r="C4602" t="str">
        <f ca="1">IF(B4602&lt;=$L$3,$I$3,IF(B4602&lt;=$L$4,$I$4,IF(B4602&lt;=$L$5,$I$5,IF(B4602&lt;=$L$6,$I$6,$I$7))))</f>
        <v>Cone</v>
      </c>
      <c r="D4602" s="14">
        <f ca="1">LOGINV(RAND(),$M$12,$L$12)</f>
        <v>30.355365425775076</v>
      </c>
      <c r="E4602" s="14">
        <f ca="1">LOGINV(RAND(),$M$13,$L$13)</f>
        <v>24.403208923894574</v>
      </c>
      <c r="F4602" s="14">
        <f ca="1">LOGINV(RAND(),$M$14,$L$14)</f>
        <v>16.332453564340302</v>
      </c>
      <c r="G4602" s="14">
        <f ca="1">D4602+E4602+F4602</f>
        <v>71.091027914009956</v>
      </c>
      <c r="H4602">
        <f ca="1">FLOOR(SimTable[[#This Row],[Total_Service_Time_sec]],10)</f>
        <v>70</v>
      </c>
    </row>
    <row r="4603" spans="1:8" ht="15" customHeight="1">
      <c r="A4603">
        <f t="shared" si="71"/>
        <v>4602</v>
      </c>
      <c r="B4603" s="13">
        <f ca="1">RAND()</f>
        <v>0.25720048928135864</v>
      </c>
      <c r="C4603" t="str">
        <f ca="1">IF(B4603&lt;=$L$3,$I$3,IF(B4603&lt;=$L$4,$I$4,IF(B4603&lt;=$L$5,$I$5,IF(B4603&lt;=$L$6,$I$6,$I$7))))</f>
        <v>Cone</v>
      </c>
      <c r="D4603" s="14">
        <f ca="1">LOGINV(RAND(),$M$12,$L$12)</f>
        <v>35.040477879758129</v>
      </c>
      <c r="E4603" s="14">
        <f ca="1">LOGINV(RAND(),$M$13,$L$13)</f>
        <v>38.644198797748636</v>
      </c>
      <c r="F4603" s="14">
        <f ca="1">LOGINV(RAND(),$M$14,$L$14)</f>
        <v>21.823241359736798</v>
      </c>
      <c r="G4603" s="14">
        <f ca="1">D4603+E4603+F4603</f>
        <v>95.507918037243556</v>
      </c>
      <c r="H4603">
        <f ca="1">FLOOR(SimTable[[#This Row],[Total_Service_Time_sec]],10)</f>
        <v>90</v>
      </c>
    </row>
    <row r="4604" spans="1:8" ht="15" customHeight="1">
      <c r="A4604">
        <f t="shared" si="71"/>
        <v>4603</v>
      </c>
      <c r="B4604" s="13">
        <f ca="1">RAND()</f>
        <v>0.45921376876257103</v>
      </c>
      <c r="C4604" t="str">
        <f ca="1">IF(B4604&lt;=$L$3,$I$3,IF(B4604&lt;=$L$4,$I$4,IF(B4604&lt;=$L$5,$I$5,IF(B4604&lt;=$L$6,$I$6,$I$7))))</f>
        <v>Cone</v>
      </c>
      <c r="D4604" s="14">
        <f ca="1">LOGINV(RAND(),$M$12,$L$12)</f>
        <v>30.669020072201693</v>
      </c>
      <c r="E4604" s="14">
        <f ca="1">LOGINV(RAND(),$M$13,$L$13)</f>
        <v>13.859642933512394</v>
      </c>
      <c r="F4604" s="14">
        <f ca="1">LOGINV(RAND(),$M$14,$L$14)</f>
        <v>16.155252380751261</v>
      </c>
      <c r="G4604" s="14">
        <f ca="1">D4604+E4604+F4604</f>
        <v>60.683915386465344</v>
      </c>
      <c r="H4604">
        <f ca="1">FLOOR(SimTable[[#This Row],[Total_Service_Time_sec]],10)</f>
        <v>60</v>
      </c>
    </row>
    <row r="4605" spans="1:8" ht="15" customHeight="1">
      <c r="A4605">
        <f t="shared" si="71"/>
        <v>4604</v>
      </c>
      <c r="B4605" s="13">
        <f ca="1">RAND()</f>
        <v>8.7951353195545812E-2</v>
      </c>
      <c r="C4605" t="str">
        <f ca="1">IF(B4605&lt;=$L$3,$I$3,IF(B4605&lt;=$L$4,$I$4,IF(B4605&lt;=$L$5,$I$5,IF(B4605&lt;=$L$6,$I$6,$I$7))))</f>
        <v>Cone</v>
      </c>
      <c r="D4605" s="14">
        <f ca="1">LOGINV(RAND(),$M$12,$L$12)</f>
        <v>10.881955987973265</v>
      </c>
      <c r="E4605" s="14">
        <f ca="1">LOGINV(RAND(),$M$13,$L$13)</f>
        <v>80.107091792876346</v>
      </c>
      <c r="F4605" s="14">
        <f ca="1">LOGINV(RAND(),$M$14,$L$14)</f>
        <v>19.33629309490378</v>
      </c>
      <c r="G4605" s="14">
        <f ca="1">D4605+E4605+F4605</f>
        <v>110.3253408757534</v>
      </c>
      <c r="H4605">
        <f ca="1">FLOOR(SimTable[[#This Row],[Total_Service_Time_sec]],10)</f>
        <v>110</v>
      </c>
    </row>
    <row r="4606" spans="1:8" ht="15" customHeight="1">
      <c r="A4606">
        <f t="shared" si="71"/>
        <v>4605</v>
      </c>
      <c r="B4606" s="13">
        <f ca="1">RAND()</f>
        <v>0.72249052526567681</v>
      </c>
      <c r="C4606" t="str">
        <f ca="1">IF(B4606&lt;=$L$3,$I$3,IF(B4606&lt;=$L$4,$I$4,IF(B4606&lt;=$L$5,$I$5,IF(B4606&lt;=$L$6,$I$6,$I$7))))</f>
        <v>Cup</v>
      </c>
      <c r="D4606" s="14">
        <f ca="1">LOGINV(RAND(),$M$12,$L$12)</f>
        <v>57.086941919401866</v>
      </c>
      <c r="E4606" s="14">
        <f ca="1">LOGINV(RAND(),$M$13,$L$13)</f>
        <v>27.325331181498075</v>
      </c>
      <c r="F4606" s="14">
        <f ca="1">LOGINV(RAND(),$M$14,$L$14)</f>
        <v>18.512598611185307</v>
      </c>
      <c r="G4606" s="14">
        <f ca="1">D4606+E4606+F4606</f>
        <v>102.92487171208525</v>
      </c>
      <c r="H4606">
        <f ca="1">FLOOR(SimTable[[#This Row],[Total_Service_Time_sec]],10)</f>
        <v>100</v>
      </c>
    </row>
    <row r="4607" spans="1:8" ht="15" customHeight="1">
      <c r="A4607">
        <f t="shared" si="71"/>
        <v>4606</v>
      </c>
      <c r="B4607" s="13">
        <f ca="1">RAND()</f>
        <v>0.35002828954615572</v>
      </c>
      <c r="C4607" t="str">
        <f ca="1">IF(B4607&lt;=$L$3,$I$3,IF(B4607&lt;=$L$4,$I$4,IF(B4607&lt;=$L$5,$I$5,IF(B4607&lt;=$L$6,$I$6,$I$7))))</f>
        <v>Cone</v>
      </c>
      <c r="D4607" s="14">
        <f ca="1">LOGINV(RAND(),$M$12,$L$12)</f>
        <v>34.44221184098479</v>
      </c>
      <c r="E4607" s="14">
        <f ca="1">LOGINV(RAND(),$M$13,$L$13)</f>
        <v>33.735720648065794</v>
      </c>
      <c r="F4607" s="14">
        <f ca="1">LOGINV(RAND(),$M$14,$L$14)</f>
        <v>17.291162812414182</v>
      </c>
      <c r="G4607" s="14">
        <f ca="1">D4607+E4607+F4607</f>
        <v>85.469095301464776</v>
      </c>
      <c r="H4607">
        <f ca="1">FLOOR(SimTable[[#This Row],[Total_Service_Time_sec]],10)</f>
        <v>80</v>
      </c>
    </row>
    <row r="4608" spans="1:8" ht="15" customHeight="1">
      <c r="A4608">
        <f t="shared" si="71"/>
        <v>4607</v>
      </c>
      <c r="B4608" s="13">
        <f ca="1">RAND()</f>
        <v>0.71201241515859182</v>
      </c>
      <c r="C4608" t="str">
        <f ca="1">IF(B4608&lt;=$L$3,$I$3,IF(B4608&lt;=$L$4,$I$4,IF(B4608&lt;=$L$5,$I$5,IF(B4608&lt;=$L$6,$I$6,$I$7))))</f>
        <v>Cup</v>
      </c>
      <c r="D4608" s="14">
        <f ca="1">LOGINV(RAND(),$M$12,$L$12)</f>
        <v>21.151854042742613</v>
      </c>
      <c r="E4608" s="14">
        <f ca="1">LOGINV(RAND(),$M$13,$L$13)</f>
        <v>34.087437942945449</v>
      </c>
      <c r="F4608" s="14">
        <f ca="1">LOGINV(RAND(),$M$14,$L$14)</f>
        <v>18.788744525116545</v>
      </c>
      <c r="G4608" s="14">
        <f ca="1">D4608+E4608+F4608</f>
        <v>74.028036510804611</v>
      </c>
      <c r="H4608">
        <f ca="1">FLOOR(SimTable[[#This Row],[Total_Service_Time_sec]],10)</f>
        <v>70</v>
      </c>
    </row>
    <row r="4609" spans="1:8" ht="15" customHeight="1">
      <c r="A4609">
        <f t="shared" si="71"/>
        <v>4608</v>
      </c>
      <c r="B4609" s="13">
        <f ca="1">RAND()</f>
        <v>0.2214463376269703</v>
      </c>
      <c r="C4609" t="str">
        <f ca="1">IF(B4609&lt;=$L$3,$I$3,IF(B4609&lt;=$L$4,$I$4,IF(B4609&lt;=$L$5,$I$5,IF(B4609&lt;=$L$6,$I$6,$I$7))))</f>
        <v>Cone</v>
      </c>
      <c r="D4609" s="14">
        <f ca="1">LOGINV(RAND(),$M$12,$L$12)</f>
        <v>20.013974925569293</v>
      </c>
      <c r="E4609" s="14">
        <f ca="1">LOGINV(RAND(),$M$13,$L$13)</f>
        <v>45.455125871751541</v>
      </c>
      <c r="F4609" s="14">
        <f ca="1">LOGINV(RAND(),$M$14,$L$14)</f>
        <v>17.143258406744682</v>
      </c>
      <c r="G4609" s="14">
        <f ca="1">D4609+E4609+F4609</f>
        <v>82.612359204065513</v>
      </c>
      <c r="H4609">
        <f ca="1">FLOOR(SimTable[[#This Row],[Total_Service_Time_sec]],10)</f>
        <v>80</v>
      </c>
    </row>
    <row r="4610" spans="1:8" ht="15" customHeight="1">
      <c r="A4610">
        <f t="shared" ref="A4610:A4673" si="72">ROW()-1</f>
        <v>4609</v>
      </c>
      <c r="B4610" s="13">
        <f ca="1">RAND()</f>
        <v>0.44908097425679616</v>
      </c>
      <c r="C4610" t="str">
        <f ca="1">IF(B4610&lt;=$L$3,$I$3,IF(B4610&lt;=$L$4,$I$4,IF(B4610&lt;=$L$5,$I$5,IF(B4610&lt;=$L$6,$I$6,$I$7))))</f>
        <v>Cone</v>
      </c>
      <c r="D4610" s="14">
        <f ca="1">LOGINV(RAND(),$M$12,$L$12)</f>
        <v>21.086721916539943</v>
      </c>
      <c r="E4610" s="14">
        <f ca="1">LOGINV(RAND(),$M$13,$L$13)</f>
        <v>27.056208463149929</v>
      </c>
      <c r="F4610" s="14">
        <f ca="1">LOGINV(RAND(),$M$14,$L$14)</f>
        <v>17.955792271128352</v>
      </c>
      <c r="G4610" s="14">
        <f ca="1">D4610+E4610+F4610</f>
        <v>66.098722650818218</v>
      </c>
      <c r="H4610">
        <f ca="1">FLOOR(SimTable[[#This Row],[Total_Service_Time_sec]],10)</f>
        <v>60</v>
      </c>
    </row>
    <row r="4611" spans="1:8" ht="15" customHeight="1">
      <c r="A4611">
        <f t="shared" si="72"/>
        <v>4610</v>
      </c>
      <c r="B4611" s="13">
        <f ca="1">RAND()</f>
        <v>0.3880459283080413</v>
      </c>
      <c r="C4611" t="str">
        <f ca="1">IF(B4611&lt;=$L$3,$I$3,IF(B4611&lt;=$L$4,$I$4,IF(B4611&lt;=$L$5,$I$5,IF(B4611&lt;=$L$6,$I$6,$I$7))))</f>
        <v>Cone</v>
      </c>
      <c r="D4611" s="14">
        <f ca="1">LOGINV(RAND(),$M$12,$L$12)</f>
        <v>103.39701734920907</v>
      </c>
      <c r="E4611" s="14">
        <f ca="1">LOGINV(RAND(),$M$13,$L$13)</f>
        <v>44.170989875868329</v>
      </c>
      <c r="F4611" s="14">
        <f ca="1">LOGINV(RAND(),$M$14,$L$14)</f>
        <v>23.147041992524191</v>
      </c>
      <c r="G4611" s="14">
        <f ca="1">D4611+E4611+F4611</f>
        <v>170.71504921760157</v>
      </c>
      <c r="H4611">
        <f ca="1">FLOOR(SimTable[[#This Row],[Total_Service_Time_sec]],10)</f>
        <v>170</v>
      </c>
    </row>
    <row r="4612" spans="1:8" ht="15" customHeight="1">
      <c r="A4612">
        <f t="shared" si="72"/>
        <v>4611</v>
      </c>
      <c r="B4612" s="13">
        <f ca="1">RAND()</f>
        <v>0.71096101615060492</v>
      </c>
      <c r="C4612" t="str">
        <f ca="1">IF(B4612&lt;=$L$3,$I$3,IF(B4612&lt;=$L$4,$I$4,IF(B4612&lt;=$L$5,$I$5,IF(B4612&lt;=$L$6,$I$6,$I$7))))</f>
        <v>Cup</v>
      </c>
      <c r="D4612" s="14">
        <f ca="1">LOGINV(RAND(),$M$12,$L$12)</f>
        <v>34.293863889010936</v>
      </c>
      <c r="E4612" s="14">
        <f ca="1">LOGINV(RAND(),$M$13,$L$13)</f>
        <v>23.430540877232524</v>
      </c>
      <c r="F4612" s="14">
        <f ca="1">LOGINV(RAND(),$M$14,$L$14)</f>
        <v>17.448657148817052</v>
      </c>
      <c r="G4612" s="14">
        <f ca="1">D4612+E4612+F4612</f>
        <v>75.173061915060515</v>
      </c>
      <c r="H4612">
        <f ca="1">FLOOR(SimTable[[#This Row],[Total_Service_Time_sec]],10)</f>
        <v>70</v>
      </c>
    </row>
    <row r="4613" spans="1:8" ht="15" customHeight="1">
      <c r="A4613">
        <f t="shared" si="72"/>
        <v>4612</v>
      </c>
      <c r="B4613" s="13">
        <f ca="1">RAND()</f>
        <v>3.4480234745197569E-2</v>
      </c>
      <c r="C4613" t="str">
        <f ca="1">IF(B4613&lt;=$L$3,$I$3,IF(B4613&lt;=$L$4,$I$4,IF(B4613&lt;=$L$5,$I$5,IF(B4613&lt;=$L$6,$I$6,$I$7))))</f>
        <v>Cone</v>
      </c>
      <c r="D4613" s="14">
        <f ca="1">LOGINV(RAND(),$M$12,$L$12)</f>
        <v>12.26891346877153</v>
      </c>
      <c r="E4613" s="14">
        <f ca="1">LOGINV(RAND(),$M$13,$L$13)</f>
        <v>21.901168314396124</v>
      </c>
      <c r="F4613" s="14">
        <f ca="1">LOGINV(RAND(),$M$14,$L$14)</f>
        <v>20.146371068728651</v>
      </c>
      <c r="G4613" s="14">
        <f ca="1">D4613+E4613+F4613</f>
        <v>54.316452851896301</v>
      </c>
      <c r="H4613">
        <f ca="1">FLOOR(SimTable[[#This Row],[Total_Service_Time_sec]],10)</f>
        <v>50</v>
      </c>
    </row>
    <row r="4614" spans="1:8" ht="15" customHeight="1">
      <c r="A4614">
        <f t="shared" si="72"/>
        <v>4613</v>
      </c>
      <c r="B4614" s="13">
        <f ca="1">RAND()</f>
        <v>0.60546737087376956</v>
      </c>
      <c r="C4614" t="str">
        <f ca="1">IF(B4614&lt;=$L$3,$I$3,IF(B4614&lt;=$L$4,$I$4,IF(B4614&lt;=$L$5,$I$5,IF(B4614&lt;=$L$6,$I$6,$I$7))))</f>
        <v>Cup</v>
      </c>
      <c r="D4614" s="14">
        <f ca="1">LOGINV(RAND(),$M$12,$L$12)</f>
        <v>12.288165806231703</v>
      </c>
      <c r="E4614" s="14">
        <f ca="1">LOGINV(RAND(),$M$13,$L$13)</f>
        <v>37.373715977577064</v>
      </c>
      <c r="F4614" s="14">
        <f ca="1">LOGINV(RAND(),$M$14,$L$14)</f>
        <v>17.35381018693608</v>
      </c>
      <c r="G4614" s="14">
        <f ca="1">D4614+E4614+F4614</f>
        <v>67.015691970744854</v>
      </c>
      <c r="H4614">
        <f ca="1">FLOOR(SimTable[[#This Row],[Total_Service_Time_sec]],10)</f>
        <v>60</v>
      </c>
    </row>
    <row r="4615" spans="1:8" ht="15" customHeight="1">
      <c r="A4615">
        <f t="shared" si="72"/>
        <v>4614</v>
      </c>
      <c r="B4615" s="13">
        <f ca="1">RAND()</f>
        <v>0.77896993688545868</v>
      </c>
      <c r="C4615" t="str">
        <f ca="1">IF(B4615&lt;=$L$3,$I$3,IF(B4615&lt;=$L$4,$I$4,IF(B4615&lt;=$L$5,$I$5,IF(B4615&lt;=$L$6,$I$6,$I$7))))</f>
        <v>Cup</v>
      </c>
      <c r="D4615" s="14">
        <f ca="1">LOGINV(RAND(),$M$12,$L$12)</f>
        <v>23.80240583551987</v>
      </c>
      <c r="E4615" s="14">
        <f ca="1">LOGINV(RAND(),$M$13,$L$13)</f>
        <v>22.081266863320913</v>
      </c>
      <c r="F4615" s="14">
        <f ca="1">LOGINV(RAND(),$M$14,$L$14)</f>
        <v>19.488249256373571</v>
      </c>
      <c r="G4615" s="14">
        <f ca="1">D4615+E4615+F4615</f>
        <v>65.371921955214361</v>
      </c>
      <c r="H4615">
        <f ca="1">FLOOR(SimTable[[#This Row],[Total_Service_Time_sec]],10)</f>
        <v>60</v>
      </c>
    </row>
    <row r="4616" spans="1:8" ht="15" customHeight="1">
      <c r="A4616">
        <f t="shared" si="72"/>
        <v>4615</v>
      </c>
      <c r="B4616" s="13">
        <f ca="1">RAND()</f>
        <v>0.22788531698536418</v>
      </c>
      <c r="C4616" t="str">
        <f ca="1">IF(B4616&lt;=$L$3,$I$3,IF(B4616&lt;=$L$4,$I$4,IF(B4616&lt;=$L$5,$I$5,IF(B4616&lt;=$L$6,$I$6,$I$7))))</f>
        <v>Cone</v>
      </c>
      <c r="D4616" s="14">
        <f ca="1">LOGINV(RAND(),$M$12,$L$12)</f>
        <v>25.972892630124868</v>
      </c>
      <c r="E4616" s="14">
        <f ca="1">LOGINV(RAND(),$M$13,$L$13)</f>
        <v>10.978529598006345</v>
      </c>
      <c r="F4616" s="14">
        <f ca="1">LOGINV(RAND(),$M$14,$L$14)</f>
        <v>25.373816248100376</v>
      </c>
      <c r="G4616" s="14">
        <f ca="1">D4616+E4616+F4616</f>
        <v>62.32523847623159</v>
      </c>
      <c r="H4616">
        <f ca="1">FLOOR(SimTable[[#This Row],[Total_Service_Time_sec]],10)</f>
        <v>60</v>
      </c>
    </row>
    <row r="4617" spans="1:8" ht="15" customHeight="1">
      <c r="A4617">
        <f t="shared" si="72"/>
        <v>4616</v>
      </c>
      <c r="B4617" s="13">
        <f ca="1">RAND()</f>
        <v>0.14392442560922125</v>
      </c>
      <c r="C4617" t="str">
        <f ca="1">IF(B4617&lt;=$L$3,$I$3,IF(B4617&lt;=$L$4,$I$4,IF(B4617&lt;=$L$5,$I$5,IF(B4617&lt;=$L$6,$I$6,$I$7))))</f>
        <v>Cone</v>
      </c>
      <c r="D4617" s="14">
        <f ca="1">LOGINV(RAND(),$M$12,$L$12)</f>
        <v>9.4590512194974004</v>
      </c>
      <c r="E4617" s="14">
        <f ca="1">LOGINV(RAND(),$M$13,$L$13)</f>
        <v>53.516844253416828</v>
      </c>
      <c r="F4617" s="14">
        <f ca="1">LOGINV(RAND(),$M$14,$L$14)</f>
        <v>19.659800118071058</v>
      </c>
      <c r="G4617" s="14">
        <f ca="1">D4617+E4617+F4617</f>
        <v>82.635695590985293</v>
      </c>
      <c r="H4617">
        <f ca="1">FLOOR(SimTable[[#This Row],[Total_Service_Time_sec]],10)</f>
        <v>80</v>
      </c>
    </row>
    <row r="4618" spans="1:8" ht="15" customHeight="1">
      <c r="A4618">
        <f t="shared" si="72"/>
        <v>4617</v>
      </c>
      <c r="B4618" s="13">
        <f ca="1">RAND()</f>
        <v>0.53784354134577872</v>
      </c>
      <c r="C4618" t="str">
        <f ca="1">IF(B4618&lt;=$L$3,$I$3,IF(B4618&lt;=$L$4,$I$4,IF(B4618&lt;=$L$5,$I$5,IF(B4618&lt;=$L$6,$I$6,$I$7))))</f>
        <v>Cup</v>
      </c>
      <c r="D4618" s="14">
        <f ca="1">LOGINV(RAND(),$M$12,$L$12)</f>
        <v>36.938718474972696</v>
      </c>
      <c r="E4618" s="14">
        <f ca="1">LOGINV(RAND(),$M$13,$L$13)</f>
        <v>36.366874117496891</v>
      </c>
      <c r="F4618" s="14">
        <f ca="1">LOGINV(RAND(),$M$14,$L$14)</f>
        <v>27.256358527865807</v>
      </c>
      <c r="G4618" s="14">
        <f ca="1">D4618+E4618+F4618</f>
        <v>100.56195112033541</v>
      </c>
      <c r="H4618">
        <f ca="1">FLOOR(SimTable[[#This Row],[Total_Service_Time_sec]],10)</f>
        <v>100</v>
      </c>
    </row>
    <row r="4619" spans="1:8" ht="15" customHeight="1">
      <c r="A4619">
        <f t="shared" si="72"/>
        <v>4618</v>
      </c>
      <c r="B4619" s="13">
        <f ca="1">RAND()</f>
        <v>0.89244261384438284</v>
      </c>
      <c r="C4619" t="str">
        <f ca="1">IF(B4619&lt;=$L$3,$I$3,IF(B4619&lt;=$L$4,$I$4,IF(B4619&lt;=$L$5,$I$5,IF(B4619&lt;=$L$6,$I$6,$I$7))))</f>
        <v>Shake</v>
      </c>
      <c r="D4619" s="14">
        <f ca="1">LOGINV(RAND(),$M$12,$L$12)</f>
        <v>36.080123949764022</v>
      </c>
      <c r="E4619" s="14">
        <f ca="1">LOGINV(RAND(),$M$13,$L$13)</f>
        <v>28.396308500418147</v>
      </c>
      <c r="F4619" s="14">
        <f ca="1">LOGINV(RAND(),$M$14,$L$14)</f>
        <v>23.692471062238489</v>
      </c>
      <c r="G4619" s="14">
        <f ca="1">D4619+E4619+F4619</f>
        <v>88.168903512420655</v>
      </c>
      <c r="H4619">
        <f ca="1">FLOOR(SimTable[[#This Row],[Total_Service_Time_sec]],10)</f>
        <v>80</v>
      </c>
    </row>
    <row r="4620" spans="1:8" ht="15" customHeight="1">
      <c r="A4620">
        <f t="shared" si="72"/>
        <v>4619</v>
      </c>
      <c r="B4620" s="13">
        <f ca="1">RAND()</f>
        <v>0.4053473071261311</v>
      </c>
      <c r="C4620" t="str">
        <f ca="1">IF(B4620&lt;=$L$3,$I$3,IF(B4620&lt;=$L$4,$I$4,IF(B4620&lt;=$L$5,$I$5,IF(B4620&lt;=$L$6,$I$6,$I$7))))</f>
        <v>Cone</v>
      </c>
      <c r="D4620" s="14">
        <f ca="1">LOGINV(RAND(),$M$12,$L$12)</f>
        <v>78.340064953382068</v>
      </c>
      <c r="E4620" s="14">
        <f ca="1">LOGINV(RAND(),$M$13,$L$13)</f>
        <v>29.603609368853345</v>
      </c>
      <c r="F4620" s="14">
        <f ca="1">LOGINV(RAND(),$M$14,$L$14)</f>
        <v>18.50677520242818</v>
      </c>
      <c r="G4620" s="14">
        <f ca="1">D4620+E4620+F4620</f>
        <v>126.45044952466358</v>
      </c>
      <c r="H4620">
        <f ca="1">FLOOR(SimTable[[#This Row],[Total_Service_Time_sec]],10)</f>
        <v>120</v>
      </c>
    </row>
    <row r="4621" spans="1:8" ht="15" customHeight="1">
      <c r="A4621">
        <f t="shared" si="72"/>
        <v>4620</v>
      </c>
      <c r="B4621" s="13">
        <f ca="1">RAND()</f>
        <v>0.85584592201801457</v>
      </c>
      <c r="C4621" t="str">
        <f ca="1">IF(B4621&lt;=$L$3,$I$3,IF(B4621&lt;=$L$4,$I$4,IF(B4621&lt;=$L$5,$I$5,IF(B4621&lt;=$L$6,$I$6,$I$7))))</f>
        <v>Cup</v>
      </c>
      <c r="D4621" s="14">
        <f ca="1">LOGINV(RAND(),$M$12,$L$12)</f>
        <v>20.901496939820817</v>
      </c>
      <c r="E4621" s="14">
        <f ca="1">LOGINV(RAND(),$M$13,$L$13)</f>
        <v>29.67817409889118</v>
      </c>
      <c r="F4621" s="14">
        <f ca="1">LOGINV(RAND(),$M$14,$L$14)</f>
        <v>27.576533546095341</v>
      </c>
      <c r="G4621" s="14">
        <f ca="1">D4621+E4621+F4621</f>
        <v>78.156204584807341</v>
      </c>
      <c r="H4621">
        <f ca="1">FLOOR(SimTable[[#This Row],[Total_Service_Time_sec]],10)</f>
        <v>70</v>
      </c>
    </row>
    <row r="4622" spans="1:8" ht="15" customHeight="1">
      <c r="A4622">
        <f t="shared" si="72"/>
        <v>4621</v>
      </c>
      <c r="B4622" s="13">
        <f ca="1">RAND()</f>
        <v>0.26926037529695079</v>
      </c>
      <c r="C4622" t="str">
        <f ca="1">IF(B4622&lt;=$L$3,$I$3,IF(B4622&lt;=$L$4,$I$4,IF(B4622&lt;=$L$5,$I$5,IF(B4622&lt;=$L$6,$I$6,$I$7))))</f>
        <v>Cone</v>
      </c>
      <c r="D4622" s="14">
        <f ca="1">LOGINV(RAND(),$M$12,$L$12)</f>
        <v>58.089340361388324</v>
      </c>
      <c r="E4622" s="14">
        <f ca="1">LOGINV(RAND(),$M$13,$L$13)</f>
        <v>46.497182006971698</v>
      </c>
      <c r="F4622" s="14">
        <f ca="1">LOGINV(RAND(),$M$14,$L$14)</f>
        <v>17.806889049839576</v>
      </c>
      <c r="G4622" s="14">
        <f ca="1">D4622+E4622+F4622</f>
        <v>122.39341141819961</v>
      </c>
      <c r="H4622">
        <f ca="1">FLOOR(SimTable[[#This Row],[Total_Service_Time_sec]],10)</f>
        <v>120</v>
      </c>
    </row>
    <row r="4623" spans="1:8" ht="15" customHeight="1">
      <c r="A4623">
        <f t="shared" si="72"/>
        <v>4622</v>
      </c>
      <c r="B4623" s="13">
        <f ca="1">RAND()</f>
        <v>0.87845807846714774</v>
      </c>
      <c r="C4623" t="str">
        <f ca="1">IF(B4623&lt;=$L$3,$I$3,IF(B4623&lt;=$L$4,$I$4,IF(B4623&lt;=$L$5,$I$5,IF(B4623&lt;=$L$6,$I$6,$I$7))))</f>
        <v>Shake</v>
      </c>
      <c r="D4623" s="14">
        <f ca="1">LOGINV(RAND(),$M$12,$L$12)</f>
        <v>46.396516776920663</v>
      </c>
      <c r="E4623" s="14">
        <f ca="1">LOGINV(RAND(),$M$13,$L$13)</f>
        <v>39.556209274778432</v>
      </c>
      <c r="F4623" s="14">
        <f ca="1">LOGINV(RAND(),$M$14,$L$14)</f>
        <v>31.924950795228192</v>
      </c>
      <c r="G4623" s="14">
        <f ca="1">D4623+E4623+F4623</f>
        <v>117.8776768469273</v>
      </c>
      <c r="H4623">
        <f ca="1">FLOOR(SimTable[[#This Row],[Total_Service_Time_sec]],10)</f>
        <v>110</v>
      </c>
    </row>
    <row r="4624" spans="1:8" ht="15" customHeight="1">
      <c r="A4624">
        <f t="shared" si="72"/>
        <v>4623</v>
      </c>
      <c r="B4624" s="13">
        <f ca="1">RAND()</f>
        <v>0.8152460878785549</v>
      </c>
      <c r="C4624" t="str">
        <f ca="1">IF(B4624&lt;=$L$3,$I$3,IF(B4624&lt;=$L$4,$I$4,IF(B4624&lt;=$L$5,$I$5,IF(B4624&lt;=$L$6,$I$6,$I$7))))</f>
        <v>Cup</v>
      </c>
      <c r="D4624" s="14">
        <f ca="1">LOGINV(RAND(),$M$12,$L$12)</f>
        <v>30.840405152935872</v>
      </c>
      <c r="E4624" s="14">
        <f ca="1">LOGINV(RAND(),$M$13,$L$13)</f>
        <v>7.6575835753883341</v>
      </c>
      <c r="F4624" s="14">
        <f ca="1">LOGINV(RAND(),$M$14,$L$14)</f>
        <v>16.060280436209638</v>
      </c>
      <c r="G4624" s="14">
        <f ca="1">D4624+E4624+F4624</f>
        <v>54.558269164533847</v>
      </c>
      <c r="H4624">
        <f ca="1">FLOOR(SimTable[[#This Row],[Total_Service_Time_sec]],10)</f>
        <v>50</v>
      </c>
    </row>
    <row r="4625" spans="1:8" ht="15" customHeight="1">
      <c r="A4625">
        <f t="shared" si="72"/>
        <v>4624</v>
      </c>
      <c r="B4625" s="13">
        <f ca="1">RAND()</f>
        <v>0.34834673360358237</v>
      </c>
      <c r="C4625" t="str">
        <f ca="1">IF(B4625&lt;=$L$3,$I$3,IF(B4625&lt;=$L$4,$I$4,IF(B4625&lt;=$L$5,$I$5,IF(B4625&lt;=$L$6,$I$6,$I$7))))</f>
        <v>Cone</v>
      </c>
      <c r="D4625" s="14">
        <f ca="1">LOGINV(RAND(),$M$12,$L$12)</f>
        <v>14.544665917175996</v>
      </c>
      <c r="E4625" s="14">
        <f ca="1">LOGINV(RAND(),$M$13,$L$13)</f>
        <v>30.898549735294715</v>
      </c>
      <c r="F4625" s="14">
        <f ca="1">LOGINV(RAND(),$M$14,$L$14)</f>
        <v>18.911697293039886</v>
      </c>
      <c r="G4625" s="14">
        <f ca="1">D4625+E4625+F4625</f>
        <v>64.354912945510591</v>
      </c>
      <c r="H4625">
        <f ca="1">FLOOR(SimTable[[#This Row],[Total_Service_Time_sec]],10)</f>
        <v>60</v>
      </c>
    </row>
    <row r="4626" spans="1:8" ht="15" customHeight="1">
      <c r="A4626">
        <f t="shared" si="72"/>
        <v>4625</v>
      </c>
      <c r="B4626" s="13">
        <f ca="1">RAND()</f>
        <v>0.30704214505737337</v>
      </c>
      <c r="C4626" t="str">
        <f ca="1">IF(B4626&lt;=$L$3,$I$3,IF(B4626&lt;=$L$4,$I$4,IF(B4626&lt;=$L$5,$I$5,IF(B4626&lt;=$L$6,$I$6,$I$7))))</f>
        <v>Cone</v>
      </c>
      <c r="D4626" s="14">
        <f ca="1">LOGINV(RAND(),$M$12,$L$12)</f>
        <v>16.804174061288286</v>
      </c>
      <c r="E4626" s="14">
        <f ca="1">LOGINV(RAND(),$M$13,$L$13)</f>
        <v>30.569522146289749</v>
      </c>
      <c r="F4626" s="14">
        <f ca="1">LOGINV(RAND(),$M$14,$L$14)</f>
        <v>14.909524043209865</v>
      </c>
      <c r="G4626" s="14">
        <f ca="1">D4626+E4626+F4626</f>
        <v>62.283220250787899</v>
      </c>
      <c r="H4626">
        <f ca="1">FLOOR(SimTable[[#This Row],[Total_Service_Time_sec]],10)</f>
        <v>60</v>
      </c>
    </row>
    <row r="4627" spans="1:8" ht="15" customHeight="1">
      <c r="A4627">
        <f t="shared" si="72"/>
        <v>4626</v>
      </c>
      <c r="B4627" s="13">
        <f ca="1">RAND()</f>
        <v>0.876384960012765</v>
      </c>
      <c r="C4627" t="str">
        <f ca="1">IF(B4627&lt;=$L$3,$I$3,IF(B4627&lt;=$L$4,$I$4,IF(B4627&lt;=$L$5,$I$5,IF(B4627&lt;=$L$6,$I$6,$I$7))))</f>
        <v>Shake</v>
      </c>
      <c r="D4627" s="14">
        <f ca="1">LOGINV(RAND(),$M$12,$L$12)</f>
        <v>11.123722817101404</v>
      </c>
      <c r="E4627" s="14">
        <f ca="1">LOGINV(RAND(),$M$13,$L$13)</f>
        <v>24.754706902041995</v>
      </c>
      <c r="F4627" s="14">
        <f ca="1">LOGINV(RAND(),$M$14,$L$14)</f>
        <v>28.465082918539974</v>
      </c>
      <c r="G4627" s="14">
        <f ca="1">D4627+E4627+F4627</f>
        <v>64.343512637683375</v>
      </c>
      <c r="H4627">
        <f ca="1">FLOOR(SimTable[[#This Row],[Total_Service_Time_sec]],10)</f>
        <v>60</v>
      </c>
    </row>
    <row r="4628" spans="1:8" ht="15" customHeight="1">
      <c r="A4628">
        <f t="shared" si="72"/>
        <v>4627</v>
      </c>
      <c r="B4628" s="13">
        <f ca="1">RAND()</f>
        <v>0.4219525140858007</v>
      </c>
      <c r="C4628" t="str">
        <f ca="1">IF(B4628&lt;=$L$3,$I$3,IF(B4628&lt;=$L$4,$I$4,IF(B4628&lt;=$L$5,$I$5,IF(B4628&lt;=$L$6,$I$6,$I$7))))</f>
        <v>Cone</v>
      </c>
      <c r="D4628" s="14">
        <f ca="1">LOGINV(RAND(),$M$12,$L$12)</f>
        <v>129.7059991784013</v>
      </c>
      <c r="E4628" s="14">
        <f ca="1">LOGINV(RAND(),$M$13,$L$13)</f>
        <v>13.787951245701548</v>
      </c>
      <c r="F4628" s="14">
        <f ca="1">LOGINV(RAND(),$M$14,$L$14)</f>
        <v>14.965421366436624</v>
      </c>
      <c r="G4628" s="14">
        <f ca="1">D4628+E4628+F4628</f>
        <v>158.45937179053948</v>
      </c>
      <c r="H4628">
        <f ca="1">FLOOR(SimTable[[#This Row],[Total_Service_Time_sec]],10)</f>
        <v>150</v>
      </c>
    </row>
    <row r="4629" spans="1:8" ht="15" customHeight="1">
      <c r="A4629">
        <f t="shared" si="72"/>
        <v>4628</v>
      </c>
      <c r="B4629" s="13">
        <f ca="1">RAND()</f>
        <v>0.76507107571931587</v>
      </c>
      <c r="C4629" t="str">
        <f ca="1">IF(B4629&lt;=$L$3,$I$3,IF(B4629&lt;=$L$4,$I$4,IF(B4629&lt;=$L$5,$I$5,IF(B4629&lt;=$L$6,$I$6,$I$7))))</f>
        <v>Cup</v>
      </c>
      <c r="D4629" s="14">
        <f ca="1">LOGINV(RAND(),$M$12,$L$12)</f>
        <v>5.4234527796780556</v>
      </c>
      <c r="E4629" s="14">
        <f ca="1">LOGINV(RAND(),$M$13,$L$13)</f>
        <v>34.064945340047053</v>
      </c>
      <c r="F4629" s="14">
        <f ca="1">LOGINV(RAND(),$M$14,$L$14)</f>
        <v>20.302203641869141</v>
      </c>
      <c r="G4629" s="14">
        <f ca="1">D4629+E4629+F4629</f>
        <v>59.790601761594253</v>
      </c>
      <c r="H4629">
        <f ca="1">FLOOR(SimTable[[#This Row],[Total_Service_Time_sec]],10)</f>
        <v>50</v>
      </c>
    </row>
    <row r="4630" spans="1:8" ht="15" customHeight="1">
      <c r="A4630">
        <f t="shared" si="72"/>
        <v>4629</v>
      </c>
      <c r="B4630" s="13">
        <f ca="1">RAND()</f>
        <v>3.2269904920126935E-3</v>
      </c>
      <c r="C4630" t="str">
        <f ca="1">IF(B4630&lt;=$L$3,$I$3,IF(B4630&lt;=$L$4,$I$4,IF(B4630&lt;=$L$5,$I$5,IF(B4630&lt;=$L$6,$I$6,$I$7))))</f>
        <v>Cone</v>
      </c>
      <c r="D4630" s="14">
        <f ca="1">LOGINV(RAND(),$M$12,$L$12)</f>
        <v>32.542004249881074</v>
      </c>
      <c r="E4630" s="14">
        <f ca="1">LOGINV(RAND(),$M$13,$L$13)</f>
        <v>54.809023981323428</v>
      </c>
      <c r="F4630" s="14">
        <f ca="1">LOGINV(RAND(),$M$14,$L$14)</f>
        <v>22.68589220168024</v>
      </c>
      <c r="G4630" s="14">
        <f ca="1">D4630+E4630+F4630</f>
        <v>110.03692043288476</v>
      </c>
      <c r="H4630">
        <f ca="1">FLOOR(SimTable[[#This Row],[Total_Service_Time_sec]],10)</f>
        <v>110</v>
      </c>
    </row>
    <row r="4631" spans="1:8" ht="15" customHeight="1">
      <c r="A4631">
        <f t="shared" si="72"/>
        <v>4630</v>
      </c>
      <c r="B4631" s="13">
        <f ca="1">RAND()</f>
        <v>0.39391701715890637</v>
      </c>
      <c r="C4631" t="str">
        <f ca="1">IF(B4631&lt;=$L$3,$I$3,IF(B4631&lt;=$L$4,$I$4,IF(B4631&lt;=$L$5,$I$5,IF(B4631&lt;=$L$6,$I$6,$I$7))))</f>
        <v>Cone</v>
      </c>
      <c r="D4631" s="14">
        <f ca="1">LOGINV(RAND(),$M$12,$L$12)</f>
        <v>99.097832165866365</v>
      </c>
      <c r="E4631" s="14">
        <f ca="1">LOGINV(RAND(),$M$13,$L$13)</f>
        <v>57.716261640854825</v>
      </c>
      <c r="F4631" s="14">
        <f ca="1">LOGINV(RAND(),$M$14,$L$14)</f>
        <v>16.759799141159025</v>
      </c>
      <c r="G4631" s="14">
        <f ca="1">D4631+E4631+F4631</f>
        <v>173.57389294788021</v>
      </c>
      <c r="H4631">
        <f ca="1">FLOOR(SimTable[[#This Row],[Total_Service_Time_sec]],10)</f>
        <v>170</v>
      </c>
    </row>
    <row r="4632" spans="1:8" ht="15" customHeight="1">
      <c r="A4632">
        <f t="shared" si="72"/>
        <v>4631</v>
      </c>
      <c r="B4632" s="13">
        <f ca="1">RAND()</f>
        <v>0.11532938186991637</v>
      </c>
      <c r="C4632" t="str">
        <f ca="1">IF(B4632&lt;=$L$3,$I$3,IF(B4632&lt;=$L$4,$I$4,IF(B4632&lt;=$L$5,$I$5,IF(B4632&lt;=$L$6,$I$6,$I$7))))</f>
        <v>Cone</v>
      </c>
      <c r="D4632" s="14">
        <f ca="1">LOGINV(RAND(),$M$12,$L$12)</f>
        <v>27.20414216393452</v>
      </c>
      <c r="E4632" s="14">
        <f ca="1">LOGINV(RAND(),$M$13,$L$13)</f>
        <v>14.187589395873642</v>
      </c>
      <c r="F4632" s="14">
        <f ca="1">LOGINV(RAND(),$M$14,$L$14)</f>
        <v>18.030016090562221</v>
      </c>
      <c r="G4632" s="14">
        <f ca="1">D4632+E4632+F4632</f>
        <v>59.421747650370385</v>
      </c>
      <c r="H4632">
        <f ca="1">FLOOR(SimTable[[#This Row],[Total_Service_Time_sec]],10)</f>
        <v>50</v>
      </c>
    </row>
    <row r="4633" spans="1:8" ht="15" customHeight="1">
      <c r="A4633">
        <f t="shared" si="72"/>
        <v>4632</v>
      </c>
      <c r="B4633" s="13">
        <f ca="1">RAND()</f>
        <v>0.11305711117369921</v>
      </c>
      <c r="C4633" t="str">
        <f ca="1">IF(B4633&lt;=$L$3,$I$3,IF(B4633&lt;=$L$4,$I$4,IF(B4633&lt;=$L$5,$I$5,IF(B4633&lt;=$L$6,$I$6,$I$7))))</f>
        <v>Cone</v>
      </c>
      <c r="D4633" s="14">
        <f ca="1">LOGINV(RAND(),$M$12,$L$12)</f>
        <v>21.553191907246127</v>
      </c>
      <c r="E4633" s="14">
        <f ca="1">LOGINV(RAND(),$M$13,$L$13)</f>
        <v>12.713756873094177</v>
      </c>
      <c r="F4633" s="14">
        <f ca="1">LOGINV(RAND(),$M$14,$L$14)</f>
        <v>18.980808099031968</v>
      </c>
      <c r="G4633" s="14">
        <f ca="1">D4633+E4633+F4633</f>
        <v>53.247756879372268</v>
      </c>
      <c r="H4633">
        <f ca="1">FLOOR(SimTable[[#This Row],[Total_Service_Time_sec]],10)</f>
        <v>50</v>
      </c>
    </row>
    <row r="4634" spans="1:8" ht="15" customHeight="1">
      <c r="A4634">
        <f t="shared" si="72"/>
        <v>4633</v>
      </c>
      <c r="B4634" s="13">
        <f ca="1">RAND()</f>
        <v>0.74966177137252876</v>
      </c>
      <c r="C4634" t="str">
        <f ca="1">IF(B4634&lt;=$L$3,$I$3,IF(B4634&lt;=$L$4,$I$4,IF(B4634&lt;=$L$5,$I$5,IF(B4634&lt;=$L$6,$I$6,$I$7))))</f>
        <v>Cup</v>
      </c>
      <c r="D4634" s="14">
        <f ca="1">LOGINV(RAND(),$M$12,$L$12)</f>
        <v>35.323916374988976</v>
      </c>
      <c r="E4634" s="14">
        <f ca="1">LOGINV(RAND(),$M$13,$L$13)</f>
        <v>36.696575757654202</v>
      </c>
      <c r="F4634" s="14">
        <f ca="1">LOGINV(RAND(),$M$14,$L$14)</f>
        <v>20.458387195524971</v>
      </c>
      <c r="G4634" s="14">
        <f ca="1">D4634+E4634+F4634</f>
        <v>92.478879328168148</v>
      </c>
      <c r="H4634">
        <f ca="1">FLOOR(SimTable[[#This Row],[Total_Service_Time_sec]],10)</f>
        <v>90</v>
      </c>
    </row>
    <row r="4635" spans="1:8" ht="15" customHeight="1">
      <c r="A4635">
        <f t="shared" si="72"/>
        <v>4634</v>
      </c>
      <c r="B4635" s="13">
        <f ca="1">RAND()</f>
        <v>0.97109717852244337</v>
      </c>
      <c r="C4635" t="str">
        <f ca="1">IF(B4635&lt;=$L$3,$I$3,IF(B4635&lt;=$L$4,$I$4,IF(B4635&lt;=$L$5,$I$5,IF(B4635&lt;=$L$6,$I$6,$I$7))))</f>
        <v>Sundae</v>
      </c>
      <c r="D4635" s="14">
        <f ca="1">LOGINV(RAND(),$M$12,$L$12)</f>
        <v>13.186834815979342</v>
      </c>
      <c r="E4635" s="14">
        <f ca="1">LOGINV(RAND(),$M$13,$L$13)</f>
        <v>29.02943344882933</v>
      </c>
      <c r="F4635" s="14">
        <f ca="1">LOGINV(RAND(),$M$14,$L$14)</f>
        <v>19.246429272624031</v>
      </c>
      <c r="G4635" s="14">
        <f ca="1">D4635+E4635+F4635</f>
        <v>61.462697537432703</v>
      </c>
      <c r="H4635">
        <f ca="1">FLOOR(SimTable[[#This Row],[Total_Service_Time_sec]],10)</f>
        <v>60</v>
      </c>
    </row>
    <row r="4636" spans="1:8" ht="15" customHeight="1">
      <c r="A4636">
        <f t="shared" si="72"/>
        <v>4635</v>
      </c>
      <c r="B4636" s="13">
        <f ca="1">RAND()</f>
        <v>0.35801902338784253</v>
      </c>
      <c r="C4636" t="str">
        <f ca="1">IF(B4636&lt;=$L$3,$I$3,IF(B4636&lt;=$L$4,$I$4,IF(B4636&lt;=$L$5,$I$5,IF(B4636&lt;=$L$6,$I$6,$I$7))))</f>
        <v>Cone</v>
      </c>
      <c r="D4636" s="14">
        <f ca="1">LOGINV(RAND(),$M$12,$L$12)</f>
        <v>8.041438740960869</v>
      </c>
      <c r="E4636" s="14">
        <f ca="1">LOGINV(RAND(),$M$13,$L$13)</f>
        <v>22.486406202707172</v>
      </c>
      <c r="F4636" s="14">
        <f ca="1">LOGINV(RAND(),$M$14,$L$14)</f>
        <v>10.38121991682296</v>
      </c>
      <c r="G4636" s="14">
        <f ca="1">D4636+E4636+F4636</f>
        <v>40.909064860491</v>
      </c>
      <c r="H4636">
        <f ca="1">FLOOR(SimTable[[#This Row],[Total_Service_Time_sec]],10)</f>
        <v>40</v>
      </c>
    </row>
    <row r="4637" spans="1:8" ht="15" customHeight="1">
      <c r="A4637">
        <f t="shared" si="72"/>
        <v>4636</v>
      </c>
      <c r="B4637" s="13">
        <f ca="1">RAND()</f>
        <v>0.58218616809301904</v>
      </c>
      <c r="C4637" t="str">
        <f ca="1">IF(B4637&lt;=$L$3,$I$3,IF(B4637&lt;=$L$4,$I$4,IF(B4637&lt;=$L$5,$I$5,IF(B4637&lt;=$L$6,$I$6,$I$7))))</f>
        <v>Cup</v>
      </c>
      <c r="D4637" s="14">
        <f ca="1">LOGINV(RAND(),$M$12,$L$12)</f>
        <v>20.773047855311574</v>
      </c>
      <c r="E4637" s="14">
        <f ca="1">LOGINV(RAND(),$M$13,$L$13)</f>
        <v>43.927889916560027</v>
      </c>
      <c r="F4637" s="14">
        <f ca="1">LOGINV(RAND(),$M$14,$L$14)</f>
        <v>21.552864465665692</v>
      </c>
      <c r="G4637" s="14">
        <f ca="1">D4637+E4637+F4637</f>
        <v>86.253802237537286</v>
      </c>
      <c r="H4637">
        <f ca="1">FLOOR(SimTable[[#This Row],[Total_Service_Time_sec]],10)</f>
        <v>80</v>
      </c>
    </row>
    <row r="4638" spans="1:8" ht="15" customHeight="1">
      <c r="A4638">
        <f t="shared" si="72"/>
        <v>4637</v>
      </c>
      <c r="B4638" s="13">
        <f ca="1">RAND()</f>
        <v>0.63542278981032008</v>
      </c>
      <c r="C4638" t="str">
        <f ca="1">IF(B4638&lt;=$L$3,$I$3,IF(B4638&lt;=$L$4,$I$4,IF(B4638&lt;=$L$5,$I$5,IF(B4638&lt;=$L$6,$I$6,$I$7))))</f>
        <v>Cup</v>
      </c>
      <c r="D4638" s="14">
        <f ca="1">LOGINV(RAND(),$M$12,$L$12)</f>
        <v>17.942927215605916</v>
      </c>
      <c r="E4638" s="14">
        <f ca="1">LOGINV(RAND(),$M$13,$L$13)</f>
        <v>23.743455944925419</v>
      </c>
      <c r="F4638" s="14">
        <f ca="1">LOGINV(RAND(),$M$14,$L$14)</f>
        <v>15.705996172297075</v>
      </c>
      <c r="G4638" s="14">
        <f ca="1">D4638+E4638+F4638</f>
        <v>57.392379332828412</v>
      </c>
      <c r="H4638">
        <f ca="1">FLOOR(SimTable[[#This Row],[Total_Service_Time_sec]],10)</f>
        <v>50</v>
      </c>
    </row>
    <row r="4639" spans="1:8" ht="15" customHeight="1">
      <c r="A4639">
        <f t="shared" si="72"/>
        <v>4638</v>
      </c>
      <c r="B4639" s="13">
        <f ca="1">RAND()</f>
        <v>0.84582363165948082</v>
      </c>
      <c r="C4639" t="str">
        <f ca="1">IF(B4639&lt;=$L$3,$I$3,IF(B4639&lt;=$L$4,$I$4,IF(B4639&lt;=$L$5,$I$5,IF(B4639&lt;=$L$6,$I$6,$I$7))))</f>
        <v>Cup</v>
      </c>
      <c r="D4639" s="14">
        <f ca="1">LOGINV(RAND(),$M$12,$L$12)</f>
        <v>21.351841097368542</v>
      </c>
      <c r="E4639" s="14">
        <f ca="1">LOGINV(RAND(),$M$13,$L$13)</f>
        <v>74.196738365252685</v>
      </c>
      <c r="F4639" s="14">
        <f ca="1">LOGINV(RAND(),$M$14,$L$14)</f>
        <v>16.487399252747039</v>
      </c>
      <c r="G4639" s="14">
        <f ca="1">D4639+E4639+F4639</f>
        <v>112.03597871536827</v>
      </c>
      <c r="H4639">
        <f ca="1">FLOOR(SimTable[[#This Row],[Total_Service_Time_sec]],10)</f>
        <v>110</v>
      </c>
    </row>
    <row r="4640" spans="1:8" ht="15" customHeight="1">
      <c r="A4640">
        <f t="shared" si="72"/>
        <v>4639</v>
      </c>
      <c r="B4640" s="13">
        <f ca="1">RAND()</f>
        <v>0.35037655915482846</v>
      </c>
      <c r="C4640" t="str">
        <f ca="1">IF(B4640&lt;=$L$3,$I$3,IF(B4640&lt;=$L$4,$I$4,IF(B4640&lt;=$L$5,$I$5,IF(B4640&lt;=$L$6,$I$6,$I$7))))</f>
        <v>Cone</v>
      </c>
      <c r="D4640" s="14">
        <f ca="1">LOGINV(RAND(),$M$12,$L$12)</f>
        <v>16.292885900621084</v>
      </c>
      <c r="E4640" s="14">
        <f ca="1">LOGINV(RAND(),$M$13,$L$13)</f>
        <v>11.256631949164539</v>
      </c>
      <c r="F4640" s="14">
        <f ca="1">LOGINV(RAND(),$M$14,$L$14)</f>
        <v>20.318112702922907</v>
      </c>
      <c r="G4640" s="14">
        <f ca="1">D4640+E4640+F4640</f>
        <v>47.867630552708533</v>
      </c>
      <c r="H4640">
        <f ca="1">FLOOR(SimTable[[#This Row],[Total_Service_Time_sec]],10)</f>
        <v>40</v>
      </c>
    </row>
    <row r="4641" spans="1:8" ht="15" customHeight="1">
      <c r="A4641">
        <f t="shared" si="72"/>
        <v>4640</v>
      </c>
      <c r="B4641" s="13">
        <f ca="1">RAND()</f>
        <v>0.40170361389298281</v>
      </c>
      <c r="C4641" t="str">
        <f ca="1">IF(B4641&lt;=$L$3,$I$3,IF(B4641&lt;=$L$4,$I$4,IF(B4641&lt;=$L$5,$I$5,IF(B4641&lt;=$L$6,$I$6,$I$7))))</f>
        <v>Cone</v>
      </c>
      <c r="D4641" s="14">
        <f ca="1">LOGINV(RAND(),$M$12,$L$12)</f>
        <v>52.780114786734792</v>
      </c>
      <c r="E4641" s="14">
        <f ca="1">LOGINV(RAND(),$M$13,$L$13)</f>
        <v>10.746565056176454</v>
      </c>
      <c r="F4641" s="14">
        <f ca="1">LOGINV(RAND(),$M$14,$L$14)</f>
        <v>19.706734930982563</v>
      </c>
      <c r="G4641" s="14">
        <f ca="1">D4641+E4641+F4641</f>
        <v>83.233414773893813</v>
      </c>
      <c r="H4641">
        <f ca="1">FLOOR(SimTable[[#This Row],[Total_Service_Time_sec]],10)</f>
        <v>80</v>
      </c>
    </row>
    <row r="4642" spans="1:8" ht="15" customHeight="1">
      <c r="A4642">
        <f t="shared" si="72"/>
        <v>4641</v>
      </c>
      <c r="B4642" s="13">
        <f ca="1">RAND()</f>
        <v>0.67461167139574985</v>
      </c>
      <c r="C4642" t="str">
        <f ca="1">IF(B4642&lt;=$L$3,$I$3,IF(B4642&lt;=$L$4,$I$4,IF(B4642&lt;=$L$5,$I$5,IF(B4642&lt;=$L$6,$I$6,$I$7))))</f>
        <v>Cup</v>
      </c>
      <c r="D4642" s="14">
        <f ca="1">LOGINV(RAND(),$M$12,$L$12)</f>
        <v>19.827751214726035</v>
      </c>
      <c r="E4642" s="14">
        <f ca="1">LOGINV(RAND(),$M$13,$L$13)</f>
        <v>26.609706976401853</v>
      </c>
      <c r="F4642" s="14">
        <f ca="1">LOGINV(RAND(),$M$14,$L$14)</f>
        <v>18.746606036088888</v>
      </c>
      <c r="G4642" s="14">
        <f ca="1">D4642+E4642+F4642</f>
        <v>65.18406422721678</v>
      </c>
      <c r="H4642">
        <f ca="1">FLOOR(SimTable[[#This Row],[Total_Service_Time_sec]],10)</f>
        <v>60</v>
      </c>
    </row>
    <row r="4643" spans="1:8" ht="15" customHeight="1">
      <c r="A4643">
        <f t="shared" si="72"/>
        <v>4642</v>
      </c>
      <c r="B4643" s="13">
        <f ca="1">RAND()</f>
        <v>0.80361770210075767</v>
      </c>
      <c r="C4643" t="str">
        <f ca="1">IF(B4643&lt;=$L$3,$I$3,IF(B4643&lt;=$L$4,$I$4,IF(B4643&lt;=$L$5,$I$5,IF(B4643&lt;=$L$6,$I$6,$I$7))))</f>
        <v>Cup</v>
      </c>
      <c r="D4643" s="14">
        <f ca="1">LOGINV(RAND(),$M$12,$L$12)</f>
        <v>22.802285516829528</v>
      </c>
      <c r="E4643" s="14">
        <f ca="1">LOGINV(RAND(),$M$13,$L$13)</f>
        <v>26.945338327814316</v>
      </c>
      <c r="F4643" s="14">
        <f ca="1">LOGINV(RAND(),$M$14,$L$14)</f>
        <v>20.279818644690796</v>
      </c>
      <c r="G4643" s="14">
        <f ca="1">D4643+E4643+F4643</f>
        <v>70.027442489334632</v>
      </c>
      <c r="H4643">
        <f ca="1">FLOOR(SimTable[[#This Row],[Total_Service_Time_sec]],10)</f>
        <v>70</v>
      </c>
    </row>
    <row r="4644" spans="1:8" ht="15" customHeight="1">
      <c r="A4644">
        <f t="shared" si="72"/>
        <v>4643</v>
      </c>
      <c r="B4644" s="13">
        <f ca="1">RAND()</f>
        <v>0.57229173956262003</v>
      </c>
      <c r="C4644" t="str">
        <f ca="1">IF(B4644&lt;=$L$3,$I$3,IF(B4644&lt;=$L$4,$I$4,IF(B4644&lt;=$L$5,$I$5,IF(B4644&lt;=$L$6,$I$6,$I$7))))</f>
        <v>Cup</v>
      </c>
      <c r="D4644" s="14">
        <f ca="1">LOGINV(RAND(),$M$12,$L$12)</f>
        <v>10.933546328751813</v>
      </c>
      <c r="E4644" s="14">
        <f ca="1">LOGINV(RAND(),$M$13,$L$13)</f>
        <v>19.47444016793408</v>
      </c>
      <c r="F4644" s="14">
        <f ca="1">LOGINV(RAND(),$M$14,$L$14)</f>
        <v>16.168032657830178</v>
      </c>
      <c r="G4644" s="14">
        <f ca="1">D4644+E4644+F4644</f>
        <v>46.576019154516075</v>
      </c>
      <c r="H4644">
        <f ca="1">FLOOR(SimTable[[#This Row],[Total_Service_Time_sec]],10)</f>
        <v>40</v>
      </c>
    </row>
    <row r="4645" spans="1:8" ht="15" customHeight="1">
      <c r="A4645">
        <f t="shared" si="72"/>
        <v>4644</v>
      </c>
      <c r="B4645" s="13">
        <f ca="1">RAND()</f>
        <v>0.84217149833892857</v>
      </c>
      <c r="C4645" t="str">
        <f ca="1">IF(B4645&lt;=$L$3,$I$3,IF(B4645&lt;=$L$4,$I$4,IF(B4645&lt;=$L$5,$I$5,IF(B4645&lt;=$L$6,$I$6,$I$7))))</f>
        <v>Cup</v>
      </c>
      <c r="D4645" s="14">
        <f ca="1">LOGINV(RAND(),$M$12,$L$12)</f>
        <v>51.458730351630876</v>
      </c>
      <c r="E4645" s="14">
        <f ca="1">LOGINV(RAND(),$M$13,$L$13)</f>
        <v>21.70043290991438</v>
      </c>
      <c r="F4645" s="14">
        <f ca="1">LOGINV(RAND(),$M$14,$L$14)</f>
        <v>18.098124750731287</v>
      </c>
      <c r="G4645" s="14">
        <f ca="1">D4645+E4645+F4645</f>
        <v>91.257288012276547</v>
      </c>
      <c r="H4645">
        <f ca="1">FLOOR(SimTable[[#This Row],[Total_Service_Time_sec]],10)</f>
        <v>90</v>
      </c>
    </row>
    <row r="4646" spans="1:8" ht="15" customHeight="1">
      <c r="A4646">
        <f t="shared" si="72"/>
        <v>4645</v>
      </c>
      <c r="B4646" s="13">
        <f ca="1">RAND()</f>
        <v>0.99564054823285353</v>
      </c>
      <c r="C4646" t="str">
        <f ca="1">IF(B4646&lt;=$L$3,$I$3,IF(B4646&lt;=$L$4,$I$4,IF(B4646&lt;=$L$5,$I$5,IF(B4646&lt;=$L$6,$I$6,$I$7))))</f>
        <v>Sundae</v>
      </c>
      <c r="D4646" s="14">
        <f ca="1">LOGINV(RAND(),$M$12,$L$12)</f>
        <v>25.451800399030894</v>
      </c>
      <c r="E4646" s="14">
        <f ca="1">LOGINV(RAND(),$M$13,$L$13)</f>
        <v>19.612798379960413</v>
      </c>
      <c r="F4646" s="14">
        <f ca="1">LOGINV(RAND(),$M$14,$L$14)</f>
        <v>20.61174439484704</v>
      </c>
      <c r="G4646" s="14">
        <f ca="1">D4646+E4646+F4646</f>
        <v>65.676343173838347</v>
      </c>
      <c r="H4646">
        <f ca="1">FLOOR(SimTable[[#This Row],[Total_Service_Time_sec]],10)</f>
        <v>60</v>
      </c>
    </row>
    <row r="4647" spans="1:8" ht="15" customHeight="1">
      <c r="A4647">
        <f t="shared" si="72"/>
        <v>4646</v>
      </c>
      <c r="B4647" s="13">
        <f ca="1">RAND()</f>
        <v>3.6958240819235155E-2</v>
      </c>
      <c r="C4647" t="str">
        <f ca="1">IF(B4647&lt;=$L$3,$I$3,IF(B4647&lt;=$L$4,$I$4,IF(B4647&lt;=$L$5,$I$5,IF(B4647&lt;=$L$6,$I$6,$I$7))))</f>
        <v>Cone</v>
      </c>
      <c r="D4647" s="14">
        <f ca="1">LOGINV(RAND(),$M$12,$L$12)</f>
        <v>38.049960193028681</v>
      </c>
      <c r="E4647" s="14">
        <f ca="1">LOGINV(RAND(),$M$13,$L$13)</f>
        <v>62.268399059920569</v>
      </c>
      <c r="F4647" s="14">
        <f ca="1">LOGINV(RAND(),$M$14,$L$14)</f>
        <v>17.86506935157114</v>
      </c>
      <c r="G4647" s="14">
        <f ca="1">D4647+E4647+F4647</f>
        <v>118.18342860452039</v>
      </c>
      <c r="H4647">
        <f ca="1">FLOOR(SimTable[[#This Row],[Total_Service_Time_sec]],10)</f>
        <v>110</v>
      </c>
    </row>
    <row r="4648" spans="1:8" ht="15" customHeight="1">
      <c r="A4648">
        <f t="shared" si="72"/>
        <v>4647</v>
      </c>
      <c r="B4648" s="13">
        <f ca="1">RAND()</f>
        <v>0.2843923082226717</v>
      </c>
      <c r="C4648" t="str">
        <f ca="1">IF(B4648&lt;=$L$3,$I$3,IF(B4648&lt;=$L$4,$I$4,IF(B4648&lt;=$L$5,$I$5,IF(B4648&lt;=$L$6,$I$6,$I$7))))</f>
        <v>Cone</v>
      </c>
      <c r="D4648" s="14">
        <f ca="1">LOGINV(RAND(),$M$12,$L$12)</f>
        <v>26.166614276715638</v>
      </c>
      <c r="E4648" s="14">
        <f ca="1">LOGINV(RAND(),$M$13,$L$13)</f>
        <v>30.57350151797171</v>
      </c>
      <c r="F4648" s="14">
        <f ca="1">LOGINV(RAND(),$M$14,$L$14)</f>
        <v>22.256611101039137</v>
      </c>
      <c r="G4648" s="14">
        <f ca="1">D4648+E4648+F4648</f>
        <v>78.996726895726482</v>
      </c>
      <c r="H4648">
        <f ca="1">FLOOR(SimTable[[#This Row],[Total_Service_Time_sec]],10)</f>
        <v>70</v>
      </c>
    </row>
    <row r="4649" spans="1:8" ht="15" customHeight="1">
      <c r="A4649">
        <f t="shared" si="72"/>
        <v>4648</v>
      </c>
      <c r="B4649" s="13">
        <f ca="1">RAND()</f>
        <v>0.39375535146759466</v>
      </c>
      <c r="C4649" t="str">
        <f ca="1">IF(B4649&lt;=$L$3,$I$3,IF(B4649&lt;=$L$4,$I$4,IF(B4649&lt;=$L$5,$I$5,IF(B4649&lt;=$L$6,$I$6,$I$7))))</f>
        <v>Cone</v>
      </c>
      <c r="D4649" s="14">
        <f ca="1">LOGINV(RAND(),$M$12,$L$12)</f>
        <v>43.274098481643222</v>
      </c>
      <c r="E4649" s="14">
        <f ca="1">LOGINV(RAND(),$M$13,$L$13)</f>
        <v>23.921247585526658</v>
      </c>
      <c r="F4649" s="14">
        <f ca="1">LOGINV(RAND(),$M$14,$L$14)</f>
        <v>25.109514459577742</v>
      </c>
      <c r="G4649" s="14">
        <f ca="1">D4649+E4649+F4649</f>
        <v>92.304860526747618</v>
      </c>
      <c r="H4649">
        <f ca="1">FLOOR(SimTable[[#This Row],[Total_Service_Time_sec]],10)</f>
        <v>90</v>
      </c>
    </row>
    <row r="4650" spans="1:8" ht="15" customHeight="1">
      <c r="A4650">
        <f t="shared" si="72"/>
        <v>4649</v>
      </c>
      <c r="B4650" s="13">
        <f ca="1">RAND()</f>
        <v>0.19077460520628053</v>
      </c>
      <c r="C4650" t="str">
        <f ca="1">IF(B4650&lt;=$L$3,$I$3,IF(B4650&lt;=$L$4,$I$4,IF(B4650&lt;=$L$5,$I$5,IF(B4650&lt;=$L$6,$I$6,$I$7))))</f>
        <v>Cone</v>
      </c>
      <c r="D4650" s="14">
        <f ca="1">LOGINV(RAND(),$M$12,$L$12)</f>
        <v>82.853533545470427</v>
      </c>
      <c r="E4650" s="14">
        <f ca="1">LOGINV(RAND(),$M$13,$L$13)</f>
        <v>26.765107034321474</v>
      </c>
      <c r="F4650" s="14">
        <f ca="1">LOGINV(RAND(),$M$14,$L$14)</f>
        <v>22.435622152485362</v>
      </c>
      <c r="G4650" s="14">
        <f ca="1">D4650+E4650+F4650</f>
        <v>132.05426273227727</v>
      </c>
      <c r="H4650">
        <f ca="1">FLOOR(SimTable[[#This Row],[Total_Service_Time_sec]],10)</f>
        <v>130</v>
      </c>
    </row>
    <row r="4651" spans="1:8" ht="15" customHeight="1">
      <c r="A4651">
        <f t="shared" si="72"/>
        <v>4650</v>
      </c>
      <c r="B4651" s="13">
        <f ca="1">RAND()</f>
        <v>0.62408495589215462</v>
      </c>
      <c r="C4651" t="str">
        <f ca="1">IF(B4651&lt;=$L$3,$I$3,IF(B4651&lt;=$L$4,$I$4,IF(B4651&lt;=$L$5,$I$5,IF(B4651&lt;=$L$6,$I$6,$I$7))))</f>
        <v>Cup</v>
      </c>
      <c r="D4651" s="14">
        <f ca="1">LOGINV(RAND(),$M$12,$L$12)</f>
        <v>15.963983687012238</v>
      </c>
      <c r="E4651" s="14">
        <f ca="1">LOGINV(RAND(),$M$13,$L$13)</f>
        <v>33.554628331585988</v>
      </c>
      <c r="F4651" s="14">
        <f ca="1">LOGINV(RAND(),$M$14,$L$14)</f>
        <v>18.884660779615764</v>
      </c>
      <c r="G4651" s="14">
        <f ca="1">D4651+E4651+F4651</f>
        <v>68.40327279821399</v>
      </c>
      <c r="H4651">
        <f ca="1">FLOOR(SimTable[[#This Row],[Total_Service_Time_sec]],10)</f>
        <v>60</v>
      </c>
    </row>
    <row r="4652" spans="1:8" ht="15" customHeight="1">
      <c r="A4652">
        <f t="shared" si="72"/>
        <v>4651</v>
      </c>
      <c r="B4652" s="13">
        <f ca="1">RAND()</f>
        <v>0.84484274951175553</v>
      </c>
      <c r="C4652" t="str">
        <f ca="1">IF(B4652&lt;=$L$3,$I$3,IF(B4652&lt;=$L$4,$I$4,IF(B4652&lt;=$L$5,$I$5,IF(B4652&lt;=$L$6,$I$6,$I$7))))</f>
        <v>Cup</v>
      </c>
      <c r="D4652" s="14">
        <f ca="1">LOGINV(RAND(),$M$12,$L$12)</f>
        <v>78.381115083208655</v>
      </c>
      <c r="E4652" s="14">
        <f ca="1">LOGINV(RAND(),$M$13,$L$13)</f>
        <v>22.634902376059948</v>
      </c>
      <c r="F4652" s="14">
        <f ca="1">LOGINV(RAND(),$M$14,$L$14)</f>
        <v>14.37637891952753</v>
      </c>
      <c r="G4652" s="14">
        <f ca="1">D4652+E4652+F4652</f>
        <v>115.39239637879612</v>
      </c>
      <c r="H4652">
        <f ca="1">FLOOR(SimTable[[#This Row],[Total_Service_Time_sec]],10)</f>
        <v>110</v>
      </c>
    </row>
    <row r="4653" spans="1:8" ht="15" customHeight="1">
      <c r="A4653">
        <f t="shared" si="72"/>
        <v>4652</v>
      </c>
      <c r="B4653" s="13">
        <f ca="1">RAND()</f>
        <v>0.89067320770685787</v>
      </c>
      <c r="C4653" t="str">
        <f ca="1">IF(B4653&lt;=$L$3,$I$3,IF(B4653&lt;=$L$4,$I$4,IF(B4653&lt;=$L$5,$I$5,IF(B4653&lt;=$L$6,$I$6,$I$7))))</f>
        <v>Shake</v>
      </c>
      <c r="D4653" s="14">
        <f ca="1">LOGINV(RAND(),$M$12,$L$12)</f>
        <v>39.01276827876152</v>
      </c>
      <c r="E4653" s="14">
        <f ca="1">LOGINV(RAND(),$M$13,$L$13)</f>
        <v>48.020076556241136</v>
      </c>
      <c r="F4653" s="14">
        <f ca="1">LOGINV(RAND(),$M$14,$L$14)</f>
        <v>16.902670309530379</v>
      </c>
      <c r="G4653" s="14">
        <f ca="1">D4653+E4653+F4653</f>
        <v>103.93551514453304</v>
      </c>
      <c r="H4653">
        <f ca="1">FLOOR(SimTable[[#This Row],[Total_Service_Time_sec]],10)</f>
        <v>100</v>
      </c>
    </row>
    <row r="4654" spans="1:8" ht="15" customHeight="1">
      <c r="A4654">
        <f t="shared" si="72"/>
        <v>4653</v>
      </c>
      <c r="B4654" s="13">
        <f ca="1">RAND()</f>
        <v>0.62336353484882268</v>
      </c>
      <c r="C4654" t="str">
        <f ca="1">IF(B4654&lt;=$L$3,$I$3,IF(B4654&lt;=$L$4,$I$4,IF(B4654&lt;=$L$5,$I$5,IF(B4654&lt;=$L$6,$I$6,$I$7))))</f>
        <v>Cup</v>
      </c>
      <c r="D4654" s="14">
        <f ca="1">LOGINV(RAND(),$M$12,$L$12)</f>
        <v>11.111726589300327</v>
      </c>
      <c r="E4654" s="14">
        <f ca="1">LOGINV(RAND(),$M$13,$L$13)</f>
        <v>68.385832192016579</v>
      </c>
      <c r="F4654" s="14">
        <f ca="1">LOGINV(RAND(),$M$14,$L$14)</f>
        <v>23.000540123737071</v>
      </c>
      <c r="G4654" s="14">
        <f ca="1">D4654+E4654+F4654</f>
        <v>102.49809890505398</v>
      </c>
      <c r="H4654">
        <f ca="1">FLOOR(SimTable[[#This Row],[Total_Service_Time_sec]],10)</f>
        <v>100</v>
      </c>
    </row>
    <row r="4655" spans="1:8" ht="15" customHeight="1">
      <c r="A4655">
        <f t="shared" si="72"/>
        <v>4654</v>
      </c>
      <c r="B4655" s="13">
        <f ca="1">RAND()</f>
        <v>0.40881681744057352</v>
      </c>
      <c r="C4655" t="str">
        <f ca="1">IF(B4655&lt;=$L$3,$I$3,IF(B4655&lt;=$L$4,$I$4,IF(B4655&lt;=$L$5,$I$5,IF(B4655&lt;=$L$6,$I$6,$I$7))))</f>
        <v>Cone</v>
      </c>
      <c r="D4655" s="14">
        <f ca="1">LOGINV(RAND(),$M$12,$L$12)</f>
        <v>16.042148511267428</v>
      </c>
      <c r="E4655" s="14">
        <f ca="1">LOGINV(RAND(),$M$13,$L$13)</f>
        <v>27.260401586448133</v>
      </c>
      <c r="F4655" s="14">
        <f ca="1">LOGINV(RAND(),$M$14,$L$14)</f>
        <v>18.990684358512219</v>
      </c>
      <c r="G4655" s="14">
        <f ca="1">D4655+E4655+F4655</f>
        <v>62.293234456227779</v>
      </c>
      <c r="H4655">
        <f ca="1">FLOOR(SimTable[[#This Row],[Total_Service_Time_sec]],10)</f>
        <v>60</v>
      </c>
    </row>
    <row r="4656" spans="1:8" ht="15" customHeight="1">
      <c r="A4656">
        <f t="shared" si="72"/>
        <v>4655</v>
      </c>
      <c r="B4656" s="13">
        <f ca="1">RAND()</f>
        <v>0.84277372705556886</v>
      </c>
      <c r="C4656" t="str">
        <f ca="1">IF(B4656&lt;=$L$3,$I$3,IF(B4656&lt;=$L$4,$I$4,IF(B4656&lt;=$L$5,$I$5,IF(B4656&lt;=$L$6,$I$6,$I$7))))</f>
        <v>Cup</v>
      </c>
      <c r="D4656" s="14">
        <f ca="1">LOGINV(RAND(),$M$12,$L$12)</f>
        <v>11.241531750052868</v>
      </c>
      <c r="E4656" s="14">
        <f ca="1">LOGINV(RAND(),$M$13,$L$13)</f>
        <v>32.616822803334571</v>
      </c>
      <c r="F4656" s="14">
        <f ca="1">LOGINV(RAND(),$M$14,$L$14)</f>
        <v>20.774226565341738</v>
      </c>
      <c r="G4656" s="14">
        <f ca="1">D4656+E4656+F4656</f>
        <v>64.632581118729178</v>
      </c>
      <c r="H4656">
        <f ca="1">FLOOR(SimTable[[#This Row],[Total_Service_Time_sec]],10)</f>
        <v>60</v>
      </c>
    </row>
    <row r="4657" spans="1:8" ht="15" customHeight="1">
      <c r="A4657">
        <f t="shared" si="72"/>
        <v>4656</v>
      </c>
      <c r="B4657" s="13">
        <f ca="1">RAND()</f>
        <v>0.20967715849838542</v>
      </c>
      <c r="C4657" t="str">
        <f ca="1">IF(B4657&lt;=$L$3,$I$3,IF(B4657&lt;=$L$4,$I$4,IF(B4657&lt;=$L$5,$I$5,IF(B4657&lt;=$L$6,$I$6,$I$7))))</f>
        <v>Cone</v>
      </c>
      <c r="D4657" s="14">
        <f ca="1">LOGINV(RAND(),$M$12,$L$12)</f>
        <v>26.16430776349841</v>
      </c>
      <c r="E4657" s="14">
        <f ca="1">LOGINV(RAND(),$M$13,$L$13)</f>
        <v>22.40583696929917</v>
      </c>
      <c r="F4657" s="14">
        <f ca="1">LOGINV(RAND(),$M$14,$L$14)</f>
        <v>22.081045755338991</v>
      </c>
      <c r="G4657" s="14">
        <f ca="1">D4657+E4657+F4657</f>
        <v>70.651190488136564</v>
      </c>
      <c r="H4657">
        <f ca="1">FLOOR(SimTable[[#This Row],[Total_Service_Time_sec]],10)</f>
        <v>70</v>
      </c>
    </row>
    <row r="4658" spans="1:8" ht="15" customHeight="1">
      <c r="A4658">
        <f t="shared" si="72"/>
        <v>4657</v>
      </c>
      <c r="B4658" s="13">
        <f ca="1">RAND()</f>
        <v>6.8027807314639976E-2</v>
      </c>
      <c r="C4658" t="str">
        <f ca="1">IF(B4658&lt;=$L$3,$I$3,IF(B4658&lt;=$L$4,$I$4,IF(B4658&lt;=$L$5,$I$5,IF(B4658&lt;=$L$6,$I$6,$I$7))))</f>
        <v>Cone</v>
      </c>
      <c r="D4658" s="14">
        <f ca="1">LOGINV(RAND(),$M$12,$L$12)</f>
        <v>27.780174127985845</v>
      </c>
      <c r="E4658" s="14">
        <f ca="1">LOGINV(RAND(),$M$13,$L$13)</f>
        <v>59.81484108888727</v>
      </c>
      <c r="F4658" s="14">
        <f ca="1">LOGINV(RAND(),$M$14,$L$14)</f>
        <v>17.090119876697596</v>
      </c>
      <c r="G4658" s="14">
        <f ca="1">D4658+E4658+F4658</f>
        <v>104.68513509357072</v>
      </c>
      <c r="H4658">
        <f ca="1">FLOOR(SimTable[[#This Row],[Total_Service_Time_sec]],10)</f>
        <v>100</v>
      </c>
    </row>
    <row r="4659" spans="1:8" ht="15" customHeight="1">
      <c r="A4659">
        <f t="shared" si="72"/>
        <v>4658</v>
      </c>
      <c r="B4659" s="13">
        <f ca="1">RAND()</f>
        <v>0.31290833203004087</v>
      </c>
      <c r="C4659" t="str">
        <f ca="1">IF(B4659&lt;=$L$3,$I$3,IF(B4659&lt;=$L$4,$I$4,IF(B4659&lt;=$L$5,$I$5,IF(B4659&lt;=$L$6,$I$6,$I$7))))</f>
        <v>Cone</v>
      </c>
      <c r="D4659" s="14">
        <f ca="1">LOGINV(RAND(),$M$12,$L$12)</f>
        <v>15.436763051425123</v>
      </c>
      <c r="E4659" s="14">
        <f ca="1">LOGINV(RAND(),$M$13,$L$13)</f>
        <v>19.195826287044561</v>
      </c>
      <c r="F4659" s="14">
        <f ca="1">LOGINV(RAND(),$M$14,$L$14)</f>
        <v>23.616330156010275</v>
      </c>
      <c r="G4659" s="14">
        <f ca="1">D4659+E4659+F4659</f>
        <v>58.248919494479964</v>
      </c>
      <c r="H4659">
        <f ca="1">FLOOR(SimTable[[#This Row],[Total_Service_Time_sec]],10)</f>
        <v>50</v>
      </c>
    </row>
    <row r="4660" spans="1:8" ht="15" customHeight="1">
      <c r="A4660">
        <f t="shared" si="72"/>
        <v>4659</v>
      </c>
      <c r="B4660" s="13">
        <f ca="1">RAND()</f>
        <v>0.33477813108528509</v>
      </c>
      <c r="C4660" t="str">
        <f ca="1">IF(B4660&lt;=$L$3,$I$3,IF(B4660&lt;=$L$4,$I$4,IF(B4660&lt;=$L$5,$I$5,IF(B4660&lt;=$L$6,$I$6,$I$7))))</f>
        <v>Cone</v>
      </c>
      <c r="D4660" s="14">
        <f ca="1">LOGINV(RAND(),$M$12,$L$12)</f>
        <v>5.1544036147724546</v>
      </c>
      <c r="E4660" s="14">
        <f ca="1">LOGINV(RAND(),$M$13,$L$13)</f>
        <v>51.574318397909487</v>
      </c>
      <c r="F4660" s="14">
        <f ca="1">LOGINV(RAND(),$M$14,$L$14)</f>
        <v>17.958950016788567</v>
      </c>
      <c r="G4660" s="14">
        <f ca="1">D4660+E4660+F4660</f>
        <v>74.687672029470505</v>
      </c>
      <c r="H4660">
        <f ca="1">FLOOR(SimTable[[#This Row],[Total_Service_Time_sec]],10)</f>
        <v>70</v>
      </c>
    </row>
    <row r="4661" spans="1:8" ht="15" customHeight="1">
      <c r="A4661">
        <f t="shared" si="72"/>
        <v>4660</v>
      </c>
      <c r="B4661" s="13">
        <f ca="1">RAND()</f>
        <v>0.82820823296349377</v>
      </c>
      <c r="C4661" t="str">
        <f ca="1">IF(B4661&lt;=$L$3,$I$3,IF(B4661&lt;=$L$4,$I$4,IF(B4661&lt;=$L$5,$I$5,IF(B4661&lt;=$L$6,$I$6,$I$7))))</f>
        <v>Cup</v>
      </c>
      <c r="D4661" s="14">
        <f ca="1">LOGINV(RAND(),$M$12,$L$12)</f>
        <v>12.283762293435267</v>
      </c>
      <c r="E4661" s="14">
        <f ca="1">LOGINV(RAND(),$M$13,$L$13)</f>
        <v>66.696533609710855</v>
      </c>
      <c r="F4661" s="14">
        <f ca="1">LOGINV(RAND(),$M$14,$L$14)</f>
        <v>19.161710239895925</v>
      </c>
      <c r="G4661" s="14">
        <f ca="1">D4661+E4661+F4661</f>
        <v>98.142006143042053</v>
      </c>
      <c r="H4661">
        <f ca="1">FLOOR(SimTable[[#This Row],[Total_Service_Time_sec]],10)</f>
        <v>90</v>
      </c>
    </row>
    <row r="4662" spans="1:8" ht="15" customHeight="1">
      <c r="A4662">
        <f t="shared" si="72"/>
        <v>4661</v>
      </c>
      <c r="B4662" s="13">
        <f ca="1">RAND()</f>
        <v>0.61215536498283807</v>
      </c>
      <c r="C4662" t="str">
        <f ca="1">IF(B4662&lt;=$L$3,$I$3,IF(B4662&lt;=$L$4,$I$4,IF(B4662&lt;=$L$5,$I$5,IF(B4662&lt;=$L$6,$I$6,$I$7))))</f>
        <v>Cup</v>
      </c>
      <c r="D4662" s="14">
        <f ca="1">LOGINV(RAND(),$M$12,$L$12)</f>
        <v>41.341163885926242</v>
      </c>
      <c r="E4662" s="14">
        <f ca="1">LOGINV(RAND(),$M$13,$L$13)</f>
        <v>12.747198442378192</v>
      </c>
      <c r="F4662" s="14">
        <f ca="1">LOGINV(RAND(),$M$14,$L$14)</f>
        <v>21.704484402977183</v>
      </c>
      <c r="G4662" s="14">
        <f ca="1">D4662+E4662+F4662</f>
        <v>75.792846731281614</v>
      </c>
      <c r="H4662">
        <f ca="1">FLOOR(SimTable[[#This Row],[Total_Service_Time_sec]],10)</f>
        <v>70</v>
      </c>
    </row>
    <row r="4663" spans="1:8" ht="15" customHeight="1">
      <c r="A4663">
        <f t="shared" si="72"/>
        <v>4662</v>
      </c>
      <c r="B4663" s="13">
        <f ca="1">RAND()</f>
        <v>0.82765270595147877</v>
      </c>
      <c r="C4663" t="str">
        <f ca="1">IF(B4663&lt;=$L$3,$I$3,IF(B4663&lt;=$L$4,$I$4,IF(B4663&lt;=$L$5,$I$5,IF(B4663&lt;=$L$6,$I$6,$I$7))))</f>
        <v>Cup</v>
      </c>
      <c r="D4663" s="14">
        <f ca="1">LOGINV(RAND(),$M$12,$L$12)</f>
        <v>28.308511814229217</v>
      </c>
      <c r="E4663" s="14">
        <f ca="1">LOGINV(RAND(),$M$13,$L$13)</f>
        <v>52.113303680132759</v>
      </c>
      <c r="F4663" s="14">
        <f ca="1">LOGINV(RAND(),$M$14,$L$14)</f>
        <v>21.707383705004382</v>
      </c>
      <c r="G4663" s="14">
        <f ca="1">D4663+E4663+F4663</f>
        <v>102.12919919936635</v>
      </c>
      <c r="H4663">
        <f ca="1">FLOOR(SimTable[[#This Row],[Total_Service_Time_sec]],10)</f>
        <v>100</v>
      </c>
    </row>
    <row r="4664" spans="1:8" ht="15" customHeight="1">
      <c r="A4664">
        <f t="shared" si="72"/>
        <v>4663</v>
      </c>
      <c r="B4664" s="13">
        <f ca="1">RAND()</f>
        <v>0.54243131804112921</v>
      </c>
      <c r="C4664" t="str">
        <f ca="1">IF(B4664&lt;=$L$3,$I$3,IF(B4664&lt;=$L$4,$I$4,IF(B4664&lt;=$L$5,$I$5,IF(B4664&lt;=$L$6,$I$6,$I$7))))</f>
        <v>Cup</v>
      </c>
      <c r="D4664" s="14">
        <f ca="1">LOGINV(RAND(),$M$12,$L$12)</f>
        <v>63.647417524682361</v>
      </c>
      <c r="E4664" s="14">
        <f ca="1">LOGINV(RAND(),$M$13,$L$13)</f>
        <v>33.234838069410053</v>
      </c>
      <c r="F4664" s="14">
        <f ca="1">LOGINV(RAND(),$M$14,$L$14)</f>
        <v>16.238033809581971</v>
      </c>
      <c r="G4664" s="14">
        <f ca="1">D4664+E4664+F4664</f>
        <v>113.12028940367438</v>
      </c>
      <c r="H4664">
        <f ca="1">FLOOR(SimTable[[#This Row],[Total_Service_Time_sec]],10)</f>
        <v>110</v>
      </c>
    </row>
    <row r="4665" spans="1:8" ht="15" customHeight="1">
      <c r="A4665">
        <f t="shared" si="72"/>
        <v>4664</v>
      </c>
      <c r="B4665" s="13">
        <f ca="1">RAND()</f>
        <v>0.19565605800389574</v>
      </c>
      <c r="C4665" t="str">
        <f ca="1">IF(B4665&lt;=$L$3,$I$3,IF(B4665&lt;=$L$4,$I$4,IF(B4665&lt;=$L$5,$I$5,IF(B4665&lt;=$L$6,$I$6,$I$7))))</f>
        <v>Cone</v>
      </c>
      <c r="D4665" s="14">
        <f ca="1">LOGINV(RAND(),$M$12,$L$12)</f>
        <v>41.537785789318633</v>
      </c>
      <c r="E4665" s="14">
        <f ca="1">LOGINV(RAND(),$M$13,$L$13)</f>
        <v>35.148885577929363</v>
      </c>
      <c r="F4665" s="14">
        <f ca="1">LOGINV(RAND(),$M$14,$L$14)</f>
        <v>19.407925217238166</v>
      </c>
      <c r="G4665" s="14">
        <f ca="1">D4665+E4665+F4665</f>
        <v>96.094596584486169</v>
      </c>
      <c r="H4665">
        <f ca="1">FLOOR(SimTable[[#This Row],[Total_Service_Time_sec]],10)</f>
        <v>90</v>
      </c>
    </row>
    <row r="4666" spans="1:8" ht="15" customHeight="1">
      <c r="A4666">
        <f t="shared" si="72"/>
        <v>4665</v>
      </c>
      <c r="B4666" s="13">
        <f ca="1">RAND()</f>
        <v>0.31019146641019268</v>
      </c>
      <c r="C4666" t="str">
        <f ca="1">IF(B4666&lt;=$L$3,$I$3,IF(B4666&lt;=$L$4,$I$4,IF(B4666&lt;=$L$5,$I$5,IF(B4666&lt;=$L$6,$I$6,$I$7))))</f>
        <v>Cone</v>
      </c>
      <c r="D4666" s="14">
        <f ca="1">LOGINV(RAND(),$M$12,$L$12)</f>
        <v>107.44070652141056</v>
      </c>
      <c r="E4666" s="14">
        <f ca="1">LOGINV(RAND(),$M$13,$L$13)</f>
        <v>46.663900508681024</v>
      </c>
      <c r="F4666" s="14">
        <f ca="1">LOGINV(RAND(),$M$14,$L$14)</f>
        <v>18.991025018999427</v>
      </c>
      <c r="G4666" s="14">
        <f ca="1">D4666+E4666+F4666</f>
        <v>173.09563204909102</v>
      </c>
      <c r="H4666">
        <f ca="1">FLOOR(SimTable[[#This Row],[Total_Service_Time_sec]],10)</f>
        <v>170</v>
      </c>
    </row>
    <row r="4667" spans="1:8" ht="15" customHeight="1">
      <c r="A4667">
        <f t="shared" si="72"/>
        <v>4666</v>
      </c>
      <c r="B4667" s="13">
        <f ca="1">RAND()</f>
        <v>0.33240921068337348</v>
      </c>
      <c r="C4667" t="str">
        <f ca="1">IF(B4667&lt;=$L$3,$I$3,IF(B4667&lt;=$L$4,$I$4,IF(B4667&lt;=$L$5,$I$5,IF(B4667&lt;=$L$6,$I$6,$I$7))))</f>
        <v>Cone</v>
      </c>
      <c r="D4667" s="14">
        <f ca="1">LOGINV(RAND(),$M$12,$L$12)</f>
        <v>49.712433822350889</v>
      </c>
      <c r="E4667" s="14">
        <f ca="1">LOGINV(RAND(),$M$13,$L$13)</f>
        <v>39.418755648091704</v>
      </c>
      <c r="F4667" s="14">
        <f ca="1">LOGINV(RAND(),$M$14,$L$14)</f>
        <v>24.122423493540882</v>
      </c>
      <c r="G4667" s="14">
        <f ca="1">D4667+E4667+F4667</f>
        <v>113.25361296398347</v>
      </c>
      <c r="H4667">
        <f ca="1">FLOOR(SimTable[[#This Row],[Total_Service_Time_sec]],10)</f>
        <v>110</v>
      </c>
    </row>
    <row r="4668" spans="1:8" ht="15" customHeight="1">
      <c r="A4668">
        <f t="shared" si="72"/>
        <v>4667</v>
      </c>
      <c r="B4668" s="13">
        <f ca="1">RAND()</f>
        <v>0.71097594607063153</v>
      </c>
      <c r="C4668" t="str">
        <f ca="1">IF(B4668&lt;=$L$3,$I$3,IF(B4668&lt;=$L$4,$I$4,IF(B4668&lt;=$L$5,$I$5,IF(B4668&lt;=$L$6,$I$6,$I$7))))</f>
        <v>Cup</v>
      </c>
      <c r="D4668" s="14">
        <f ca="1">LOGINV(RAND(),$M$12,$L$12)</f>
        <v>56.945392503261559</v>
      </c>
      <c r="E4668" s="14">
        <f ca="1">LOGINV(RAND(),$M$13,$L$13)</f>
        <v>33.982129516316235</v>
      </c>
      <c r="F4668" s="14">
        <f ca="1">LOGINV(RAND(),$M$14,$L$14)</f>
        <v>13.659407528919932</v>
      </c>
      <c r="G4668" s="14">
        <f ca="1">D4668+E4668+F4668</f>
        <v>104.58692954849772</v>
      </c>
      <c r="H4668">
        <f ca="1">FLOOR(SimTable[[#This Row],[Total_Service_Time_sec]],10)</f>
        <v>100</v>
      </c>
    </row>
    <row r="4669" spans="1:8" ht="15" customHeight="1">
      <c r="A4669">
        <f t="shared" si="72"/>
        <v>4668</v>
      </c>
      <c r="B4669" s="13">
        <f ca="1">RAND()</f>
        <v>0.84214524320009243</v>
      </c>
      <c r="C4669" t="str">
        <f ca="1">IF(B4669&lt;=$L$3,$I$3,IF(B4669&lt;=$L$4,$I$4,IF(B4669&lt;=$L$5,$I$5,IF(B4669&lt;=$L$6,$I$6,$I$7))))</f>
        <v>Cup</v>
      </c>
      <c r="D4669" s="14">
        <f ca="1">LOGINV(RAND(),$M$12,$L$12)</f>
        <v>11.221647768974114</v>
      </c>
      <c r="E4669" s="14">
        <f ca="1">LOGINV(RAND(),$M$13,$L$13)</f>
        <v>64.864201645169032</v>
      </c>
      <c r="F4669" s="14">
        <f ca="1">LOGINV(RAND(),$M$14,$L$14)</f>
        <v>18.113600314218239</v>
      </c>
      <c r="G4669" s="14">
        <f ca="1">D4669+E4669+F4669</f>
        <v>94.199449728361373</v>
      </c>
      <c r="H4669">
        <f ca="1">FLOOR(SimTable[[#This Row],[Total_Service_Time_sec]],10)</f>
        <v>90</v>
      </c>
    </row>
    <row r="4670" spans="1:8" ht="15" customHeight="1">
      <c r="A4670">
        <f t="shared" si="72"/>
        <v>4669</v>
      </c>
      <c r="B4670" s="13">
        <f ca="1">RAND()</f>
        <v>0.79027372308463406</v>
      </c>
      <c r="C4670" t="str">
        <f ca="1">IF(B4670&lt;=$L$3,$I$3,IF(B4670&lt;=$L$4,$I$4,IF(B4670&lt;=$L$5,$I$5,IF(B4670&lt;=$L$6,$I$6,$I$7))))</f>
        <v>Cup</v>
      </c>
      <c r="D4670" s="14">
        <f ca="1">LOGINV(RAND(),$M$12,$L$12)</f>
        <v>29.121907634432215</v>
      </c>
      <c r="E4670" s="14">
        <f ca="1">LOGINV(RAND(),$M$13,$L$13)</f>
        <v>13.063756830727071</v>
      </c>
      <c r="F4670" s="14">
        <f ca="1">LOGINV(RAND(),$M$14,$L$14)</f>
        <v>21.726646952267082</v>
      </c>
      <c r="G4670" s="14">
        <f ca="1">D4670+E4670+F4670</f>
        <v>63.912311417426366</v>
      </c>
      <c r="H4670">
        <f ca="1">FLOOR(SimTable[[#This Row],[Total_Service_Time_sec]],10)</f>
        <v>60</v>
      </c>
    </row>
    <row r="4671" spans="1:8" ht="15" customHeight="1">
      <c r="A4671">
        <f t="shared" si="72"/>
        <v>4670</v>
      </c>
      <c r="B4671" s="13">
        <f ca="1">RAND()</f>
        <v>6.1464423778125332E-2</v>
      </c>
      <c r="C4671" t="str">
        <f ca="1">IF(B4671&lt;=$L$3,$I$3,IF(B4671&lt;=$L$4,$I$4,IF(B4671&lt;=$L$5,$I$5,IF(B4671&lt;=$L$6,$I$6,$I$7))))</f>
        <v>Cone</v>
      </c>
      <c r="D4671" s="14">
        <f ca="1">LOGINV(RAND(),$M$12,$L$12)</f>
        <v>46.536541761811158</v>
      </c>
      <c r="E4671" s="14">
        <f ca="1">LOGINV(RAND(),$M$13,$L$13)</f>
        <v>13.108557552950222</v>
      </c>
      <c r="F4671" s="14">
        <f ca="1">LOGINV(RAND(),$M$14,$L$14)</f>
        <v>21.866950123187149</v>
      </c>
      <c r="G4671" s="14">
        <f ca="1">D4671+E4671+F4671</f>
        <v>81.512049437948534</v>
      </c>
      <c r="H4671">
        <f ca="1">FLOOR(SimTable[[#This Row],[Total_Service_Time_sec]],10)</f>
        <v>80</v>
      </c>
    </row>
    <row r="4672" spans="1:8" ht="15" customHeight="1">
      <c r="A4672">
        <f t="shared" si="72"/>
        <v>4671</v>
      </c>
      <c r="B4672" s="13">
        <f ca="1">RAND()</f>
        <v>0.53031252265283735</v>
      </c>
      <c r="C4672" t="str">
        <f ca="1">IF(B4672&lt;=$L$3,$I$3,IF(B4672&lt;=$L$4,$I$4,IF(B4672&lt;=$L$5,$I$5,IF(B4672&lt;=$L$6,$I$6,$I$7))))</f>
        <v>Cup</v>
      </c>
      <c r="D4672" s="14">
        <f ca="1">LOGINV(RAND(),$M$12,$L$12)</f>
        <v>38.290916607355427</v>
      </c>
      <c r="E4672" s="14">
        <f ca="1">LOGINV(RAND(),$M$13,$L$13)</f>
        <v>26.50068557258297</v>
      </c>
      <c r="F4672" s="14">
        <f ca="1">LOGINV(RAND(),$M$14,$L$14)</f>
        <v>18.044571643210968</v>
      </c>
      <c r="G4672" s="14">
        <f ca="1">D4672+E4672+F4672</f>
        <v>82.836173823149366</v>
      </c>
      <c r="H4672">
        <f ca="1">FLOOR(SimTable[[#This Row],[Total_Service_Time_sec]],10)</f>
        <v>80</v>
      </c>
    </row>
    <row r="4673" spans="1:8" ht="15" customHeight="1">
      <c r="A4673">
        <f t="shared" si="72"/>
        <v>4672</v>
      </c>
      <c r="B4673" s="13">
        <f ca="1">RAND()</f>
        <v>0.46774055222154154</v>
      </c>
      <c r="C4673" t="str">
        <f ca="1">IF(B4673&lt;=$L$3,$I$3,IF(B4673&lt;=$L$4,$I$4,IF(B4673&lt;=$L$5,$I$5,IF(B4673&lt;=$L$6,$I$6,$I$7))))</f>
        <v>Cone</v>
      </c>
      <c r="D4673" s="14">
        <f ca="1">LOGINV(RAND(),$M$12,$L$12)</f>
        <v>24.951681145826605</v>
      </c>
      <c r="E4673" s="14">
        <f ca="1">LOGINV(RAND(),$M$13,$L$13)</f>
        <v>22.717994508860695</v>
      </c>
      <c r="F4673" s="14">
        <f ca="1">LOGINV(RAND(),$M$14,$L$14)</f>
        <v>17.730121851403883</v>
      </c>
      <c r="G4673" s="14">
        <f ca="1">D4673+E4673+F4673</f>
        <v>65.399797506091176</v>
      </c>
      <c r="H4673">
        <f ca="1">FLOOR(SimTable[[#This Row],[Total_Service_Time_sec]],10)</f>
        <v>60</v>
      </c>
    </row>
    <row r="4674" spans="1:8" ht="15" customHeight="1">
      <c r="A4674">
        <f t="shared" ref="A4674:A4737" si="73">ROW()-1</f>
        <v>4673</v>
      </c>
      <c r="B4674" s="13">
        <f ca="1">RAND()</f>
        <v>0.66989123697708597</v>
      </c>
      <c r="C4674" t="str">
        <f ca="1">IF(B4674&lt;=$L$3,$I$3,IF(B4674&lt;=$L$4,$I$4,IF(B4674&lt;=$L$5,$I$5,IF(B4674&lt;=$L$6,$I$6,$I$7))))</f>
        <v>Cup</v>
      </c>
      <c r="D4674" s="14">
        <f ca="1">LOGINV(RAND(),$M$12,$L$12)</f>
        <v>20.283458201453712</v>
      </c>
      <c r="E4674" s="14">
        <f ca="1">LOGINV(RAND(),$M$13,$L$13)</f>
        <v>32.572115796528038</v>
      </c>
      <c r="F4674" s="14">
        <f ca="1">LOGINV(RAND(),$M$14,$L$14)</f>
        <v>20.886353851703671</v>
      </c>
      <c r="G4674" s="14">
        <f ca="1">D4674+E4674+F4674</f>
        <v>73.741927849685425</v>
      </c>
      <c r="H4674">
        <f ca="1">FLOOR(SimTable[[#This Row],[Total_Service_Time_sec]],10)</f>
        <v>70</v>
      </c>
    </row>
    <row r="4675" spans="1:8" ht="15" customHeight="1">
      <c r="A4675">
        <f t="shared" si="73"/>
        <v>4674</v>
      </c>
      <c r="B4675" s="13">
        <f ca="1">RAND()</f>
        <v>0.6937854373935447</v>
      </c>
      <c r="C4675" t="str">
        <f ca="1">IF(B4675&lt;=$L$3,$I$3,IF(B4675&lt;=$L$4,$I$4,IF(B4675&lt;=$L$5,$I$5,IF(B4675&lt;=$L$6,$I$6,$I$7))))</f>
        <v>Cup</v>
      </c>
      <c r="D4675" s="14">
        <f ca="1">LOGINV(RAND(),$M$12,$L$12)</f>
        <v>16.099528623582884</v>
      </c>
      <c r="E4675" s="14">
        <f ca="1">LOGINV(RAND(),$M$13,$L$13)</f>
        <v>23.890380475303843</v>
      </c>
      <c r="F4675" s="14">
        <f ca="1">LOGINV(RAND(),$M$14,$L$14)</f>
        <v>22.162686746590783</v>
      </c>
      <c r="G4675" s="14">
        <f ca="1">D4675+E4675+F4675</f>
        <v>62.152595845477506</v>
      </c>
      <c r="H4675">
        <f ca="1">FLOOR(SimTable[[#This Row],[Total_Service_Time_sec]],10)</f>
        <v>60</v>
      </c>
    </row>
    <row r="4676" spans="1:8" ht="15" customHeight="1">
      <c r="A4676">
        <f t="shared" si="73"/>
        <v>4675</v>
      </c>
      <c r="B4676" s="13">
        <f ca="1">RAND()</f>
        <v>0.13743309027123507</v>
      </c>
      <c r="C4676" t="str">
        <f ca="1">IF(B4676&lt;=$L$3,$I$3,IF(B4676&lt;=$L$4,$I$4,IF(B4676&lt;=$L$5,$I$5,IF(B4676&lt;=$L$6,$I$6,$I$7))))</f>
        <v>Cone</v>
      </c>
      <c r="D4676" s="14">
        <f ca="1">LOGINV(RAND(),$M$12,$L$12)</f>
        <v>20.165421249042666</v>
      </c>
      <c r="E4676" s="14">
        <f ca="1">LOGINV(RAND(),$M$13,$L$13)</f>
        <v>80.973989176487208</v>
      </c>
      <c r="F4676" s="14">
        <f ca="1">LOGINV(RAND(),$M$14,$L$14)</f>
        <v>22.509226769681899</v>
      </c>
      <c r="G4676" s="14">
        <f ca="1">D4676+E4676+F4676</f>
        <v>123.64863719521178</v>
      </c>
      <c r="H4676">
        <f ca="1">FLOOR(SimTable[[#This Row],[Total_Service_Time_sec]],10)</f>
        <v>120</v>
      </c>
    </row>
    <row r="4677" spans="1:8" ht="15" customHeight="1">
      <c r="A4677">
        <f t="shared" si="73"/>
        <v>4676</v>
      </c>
      <c r="B4677" s="13">
        <f ca="1">RAND()</f>
        <v>0.17101638936011643</v>
      </c>
      <c r="C4677" t="str">
        <f ca="1">IF(B4677&lt;=$L$3,$I$3,IF(B4677&lt;=$L$4,$I$4,IF(B4677&lt;=$L$5,$I$5,IF(B4677&lt;=$L$6,$I$6,$I$7))))</f>
        <v>Cone</v>
      </c>
      <c r="D4677" s="14">
        <f ca="1">LOGINV(RAND(),$M$12,$L$12)</f>
        <v>25.94696466920626</v>
      </c>
      <c r="E4677" s="14">
        <f ca="1">LOGINV(RAND(),$M$13,$L$13)</f>
        <v>64.947060241118891</v>
      </c>
      <c r="F4677" s="14">
        <f ca="1">LOGINV(RAND(),$M$14,$L$14)</f>
        <v>19.482962574352261</v>
      </c>
      <c r="G4677" s="14">
        <f ca="1">D4677+E4677+F4677</f>
        <v>110.37698748467741</v>
      </c>
      <c r="H4677">
        <f ca="1">FLOOR(SimTable[[#This Row],[Total_Service_Time_sec]],10)</f>
        <v>110</v>
      </c>
    </row>
    <row r="4678" spans="1:8" ht="15" customHeight="1">
      <c r="A4678">
        <f t="shared" si="73"/>
        <v>4677</v>
      </c>
      <c r="B4678" s="13">
        <f ca="1">RAND()</f>
        <v>0.73867308658184361</v>
      </c>
      <c r="C4678" t="str">
        <f ca="1">IF(B4678&lt;=$L$3,$I$3,IF(B4678&lt;=$L$4,$I$4,IF(B4678&lt;=$L$5,$I$5,IF(B4678&lt;=$L$6,$I$6,$I$7))))</f>
        <v>Cup</v>
      </c>
      <c r="D4678" s="14">
        <f ca="1">LOGINV(RAND(),$M$12,$L$12)</f>
        <v>19.645573434491869</v>
      </c>
      <c r="E4678" s="14">
        <f ca="1">LOGINV(RAND(),$M$13,$L$13)</f>
        <v>60.615743983487896</v>
      </c>
      <c r="F4678" s="14">
        <f ca="1">LOGINV(RAND(),$M$14,$L$14)</f>
        <v>19.878673867514401</v>
      </c>
      <c r="G4678" s="14">
        <f ca="1">D4678+E4678+F4678</f>
        <v>100.13999128549418</v>
      </c>
      <c r="H4678">
        <f ca="1">FLOOR(SimTable[[#This Row],[Total_Service_Time_sec]],10)</f>
        <v>100</v>
      </c>
    </row>
    <row r="4679" spans="1:8" ht="15" customHeight="1">
      <c r="A4679">
        <f t="shared" si="73"/>
        <v>4678</v>
      </c>
      <c r="B4679" s="13">
        <f ca="1">RAND()</f>
        <v>0.29718025009253624</v>
      </c>
      <c r="C4679" t="str">
        <f ca="1">IF(B4679&lt;=$L$3,$I$3,IF(B4679&lt;=$L$4,$I$4,IF(B4679&lt;=$L$5,$I$5,IF(B4679&lt;=$L$6,$I$6,$I$7))))</f>
        <v>Cone</v>
      </c>
      <c r="D4679" s="14">
        <f ca="1">LOGINV(RAND(),$M$12,$L$12)</f>
        <v>62.270370893210853</v>
      </c>
      <c r="E4679" s="14">
        <f ca="1">LOGINV(RAND(),$M$13,$L$13)</f>
        <v>25.905900234412773</v>
      </c>
      <c r="F4679" s="14">
        <f ca="1">LOGINV(RAND(),$M$14,$L$14)</f>
        <v>18.499988027096762</v>
      </c>
      <c r="G4679" s="14">
        <f ca="1">D4679+E4679+F4679</f>
        <v>106.67625915472038</v>
      </c>
      <c r="H4679">
        <f ca="1">FLOOR(SimTable[[#This Row],[Total_Service_Time_sec]],10)</f>
        <v>100</v>
      </c>
    </row>
    <row r="4680" spans="1:8" ht="15" customHeight="1">
      <c r="A4680">
        <f t="shared" si="73"/>
        <v>4679</v>
      </c>
      <c r="B4680" s="13">
        <f ca="1">RAND()</f>
        <v>0.9052005491958226</v>
      </c>
      <c r="C4680" t="str">
        <f ca="1">IF(B4680&lt;=$L$3,$I$3,IF(B4680&lt;=$L$4,$I$4,IF(B4680&lt;=$L$5,$I$5,IF(B4680&lt;=$L$6,$I$6,$I$7))))</f>
        <v>Split</v>
      </c>
      <c r="D4680" s="14">
        <f ca="1">LOGINV(RAND(),$M$12,$L$12)</f>
        <v>30.337505198174462</v>
      </c>
      <c r="E4680" s="14">
        <f ca="1">LOGINV(RAND(),$M$13,$L$13)</f>
        <v>26.225740143798443</v>
      </c>
      <c r="F4680" s="14">
        <f ca="1">LOGINV(RAND(),$M$14,$L$14)</f>
        <v>23.794574122786265</v>
      </c>
      <c r="G4680" s="14">
        <f ca="1">D4680+E4680+F4680</f>
        <v>80.35781946475916</v>
      </c>
      <c r="H4680">
        <f ca="1">FLOOR(SimTable[[#This Row],[Total_Service_Time_sec]],10)</f>
        <v>80</v>
      </c>
    </row>
    <row r="4681" spans="1:8" ht="15" customHeight="1">
      <c r="A4681">
        <f t="shared" si="73"/>
        <v>4680</v>
      </c>
      <c r="B4681" s="13">
        <f ca="1">RAND()</f>
        <v>2.1734601060382608E-2</v>
      </c>
      <c r="C4681" t="str">
        <f ca="1">IF(B4681&lt;=$L$3,$I$3,IF(B4681&lt;=$L$4,$I$4,IF(B4681&lt;=$L$5,$I$5,IF(B4681&lt;=$L$6,$I$6,$I$7))))</f>
        <v>Cone</v>
      </c>
      <c r="D4681" s="14">
        <f ca="1">LOGINV(RAND(),$M$12,$L$12)</f>
        <v>14.777538785657587</v>
      </c>
      <c r="E4681" s="14">
        <f ca="1">LOGINV(RAND(),$M$13,$L$13)</f>
        <v>15.427992189234557</v>
      </c>
      <c r="F4681" s="14">
        <f ca="1">LOGINV(RAND(),$M$14,$L$14)</f>
        <v>17.558845323775305</v>
      </c>
      <c r="G4681" s="14">
        <f ca="1">D4681+E4681+F4681</f>
        <v>47.764376298667443</v>
      </c>
      <c r="H4681">
        <f ca="1">FLOOR(SimTable[[#This Row],[Total_Service_Time_sec]],10)</f>
        <v>40</v>
      </c>
    </row>
    <row r="4682" spans="1:8" ht="15" customHeight="1">
      <c r="A4682">
        <f t="shared" si="73"/>
        <v>4681</v>
      </c>
      <c r="B4682" s="13">
        <f ca="1">RAND()</f>
        <v>0.55139781999663784</v>
      </c>
      <c r="C4682" t="str">
        <f ca="1">IF(B4682&lt;=$L$3,$I$3,IF(B4682&lt;=$L$4,$I$4,IF(B4682&lt;=$L$5,$I$5,IF(B4682&lt;=$L$6,$I$6,$I$7))))</f>
        <v>Cup</v>
      </c>
      <c r="D4682" s="14">
        <f ca="1">LOGINV(RAND(),$M$12,$L$12)</f>
        <v>19.909690476642197</v>
      </c>
      <c r="E4682" s="14">
        <f ca="1">LOGINV(RAND(),$M$13,$L$13)</f>
        <v>21.71576644788481</v>
      </c>
      <c r="F4682" s="14">
        <f ca="1">LOGINV(RAND(),$M$14,$L$14)</f>
        <v>26.337430586542585</v>
      </c>
      <c r="G4682" s="14">
        <f ca="1">D4682+E4682+F4682</f>
        <v>67.962887511069596</v>
      </c>
      <c r="H4682">
        <f ca="1">FLOOR(SimTable[[#This Row],[Total_Service_Time_sec]],10)</f>
        <v>60</v>
      </c>
    </row>
    <row r="4683" spans="1:8" ht="15" customHeight="1">
      <c r="A4683">
        <f t="shared" si="73"/>
        <v>4682</v>
      </c>
      <c r="B4683" s="13">
        <f ca="1">RAND()</f>
        <v>0.39835365985864513</v>
      </c>
      <c r="C4683" t="str">
        <f ca="1">IF(B4683&lt;=$L$3,$I$3,IF(B4683&lt;=$L$4,$I$4,IF(B4683&lt;=$L$5,$I$5,IF(B4683&lt;=$L$6,$I$6,$I$7))))</f>
        <v>Cone</v>
      </c>
      <c r="D4683" s="14">
        <f ca="1">LOGINV(RAND(),$M$12,$L$12)</f>
        <v>63.464106340942017</v>
      </c>
      <c r="E4683" s="14">
        <f ca="1">LOGINV(RAND(),$M$13,$L$13)</f>
        <v>26.864212520073831</v>
      </c>
      <c r="F4683" s="14">
        <f ca="1">LOGINV(RAND(),$M$14,$L$14)</f>
        <v>18.954663208446988</v>
      </c>
      <c r="G4683" s="14">
        <f ca="1">D4683+E4683+F4683</f>
        <v>109.28298206946283</v>
      </c>
      <c r="H4683">
        <f ca="1">FLOOR(SimTable[[#This Row],[Total_Service_Time_sec]],10)</f>
        <v>100</v>
      </c>
    </row>
    <row r="4684" spans="1:8" ht="15" customHeight="1">
      <c r="A4684">
        <f t="shared" si="73"/>
        <v>4683</v>
      </c>
      <c r="B4684" s="13">
        <f ca="1">RAND()</f>
        <v>7.2048414140928219E-2</v>
      </c>
      <c r="C4684" t="str">
        <f ca="1">IF(B4684&lt;=$L$3,$I$3,IF(B4684&lt;=$L$4,$I$4,IF(B4684&lt;=$L$5,$I$5,IF(B4684&lt;=$L$6,$I$6,$I$7))))</f>
        <v>Cone</v>
      </c>
      <c r="D4684" s="14">
        <f ca="1">LOGINV(RAND(),$M$12,$L$12)</f>
        <v>13.487473761821306</v>
      </c>
      <c r="E4684" s="14">
        <f ca="1">LOGINV(RAND(),$M$13,$L$13)</f>
        <v>19.23512012022243</v>
      </c>
      <c r="F4684" s="14">
        <f ca="1">LOGINV(RAND(),$M$14,$L$14)</f>
        <v>15.737844995415493</v>
      </c>
      <c r="G4684" s="14">
        <f ca="1">D4684+E4684+F4684</f>
        <v>48.460438877459232</v>
      </c>
      <c r="H4684">
        <f ca="1">FLOOR(SimTable[[#This Row],[Total_Service_Time_sec]],10)</f>
        <v>40</v>
      </c>
    </row>
    <row r="4685" spans="1:8" ht="15" customHeight="1">
      <c r="A4685">
        <f t="shared" si="73"/>
        <v>4684</v>
      </c>
      <c r="B4685" s="13">
        <f ca="1">RAND()</f>
        <v>0.17307728799400535</v>
      </c>
      <c r="C4685" t="str">
        <f ca="1">IF(B4685&lt;=$L$3,$I$3,IF(B4685&lt;=$L$4,$I$4,IF(B4685&lt;=$L$5,$I$5,IF(B4685&lt;=$L$6,$I$6,$I$7))))</f>
        <v>Cone</v>
      </c>
      <c r="D4685" s="14">
        <f ca="1">LOGINV(RAND(),$M$12,$L$12)</f>
        <v>15.650406252620371</v>
      </c>
      <c r="E4685" s="14">
        <f ca="1">LOGINV(RAND(),$M$13,$L$13)</f>
        <v>17.705487148645506</v>
      </c>
      <c r="F4685" s="14">
        <f ca="1">LOGINV(RAND(),$M$14,$L$14)</f>
        <v>21.140232774148956</v>
      </c>
      <c r="G4685" s="14">
        <f ca="1">D4685+E4685+F4685</f>
        <v>54.49612617541483</v>
      </c>
      <c r="H4685">
        <f ca="1">FLOOR(SimTable[[#This Row],[Total_Service_Time_sec]],10)</f>
        <v>50</v>
      </c>
    </row>
    <row r="4686" spans="1:8" ht="15" customHeight="1">
      <c r="A4686">
        <f t="shared" si="73"/>
        <v>4685</v>
      </c>
      <c r="B4686" s="13">
        <f ca="1">RAND()</f>
        <v>0.68130908061069673</v>
      </c>
      <c r="C4686" t="str">
        <f ca="1">IF(B4686&lt;=$L$3,$I$3,IF(B4686&lt;=$L$4,$I$4,IF(B4686&lt;=$L$5,$I$5,IF(B4686&lt;=$L$6,$I$6,$I$7))))</f>
        <v>Cup</v>
      </c>
      <c r="D4686" s="14">
        <f ca="1">LOGINV(RAND(),$M$12,$L$12)</f>
        <v>103.12375100449685</v>
      </c>
      <c r="E4686" s="14">
        <f ca="1">LOGINV(RAND(),$M$13,$L$13)</f>
        <v>21.630304828888026</v>
      </c>
      <c r="F4686" s="14">
        <f ca="1">LOGINV(RAND(),$M$14,$L$14)</f>
        <v>13.350191059180506</v>
      </c>
      <c r="G4686" s="14">
        <f ca="1">D4686+E4686+F4686</f>
        <v>138.10424689256538</v>
      </c>
      <c r="H4686">
        <f ca="1">FLOOR(SimTable[[#This Row],[Total_Service_Time_sec]],10)</f>
        <v>130</v>
      </c>
    </row>
    <row r="4687" spans="1:8" ht="15" customHeight="1">
      <c r="A4687">
        <f t="shared" si="73"/>
        <v>4686</v>
      </c>
      <c r="B4687" s="13">
        <f ca="1">RAND()</f>
        <v>0.84744539444773193</v>
      </c>
      <c r="C4687" t="str">
        <f ca="1">IF(B4687&lt;=$L$3,$I$3,IF(B4687&lt;=$L$4,$I$4,IF(B4687&lt;=$L$5,$I$5,IF(B4687&lt;=$L$6,$I$6,$I$7))))</f>
        <v>Cup</v>
      </c>
      <c r="D4687" s="14">
        <f ca="1">LOGINV(RAND(),$M$12,$L$12)</f>
        <v>96.115172401593995</v>
      </c>
      <c r="E4687" s="14">
        <f ca="1">LOGINV(RAND(),$M$13,$L$13)</f>
        <v>25.217592698457828</v>
      </c>
      <c r="F4687" s="14">
        <f ca="1">LOGINV(RAND(),$M$14,$L$14)</f>
        <v>23.717104960794163</v>
      </c>
      <c r="G4687" s="14">
        <f ca="1">D4687+E4687+F4687</f>
        <v>145.04987006084599</v>
      </c>
      <c r="H4687">
        <f ca="1">FLOOR(SimTable[[#This Row],[Total_Service_Time_sec]],10)</f>
        <v>140</v>
      </c>
    </row>
    <row r="4688" spans="1:8" ht="15" customHeight="1">
      <c r="A4688">
        <f t="shared" si="73"/>
        <v>4687</v>
      </c>
      <c r="B4688" s="13">
        <f ca="1">RAND()</f>
        <v>0.8720688847937752</v>
      </c>
      <c r="C4688" t="str">
        <f ca="1">IF(B4688&lt;=$L$3,$I$3,IF(B4688&lt;=$L$4,$I$4,IF(B4688&lt;=$L$5,$I$5,IF(B4688&lt;=$L$6,$I$6,$I$7))))</f>
        <v>Shake</v>
      </c>
      <c r="D4688" s="14">
        <f ca="1">LOGINV(RAND(),$M$12,$L$12)</f>
        <v>24.360458077418002</v>
      </c>
      <c r="E4688" s="14">
        <f ca="1">LOGINV(RAND(),$M$13,$L$13)</f>
        <v>44.220538324221444</v>
      </c>
      <c r="F4688" s="14">
        <f ca="1">LOGINV(RAND(),$M$14,$L$14)</f>
        <v>25.871851927878318</v>
      </c>
      <c r="G4688" s="14">
        <f ca="1">D4688+E4688+F4688</f>
        <v>94.452848329517764</v>
      </c>
      <c r="H4688">
        <f ca="1">FLOOR(SimTable[[#This Row],[Total_Service_Time_sec]],10)</f>
        <v>90</v>
      </c>
    </row>
    <row r="4689" spans="1:8" ht="15" customHeight="1">
      <c r="A4689">
        <f t="shared" si="73"/>
        <v>4688</v>
      </c>
      <c r="B4689" s="13">
        <f ca="1">RAND()</f>
        <v>0.33461917512054118</v>
      </c>
      <c r="C4689" t="str">
        <f ca="1">IF(B4689&lt;=$L$3,$I$3,IF(B4689&lt;=$L$4,$I$4,IF(B4689&lt;=$L$5,$I$5,IF(B4689&lt;=$L$6,$I$6,$I$7))))</f>
        <v>Cone</v>
      </c>
      <c r="D4689" s="14">
        <f ca="1">LOGINV(RAND(),$M$12,$L$12)</f>
        <v>31.324501679873709</v>
      </c>
      <c r="E4689" s="14">
        <f ca="1">LOGINV(RAND(),$M$13,$L$13)</f>
        <v>11.567486358152696</v>
      </c>
      <c r="F4689" s="14">
        <f ca="1">LOGINV(RAND(),$M$14,$L$14)</f>
        <v>14.465064275379717</v>
      </c>
      <c r="G4689" s="14">
        <f ca="1">D4689+E4689+F4689</f>
        <v>57.357052313406122</v>
      </c>
      <c r="H4689">
        <f ca="1">FLOOR(SimTable[[#This Row],[Total_Service_Time_sec]],10)</f>
        <v>50</v>
      </c>
    </row>
    <row r="4690" spans="1:8" ht="15" customHeight="1">
      <c r="A4690">
        <f t="shared" si="73"/>
        <v>4689</v>
      </c>
      <c r="B4690" s="13">
        <f ca="1">RAND()</f>
        <v>3.7382782452279106E-2</v>
      </c>
      <c r="C4690" t="str">
        <f ca="1">IF(B4690&lt;=$L$3,$I$3,IF(B4690&lt;=$L$4,$I$4,IF(B4690&lt;=$L$5,$I$5,IF(B4690&lt;=$L$6,$I$6,$I$7))))</f>
        <v>Cone</v>
      </c>
      <c r="D4690" s="14">
        <f ca="1">LOGINV(RAND(),$M$12,$L$12)</f>
        <v>31.106946193030659</v>
      </c>
      <c r="E4690" s="14">
        <f ca="1">LOGINV(RAND(),$M$13,$L$13)</f>
        <v>16.577521478928695</v>
      </c>
      <c r="F4690" s="14">
        <f ca="1">LOGINV(RAND(),$M$14,$L$14)</f>
        <v>18.114109125851346</v>
      </c>
      <c r="G4690" s="14">
        <f ca="1">D4690+E4690+F4690</f>
        <v>65.798576797810696</v>
      </c>
      <c r="H4690">
        <f ca="1">FLOOR(SimTable[[#This Row],[Total_Service_Time_sec]],10)</f>
        <v>60</v>
      </c>
    </row>
    <row r="4691" spans="1:8" ht="15" customHeight="1">
      <c r="A4691">
        <f t="shared" si="73"/>
        <v>4690</v>
      </c>
      <c r="B4691" s="13">
        <f ca="1">RAND()</f>
        <v>0.380568559758238</v>
      </c>
      <c r="C4691" t="str">
        <f ca="1">IF(B4691&lt;=$L$3,$I$3,IF(B4691&lt;=$L$4,$I$4,IF(B4691&lt;=$L$5,$I$5,IF(B4691&lt;=$L$6,$I$6,$I$7))))</f>
        <v>Cone</v>
      </c>
      <c r="D4691" s="14">
        <f ca="1">LOGINV(RAND(),$M$12,$L$12)</f>
        <v>18.708730686503994</v>
      </c>
      <c r="E4691" s="14">
        <f ca="1">LOGINV(RAND(),$M$13,$L$13)</f>
        <v>15.936901833452476</v>
      </c>
      <c r="F4691" s="14">
        <f ca="1">LOGINV(RAND(),$M$14,$L$14)</f>
        <v>18.867310088429324</v>
      </c>
      <c r="G4691" s="14">
        <f ca="1">D4691+E4691+F4691</f>
        <v>53.512942608385799</v>
      </c>
      <c r="H4691">
        <f ca="1">FLOOR(SimTable[[#This Row],[Total_Service_Time_sec]],10)</f>
        <v>50</v>
      </c>
    </row>
    <row r="4692" spans="1:8" ht="15" customHeight="1">
      <c r="A4692">
        <f t="shared" si="73"/>
        <v>4691</v>
      </c>
      <c r="B4692" s="13">
        <f ca="1">RAND()</f>
        <v>0.30017633816465072</v>
      </c>
      <c r="C4692" t="str">
        <f ca="1">IF(B4692&lt;=$L$3,$I$3,IF(B4692&lt;=$L$4,$I$4,IF(B4692&lt;=$L$5,$I$5,IF(B4692&lt;=$L$6,$I$6,$I$7))))</f>
        <v>Cone</v>
      </c>
      <c r="D4692" s="14">
        <f ca="1">LOGINV(RAND(),$M$12,$L$12)</f>
        <v>10.646304459034601</v>
      </c>
      <c r="E4692" s="14">
        <f ca="1">LOGINV(RAND(),$M$13,$L$13)</f>
        <v>24.664096663341908</v>
      </c>
      <c r="F4692" s="14">
        <f ca="1">LOGINV(RAND(),$M$14,$L$14)</f>
        <v>16.874423837142849</v>
      </c>
      <c r="G4692" s="14">
        <f ca="1">D4692+E4692+F4692</f>
        <v>52.184824959519361</v>
      </c>
      <c r="H4692">
        <f ca="1">FLOOR(SimTable[[#This Row],[Total_Service_Time_sec]],10)</f>
        <v>50</v>
      </c>
    </row>
    <row r="4693" spans="1:8" ht="15" customHeight="1">
      <c r="A4693">
        <f t="shared" si="73"/>
        <v>4692</v>
      </c>
      <c r="B4693" s="13">
        <f ca="1">RAND()</f>
        <v>0.84633604566628218</v>
      </c>
      <c r="C4693" t="str">
        <f ca="1">IF(B4693&lt;=$L$3,$I$3,IF(B4693&lt;=$L$4,$I$4,IF(B4693&lt;=$L$5,$I$5,IF(B4693&lt;=$L$6,$I$6,$I$7))))</f>
        <v>Cup</v>
      </c>
      <c r="D4693" s="14">
        <f ca="1">LOGINV(RAND(),$M$12,$L$12)</f>
        <v>16.989108949431593</v>
      </c>
      <c r="E4693" s="14">
        <f ca="1">LOGINV(RAND(),$M$13,$L$13)</f>
        <v>30.785279075628797</v>
      </c>
      <c r="F4693" s="14">
        <f ca="1">LOGINV(RAND(),$M$14,$L$14)</f>
        <v>19.942459399500819</v>
      </c>
      <c r="G4693" s="14">
        <f ca="1">D4693+E4693+F4693</f>
        <v>67.716847424561209</v>
      </c>
      <c r="H4693">
        <f ca="1">FLOOR(SimTable[[#This Row],[Total_Service_Time_sec]],10)</f>
        <v>60</v>
      </c>
    </row>
    <row r="4694" spans="1:8" ht="15" customHeight="1">
      <c r="A4694">
        <f t="shared" si="73"/>
        <v>4693</v>
      </c>
      <c r="B4694" s="13">
        <f ca="1">RAND()</f>
        <v>0.4952138776936903</v>
      </c>
      <c r="C4694" t="str">
        <f ca="1">IF(B4694&lt;=$L$3,$I$3,IF(B4694&lt;=$L$4,$I$4,IF(B4694&lt;=$L$5,$I$5,IF(B4694&lt;=$L$6,$I$6,$I$7))))</f>
        <v>Cone</v>
      </c>
      <c r="D4694" s="14">
        <f ca="1">LOGINV(RAND(),$M$12,$L$12)</f>
        <v>19.697370649103512</v>
      </c>
      <c r="E4694" s="14">
        <f ca="1">LOGINV(RAND(),$M$13,$L$13)</f>
        <v>31.580168469979338</v>
      </c>
      <c r="F4694" s="14">
        <f ca="1">LOGINV(RAND(),$M$14,$L$14)</f>
        <v>27.534365776547482</v>
      </c>
      <c r="G4694" s="14">
        <f ca="1">D4694+E4694+F4694</f>
        <v>78.811904895630335</v>
      </c>
      <c r="H4694">
        <f ca="1">FLOOR(SimTable[[#This Row],[Total_Service_Time_sec]],10)</f>
        <v>70</v>
      </c>
    </row>
    <row r="4695" spans="1:8" ht="15" customHeight="1">
      <c r="A4695">
        <f t="shared" si="73"/>
        <v>4694</v>
      </c>
      <c r="B4695" s="13">
        <f ca="1">RAND()</f>
        <v>0.46488424495396075</v>
      </c>
      <c r="C4695" t="str">
        <f ca="1">IF(B4695&lt;=$L$3,$I$3,IF(B4695&lt;=$L$4,$I$4,IF(B4695&lt;=$L$5,$I$5,IF(B4695&lt;=$L$6,$I$6,$I$7))))</f>
        <v>Cone</v>
      </c>
      <c r="D4695" s="14">
        <f ca="1">LOGINV(RAND(),$M$12,$L$12)</f>
        <v>19.914652433845934</v>
      </c>
      <c r="E4695" s="14">
        <f ca="1">LOGINV(RAND(),$M$13,$L$13)</f>
        <v>17.612753786273718</v>
      </c>
      <c r="F4695" s="14">
        <f ca="1">LOGINV(RAND(),$M$14,$L$14)</f>
        <v>17.744673810490188</v>
      </c>
      <c r="G4695" s="14">
        <f ca="1">D4695+E4695+F4695</f>
        <v>55.272080030609843</v>
      </c>
      <c r="H4695">
        <f ca="1">FLOOR(SimTable[[#This Row],[Total_Service_Time_sec]],10)</f>
        <v>50</v>
      </c>
    </row>
    <row r="4696" spans="1:8" ht="15" customHeight="1">
      <c r="A4696">
        <f t="shared" si="73"/>
        <v>4695</v>
      </c>
      <c r="B4696" s="13">
        <f ca="1">RAND()</f>
        <v>6.7771551393108642E-2</v>
      </c>
      <c r="C4696" t="str">
        <f ca="1">IF(B4696&lt;=$L$3,$I$3,IF(B4696&lt;=$L$4,$I$4,IF(B4696&lt;=$L$5,$I$5,IF(B4696&lt;=$L$6,$I$6,$I$7))))</f>
        <v>Cone</v>
      </c>
      <c r="D4696" s="14">
        <f ca="1">LOGINV(RAND(),$M$12,$L$12)</f>
        <v>35.329179678593299</v>
      </c>
      <c r="E4696" s="14">
        <f ca="1">LOGINV(RAND(),$M$13,$L$13)</f>
        <v>32.791162497428076</v>
      </c>
      <c r="F4696" s="14">
        <f ca="1">LOGINV(RAND(),$M$14,$L$14)</f>
        <v>21.370876994411407</v>
      </c>
      <c r="G4696" s="14">
        <f ca="1">D4696+E4696+F4696</f>
        <v>89.491219170432785</v>
      </c>
      <c r="H4696">
        <f ca="1">FLOOR(SimTable[[#This Row],[Total_Service_Time_sec]],10)</f>
        <v>80</v>
      </c>
    </row>
    <row r="4697" spans="1:8" ht="15" customHeight="1">
      <c r="A4697">
        <f t="shared" si="73"/>
        <v>4696</v>
      </c>
      <c r="B4697" s="13">
        <f ca="1">RAND()</f>
        <v>0.25411206476481052</v>
      </c>
      <c r="C4697" t="str">
        <f ca="1">IF(B4697&lt;=$L$3,$I$3,IF(B4697&lt;=$L$4,$I$4,IF(B4697&lt;=$L$5,$I$5,IF(B4697&lt;=$L$6,$I$6,$I$7))))</f>
        <v>Cone</v>
      </c>
      <c r="D4697" s="14">
        <f ca="1">LOGINV(RAND(),$M$12,$L$12)</f>
        <v>19.899050837581914</v>
      </c>
      <c r="E4697" s="14">
        <f ca="1">LOGINV(RAND(),$M$13,$L$13)</f>
        <v>53.850775269595012</v>
      </c>
      <c r="F4697" s="14">
        <f ca="1">LOGINV(RAND(),$M$14,$L$14)</f>
        <v>20.689103107099662</v>
      </c>
      <c r="G4697" s="14">
        <f ca="1">D4697+E4697+F4697</f>
        <v>94.438929214276584</v>
      </c>
      <c r="H4697">
        <f ca="1">FLOOR(SimTable[[#This Row],[Total_Service_Time_sec]],10)</f>
        <v>90</v>
      </c>
    </row>
    <row r="4698" spans="1:8" ht="15" customHeight="1">
      <c r="A4698">
        <f t="shared" si="73"/>
        <v>4697</v>
      </c>
      <c r="B4698" s="13">
        <f ca="1">RAND()</f>
        <v>0.35141018281415515</v>
      </c>
      <c r="C4698" t="str">
        <f ca="1">IF(B4698&lt;=$L$3,$I$3,IF(B4698&lt;=$L$4,$I$4,IF(B4698&lt;=$L$5,$I$5,IF(B4698&lt;=$L$6,$I$6,$I$7))))</f>
        <v>Cone</v>
      </c>
      <c r="D4698" s="14">
        <f ca="1">LOGINV(RAND(),$M$12,$L$12)</f>
        <v>38.422402047093108</v>
      </c>
      <c r="E4698" s="14">
        <f ca="1">LOGINV(RAND(),$M$13,$L$13)</f>
        <v>8.1642259325643636</v>
      </c>
      <c r="F4698" s="14">
        <f ca="1">LOGINV(RAND(),$M$14,$L$14)</f>
        <v>20.238492141452767</v>
      </c>
      <c r="G4698" s="14">
        <f ca="1">D4698+E4698+F4698</f>
        <v>66.825120121110245</v>
      </c>
      <c r="H4698">
        <f ca="1">FLOOR(SimTable[[#This Row],[Total_Service_Time_sec]],10)</f>
        <v>60</v>
      </c>
    </row>
    <row r="4699" spans="1:8" ht="15" customHeight="1">
      <c r="A4699">
        <f t="shared" si="73"/>
        <v>4698</v>
      </c>
      <c r="B4699" s="13">
        <f ca="1">RAND()</f>
        <v>0.87721310684058185</v>
      </c>
      <c r="C4699" t="str">
        <f ca="1">IF(B4699&lt;=$L$3,$I$3,IF(B4699&lt;=$L$4,$I$4,IF(B4699&lt;=$L$5,$I$5,IF(B4699&lt;=$L$6,$I$6,$I$7))))</f>
        <v>Shake</v>
      </c>
      <c r="D4699" s="14">
        <f ca="1">LOGINV(RAND(),$M$12,$L$12)</f>
        <v>21.821531166651742</v>
      </c>
      <c r="E4699" s="14">
        <f ca="1">LOGINV(RAND(),$M$13,$L$13)</f>
        <v>33.75783215517076</v>
      </c>
      <c r="F4699" s="14">
        <f ca="1">LOGINV(RAND(),$M$14,$L$14)</f>
        <v>26.994996263048662</v>
      </c>
      <c r="G4699" s="14">
        <f ca="1">D4699+E4699+F4699</f>
        <v>82.574359584871161</v>
      </c>
      <c r="H4699">
        <f ca="1">FLOOR(SimTable[[#This Row],[Total_Service_Time_sec]],10)</f>
        <v>80</v>
      </c>
    </row>
    <row r="4700" spans="1:8" ht="15" customHeight="1">
      <c r="A4700">
        <f t="shared" si="73"/>
        <v>4699</v>
      </c>
      <c r="B4700" s="13">
        <f ca="1">RAND()</f>
        <v>0.72199779479207726</v>
      </c>
      <c r="C4700" t="str">
        <f ca="1">IF(B4700&lt;=$L$3,$I$3,IF(B4700&lt;=$L$4,$I$4,IF(B4700&lt;=$L$5,$I$5,IF(B4700&lt;=$L$6,$I$6,$I$7))))</f>
        <v>Cup</v>
      </c>
      <c r="D4700" s="14">
        <f ca="1">LOGINV(RAND(),$M$12,$L$12)</f>
        <v>5.0015921760889048</v>
      </c>
      <c r="E4700" s="14">
        <f ca="1">LOGINV(RAND(),$M$13,$L$13)</f>
        <v>50.42545164580968</v>
      </c>
      <c r="F4700" s="14">
        <f ca="1">LOGINV(RAND(),$M$14,$L$14)</f>
        <v>23.281629412898432</v>
      </c>
      <c r="G4700" s="14">
        <f ca="1">D4700+E4700+F4700</f>
        <v>78.708673234797018</v>
      </c>
      <c r="H4700">
        <f ca="1">FLOOR(SimTable[[#This Row],[Total_Service_Time_sec]],10)</f>
        <v>70</v>
      </c>
    </row>
    <row r="4701" spans="1:8" ht="15" customHeight="1">
      <c r="A4701">
        <f t="shared" si="73"/>
        <v>4700</v>
      </c>
      <c r="B4701" s="13">
        <f ca="1">RAND()</f>
        <v>0.40105049991002917</v>
      </c>
      <c r="C4701" t="str">
        <f ca="1">IF(B4701&lt;=$L$3,$I$3,IF(B4701&lt;=$L$4,$I$4,IF(B4701&lt;=$L$5,$I$5,IF(B4701&lt;=$L$6,$I$6,$I$7))))</f>
        <v>Cone</v>
      </c>
      <c r="D4701" s="14">
        <f ca="1">LOGINV(RAND(),$M$12,$L$12)</f>
        <v>43.415806365758598</v>
      </c>
      <c r="E4701" s="14">
        <f ca="1">LOGINV(RAND(),$M$13,$L$13)</f>
        <v>10.179489876458119</v>
      </c>
      <c r="F4701" s="14">
        <f ca="1">LOGINV(RAND(),$M$14,$L$14)</f>
        <v>21.047446282528604</v>
      </c>
      <c r="G4701" s="14">
        <f ca="1">D4701+E4701+F4701</f>
        <v>74.64274252474533</v>
      </c>
      <c r="H4701">
        <f ca="1">FLOOR(SimTable[[#This Row],[Total_Service_Time_sec]],10)</f>
        <v>70</v>
      </c>
    </row>
    <row r="4702" spans="1:8" ht="15" customHeight="1">
      <c r="A4702">
        <f t="shared" si="73"/>
        <v>4701</v>
      </c>
      <c r="B4702" s="13">
        <f ca="1">RAND()</f>
        <v>0.78400600430330392</v>
      </c>
      <c r="C4702" t="str">
        <f ca="1">IF(B4702&lt;=$L$3,$I$3,IF(B4702&lt;=$L$4,$I$4,IF(B4702&lt;=$L$5,$I$5,IF(B4702&lt;=$L$6,$I$6,$I$7))))</f>
        <v>Cup</v>
      </c>
      <c r="D4702" s="14">
        <f ca="1">LOGINV(RAND(),$M$12,$L$12)</f>
        <v>34.555633642596575</v>
      </c>
      <c r="E4702" s="14">
        <f ca="1">LOGINV(RAND(),$M$13,$L$13)</f>
        <v>53.006649873446825</v>
      </c>
      <c r="F4702" s="14">
        <f ca="1">LOGINV(RAND(),$M$14,$L$14)</f>
        <v>16.359788795119091</v>
      </c>
      <c r="G4702" s="14">
        <f ca="1">D4702+E4702+F4702</f>
        <v>103.92207231116249</v>
      </c>
      <c r="H4702">
        <f ca="1">FLOOR(SimTable[[#This Row],[Total_Service_Time_sec]],10)</f>
        <v>100</v>
      </c>
    </row>
    <row r="4703" spans="1:8" ht="15" customHeight="1">
      <c r="A4703">
        <f t="shared" si="73"/>
        <v>4702</v>
      </c>
      <c r="B4703" s="13">
        <f ca="1">RAND()</f>
        <v>0.92818639746326281</v>
      </c>
      <c r="C4703" t="str">
        <f ca="1">IF(B4703&lt;=$L$3,$I$3,IF(B4703&lt;=$L$4,$I$4,IF(B4703&lt;=$L$5,$I$5,IF(B4703&lt;=$L$6,$I$6,$I$7))))</f>
        <v>Split</v>
      </c>
      <c r="D4703" s="14">
        <f ca="1">LOGINV(RAND(),$M$12,$L$12)</f>
        <v>13.610353347924789</v>
      </c>
      <c r="E4703" s="14">
        <f ca="1">LOGINV(RAND(),$M$13,$L$13)</f>
        <v>35.252793494981852</v>
      </c>
      <c r="F4703" s="14">
        <f ca="1">LOGINV(RAND(),$M$14,$L$14)</f>
        <v>19.375326710098271</v>
      </c>
      <c r="G4703" s="14">
        <f ca="1">D4703+E4703+F4703</f>
        <v>68.238473553004923</v>
      </c>
      <c r="H4703">
        <f ca="1">FLOOR(SimTable[[#This Row],[Total_Service_Time_sec]],10)</f>
        <v>60</v>
      </c>
    </row>
    <row r="4704" spans="1:8" ht="15" customHeight="1">
      <c r="A4704">
        <f t="shared" si="73"/>
        <v>4703</v>
      </c>
      <c r="B4704" s="13">
        <f ca="1">RAND()</f>
        <v>0.6764208892748278</v>
      </c>
      <c r="C4704" t="str">
        <f ca="1">IF(B4704&lt;=$L$3,$I$3,IF(B4704&lt;=$L$4,$I$4,IF(B4704&lt;=$L$5,$I$5,IF(B4704&lt;=$L$6,$I$6,$I$7))))</f>
        <v>Cup</v>
      </c>
      <c r="D4704" s="14">
        <f ca="1">LOGINV(RAND(),$M$12,$L$12)</f>
        <v>14.165557352310385</v>
      </c>
      <c r="E4704" s="14">
        <f ca="1">LOGINV(RAND(),$M$13,$L$13)</f>
        <v>28.669791496595835</v>
      </c>
      <c r="F4704" s="14">
        <f ca="1">LOGINV(RAND(),$M$14,$L$14)</f>
        <v>22.266313520346589</v>
      </c>
      <c r="G4704" s="14">
        <f ca="1">D4704+E4704+F4704</f>
        <v>65.101662369252807</v>
      </c>
      <c r="H4704">
        <f ca="1">FLOOR(SimTable[[#This Row],[Total_Service_Time_sec]],10)</f>
        <v>60</v>
      </c>
    </row>
    <row r="4705" spans="1:8" ht="15" customHeight="1">
      <c r="A4705">
        <f t="shared" si="73"/>
        <v>4704</v>
      </c>
      <c r="B4705" s="13">
        <f ca="1">RAND()</f>
        <v>0.26936813471981802</v>
      </c>
      <c r="C4705" t="str">
        <f ca="1">IF(B4705&lt;=$L$3,$I$3,IF(B4705&lt;=$L$4,$I$4,IF(B4705&lt;=$L$5,$I$5,IF(B4705&lt;=$L$6,$I$6,$I$7))))</f>
        <v>Cone</v>
      </c>
      <c r="D4705" s="14">
        <f ca="1">LOGINV(RAND(),$M$12,$L$12)</f>
        <v>29.167384342537883</v>
      </c>
      <c r="E4705" s="14">
        <f ca="1">LOGINV(RAND(),$M$13,$L$13)</f>
        <v>36.717661185714043</v>
      </c>
      <c r="F4705" s="14">
        <f ca="1">LOGINV(RAND(),$M$14,$L$14)</f>
        <v>13.899911446078081</v>
      </c>
      <c r="G4705" s="14">
        <f ca="1">D4705+E4705+F4705</f>
        <v>79.784956974330001</v>
      </c>
      <c r="H4705">
        <f ca="1">FLOOR(SimTable[[#This Row],[Total_Service_Time_sec]],10)</f>
        <v>70</v>
      </c>
    </row>
    <row r="4706" spans="1:8" ht="15" customHeight="1">
      <c r="A4706">
        <f t="shared" si="73"/>
        <v>4705</v>
      </c>
      <c r="B4706" s="13">
        <f ca="1">RAND()</f>
        <v>0.32543243857523496</v>
      </c>
      <c r="C4706" t="str">
        <f ca="1">IF(B4706&lt;=$L$3,$I$3,IF(B4706&lt;=$L$4,$I$4,IF(B4706&lt;=$L$5,$I$5,IF(B4706&lt;=$L$6,$I$6,$I$7))))</f>
        <v>Cone</v>
      </c>
      <c r="D4706" s="14">
        <f ca="1">LOGINV(RAND(),$M$12,$L$12)</f>
        <v>24.567478758057081</v>
      </c>
      <c r="E4706" s="14">
        <f ca="1">LOGINV(RAND(),$M$13,$L$13)</f>
        <v>28.598727775737323</v>
      </c>
      <c r="F4706" s="14">
        <f ca="1">LOGINV(RAND(),$M$14,$L$14)</f>
        <v>19.69794321259938</v>
      </c>
      <c r="G4706" s="14">
        <f ca="1">D4706+E4706+F4706</f>
        <v>72.864149746393792</v>
      </c>
      <c r="H4706">
        <f ca="1">FLOOR(SimTable[[#This Row],[Total_Service_Time_sec]],10)</f>
        <v>70</v>
      </c>
    </row>
    <row r="4707" spans="1:8" ht="15" customHeight="1">
      <c r="A4707">
        <f t="shared" si="73"/>
        <v>4706</v>
      </c>
      <c r="B4707" s="13">
        <f ca="1">RAND()</f>
        <v>0.4985765776747062</v>
      </c>
      <c r="C4707" t="str">
        <f ca="1">IF(B4707&lt;=$L$3,$I$3,IF(B4707&lt;=$L$4,$I$4,IF(B4707&lt;=$L$5,$I$5,IF(B4707&lt;=$L$6,$I$6,$I$7))))</f>
        <v>Cone</v>
      </c>
      <c r="D4707" s="14">
        <f ca="1">LOGINV(RAND(),$M$12,$L$12)</f>
        <v>44.980332148101638</v>
      </c>
      <c r="E4707" s="14">
        <f ca="1">LOGINV(RAND(),$M$13,$L$13)</f>
        <v>19.035991901790549</v>
      </c>
      <c r="F4707" s="14">
        <f ca="1">LOGINV(RAND(),$M$14,$L$14)</f>
        <v>19.325628969982819</v>
      </c>
      <c r="G4707" s="14">
        <f ca="1">D4707+E4707+F4707</f>
        <v>83.341953019875007</v>
      </c>
      <c r="H4707">
        <f ca="1">FLOOR(SimTable[[#This Row],[Total_Service_Time_sec]],10)</f>
        <v>80</v>
      </c>
    </row>
    <row r="4708" spans="1:8" ht="15" customHeight="1">
      <c r="A4708">
        <f t="shared" si="73"/>
        <v>4707</v>
      </c>
      <c r="B4708" s="13">
        <f ca="1">RAND()</f>
        <v>0.68196189618558334</v>
      </c>
      <c r="C4708" t="str">
        <f ca="1">IF(B4708&lt;=$L$3,$I$3,IF(B4708&lt;=$L$4,$I$4,IF(B4708&lt;=$L$5,$I$5,IF(B4708&lt;=$L$6,$I$6,$I$7))))</f>
        <v>Cup</v>
      </c>
      <c r="D4708" s="14">
        <f ca="1">LOGINV(RAND(),$M$12,$L$12)</f>
        <v>29.794776831000984</v>
      </c>
      <c r="E4708" s="14">
        <f ca="1">LOGINV(RAND(),$M$13,$L$13)</f>
        <v>14.036939722105974</v>
      </c>
      <c r="F4708" s="14">
        <f ca="1">LOGINV(RAND(),$M$14,$L$14)</f>
        <v>19.007361703946319</v>
      </c>
      <c r="G4708" s="14">
        <f ca="1">D4708+E4708+F4708</f>
        <v>62.839078257053274</v>
      </c>
      <c r="H4708">
        <f ca="1">FLOOR(SimTable[[#This Row],[Total_Service_Time_sec]],10)</f>
        <v>60</v>
      </c>
    </row>
    <row r="4709" spans="1:8" ht="15" customHeight="1">
      <c r="A4709">
        <f t="shared" si="73"/>
        <v>4708</v>
      </c>
      <c r="B4709" s="13">
        <f ca="1">RAND()</f>
        <v>0.63127453998566774</v>
      </c>
      <c r="C4709" t="str">
        <f ca="1">IF(B4709&lt;=$L$3,$I$3,IF(B4709&lt;=$L$4,$I$4,IF(B4709&lt;=$L$5,$I$5,IF(B4709&lt;=$L$6,$I$6,$I$7))))</f>
        <v>Cup</v>
      </c>
      <c r="D4709" s="14">
        <f ca="1">LOGINV(RAND(),$M$12,$L$12)</f>
        <v>16.552616292349551</v>
      </c>
      <c r="E4709" s="14">
        <f ca="1">LOGINV(RAND(),$M$13,$L$13)</f>
        <v>37.315660809344195</v>
      </c>
      <c r="F4709" s="14">
        <f ca="1">LOGINV(RAND(),$M$14,$L$14)</f>
        <v>17.231086998179123</v>
      </c>
      <c r="G4709" s="14">
        <f ca="1">D4709+E4709+F4709</f>
        <v>71.099364099872872</v>
      </c>
      <c r="H4709">
        <f ca="1">FLOOR(SimTable[[#This Row],[Total_Service_Time_sec]],10)</f>
        <v>70</v>
      </c>
    </row>
    <row r="4710" spans="1:8" ht="15" customHeight="1">
      <c r="A4710">
        <f t="shared" si="73"/>
        <v>4709</v>
      </c>
      <c r="B4710" s="13">
        <f ca="1">RAND()</f>
        <v>0.6742469790569553</v>
      </c>
      <c r="C4710" t="str">
        <f ca="1">IF(B4710&lt;=$L$3,$I$3,IF(B4710&lt;=$L$4,$I$4,IF(B4710&lt;=$L$5,$I$5,IF(B4710&lt;=$L$6,$I$6,$I$7))))</f>
        <v>Cup</v>
      </c>
      <c r="D4710" s="14">
        <f ca="1">LOGINV(RAND(),$M$12,$L$12)</f>
        <v>91.861867977445314</v>
      </c>
      <c r="E4710" s="14">
        <f ca="1">LOGINV(RAND(),$M$13,$L$13)</f>
        <v>22.584079952641773</v>
      </c>
      <c r="F4710" s="14">
        <f ca="1">LOGINV(RAND(),$M$14,$L$14)</f>
        <v>19.534347875220632</v>
      </c>
      <c r="G4710" s="14">
        <f ca="1">D4710+E4710+F4710</f>
        <v>133.98029580530772</v>
      </c>
      <c r="H4710">
        <f ca="1">FLOOR(SimTable[[#This Row],[Total_Service_Time_sec]],10)</f>
        <v>130</v>
      </c>
    </row>
    <row r="4711" spans="1:8" ht="15" customHeight="1">
      <c r="A4711">
        <f t="shared" si="73"/>
        <v>4710</v>
      </c>
      <c r="B4711" s="13">
        <f ca="1">RAND()</f>
        <v>0.10754524318475722</v>
      </c>
      <c r="C4711" t="str">
        <f ca="1">IF(B4711&lt;=$L$3,$I$3,IF(B4711&lt;=$L$4,$I$4,IF(B4711&lt;=$L$5,$I$5,IF(B4711&lt;=$L$6,$I$6,$I$7))))</f>
        <v>Cone</v>
      </c>
      <c r="D4711" s="14">
        <f ca="1">LOGINV(RAND(),$M$12,$L$12)</f>
        <v>27.690930370137274</v>
      </c>
      <c r="E4711" s="14">
        <f ca="1">LOGINV(RAND(),$M$13,$L$13)</f>
        <v>16.403710581655439</v>
      </c>
      <c r="F4711" s="14">
        <f ca="1">LOGINV(RAND(),$M$14,$L$14)</f>
        <v>23.447530013515411</v>
      </c>
      <c r="G4711" s="14">
        <f ca="1">D4711+E4711+F4711</f>
        <v>67.542170965308117</v>
      </c>
      <c r="H4711">
        <f ca="1">FLOOR(SimTable[[#This Row],[Total_Service_Time_sec]],10)</f>
        <v>60</v>
      </c>
    </row>
    <row r="4712" spans="1:8" ht="15" customHeight="1">
      <c r="A4712">
        <f t="shared" si="73"/>
        <v>4711</v>
      </c>
      <c r="B4712" s="13">
        <f ca="1">RAND()</f>
        <v>0.42218199912190368</v>
      </c>
      <c r="C4712" t="str">
        <f ca="1">IF(B4712&lt;=$L$3,$I$3,IF(B4712&lt;=$L$4,$I$4,IF(B4712&lt;=$L$5,$I$5,IF(B4712&lt;=$L$6,$I$6,$I$7))))</f>
        <v>Cone</v>
      </c>
      <c r="D4712" s="14">
        <f ca="1">LOGINV(RAND(),$M$12,$L$12)</f>
        <v>40.262251417778913</v>
      </c>
      <c r="E4712" s="14">
        <f ca="1">LOGINV(RAND(),$M$13,$L$13)</f>
        <v>44.231479933504552</v>
      </c>
      <c r="F4712" s="14">
        <f ca="1">LOGINV(RAND(),$M$14,$L$14)</f>
        <v>21.423307860632647</v>
      </c>
      <c r="G4712" s="14">
        <f ca="1">D4712+E4712+F4712</f>
        <v>105.91703921191611</v>
      </c>
      <c r="H4712">
        <f ca="1">FLOOR(SimTable[[#This Row],[Total_Service_Time_sec]],10)</f>
        <v>100</v>
      </c>
    </row>
    <row r="4713" spans="1:8" ht="15" customHeight="1">
      <c r="A4713">
        <f t="shared" si="73"/>
        <v>4712</v>
      </c>
      <c r="B4713" s="13">
        <f ca="1">RAND()</f>
        <v>0.1328290903935464</v>
      </c>
      <c r="C4713" t="str">
        <f ca="1">IF(B4713&lt;=$L$3,$I$3,IF(B4713&lt;=$L$4,$I$4,IF(B4713&lt;=$L$5,$I$5,IF(B4713&lt;=$L$6,$I$6,$I$7))))</f>
        <v>Cone</v>
      </c>
      <c r="D4713" s="14">
        <f ca="1">LOGINV(RAND(),$M$12,$L$12)</f>
        <v>38.699045892276182</v>
      </c>
      <c r="E4713" s="14">
        <f ca="1">LOGINV(RAND(),$M$13,$L$13)</f>
        <v>49.365002032211599</v>
      </c>
      <c r="F4713" s="14">
        <f ca="1">LOGINV(RAND(),$M$14,$L$14)</f>
        <v>17.562553363546616</v>
      </c>
      <c r="G4713" s="14">
        <f ca="1">D4713+E4713+F4713</f>
        <v>105.62660128803439</v>
      </c>
      <c r="H4713">
        <f ca="1">FLOOR(SimTable[[#This Row],[Total_Service_Time_sec]],10)</f>
        <v>100</v>
      </c>
    </row>
    <row r="4714" spans="1:8" ht="15" customHeight="1">
      <c r="A4714">
        <f t="shared" si="73"/>
        <v>4713</v>
      </c>
      <c r="B4714" s="13">
        <f ca="1">RAND()</f>
        <v>0.6957223303466501</v>
      </c>
      <c r="C4714" t="str">
        <f ca="1">IF(B4714&lt;=$L$3,$I$3,IF(B4714&lt;=$L$4,$I$4,IF(B4714&lt;=$L$5,$I$5,IF(B4714&lt;=$L$6,$I$6,$I$7))))</f>
        <v>Cup</v>
      </c>
      <c r="D4714" s="14">
        <f ca="1">LOGINV(RAND(),$M$12,$L$12)</f>
        <v>14.187083295461932</v>
      </c>
      <c r="E4714" s="14">
        <f ca="1">LOGINV(RAND(),$M$13,$L$13)</f>
        <v>17.53268251696495</v>
      </c>
      <c r="F4714" s="14">
        <f ca="1">LOGINV(RAND(),$M$14,$L$14)</f>
        <v>17.631443202433399</v>
      </c>
      <c r="G4714" s="14">
        <f ca="1">D4714+E4714+F4714</f>
        <v>49.351209014860281</v>
      </c>
      <c r="H4714">
        <f ca="1">FLOOR(SimTable[[#This Row],[Total_Service_Time_sec]],10)</f>
        <v>40</v>
      </c>
    </row>
    <row r="4715" spans="1:8" ht="15" customHeight="1">
      <c r="A4715">
        <f t="shared" si="73"/>
        <v>4714</v>
      </c>
      <c r="B4715" s="13">
        <f ca="1">RAND()</f>
        <v>0.2158448797198127</v>
      </c>
      <c r="C4715" t="str">
        <f ca="1">IF(B4715&lt;=$L$3,$I$3,IF(B4715&lt;=$L$4,$I$4,IF(B4715&lt;=$L$5,$I$5,IF(B4715&lt;=$L$6,$I$6,$I$7))))</f>
        <v>Cone</v>
      </c>
      <c r="D4715" s="14">
        <f ca="1">LOGINV(RAND(),$M$12,$L$12)</f>
        <v>21.618984290837105</v>
      </c>
      <c r="E4715" s="14">
        <f ca="1">LOGINV(RAND(),$M$13,$L$13)</f>
        <v>26.069240453650785</v>
      </c>
      <c r="F4715" s="14">
        <f ca="1">LOGINV(RAND(),$M$14,$L$14)</f>
        <v>20.994394155353202</v>
      </c>
      <c r="G4715" s="14">
        <f ca="1">D4715+E4715+F4715</f>
        <v>68.682618899841088</v>
      </c>
      <c r="H4715">
        <f ca="1">FLOOR(SimTable[[#This Row],[Total_Service_Time_sec]],10)</f>
        <v>60</v>
      </c>
    </row>
    <row r="4716" spans="1:8" ht="15" customHeight="1">
      <c r="A4716">
        <f t="shared" si="73"/>
        <v>4715</v>
      </c>
      <c r="B4716" s="13">
        <f ca="1">RAND()</f>
        <v>0.5316486195627862</v>
      </c>
      <c r="C4716" t="str">
        <f ca="1">IF(B4716&lt;=$L$3,$I$3,IF(B4716&lt;=$L$4,$I$4,IF(B4716&lt;=$L$5,$I$5,IF(B4716&lt;=$L$6,$I$6,$I$7))))</f>
        <v>Cup</v>
      </c>
      <c r="D4716" s="14">
        <f ca="1">LOGINV(RAND(),$M$12,$L$12)</f>
        <v>17.281785089475925</v>
      </c>
      <c r="E4716" s="14">
        <f ca="1">LOGINV(RAND(),$M$13,$L$13)</f>
        <v>34.072174089642552</v>
      </c>
      <c r="F4716" s="14">
        <f ca="1">LOGINV(RAND(),$M$14,$L$14)</f>
        <v>24.89817450582667</v>
      </c>
      <c r="G4716" s="14">
        <f ca="1">D4716+E4716+F4716</f>
        <v>76.25213368494515</v>
      </c>
      <c r="H4716">
        <f ca="1">FLOOR(SimTable[[#This Row],[Total_Service_Time_sec]],10)</f>
        <v>70</v>
      </c>
    </row>
    <row r="4717" spans="1:8" ht="15" customHeight="1">
      <c r="A4717">
        <f t="shared" si="73"/>
        <v>4716</v>
      </c>
      <c r="B4717" s="13">
        <f ca="1">RAND()</f>
        <v>0.1493351753829375</v>
      </c>
      <c r="C4717" t="str">
        <f ca="1">IF(B4717&lt;=$L$3,$I$3,IF(B4717&lt;=$L$4,$I$4,IF(B4717&lt;=$L$5,$I$5,IF(B4717&lt;=$L$6,$I$6,$I$7))))</f>
        <v>Cone</v>
      </c>
      <c r="D4717" s="14">
        <f ca="1">LOGINV(RAND(),$M$12,$L$12)</f>
        <v>20.358856120685996</v>
      </c>
      <c r="E4717" s="14">
        <f ca="1">LOGINV(RAND(),$M$13,$L$13)</f>
        <v>11.919284833261676</v>
      </c>
      <c r="F4717" s="14">
        <f ca="1">LOGINV(RAND(),$M$14,$L$14)</f>
        <v>15.741821559993225</v>
      </c>
      <c r="G4717" s="14">
        <f ca="1">D4717+E4717+F4717</f>
        <v>48.019962513940897</v>
      </c>
      <c r="H4717">
        <f ca="1">FLOOR(SimTable[[#This Row],[Total_Service_Time_sec]],10)</f>
        <v>40</v>
      </c>
    </row>
    <row r="4718" spans="1:8" ht="15" customHeight="1">
      <c r="A4718">
        <f t="shared" si="73"/>
        <v>4717</v>
      </c>
      <c r="B4718" s="13">
        <f ca="1">RAND()</f>
        <v>0.63439852791781126</v>
      </c>
      <c r="C4718" t="str">
        <f ca="1">IF(B4718&lt;=$L$3,$I$3,IF(B4718&lt;=$L$4,$I$4,IF(B4718&lt;=$L$5,$I$5,IF(B4718&lt;=$L$6,$I$6,$I$7))))</f>
        <v>Cup</v>
      </c>
      <c r="D4718" s="14">
        <f ca="1">LOGINV(RAND(),$M$12,$L$12)</f>
        <v>35.164921086178069</v>
      </c>
      <c r="E4718" s="14">
        <f ca="1">LOGINV(RAND(),$M$13,$L$13)</f>
        <v>31.357060196733681</v>
      </c>
      <c r="F4718" s="14">
        <f ca="1">LOGINV(RAND(),$M$14,$L$14)</f>
        <v>14.446110067478559</v>
      </c>
      <c r="G4718" s="14">
        <f ca="1">D4718+E4718+F4718</f>
        <v>80.96809135039031</v>
      </c>
      <c r="H4718">
        <f ca="1">FLOOR(SimTable[[#This Row],[Total_Service_Time_sec]],10)</f>
        <v>80</v>
      </c>
    </row>
    <row r="4719" spans="1:8" ht="15" customHeight="1">
      <c r="A4719">
        <f t="shared" si="73"/>
        <v>4718</v>
      </c>
      <c r="B4719" s="13">
        <f ca="1">RAND()</f>
        <v>7.4091488047639098E-2</v>
      </c>
      <c r="C4719" t="str">
        <f ca="1">IF(B4719&lt;=$L$3,$I$3,IF(B4719&lt;=$L$4,$I$4,IF(B4719&lt;=$L$5,$I$5,IF(B4719&lt;=$L$6,$I$6,$I$7))))</f>
        <v>Cone</v>
      </c>
      <c r="D4719" s="14">
        <f ca="1">LOGINV(RAND(),$M$12,$L$12)</f>
        <v>47.676151053941012</v>
      </c>
      <c r="E4719" s="14">
        <f ca="1">LOGINV(RAND(),$M$13,$L$13)</f>
        <v>22.661263733769026</v>
      </c>
      <c r="F4719" s="14">
        <f ca="1">LOGINV(RAND(),$M$14,$L$14)</f>
        <v>18.907454222134703</v>
      </c>
      <c r="G4719" s="14">
        <f ca="1">D4719+E4719+F4719</f>
        <v>89.244869009844734</v>
      </c>
      <c r="H4719">
        <f ca="1">FLOOR(SimTable[[#This Row],[Total_Service_Time_sec]],10)</f>
        <v>80</v>
      </c>
    </row>
    <row r="4720" spans="1:8" ht="15" customHeight="1">
      <c r="A4720">
        <f t="shared" si="73"/>
        <v>4719</v>
      </c>
      <c r="B4720" s="13">
        <f ca="1">RAND()</f>
        <v>0.15559604167176488</v>
      </c>
      <c r="C4720" t="str">
        <f ca="1">IF(B4720&lt;=$L$3,$I$3,IF(B4720&lt;=$L$4,$I$4,IF(B4720&lt;=$L$5,$I$5,IF(B4720&lt;=$L$6,$I$6,$I$7))))</f>
        <v>Cone</v>
      </c>
      <c r="D4720" s="14">
        <f ca="1">LOGINV(RAND(),$M$12,$L$12)</f>
        <v>20.915317649352808</v>
      </c>
      <c r="E4720" s="14">
        <f ca="1">LOGINV(RAND(),$M$13,$L$13)</f>
        <v>39.473924105290756</v>
      </c>
      <c r="F4720" s="14">
        <f ca="1">LOGINV(RAND(),$M$14,$L$14)</f>
        <v>19.701350130132838</v>
      </c>
      <c r="G4720" s="14">
        <f ca="1">D4720+E4720+F4720</f>
        <v>80.090591884776401</v>
      </c>
      <c r="H4720">
        <f ca="1">FLOOR(SimTable[[#This Row],[Total_Service_Time_sec]],10)</f>
        <v>80</v>
      </c>
    </row>
    <row r="4721" spans="1:8" ht="15" customHeight="1">
      <c r="A4721">
        <f t="shared" si="73"/>
        <v>4720</v>
      </c>
      <c r="B4721" s="13">
        <f ca="1">RAND()</f>
        <v>0.6705480109033084</v>
      </c>
      <c r="C4721" t="str">
        <f ca="1">IF(B4721&lt;=$L$3,$I$3,IF(B4721&lt;=$L$4,$I$4,IF(B4721&lt;=$L$5,$I$5,IF(B4721&lt;=$L$6,$I$6,$I$7))))</f>
        <v>Cup</v>
      </c>
      <c r="D4721" s="14">
        <f ca="1">LOGINV(RAND(),$M$12,$L$12)</f>
        <v>12.534472303361639</v>
      </c>
      <c r="E4721" s="14">
        <f ca="1">LOGINV(RAND(),$M$13,$L$13)</f>
        <v>18.396188808039621</v>
      </c>
      <c r="F4721" s="14">
        <f ca="1">LOGINV(RAND(),$M$14,$L$14)</f>
        <v>19.454053906239523</v>
      </c>
      <c r="G4721" s="14">
        <f ca="1">D4721+E4721+F4721</f>
        <v>50.384715017640787</v>
      </c>
      <c r="H4721">
        <f ca="1">FLOOR(SimTable[[#This Row],[Total_Service_Time_sec]],10)</f>
        <v>50</v>
      </c>
    </row>
    <row r="4722" spans="1:8" ht="15" customHeight="1">
      <c r="A4722">
        <f t="shared" si="73"/>
        <v>4721</v>
      </c>
      <c r="B4722" s="13">
        <f ca="1">RAND()</f>
        <v>6.4681795246722573E-2</v>
      </c>
      <c r="C4722" t="str">
        <f ca="1">IF(B4722&lt;=$L$3,$I$3,IF(B4722&lt;=$L$4,$I$4,IF(B4722&lt;=$L$5,$I$5,IF(B4722&lt;=$L$6,$I$6,$I$7))))</f>
        <v>Cone</v>
      </c>
      <c r="D4722" s="14">
        <f ca="1">LOGINV(RAND(),$M$12,$L$12)</f>
        <v>89.362002674773407</v>
      </c>
      <c r="E4722" s="14">
        <f ca="1">LOGINV(RAND(),$M$13,$L$13)</f>
        <v>28.921799108109632</v>
      </c>
      <c r="F4722" s="14">
        <f ca="1">LOGINV(RAND(),$M$14,$L$14)</f>
        <v>23.010210218626405</v>
      </c>
      <c r="G4722" s="14">
        <f ca="1">D4722+E4722+F4722</f>
        <v>141.29401200150946</v>
      </c>
      <c r="H4722">
        <f ca="1">FLOOR(SimTable[[#This Row],[Total_Service_Time_sec]],10)</f>
        <v>140</v>
      </c>
    </row>
    <row r="4723" spans="1:8" ht="15" customHeight="1">
      <c r="A4723">
        <f t="shared" si="73"/>
        <v>4722</v>
      </c>
      <c r="B4723" s="13">
        <f ca="1">RAND()</f>
        <v>0.80149635117608531</v>
      </c>
      <c r="C4723" t="str">
        <f ca="1">IF(B4723&lt;=$L$3,$I$3,IF(B4723&lt;=$L$4,$I$4,IF(B4723&lt;=$L$5,$I$5,IF(B4723&lt;=$L$6,$I$6,$I$7))))</f>
        <v>Cup</v>
      </c>
      <c r="D4723" s="14">
        <f ca="1">LOGINV(RAND(),$M$12,$L$12)</f>
        <v>30.857677795116643</v>
      </c>
      <c r="E4723" s="14">
        <f ca="1">LOGINV(RAND(),$M$13,$L$13)</f>
        <v>30.704355058659253</v>
      </c>
      <c r="F4723" s="14">
        <f ca="1">LOGINV(RAND(),$M$14,$L$14)</f>
        <v>20.916955210252727</v>
      </c>
      <c r="G4723" s="14">
        <f ca="1">D4723+E4723+F4723</f>
        <v>82.478988064028627</v>
      </c>
      <c r="H4723">
        <f ca="1">FLOOR(SimTable[[#This Row],[Total_Service_Time_sec]],10)</f>
        <v>80</v>
      </c>
    </row>
    <row r="4724" spans="1:8" ht="15" customHeight="1">
      <c r="A4724">
        <f t="shared" si="73"/>
        <v>4723</v>
      </c>
      <c r="B4724" s="13">
        <f ca="1">RAND()</f>
        <v>0.9998675501170895</v>
      </c>
      <c r="C4724" t="str">
        <f ca="1">IF(B4724&lt;=$L$3,$I$3,IF(B4724&lt;=$L$4,$I$4,IF(B4724&lt;=$L$5,$I$5,IF(B4724&lt;=$L$6,$I$6,$I$7))))</f>
        <v>Sundae</v>
      </c>
      <c r="D4724" s="14">
        <f ca="1">LOGINV(RAND(),$M$12,$L$12)</f>
        <v>20.606020486509305</v>
      </c>
      <c r="E4724" s="14">
        <f ca="1">LOGINV(RAND(),$M$13,$L$13)</f>
        <v>21.607485743729129</v>
      </c>
      <c r="F4724" s="14">
        <f ca="1">LOGINV(RAND(),$M$14,$L$14)</f>
        <v>15.146289495529446</v>
      </c>
      <c r="G4724" s="14">
        <f ca="1">D4724+E4724+F4724</f>
        <v>57.359795725767881</v>
      </c>
      <c r="H4724">
        <f ca="1">FLOOR(SimTable[[#This Row],[Total_Service_Time_sec]],10)</f>
        <v>50</v>
      </c>
    </row>
    <row r="4725" spans="1:8" ht="15" customHeight="1">
      <c r="A4725">
        <f t="shared" si="73"/>
        <v>4724</v>
      </c>
      <c r="B4725" s="13">
        <f ca="1">RAND()</f>
        <v>0.30521475887306482</v>
      </c>
      <c r="C4725" t="str">
        <f ca="1">IF(B4725&lt;=$L$3,$I$3,IF(B4725&lt;=$L$4,$I$4,IF(B4725&lt;=$L$5,$I$5,IF(B4725&lt;=$L$6,$I$6,$I$7))))</f>
        <v>Cone</v>
      </c>
      <c r="D4725" s="14">
        <f ca="1">LOGINV(RAND(),$M$12,$L$12)</f>
        <v>55.535660794084528</v>
      </c>
      <c r="E4725" s="14">
        <f ca="1">LOGINV(RAND(),$M$13,$L$13)</f>
        <v>49.337830626264989</v>
      </c>
      <c r="F4725" s="14">
        <f ca="1">LOGINV(RAND(),$M$14,$L$14)</f>
        <v>28.228865761906199</v>
      </c>
      <c r="G4725" s="14">
        <f ca="1">D4725+E4725+F4725</f>
        <v>133.10235718225573</v>
      </c>
      <c r="H4725">
        <f ca="1">FLOOR(SimTable[[#This Row],[Total_Service_Time_sec]],10)</f>
        <v>130</v>
      </c>
    </row>
    <row r="4726" spans="1:8" ht="15" customHeight="1">
      <c r="A4726">
        <f t="shared" si="73"/>
        <v>4725</v>
      </c>
      <c r="B4726" s="13">
        <f ca="1">RAND()</f>
        <v>5.1841914380269638E-2</v>
      </c>
      <c r="C4726" t="str">
        <f ca="1">IF(B4726&lt;=$L$3,$I$3,IF(B4726&lt;=$L$4,$I$4,IF(B4726&lt;=$L$5,$I$5,IF(B4726&lt;=$L$6,$I$6,$I$7))))</f>
        <v>Cone</v>
      </c>
      <c r="D4726" s="14">
        <f ca="1">LOGINV(RAND(),$M$12,$L$12)</f>
        <v>19.925580624913991</v>
      </c>
      <c r="E4726" s="14">
        <f ca="1">LOGINV(RAND(),$M$13,$L$13)</f>
        <v>31.429081045697988</v>
      </c>
      <c r="F4726" s="14">
        <f ca="1">LOGINV(RAND(),$M$14,$L$14)</f>
        <v>24.556542490220153</v>
      </c>
      <c r="G4726" s="14">
        <f ca="1">D4726+E4726+F4726</f>
        <v>75.911204160832128</v>
      </c>
      <c r="H4726">
        <f ca="1">FLOOR(SimTable[[#This Row],[Total_Service_Time_sec]],10)</f>
        <v>70</v>
      </c>
    </row>
    <row r="4727" spans="1:8" ht="15" customHeight="1">
      <c r="A4727">
        <f t="shared" si="73"/>
        <v>4726</v>
      </c>
      <c r="B4727" s="13">
        <f ca="1">RAND()</f>
        <v>7.1492377848065392E-2</v>
      </c>
      <c r="C4727" t="str">
        <f ca="1">IF(B4727&lt;=$L$3,$I$3,IF(B4727&lt;=$L$4,$I$4,IF(B4727&lt;=$L$5,$I$5,IF(B4727&lt;=$L$6,$I$6,$I$7))))</f>
        <v>Cone</v>
      </c>
      <c r="D4727" s="14">
        <f ca="1">LOGINV(RAND(),$M$12,$L$12)</f>
        <v>24.013357153316615</v>
      </c>
      <c r="E4727" s="14">
        <f ca="1">LOGINV(RAND(),$M$13,$L$13)</f>
        <v>26.414010773499939</v>
      </c>
      <c r="F4727" s="14">
        <f ca="1">LOGINV(RAND(),$M$14,$L$14)</f>
        <v>23.36714908558902</v>
      </c>
      <c r="G4727" s="14">
        <f ca="1">D4727+E4727+F4727</f>
        <v>73.794517012405578</v>
      </c>
      <c r="H4727">
        <f ca="1">FLOOR(SimTable[[#This Row],[Total_Service_Time_sec]],10)</f>
        <v>70</v>
      </c>
    </row>
    <row r="4728" spans="1:8" ht="15" customHeight="1">
      <c r="A4728">
        <f t="shared" si="73"/>
        <v>4727</v>
      </c>
      <c r="B4728" s="13">
        <f ca="1">RAND()</f>
        <v>0.6841100187143665</v>
      </c>
      <c r="C4728" t="str">
        <f ca="1">IF(B4728&lt;=$L$3,$I$3,IF(B4728&lt;=$L$4,$I$4,IF(B4728&lt;=$L$5,$I$5,IF(B4728&lt;=$L$6,$I$6,$I$7))))</f>
        <v>Cup</v>
      </c>
      <c r="D4728" s="14">
        <f ca="1">LOGINV(RAND(),$M$12,$L$12)</f>
        <v>90.217524431682705</v>
      </c>
      <c r="E4728" s="14">
        <f ca="1">LOGINV(RAND(),$M$13,$L$13)</f>
        <v>18.866808710051171</v>
      </c>
      <c r="F4728" s="14">
        <f ca="1">LOGINV(RAND(),$M$14,$L$14)</f>
        <v>18.602058727527545</v>
      </c>
      <c r="G4728" s="14">
        <f ca="1">D4728+E4728+F4728</f>
        <v>127.68639186926143</v>
      </c>
      <c r="H4728">
        <f ca="1">FLOOR(SimTable[[#This Row],[Total_Service_Time_sec]],10)</f>
        <v>120</v>
      </c>
    </row>
    <row r="4729" spans="1:8" ht="15" customHeight="1">
      <c r="A4729">
        <f t="shared" si="73"/>
        <v>4728</v>
      </c>
      <c r="B4729" s="13">
        <f ca="1">RAND()</f>
        <v>0.18045060347519848</v>
      </c>
      <c r="C4729" t="str">
        <f ca="1">IF(B4729&lt;=$L$3,$I$3,IF(B4729&lt;=$L$4,$I$4,IF(B4729&lt;=$L$5,$I$5,IF(B4729&lt;=$L$6,$I$6,$I$7))))</f>
        <v>Cone</v>
      </c>
      <c r="D4729" s="14">
        <f ca="1">LOGINV(RAND(),$M$12,$L$12)</f>
        <v>6.8082404755309192</v>
      </c>
      <c r="E4729" s="14">
        <f ca="1">LOGINV(RAND(),$M$13,$L$13)</f>
        <v>15.525620997124896</v>
      </c>
      <c r="F4729" s="14">
        <f ca="1">LOGINV(RAND(),$M$14,$L$14)</f>
        <v>21.491393688566991</v>
      </c>
      <c r="G4729" s="14">
        <f ca="1">D4729+E4729+F4729</f>
        <v>43.825255161222806</v>
      </c>
      <c r="H4729">
        <f ca="1">FLOOR(SimTable[[#This Row],[Total_Service_Time_sec]],10)</f>
        <v>40</v>
      </c>
    </row>
    <row r="4730" spans="1:8" ht="15" customHeight="1">
      <c r="A4730">
        <f t="shared" si="73"/>
        <v>4729</v>
      </c>
      <c r="B4730" s="13">
        <f ca="1">RAND()</f>
        <v>0.14549943265042464</v>
      </c>
      <c r="C4730" t="str">
        <f ca="1">IF(B4730&lt;=$L$3,$I$3,IF(B4730&lt;=$L$4,$I$4,IF(B4730&lt;=$L$5,$I$5,IF(B4730&lt;=$L$6,$I$6,$I$7))))</f>
        <v>Cone</v>
      </c>
      <c r="D4730" s="14">
        <f ca="1">LOGINV(RAND(),$M$12,$L$12)</f>
        <v>75.118300369811891</v>
      </c>
      <c r="E4730" s="14">
        <f ca="1">LOGINV(RAND(),$M$13,$L$13)</f>
        <v>44.65587756051562</v>
      </c>
      <c r="F4730" s="14">
        <f ca="1">LOGINV(RAND(),$M$14,$L$14)</f>
        <v>20.434234403442332</v>
      </c>
      <c r="G4730" s="14">
        <f ca="1">D4730+E4730+F4730</f>
        <v>140.20841233376984</v>
      </c>
      <c r="H4730">
        <f ca="1">FLOOR(SimTable[[#This Row],[Total_Service_Time_sec]],10)</f>
        <v>140</v>
      </c>
    </row>
    <row r="4731" spans="1:8" ht="15" customHeight="1">
      <c r="A4731">
        <f t="shared" si="73"/>
        <v>4730</v>
      </c>
      <c r="B4731" s="13">
        <f ca="1">RAND()</f>
        <v>0.88540644320529838</v>
      </c>
      <c r="C4731" t="str">
        <f ca="1">IF(B4731&lt;=$L$3,$I$3,IF(B4731&lt;=$L$4,$I$4,IF(B4731&lt;=$L$5,$I$5,IF(B4731&lt;=$L$6,$I$6,$I$7))))</f>
        <v>Shake</v>
      </c>
      <c r="D4731" s="14">
        <f ca="1">LOGINV(RAND(),$M$12,$L$12)</f>
        <v>29.288313165345084</v>
      </c>
      <c r="E4731" s="14">
        <f ca="1">LOGINV(RAND(),$M$13,$L$13)</f>
        <v>36.913784554372143</v>
      </c>
      <c r="F4731" s="14">
        <f ca="1">LOGINV(RAND(),$M$14,$L$14)</f>
        <v>18.622549722521445</v>
      </c>
      <c r="G4731" s="14">
        <f ca="1">D4731+E4731+F4731</f>
        <v>84.824647442238671</v>
      </c>
      <c r="H4731">
        <f ca="1">FLOOR(SimTable[[#This Row],[Total_Service_Time_sec]],10)</f>
        <v>80</v>
      </c>
    </row>
    <row r="4732" spans="1:8" ht="15" customHeight="1">
      <c r="A4732">
        <f t="shared" si="73"/>
        <v>4731</v>
      </c>
      <c r="B4732" s="13">
        <f ca="1">RAND()</f>
        <v>0.13940936622897471</v>
      </c>
      <c r="C4732" t="str">
        <f ca="1">IF(B4732&lt;=$L$3,$I$3,IF(B4732&lt;=$L$4,$I$4,IF(B4732&lt;=$L$5,$I$5,IF(B4732&lt;=$L$6,$I$6,$I$7))))</f>
        <v>Cone</v>
      </c>
      <c r="D4732" s="14">
        <f ca="1">LOGINV(RAND(),$M$12,$L$12)</f>
        <v>13.448970623303255</v>
      </c>
      <c r="E4732" s="14">
        <f ca="1">LOGINV(RAND(),$M$13,$L$13)</f>
        <v>31.648038682396407</v>
      </c>
      <c r="F4732" s="14">
        <f ca="1">LOGINV(RAND(),$M$14,$L$14)</f>
        <v>19.345428014492491</v>
      </c>
      <c r="G4732" s="14">
        <f ca="1">D4732+E4732+F4732</f>
        <v>64.442437320192155</v>
      </c>
      <c r="H4732">
        <f ca="1">FLOOR(SimTable[[#This Row],[Total_Service_Time_sec]],10)</f>
        <v>60</v>
      </c>
    </row>
    <row r="4733" spans="1:8" ht="15" customHeight="1">
      <c r="A4733">
        <f t="shared" si="73"/>
        <v>4732</v>
      </c>
      <c r="B4733" s="13">
        <f ca="1">RAND()</f>
        <v>0.37877889789634811</v>
      </c>
      <c r="C4733" t="str">
        <f ca="1">IF(B4733&lt;=$L$3,$I$3,IF(B4733&lt;=$L$4,$I$4,IF(B4733&lt;=$L$5,$I$5,IF(B4733&lt;=$L$6,$I$6,$I$7))))</f>
        <v>Cone</v>
      </c>
      <c r="D4733" s="14">
        <f ca="1">LOGINV(RAND(),$M$12,$L$12)</f>
        <v>66.624374369261488</v>
      </c>
      <c r="E4733" s="14">
        <f ca="1">LOGINV(RAND(),$M$13,$L$13)</f>
        <v>30.262796631179267</v>
      </c>
      <c r="F4733" s="14">
        <f ca="1">LOGINV(RAND(),$M$14,$L$14)</f>
        <v>24.292688018233335</v>
      </c>
      <c r="G4733" s="14">
        <f ca="1">D4733+E4733+F4733</f>
        <v>121.17985901867409</v>
      </c>
      <c r="H4733">
        <f ca="1">FLOOR(SimTable[[#This Row],[Total_Service_Time_sec]],10)</f>
        <v>120</v>
      </c>
    </row>
    <row r="4734" spans="1:8" ht="15" customHeight="1">
      <c r="A4734">
        <f t="shared" si="73"/>
        <v>4733</v>
      </c>
      <c r="B4734" s="13">
        <f ca="1">RAND()</f>
        <v>0.35660365891718548</v>
      </c>
      <c r="C4734" t="str">
        <f ca="1">IF(B4734&lt;=$L$3,$I$3,IF(B4734&lt;=$L$4,$I$4,IF(B4734&lt;=$L$5,$I$5,IF(B4734&lt;=$L$6,$I$6,$I$7))))</f>
        <v>Cone</v>
      </c>
      <c r="D4734" s="14">
        <f ca="1">LOGINV(RAND(),$M$12,$L$12)</f>
        <v>30.551668650448459</v>
      </c>
      <c r="E4734" s="14">
        <f ca="1">LOGINV(RAND(),$M$13,$L$13)</f>
        <v>38.862941117351426</v>
      </c>
      <c r="F4734" s="14">
        <f ca="1">LOGINV(RAND(),$M$14,$L$14)</f>
        <v>16.530662619763238</v>
      </c>
      <c r="G4734" s="14">
        <f ca="1">D4734+E4734+F4734</f>
        <v>85.945272387563122</v>
      </c>
      <c r="H4734">
        <f ca="1">FLOOR(SimTable[[#This Row],[Total_Service_Time_sec]],10)</f>
        <v>80</v>
      </c>
    </row>
    <row r="4735" spans="1:8" ht="15" customHeight="1">
      <c r="A4735">
        <f t="shared" si="73"/>
        <v>4734</v>
      </c>
      <c r="B4735" s="13">
        <f ca="1">RAND()</f>
        <v>0.23636396423364214</v>
      </c>
      <c r="C4735" t="str">
        <f ca="1">IF(B4735&lt;=$L$3,$I$3,IF(B4735&lt;=$L$4,$I$4,IF(B4735&lt;=$L$5,$I$5,IF(B4735&lt;=$L$6,$I$6,$I$7))))</f>
        <v>Cone</v>
      </c>
      <c r="D4735" s="14">
        <f ca="1">LOGINV(RAND(),$M$12,$L$12)</f>
        <v>40.896698700582405</v>
      </c>
      <c r="E4735" s="14">
        <f ca="1">LOGINV(RAND(),$M$13,$L$13)</f>
        <v>38.482119080618354</v>
      </c>
      <c r="F4735" s="14">
        <f ca="1">LOGINV(RAND(),$M$14,$L$14)</f>
        <v>21.785452925230793</v>
      </c>
      <c r="G4735" s="14">
        <f ca="1">D4735+E4735+F4735</f>
        <v>101.16427070643155</v>
      </c>
      <c r="H4735">
        <f ca="1">FLOOR(SimTable[[#This Row],[Total_Service_Time_sec]],10)</f>
        <v>100</v>
      </c>
    </row>
    <row r="4736" spans="1:8" ht="15" customHeight="1">
      <c r="A4736">
        <f t="shared" si="73"/>
        <v>4735</v>
      </c>
      <c r="B4736" s="13">
        <f ca="1">RAND()</f>
        <v>0.21823280792208399</v>
      </c>
      <c r="C4736" t="str">
        <f ca="1">IF(B4736&lt;=$L$3,$I$3,IF(B4736&lt;=$L$4,$I$4,IF(B4736&lt;=$L$5,$I$5,IF(B4736&lt;=$L$6,$I$6,$I$7))))</f>
        <v>Cone</v>
      </c>
      <c r="D4736" s="14">
        <f ca="1">LOGINV(RAND(),$M$12,$L$12)</f>
        <v>47.805702510812104</v>
      </c>
      <c r="E4736" s="14">
        <f ca="1">LOGINV(RAND(),$M$13,$L$13)</f>
        <v>19.137559390074863</v>
      </c>
      <c r="F4736" s="14">
        <f ca="1">LOGINV(RAND(),$M$14,$L$14)</f>
        <v>18.676715830396976</v>
      </c>
      <c r="G4736" s="14">
        <f ca="1">D4736+E4736+F4736</f>
        <v>85.619977731283939</v>
      </c>
      <c r="H4736">
        <f ca="1">FLOOR(SimTable[[#This Row],[Total_Service_Time_sec]],10)</f>
        <v>80</v>
      </c>
    </row>
    <row r="4737" spans="1:8" ht="15" customHeight="1">
      <c r="A4737">
        <f t="shared" si="73"/>
        <v>4736</v>
      </c>
      <c r="B4737" s="13">
        <f ca="1">RAND()</f>
        <v>0.2582622744488533</v>
      </c>
      <c r="C4737" t="str">
        <f ca="1">IF(B4737&lt;=$L$3,$I$3,IF(B4737&lt;=$L$4,$I$4,IF(B4737&lt;=$L$5,$I$5,IF(B4737&lt;=$L$6,$I$6,$I$7))))</f>
        <v>Cone</v>
      </c>
      <c r="D4737" s="14">
        <f ca="1">LOGINV(RAND(),$M$12,$L$12)</f>
        <v>27.334662142279019</v>
      </c>
      <c r="E4737" s="14">
        <f ca="1">LOGINV(RAND(),$M$13,$L$13)</f>
        <v>62.120521254470994</v>
      </c>
      <c r="F4737" s="14">
        <f ca="1">LOGINV(RAND(),$M$14,$L$14)</f>
        <v>21.747963268225551</v>
      </c>
      <c r="G4737" s="14">
        <f ca="1">D4737+E4737+F4737</f>
        <v>111.20314666497556</v>
      </c>
      <c r="H4737">
        <f ca="1">FLOOR(SimTable[[#This Row],[Total_Service_Time_sec]],10)</f>
        <v>110</v>
      </c>
    </row>
    <row r="4738" spans="1:8" ht="15" customHeight="1">
      <c r="A4738">
        <f t="shared" ref="A4738:A4801" si="74">ROW()-1</f>
        <v>4737</v>
      </c>
      <c r="B4738" s="13">
        <f ca="1">RAND()</f>
        <v>0.93312774777357588</v>
      </c>
      <c r="C4738" t="str">
        <f ca="1">IF(B4738&lt;=$L$3,$I$3,IF(B4738&lt;=$L$4,$I$4,IF(B4738&lt;=$L$5,$I$5,IF(B4738&lt;=$L$6,$I$6,$I$7))))</f>
        <v>Split</v>
      </c>
      <c r="D4738" s="14">
        <f ca="1">LOGINV(RAND(),$M$12,$L$12)</f>
        <v>13.671078668936341</v>
      </c>
      <c r="E4738" s="14">
        <f ca="1">LOGINV(RAND(),$M$13,$L$13)</f>
        <v>29.216144865300265</v>
      </c>
      <c r="F4738" s="14">
        <f ca="1">LOGINV(RAND(),$M$14,$L$14)</f>
        <v>15.38142473021429</v>
      </c>
      <c r="G4738" s="14">
        <f ca="1">D4738+E4738+F4738</f>
        <v>58.268648264450896</v>
      </c>
      <c r="H4738">
        <f ca="1">FLOOR(SimTable[[#This Row],[Total_Service_Time_sec]],10)</f>
        <v>50</v>
      </c>
    </row>
    <row r="4739" spans="1:8" ht="15" customHeight="1">
      <c r="A4739">
        <f t="shared" si="74"/>
        <v>4738</v>
      </c>
      <c r="B4739" s="13">
        <f ca="1">RAND()</f>
        <v>0.74820091136421796</v>
      </c>
      <c r="C4739" t="str">
        <f ca="1">IF(B4739&lt;=$L$3,$I$3,IF(B4739&lt;=$L$4,$I$4,IF(B4739&lt;=$L$5,$I$5,IF(B4739&lt;=$L$6,$I$6,$I$7))))</f>
        <v>Cup</v>
      </c>
      <c r="D4739" s="14">
        <f ca="1">LOGINV(RAND(),$M$12,$L$12)</f>
        <v>29.586642474034203</v>
      </c>
      <c r="E4739" s="14">
        <f ca="1">LOGINV(RAND(),$M$13,$L$13)</f>
        <v>12.799759667216588</v>
      </c>
      <c r="F4739" s="14">
        <f ca="1">LOGINV(RAND(),$M$14,$L$14)</f>
        <v>23.40160181193788</v>
      </c>
      <c r="G4739" s="14">
        <f ca="1">D4739+E4739+F4739</f>
        <v>65.788003953188678</v>
      </c>
      <c r="H4739">
        <f ca="1">FLOOR(SimTable[[#This Row],[Total_Service_Time_sec]],10)</f>
        <v>60</v>
      </c>
    </row>
    <row r="4740" spans="1:8" ht="15" customHeight="1">
      <c r="A4740">
        <f t="shared" si="74"/>
        <v>4739</v>
      </c>
      <c r="B4740" s="13">
        <f ca="1">RAND()</f>
        <v>0.48869255311099769</v>
      </c>
      <c r="C4740" t="str">
        <f ca="1">IF(B4740&lt;=$L$3,$I$3,IF(B4740&lt;=$L$4,$I$4,IF(B4740&lt;=$L$5,$I$5,IF(B4740&lt;=$L$6,$I$6,$I$7))))</f>
        <v>Cone</v>
      </c>
      <c r="D4740" s="14">
        <f ca="1">LOGINV(RAND(),$M$12,$L$12)</f>
        <v>39.159264896316245</v>
      </c>
      <c r="E4740" s="14">
        <f ca="1">LOGINV(RAND(),$M$13,$L$13)</f>
        <v>15.743165010319409</v>
      </c>
      <c r="F4740" s="14">
        <f ca="1">LOGINV(RAND(),$M$14,$L$14)</f>
        <v>19.781988191536868</v>
      </c>
      <c r="G4740" s="14">
        <f ca="1">D4740+E4740+F4740</f>
        <v>74.684418098172529</v>
      </c>
      <c r="H4740">
        <f ca="1">FLOOR(SimTable[[#This Row],[Total_Service_Time_sec]],10)</f>
        <v>70</v>
      </c>
    </row>
    <row r="4741" spans="1:8" ht="15" customHeight="1">
      <c r="A4741">
        <f t="shared" si="74"/>
        <v>4740</v>
      </c>
      <c r="B4741" s="13">
        <f ca="1">RAND()</f>
        <v>1.0145249290089087E-2</v>
      </c>
      <c r="C4741" t="str">
        <f ca="1">IF(B4741&lt;=$L$3,$I$3,IF(B4741&lt;=$L$4,$I$4,IF(B4741&lt;=$L$5,$I$5,IF(B4741&lt;=$L$6,$I$6,$I$7))))</f>
        <v>Cone</v>
      </c>
      <c r="D4741" s="14">
        <f ca="1">LOGINV(RAND(),$M$12,$L$12)</f>
        <v>13.470230896449364</v>
      </c>
      <c r="E4741" s="14">
        <f ca="1">LOGINV(RAND(),$M$13,$L$13)</f>
        <v>18.78608752003657</v>
      </c>
      <c r="F4741" s="14">
        <f ca="1">LOGINV(RAND(),$M$14,$L$14)</f>
        <v>21.049037588010972</v>
      </c>
      <c r="G4741" s="14">
        <f ca="1">D4741+E4741+F4741</f>
        <v>53.3053560044969</v>
      </c>
      <c r="H4741">
        <f ca="1">FLOOR(SimTable[[#This Row],[Total_Service_Time_sec]],10)</f>
        <v>50</v>
      </c>
    </row>
    <row r="4742" spans="1:8" ht="15" customHeight="1">
      <c r="A4742">
        <f t="shared" si="74"/>
        <v>4741</v>
      </c>
      <c r="B4742" s="13">
        <f ca="1">RAND()</f>
        <v>0.55969446798858724</v>
      </c>
      <c r="C4742" t="str">
        <f ca="1">IF(B4742&lt;=$L$3,$I$3,IF(B4742&lt;=$L$4,$I$4,IF(B4742&lt;=$L$5,$I$5,IF(B4742&lt;=$L$6,$I$6,$I$7))))</f>
        <v>Cup</v>
      </c>
      <c r="D4742" s="14">
        <f ca="1">LOGINV(RAND(),$M$12,$L$12)</f>
        <v>4.8270779169906932</v>
      </c>
      <c r="E4742" s="14">
        <f ca="1">LOGINV(RAND(),$M$13,$L$13)</f>
        <v>14.765648152275912</v>
      </c>
      <c r="F4742" s="14">
        <f ca="1">LOGINV(RAND(),$M$14,$L$14)</f>
        <v>22.464824227488329</v>
      </c>
      <c r="G4742" s="14">
        <f ca="1">D4742+E4742+F4742</f>
        <v>42.057550296754933</v>
      </c>
      <c r="H4742">
        <f ca="1">FLOOR(SimTable[[#This Row],[Total_Service_Time_sec]],10)</f>
        <v>40</v>
      </c>
    </row>
    <row r="4743" spans="1:8" ht="15" customHeight="1">
      <c r="A4743">
        <f t="shared" si="74"/>
        <v>4742</v>
      </c>
      <c r="B4743" s="13">
        <f ca="1">RAND()</f>
        <v>0.2308176462360485</v>
      </c>
      <c r="C4743" t="str">
        <f ca="1">IF(B4743&lt;=$L$3,$I$3,IF(B4743&lt;=$L$4,$I$4,IF(B4743&lt;=$L$5,$I$5,IF(B4743&lt;=$L$6,$I$6,$I$7))))</f>
        <v>Cone</v>
      </c>
      <c r="D4743" s="14">
        <f ca="1">LOGINV(RAND(),$M$12,$L$12)</f>
        <v>28.904823240149597</v>
      </c>
      <c r="E4743" s="14">
        <f ca="1">LOGINV(RAND(),$M$13,$L$13)</f>
        <v>13.87826577046286</v>
      </c>
      <c r="F4743" s="14">
        <f ca="1">LOGINV(RAND(),$M$14,$L$14)</f>
        <v>19.760083391882361</v>
      </c>
      <c r="G4743" s="14">
        <f ca="1">D4743+E4743+F4743</f>
        <v>62.543172402494818</v>
      </c>
      <c r="H4743">
        <f ca="1">FLOOR(SimTable[[#This Row],[Total_Service_Time_sec]],10)</f>
        <v>60</v>
      </c>
    </row>
    <row r="4744" spans="1:8" ht="15" customHeight="1">
      <c r="A4744">
        <f t="shared" si="74"/>
        <v>4743</v>
      </c>
      <c r="B4744" s="13">
        <f ca="1">RAND()</f>
        <v>0.67600068314869055</v>
      </c>
      <c r="C4744" t="str">
        <f ca="1">IF(B4744&lt;=$L$3,$I$3,IF(B4744&lt;=$L$4,$I$4,IF(B4744&lt;=$L$5,$I$5,IF(B4744&lt;=$L$6,$I$6,$I$7))))</f>
        <v>Cup</v>
      </c>
      <c r="D4744" s="14">
        <f ca="1">LOGINV(RAND(),$M$12,$L$12)</f>
        <v>24.481281810896565</v>
      </c>
      <c r="E4744" s="14">
        <f ca="1">LOGINV(RAND(),$M$13,$L$13)</f>
        <v>17.952786579284503</v>
      </c>
      <c r="F4744" s="14">
        <f ca="1">LOGINV(RAND(),$M$14,$L$14)</f>
        <v>20.696081477653991</v>
      </c>
      <c r="G4744" s="14">
        <f ca="1">D4744+E4744+F4744</f>
        <v>63.130149867835058</v>
      </c>
      <c r="H4744">
        <f ca="1">FLOOR(SimTable[[#This Row],[Total_Service_Time_sec]],10)</f>
        <v>60</v>
      </c>
    </row>
    <row r="4745" spans="1:8" ht="15" customHeight="1">
      <c r="A4745">
        <f t="shared" si="74"/>
        <v>4744</v>
      </c>
      <c r="B4745" s="13">
        <f ca="1">RAND()</f>
        <v>7.2694748003525045E-2</v>
      </c>
      <c r="C4745" t="str">
        <f ca="1">IF(B4745&lt;=$L$3,$I$3,IF(B4745&lt;=$L$4,$I$4,IF(B4745&lt;=$L$5,$I$5,IF(B4745&lt;=$L$6,$I$6,$I$7))))</f>
        <v>Cone</v>
      </c>
      <c r="D4745" s="14">
        <f ca="1">LOGINV(RAND(),$M$12,$L$12)</f>
        <v>11.531059641889811</v>
      </c>
      <c r="E4745" s="14">
        <f ca="1">LOGINV(RAND(),$M$13,$L$13)</f>
        <v>14.997678893499206</v>
      </c>
      <c r="F4745" s="14">
        <f ca="1">LOGINV(RAND(),$M$14,$L$14)</f>
        <v>24.142766453388429</v>
      </c>
      <c r="G4745" s="14">
        <f ca="1">D4745+E4745+F4745</f>
        <v>50.671504988777443</v>
      </c>
      <c r="H4745">
        <f ca="1">FLOOR(SimTable[[#This Row],[Total_Service_Time_sec]],10)</f>
        <v>50</v>
      </c>
    </row>
    <row r="4746" spans="1:8" ht="15" customHeight="1">
      <c r="A4746">
        <f t="shared" si="74"/>
        <v>4745</v>
      </c>
      <c r="B4746" s="13">
        <f ca="1">RAND()</f>
        <v>0.77403744004613162</v>
      </c>
      <c r="C4746" t="str">
        <f ca="1">IF(B4746&lt;=$L$3,$I$3,IF(B4746&lt;=$L$4,$I$4,IF(B4746&lt;=$L$5,$I$5,IF(B4746&lt;=$L$6,$I$6,$I$7))))</f>
        <v>Cup</v>
      </c>
      <c r="D4746" s="14">
        <f ca="1">LOGINV(RAND(),$M$12,$L$12)</f>
        <v>24.870125748595058</v>
      </c>
      <c r="E4746" s="14">
        <f ca="1">LOGINV(RAND(),$M$13,$L$13)</f>
        <v>23.929031904184381</v>
      </c>
      <c r="F4746" s="14">
        <f ca="1">LOGINV(RAND(),$M$14,$L$14)</f>
        <v>19.167812839946599</v>
      </c>
      <c r="G4746" s="14">
        <f ca="1">D4746+E4746+F4746</f>
        <v>67.966970492726034</v>
      </c>
      <c r="H4746">
        <f ca="1">FLOOR(SimTable[[#This Row],[Total_Service_Time_sec]],10)</f>
        <v>60</v>
      </c>
    </row>
    <row r="4747" spans="1:8" ht="15" customHeight="1">
      <c r="A4747">
        <f t="shared" si="74"/>
        <v>4746</v>
      </c>
      <c r="B4747" s="13">
        <f ca="1">RAND()</f>
        <v>0.17283323204321421</v>
      </c>
      <c r="C4747" t="str">
        <f ca="1">IF(B4747&lt;=$L$3,$I$3,IF(B4747&lt;=$L$4,$I$4,IF(B4747&lt;=$L$5,$I$5,IF(B4747&lt;=$L$6,$I$6,$I$7))))</f>
        <v>Cone</v>
      </c>
      <c r="D4747" s="14">
        <f ca="1">LOGINV(RAND(),$M$12,$L$12)</f>
        <v>25.362022785098127</v>
      </c>
      <c r="E4747" s="14">
        <f ca="1">LOGINV(RAND(),$M$13,$L$13)</f>
        <v>11.136384671610351</v>
      </c>
      <c r="F4747" s="14">
        <f ca="1">LOGINV(RAND(),$M$14,$L$14)</f>
        <v>20.336059928735466</v>
      </c>
      <c r="G4747" s="14">
        <f ca="1">D4747+E4747+F4747</f>
        <v>56.834467385443943</v>
      </c>
      <c r="H4747">
        <f ca="1">FLOOR(SimTable[[#This Row],[Total_Service_Time_sec]],10)</f>
        <v>50</v>
      </c>
    </row>
    <row r="4748" spans="1:8" ht="15" customHeight="1">
      <c r="A4748">
        <f t="shared" si="74"/>
        <v>4747</v>
      </c>
      <c r="B4748" s="13">
        <f ca="1">RAND()</f>
        <v>0.33664373088071231</v>
      </c>
      <c r="C4748" t="str">
        <f ca="1">IF(B4748&lt;=$L$3,$I$3,IF(B4748&lt;=$L$4,$I$4,IF(B4748&lt;=$L$5,$I$5,IF(B4748&lt;=$L$6,$I$6,$I$7))))</f>
        <v>Cone</v>
      </c>
      <c r="D4748" s="14">
        <f ca="1">LOGINV(RAND(),$M$12,$L$12)</f>
        <v>11.006450587009271</v>
      </c>
      <c r="E4748" s="14">
        <f ca="1">LOGINV(RAND(),$M$13,$L$13)</f>
        <v>27.379973766472727</v>
      </c>
      <c r="F4748" s="14">
        <f ca="1">LOGINV(RAND(),$M$14,$L$14)</f>
        <v>20.78838511484971</v>
      </c>
      <c r="G4748" s="14">
        <f ca="1">D4748+E4748+F4748</f>
        <v>59.174809468331709</v>
      </c>
      <c r="H4748">
        <f ca="1">FLOOR(SimTable[[#This Row],[Total_Service_Time_sec]],10)</f>
        <v>50</v>
      </c>
    </row>
    <row r="4749" spans="1:8" ht="15" customHeight="1">
      <c r="A4749">
        <f t="shared" si="74"/>
        <v>4748</v>
      </c>
      <c r="B4749" s="13">
        <f ca="1">RAND()</f>
        <v>0.62816570418821349</v>
      </c>
      <c r="C4749" t="str">
        <f ca="1">IF(B4749&lt;=$L$3,$I$3,IF(B4749&lt;=$L$4,$I$4,IF(B4749&lt;=$L$5,$I$5,IF(B4749&lt;=$L$6,$I$6,$I$7))))</f>
        <v>Cup</v>
      </c>
      <c r="D4749" s="14">
        <f ca="1">LOGINV(RAND(),$M$12,$L$12)</f>
        <v>21.804786934232361</v>
      </c>
      <c r="E4749" s="14">
        <f ca="1">LOGINV(RAND(),$M$13,$L$13)</f>
        <v>37.508385506447624</v>
      </c>
      <c r="F4749" s="14">
        <f ca="1">LOGINV(RAND(),$M$14,$L$14)</f>
        <v>20.845885156893377</v>
      </c>
      <c r="G4749" s="14">
        <f ca="1">D4749+E4749+F4749</f>
        <v>80.159057597573366</v>
      </c>
      <c r="H4749">
        <f ca="1">FLOOR(SimTable[[#This Row],[Total_Service_Time_sec]],10)</f>
        <v>80</v>
      </c>
    </row>
    <row r="4750" spans="1:8" ht="15" customHeight="1">
      <c r="A4750">
        <f t="shared" si="74"/>
        <v>4749</v>
      </c>
      <c r="B4750" s="13">
        <f ca="1">RAND()</f>
        <v>0.96112496371864342</v>
      </c>
      <c r="C4750" t="str">
        <f ca="1">IF(B4750&lt;=$L$3,$I$3,IF(B4750&lt;=$L$4,$I$4,IF(B4750&lt;=$L$5,$I$5,IF(B4750&lt;=$L$6,$I$6,$I$7))))</f>
        <v>Sundae</v>
      </c>
      <c r="D4750" s="14">
        <f ca="1">LOGINV(RAND(),$M$12,$L$12)</f>
        <v>86.741175513671806</v>
      </c>
      <c r="E4750" s="14">
        <f ca="1">LOGINV(RAND(),$M$13,$L$13)</f>
        <v>20.613264545947295</v>
      </c>
      <c r="F4750" s="14">
        <f ca="1">LOGINV(RAND(),$M$14,$L$14)</f>
        <v>15.355889230942429</v>
      </c>
      <c r="G4750" s="14">
        <f ca="1">D4750+E4750+F4750</f>
        <v>122.71032929056152</v>
      </c>
      <c r="H4750">
        <f ca="1">FLOOR(SimTable[[#This Row],[Total_Service_Time_sec]],10)</f>
        <v>120</v>
      </c>
    </row>
    <row r="4751" spans="1:8" ht="15" customHeight="1">
      <c r="A4751">
        <f t="shared" si="74"/>
        <v>4750</v>
      </c>
      <c r="B4751" s="13">
        <f ca="1">RAND()</f>
        <v>0.47589072923591302</v>
      </c>
      <c r="C4751" t="str">
        <f ca="1">IF(B4751&lt;=$L$3,$I$3,IF(B4751&lt;=$L$4,$I$4,IF(B4751&lt;=$L$5,$I$5,IF(B4751&lt;=$L$6,$I$6,$I$7))))</f>
        <v>Cone</v>
      </c>
      <c r="D4751" s="14">
        <f ca="1">LOGINV(RAND(),$M$12,$L$12)</f>
        <v>24.043571253324156</v>
      </c>
      <c r="E4751" s="14">
        <f ca="1">LOGINV(RAND(),$M$13,$L$13)</f>
        <v>21.936994779671075</v>
      </c>
      <c r="F4751" s="14">
        <f ca="1">LOGINV(RAND(),$M$14,$L$14)</f>
        <v>19.189445923019413</v>
      </c>
      <c r="G4751" s="14">
        <f ca="1">D4751+E4751+F4751</f>
        <v>65.170011956014633</v>
      </c>
      <c r="H4751">
        <f ca="1">FLOOR(SimTable[[#This Row],[Total_Service_Time_sec]],10)</f>
        <v>60</v>
      </c>
    </row>
    <row r="4752" spans="1:8" ht="15" customHeight="1">
      <c r="A4752">
        <f t="shared" si="74"/>
        <v>4751</v>
      </c>
      <c r="B4752" s="13">
        <f ca="1">RAND()</f>
        <v>2.3369995648244268E-2</v>
      </c>
      <c r="C4752" t="str">
        <f ca="1">IF(B4752&lt;=$L$3,$I$3,IF(B4752&lt;=$L$4,$I$4,IF(B4752&lt;=$L$5,$I$5,IF(B4752&lt;=$L$6,$I$6,$I$7))))</f>
        <v>Cone</v>
      </c>
      <c r="D4752" s="14">
        <f ca="1">LOGINV(RAND(),$M$12,$L$12)</f>
        <v>36.532421278641948</v>
      </c>
      <c r="E4752" s="14">
        <f ca="1">LOGINV(RAND(),$M$13,$L$13)</f>
        <v>15.435515717786627</v>
      </c>
      <c r="F4752" s="14">
        <f ca="1">LOGINV(RAND(),$M$14,$L$14)</f>
        <v>15.588023823163212</v>
      </c>
      <c r="G4752" s="14">
        <f ca="1">D4752+E4752+F4752</f>
        <v>67.555960819591789</v>
      </c>
      <c r="H4752">
        <f ca="1">FLOOR(SimTable[[#This Row],[Total_Service_Time_sec]],10)</f>
        <v>60</v>
      </c>
    </row>
    <row r="4753" spans="1:8" ht="15" customHeight="1">
      <c r="A4753">
        <f t="shared" si="74"/>
        <v>4752</v>
      </c>
      <c r="B4753" s="13">
        <f ca="1">RAND()</f>
        <v>0.89789899411537233</v>
      </c>
      <c r="C4753" t="str">
        <f ca="1">IF(B4753&lt;=$L$3,$I$3,IF(B4753&lt;=$L$4,$I$4,IF(B4753&lt;=$L$5,$I$5,IF(B4753&lt;=$L$6,$I$6,$I$7))))</f>
        <v>Shake</v>
      </c>
      <c r="D4753" s="14">
        <f ca="1">LOGINV(RAND(),$M$12,$L$12)</f>
        <v>40.261781417403967</v>
      </c>
      <c r="E4753" s="14">
        <f ca="1">LOGINV(RAND(),$M$13,$L$13)</f>
        <v>18.863985769308094</v>
      </c>
      <c r="F4753" s="14">
        <f ca="1">LOGINV(RAND(),$M$14,$L$14)</f>
        <v>22.856534413555408</v>
      </c>
      <c r="G4753" s="14">
        <f ca="1">D4753+E4753+F4753</f>
        <v>81.982301600267476</v>
      </c>
      <c r="H4753">
        <f ca="1">FLOOR(SimTable[[#This Row],[Total_Service_Time_sec]],10)</f>
        <v>80</v>
      </c>
    </row>
    <row r="4754" spans="1:8" ht="15" customHeight="1">
      <c r="A4754">
        <f t="shared" si="74"/>
        <v>4753</v>
      </c>
      <c r="B4754" s="13">
        <f ca="1">RAND()</f>
        <v>0.75344898824865736</v>
      </c>
      <c r="C4754" t="str">
        <f ca="1">IF(B4754&lt;=$L$3,$I$3,IF(B4754&lt;=$L$4,$I$4,IF(B4754&lt;=$L$5,$I$5,IF(B4754&lt;=$L$6,$I$6,$I$7))))</f>
        <v>Cup</v>
      </c>
      <c r="D4754" s="14">
        <f ca="1">LOGINV(RAND(),$M$12,$L$12)</f>
        <v>29.696725686040079</v>
      </c>
      <c r="E4754" s="14">
        <f ca="1">LOGINV(RAND(),$M$13,$L$13)</f>
        <v>33.127671571606363</v>
      </c>
      <c r="F4754" s="14">
        <f ca="1">LOGINV(RAND(),$M$14,$L$14)</f>
        <v>29.579380002101647</v>
      </c>
      <c r="G4754" s="14">
        <f ca="1">D4754+E4754+F4754</f>
        <v>92.403777259748082</v>
      </c>
      <c r="H4754">
        <f ca="1">FLOOR(SimTable[[#This Row],[Total_Service_Time_sec]],10)</f>
        <v>90</v>
      </c>
    </row>
    <row r="4755" spans="1:8" ht="15" customHeight="1">
      <c r="A4755">
        <f t="shared" si="74"/>
        <v>4754</v>
      </c>
      <c r="B4755" s="13">
        <f ca="1">RAND()</f>
        <v>0.1856927115159881</v>
      </c>
      <c r="C4755" t="str">
        <f ca="1">IF(B4755&lt;=$L$3,$I$3,IF(B4755&lt;=$L$4,$I$4,IF(B4755&lt;=$L$5,$I$5,IF(B4755&lt;=$L$6,$I$6,$I$7))))</f>
        <v>Cone</v>
      </c>
      <c r="D4755" s="14">
        <f ca="1">LOGINV(RAND(),$M$12,$L$12)</f>
        <v>16.570338603342961</v>
      </c>
      <c r="E4755" s="14">
        <f ca="1">LOGINV(RAND(),$M$13,$L$13)</f>
        <v>11.74846703580141</v>
      </c>
      <c r="F4755" s="14">
        <f ca="1">LOGINV(RAND(),$M$14,$L$14)</f>
        <v>14.484691104347061</v>
      </c>
      <c r="G4755" s="14">
        <f ca="1">D4755+E4755+F4755</f>
        <v>42.803496743491436</v>
      </c>
      <c r="H4755">
        <f ca="1">FLOOR(SimTable[[#This Row],[Total_Service_Time_sec]],10)</f>
        <v>40</v>
      </c>
    </row>
    <row r="4756" spans="1:8" ht="15" customHeight="1">
      <c r="A4756">
        <f t="shared" si="74"/>
        <v>4755</v>
      </c>
      <c r="B4756" s="13">
        <f ca="1">RAND()</f>
        <v>0.68663750388964195</v>
      </c>
      <c r="C4756" t="str">
        <f ca="1">IF(B4756&lt;=$L$3,$I$3,IF(B4756&lt;=$L$4,$I$4,IF(B4756&lt;=$L$5,$I$5,IF(B4756&lt;=$L$6,$I$6,$I$7))))</f>
        <v>Cup</v>
      </c>
      <c r="D4756" s="14">
        <f ca="1">LOGINV(RAND(),$M$12,$L$12)</f>
        <v>27.160162252505543</v>
      </c>
      <c r="E4756" s="14">
        <f ca="1">LOGINV(RAND(),$M$13,$L$13)</f>
        <v>10.140478522443683</v>
      </c>
      <c r="F4756" s="14">
        <f ca="1">LOGINV(RAND(),$M$14,$L$14)</f>
        <v>20.015535391815582</v>
      </c>
      <c r="G4756" s="14">
        <f ca="1">D4756+E4756+F4756</f>
        <v>57.316176166764812</v>
      </c>
      <c r="H4756">
        <f ca="1">FLOOR(SimTable[[#This Row],[Total_Service_Time_sec]],10)</f>
        <v>50</v>
      </c>
    </row>
    <row r="4757" spans="1:8" ht="15" customHeight="1">
      <c r="A4757">
        <f t="shared" si="74"/>
        <v>4756</v>
      </c>
      <c r="B4757" s="13">
        <f ca="1">RAND()</f>
        <v>0.59335213520359753</v>
      </c>
      <c r="C4757" t="str">
        <f ca="1">IF(B4757&lt;=$L$3,$I$3,IF(B4757&lt;=$L$4,$I$4,IF(B4757&lt;=$L$5,$I$5,IF(B4757&lt;=$L$6,$I$6,$I$7))))</f>
        <v>Cup</v>
      </c>
      <c r="D4757" s="14">
        <f ca="1">LOGINV(RAND(),$M$12,$L$12)</f>
        <v>38.69711318492903</v>
      </c>
      <c r="E4757" s="14">
        <f ca="1">LOGINV(RAND(),$M$13,$L$13)</f>
        <v>13.32566934809657</v>
      </c>
      <c r="F4757" s="14">
        <f ca="1">LOGINV(RAND(),$M$14,$L$14)</f>
        <v>25.992692327784926</v>
      </c>
      <c r="G4757" s="14">
        <f ca="1">D4757+E4757+F4757</f>
        <v>78.015474860810528</v>
      </c>
      <c r="H4757">
        <f ca="1">FLOOR(SimTable[[#This Row],[Total_Service_Time_sec]],10)</f>
        <v>70</v>
      </c>
    </row>
    <row r="4758" spans="1:8" ht="15" customHeight="1">
      <c r="A4758">
        <f t="shared" si="74"/>
        <v>4757</v>
      </c>
      <c r="B4758" s="13">
        <f ca="1">RAND()</f>
        <v>0.98012372294581018</v>
      </c>
      <c r="C4758" t="str">
        <f ca="1">IF(B4758&lt;=$L$3,$I$3,IF(B4758&lt;=$L$4,$I$4,IF(B4758&lt;=$L$5,$I$5,IF(B4758&lt;=$L$6,$I$6,$I$7))))</f>
        <v>Sundae</v>
      </c>
      <c r="D4758" s="14">
        <f ca="1">LOGINV(RAND(),$M$12,$L$12)</f>
        <v>43.868868112169075</v>
      </c>
      <c r="E4758" s="14">
        <f ca="1">LOGINV(RAND(),$M$13,$L$13)</f>
        <v>24.630465480980849</v>
      </c>
      <c r="F4758" s="14">
        <f ca="1">LOGINV(RAND(),$M$14,$L$14)</f>
        <v>22.659945963747997</v>
      </c>
      <c r="G4758" s="14">
        <f ca="1">D4758+E4758+F4758</f>
        <v>91.159279556897928</v>
      </c>
      <c r="H4758">
        <f ca="1">FLOOR(SimTable[[#This Row],[Total_Service_Time_sec]],10)</f>
        <v>90</v>
      </c>
    </row>
    <row r="4759" spans="1:8" ht="15" customHeight="1">
      <c r="A4759">
        <f t="shared" si="74"/>
        <v>4758</v>
      </c>
      <c r="B4759" s="13">
        <f ca="1">RAND()</f>
        <v>0.29395597656076</v>
      </c>
      <c r="C4759" t="str">
        <f ca="1">IF(B4759&lt;=$L$3,$I$3,IF(B4759&lt;=$L$4,$I$4,IF(B4759&lt;=$L$5,$I$5,IF(B4759&lt;=$L$6,$I$6,$I$7))))</f>
        <v>Cone</v>
      </c>
      <c r="D4759" s="14">
        <f ca="1">LOGINV(RAND(),$M$12,$L$12)</f>
        <v>14.430424622043413</v>
      </c>
      <c r="E4759" s="14">
        <f ca="1">LOGINV(RAND(),$M$13,$L$13)</f>
        <v>27.624876114742893</v>
      </c>
      <c r="F4759" s="14">
        <f ca="1">LOGINV(RAND(),$M$14,$L$14)</f>
        <v>22.816900311581751</v>
      </c>
      <c r="G4759" s="14">
        <f ca="1">D4759+E4759+F4759</f>
        <v>64.872201048368055</v>
      </c>
      <c r="H4759">
        <f ca="1">FLOOR(SimTable[[#This Row],[Total_Service_Time_sec]],10)</f>
        <v>60</v>
      </c>
    </row>
    <row r="4760" spans="1:8" ht="15" customHeight="1">
      <c r="A4760">
        <f t="shared" si="74"/>
        <v>4759</v>
      </c>
      <c r="B4760" s="13">
        <f ca="1">RAND()</f>
        <v>0.90439212074915831</v>
      </c>
      <c r="C4760" t="str">
        <f ca="1">IF(B4760&lt;=$L$3,$I$3,IF(B4760&lt;=$L$4,$I$4,IF(B4760&lt;=$L$5,$I$5,IF(B4760&lt;=$L$6,$I$6,$I$7))))</f>
        <v>Split</v>
      </c>
      <c r="D4760" s="14">
        <f ca="1">LOGINV(RAND(),$M$12,$L$12)</f>
        <v>56.949080459300895</v>
      </c>
      <c r="E4760" s="14">
        <f ca="1">LOGINV(RAND(),$M$13,$L$13)</f>
        <v>19.909657352852374</v>
      </c>
      <c r="F4760" s="14">
        <f ca="1">LOGINV(RAND(),$M$14,$L$14)</f>
        <v>16.755529631914534</v>
      </c>
      <c r="G4760" s="14">
        <f ca="1">D4760+E4760+F4760</f>
        <v>93.614267444067792</v>
      </c>
      <c r="H4760">
        <f ca="1">FLOOR(SimTable[[#This Row],[Total_Service_Time_sec]],10)</f>
        <v>90</v>
      </c>
    </row>
    <row r="4761" spans="1:8" ht="15" customHeight="1">
      <c r="A4761">
        <f t="shared" si="74"/>
        <v>4760</v>
      </c>
      <c r="B4761" s="13">
        <f ca="1">RAND()</f>
        <v>0.67660197329831706</v>
      </c>
      <c r="C4761" t="str">
        <f ca="1">IF(B4761&lt;=$L$3,$I$3,IF(B4761&lt;=$L$4,$I$4,IF(B4761&lt;=$L$5,$I$5,IF(B4761&lt;=$L$6,$I$6,$I$7))))</f>
        <v>Cup</v>
      </c>
      <c r="D4761" s="14">
        <f ca="1">LOGINV(RAND(),$M$12,$L$12)</f>
        <v>13.841558415967596</v>
      </c>
      <c r="E4761" s="14">
        <f ca="1">LOGINV(RAND(),$M$13,$L$13)</f>
        <v>24.027750696012653</v>
      </c>
      <c r="F4761" s="14">
        <f ca="1">LOGINV(RAND(),$M$14,$L$14)</f>
        <v>15.540388098678568</v>
      </c>
      <c r="G4761" s="14">
        <f ca="1">D4761+E4761+F4761</f>
        <v>53.40969721065882</v>
      </c>
      <c r="H4761">
        <f ca="1">FLOOR(SimTable[[#This Row],[Total_Service_Time_sec]],10)</f>
        <v>50</v>
      </c>
    </row>
    <row r="4762" spans="1:8" ht="15" customHeight="1">
      <c r="A4762">
        <f t="shared" si="74"/>
        <v>4761</v>
      </c>
      <c r="B4762" s="13">
        <f ca="1">RAND()</f>
        <v>0.47898687541399987</v>
      </c>
      <c r="C4762" t="str">
        <f ca="1">IF(B4762&lt;=$L$3,$I$3,IF(B4762&lt;=$L$4,$I$4,IF(B4762&lt;=$L$5,$I$5,IF(B4762&lt;=$L$6,$I$6,$I$7))))</f>
        <v>Cone</v>
      </c>
      <c r="D4762" s="14">
        <f ca="1">LOGINV(RAND(),$M$12,$L$12)</f>
        <v>16.693834938796485</v>
      </c>
      <c r="E4762" s="14">
        <f ca="1">LOGINV(RAND(),$M$13,$L$13)</f>
        <v>30.219925107092418</v>
      </c>
      <c r="F4762" s="14">
        <f ca="1">LOGINV(RAND(),$M$14,$L$14)</f>
        <v>19.058839620349723</v>
      </c>
      <c r="G4762" s="14">
        <f ca="1">D4762+E4762+F4762</f>
        <v>65.972599666238636</v>
      </c>
      <c r="H4762">
        <f ca="1">FLOOR(SimTable[[#This Row],[Total_Service_Time_sec]],10)</f>
        <v>60</v>
      </c>
    </row>
    <row r="4763" spans="1:8" ht="15" customHeight="1">
      <c r="A4763">
        <f t="shared" si="74"/>
        <v>4762</v>
      </c>
      <c r="B4763" s="13">
        <f ca="1">RAND()</f>
        <v>0.15073169262213781</v>
      </c>
      <c r="C4763" t="str">
        <f ca="1">IF(B4763&lt;=$L$3,$I$3,IF(B4763&lt;=$L$4,$I$4,IF(B4763&lt;=$L$5,$I$5,IF(B4763&lt;=$L$6,$I$6,$I$7))))</f>
        <v>Cone</v>
      </c>
      <c r="D4763" s="14">
        <f ca="1">LOGINV(RAND(),$M$12,$L$12)</f>
        <v>20.178875022531194</v>
      </c>
      <c r="E4763" s="14">
        <f ca="1">LOGINV(RAND(),$M$13,$L$13)</f>
        <v>36.73573713873634</v>
      </c>
      <c r="F4763" s="14">
        <f ca="1">LOGINV(RAND(),$M$14,$L$14)</f>
        <v>18.801596989014715</v>
      </c>
      <c r="G4763" s="14">
        <f ca="1">D4763+E4763+F4763</f>
        <v>75.716209150282253</v>
      </c>
      <c r="H4763">
        <f ca="1">FLOOR(SimTable[[#This Row],[Total_Service_Time_sec]],10)</f>
        <v>70</v>
      </c>
    </row>
    <row r="4764" spans="1:8" ht="15" customHeight="1">
      <c r="A4764">
        <f t="shared" si="74"/>
        <v>4763</v>
      </c>
      <c r="B4764" s="13">
        <f ca="1">RAND()</f>
        <v>0.14711401414238268</v>
      </c>
      <c r="C4764" t="str">
        <f ca="1">IF(B4764&lt;=$L$3,$I$3,IF(B4764&lt;=$L$4,$I$4,IF(B4764&lt;=$L$5,$I$5,IF(B4764&lt;=$L$6,$I$6,$I$7))))</f>
        <v>Cone</v>
      </c>
      <c r="D4764" s="14">
        <f ca="1">LOGINV(RAND(),$M$12,$L$12)</f>
        <v>56.409372590427161</v>
      </c>
      <c r="E4764" s="14">
        <f ca="1">LOGINV(RAND(),$M$13,$L$13)</f>
        <v>60.529057435969584</v>
      </c>
      <c r="F4764" s="14">
        <f ca="1">LOGINV(RAND(),$M$14,$L$14)</f>
        <v>22.220087047139398</v>
      </c>
      <c r="G4764" s="14">
        <f ca="1">D4764+E4764+F4764</f>
        <v>139.15851707353613</v>
      </c>
      <c r="H4764">
        <f ca="1">FLOOR(SimTable[[#This Row],[Total_Service_Time_sec]],10)</f>
        <v>130</v>
      </c>
    </row>
    <row r="4765" spans="1:8" ht="15" customHeight="1">
      <c r="A4765">
        <f t="shared" si="74"/>
        <v>4764</v>
      </c>
      <c r="B4765" s="13">
        <f ca="1">RAND()</f>
        <v>0.43262333954820686</v>
      </c>
      <c r="C4765" t="str">
        <f ca="1">IF(B4765&lt;=$L$3,$I$3,IF(B4765&lt;=$L$4,$I$4,IF(B4765&lt;=$L$5,$I$5,IF(B4765&lt;=$L$6,$I$6,$I$7))))</f>
        <v>Cone</v>
      </c>
      <c r="D4765" s="14">
        <f ca="1">LOGINV(RAND(),$M$12,$L$12)</f>
        <v>23.531775589665369</v>
      </c>
      <c r="E4765" s="14">
        <f ca="1">LOGINV(RAND(),$M$13,$L$13)</f>
        <v>20.093869907177179</v>
      </c>
      <c r="F4765" s="14">
        <f ca="1">LOGINV(RAND(),$M$14,$L$14)</f>
        <v>27.771509910803214</v>
      </c>
      <c r="G4765" s="14">
        <f ca="1">D4765+E4765+F4765</f>
        <v>71.397155407645769</v>
      </c>
      <c r="H4765">
        <f ca="1">FLOOR(SimTable[[#This Row],[Total_Service_Time_sec]],10)</f>
        <v>70</v>
      </c>
    </row>
    <row r="4766" spans="1:8" ht="15" customHeight="1">
      <c r="A4766">
        <f t="shared" si="74"/>
        <v>4765</v>
      </c>
      <c r="B4766" s="13">
        <f ca="1">RAND()</f>
        <v>0.48151291244555894</v>
      </c>
      <c r="C4766" t="str">
        <f ca="1">IF(B4766&lt;=$L$3,$I$3,IF(B4766&lt;=$L$4,$I$4,IF(B4766&lt;=$L$5,$I$5,IF(B4766&lt;=$L$6,$I$6,$I$7))))</f>
        <v>Cone</v>
      </c>
      <c r="D4766" s="14">
        <f ca="1">LOGINV(RAND(),$M$12,$L$12)</f>
        <v>24.475433488642143</v>
      </c>
      <c r="E4766" s="14">
        <f ca="1">LOGINV(RAND(),$M$13,$L$13)</f>
        <v>44.876060230401855</v>
      </c>
      <c r="F4766" s="14">
        <f ca="1">LOGINV(RAND(),$M$14,$L$14)</f>
        <v>13.874157377919538</v>
      </c>
      <c r="G4766" s="14">
        <f ca="1">D4766+E4766+F4766</f>
        <v>83.225651096963531</v>
      </c>
      <c r="H4766">
        <f ca="1">FLOOR(SimTable[[#This Row],[Total_Service_Time_sec]],10)</f>
        <v>80</v>
      </c>
    </row>
    <row r="4767" spans="1:8" ht="15" customHeight="1">
      <c r="A4767">
        <f t="shared" si="74"/>
        <v>4766</v>
      </c>
      <c r="B4767" s="13">
        <f ca="1">RAND()</f>
        <v>0.11381438197745553</v>
      </c>
      <c r="C4767" t="str">
        <f ca="1">IF(B4767&lt;=$L$3,$I$3,IF(B4767&lt;=$L$4,$I$4,IF(B4767&lt;=$L$5,$I$5,IF(B4767&lt;=$L$6,$I$6,$I$7))))</f>
        <v>Cone</v>
      </c>
      <c r="D4767" s="14">
        <f ca="1">LOGINV(RAND(),$M$12,$L$12)</f>
        <v>33.1429468788143</v>
      </c>
      <c r="E4767" s="14">
        <f ca="1">LOGINV(RAND(),$M$13,$L$13)</f>
        <v>9.6359050434122206</v>
      </c>
      <c r="F4767" s="14">
        <f ca="1">LOGINV(RAND(),$M$14,$L$14)</f>
        <v>27.211023733103019</v>
      </c>
      <c r="G4767" s="14">
        <f ca="1">D4767+E4767+F4767</f>
        <v>69.989875655329541</v>
      </c>
      <c r="H4767">
        <f ca="1">FLOOR(SimTable[[#This Row],[Total_Service_Time_sec]],10)</f>
        <v>60</v>
      </c>
    </row>
    <row r="4768" spans="1:8" ht="15" customHeight="1">
      <c r="A4768">
        <f t="shared" si="74"/>
        <v>4767</v>
      </c>
      <c r="B4768" s="13">
        <f ca="1">RAND()</f>
        <v>0.12501451858087131</v>
      </c>
      <c r="C4768" t="str">
        <f ca="1">IF(B4768&lt;=$L$3,$I$3,IF(B4768&lt;=$L$4,$I$4,IF(B4768&lt;=$L$5,$I$5,IF(B4768&lt;=$L$6,$I$6,$I$7))))</f>
        <v>Cone</v>
      </c>
      <c r="D4768" s="14">
        <f ca="1">LOGINV(RAND(),$M$12,$L$12)</f>
        <v>30.32358905097259</v>
      </c>
      <c r="E4768" s="14">
        <f ca="1">LOGINV(RAND(),$M$13,$L$13)</f>
        <v>83.289009351189634</v>
      </c>
      <c r="F4768" s="14">
        <f ca="1">LOGINV(RAND(),$M$14,$L$14)</f>
        <v>13.309885437412058</v>
      </c>
      <c r="G4768" s="14">
        <f ca="1">D4768+E4768+F4768</f>
        <v>126.92248383957428</v>
      </c>
      <c r="H4768">
        <f ca="1">FLOOR(SimTable[[#This Row],[Total_Service_Time_sec]],10)</f>
        <v>120</v>
      </c>
    </row>
    <row r="4769" spans="1:8" ht="15" customHeight="1">
      <c r="A4769">
        <f t="shared" si="74"/>
        <v>4768</v>
      </c>
      <c r="B4769" s="13">
        <f ca="1">RAND()</f>
        <v>0.37934603184792537</v>
      </c>
      <c r="C4769" t="str">
        <f ca="1">IF(B4769&lt;=$L$3,$I$3,IF(B4769&lt;=$L$4,$I$4,IF(B4769&lt;=$L$5,$I$5,IF(B4769&lt;=$L$6,$I$6,$I$7))))</f>
        <v>Cone</v>
      </c>
      <c r="D4769" s="14">
        <f ca="1">LOGINV(RAND(),$M$12,$L$12)</f>
        <v>31.908545725358156</v>
      </c>
      <c r="E4769" s="14">
        <f ca="1">LOGINV(RAND(),$M$13,$L$13)</f>
        <v>42.170880283006873</v>
      </c>
      <c r="F4769" s="14">
        <f ca="1">LOGINV(RAND(),$M$14,$L$14)</f>
        <v>20.176170794333547</v>
      </c>
      <c r="G4769" s="14">
        <f ca="1">D4769+E4769+F4769</f>
        <v>94.255596802698577</v>
      </c>
      <c r="H4769">
        <f ca="1">FLOOR(SimTable[[#This Row],[Total_Service_Time_sec]],10)</f>
        <v>90</v>
      </c>
    </row>
    <row r="4770" spans="1:8" ht="15" customHeight="1">
      <c r="A4770">
        <f t="shared" si="74"/>
        <v>4769</v>
      </c>
      <c r="B4770" s="13">
        <f ca="1">RAND()</f>
        <v>0.56178763929916664</v>
      </c>
      <c r="C4770" t="str">
        <f ca="1">IF(B4770&lt;=$L$3,$I$3,IF(B4770&lt;=$L$4,$I$4,IF(B4770&lt;=$L$5,$I$5,IF(B4770&lt;=$L$6,$I$6,$I$7))))</f>
        <v>Cup</v>
      </c>
      <c r="D4770" s="14">
        <f ca="1">LOGINV(RAND(),$M$12,$L$12)</f>
        <v>23.153648094708451</v>
      </c>
      <c r="E4770" s="14">
        <f ca="1">LOGINV(RAND(),$M$13,$L$13)</f>
        <v>51.792420049883745</v>
      </c>
      <c r="F4770" s="14">
        <f ca="1">LOGINV(RAND(),$M$14,$L$14)</f>
        <v>19.583614449747397</v>
      </c>
      <c r="G4770" s="14">
        <f ca="1">D4770+E4770+F4770</f>
        <v>94.529682594339604</v>
      </c>
      <c r="H4770">
        <f ca="1">FLOOR(SimTable[[#This Row],[Total_Service_Time_sec]],10)</f>
        <v>90</v>
      </c>
    </row>
    <row r="4771" spans="1:8" ht="15" customHeight="1">
      <c r="A4771">
        <f t="shared" si="74"/>
        <v>4770</v>
      </c>
      <c r="B4771" s="13">
        <f ca="1">RAND()</f>
        <v>0.63801243230482363</v>
      </c>
      <c r="C4771" t="str">
        <f ca="1">IF(B4771&lt;=$L$3,$I$3,IF(B4771&lt;=$L$4,$I$4,IF(B4771&lt;=$L$5,$I$5,IF(B4771&lt;=$L$6,$I$6,$I$7))))</f>
        <v>Cup</v>
      </c>
      <c r="D4771" s="14">
        <f ca="1">LOGINV(RAND(),$M$12,$L$12)</f>
        <v>16.121661372317508</v>
      </c>
      <c r="E4771" s="14">
        <f ca="1">LOGINV(RAND(),$M$13,$L$13)</f>
        <v>16.029266148666125</v>
      </c>
      <c r="F4771" s="14">
        <f ca="1">LOGINV(RAND(),$M$14,$L$14)</f>
        <v>21.627457531966364</v>
      </c>
      <c r="G4771" s="14">
        <f ca="1">D4771+E4771+F4771</f>
        <v>53.778385052949993</v>
      </c>
      <c r="H4771">
        <f ca="1">FLOOR(SimTable[[#This Row],[Total_Service_Time_sec]],10)</f>
        <v>50</v>
      </c>
    </row>
    <row r="4772" spans="1:8" ht="15" customHeight="1">
      <c r="A4772">
        <f t="shared" si="74"/>
        <v>4771</v>
      </c>
      <c r="B4772" s="13">
        <f ca="1">RAND()</f>
        <v>0.28881322793850395</v>
      </c>
      <c r="C4772" t="str">
        <f ca="1">IF(B4772&lt;=$L$3,$I$3,IF(B4772&lt;=$L$4,$I$4,IF(B4772&lt;=$L$5,$I$5,IF(B4772&lt;=$L$6,$I$6,$I$7))))</f>
        <v>Cone</v>
      </c>
      <c r="D4772" s="14">
        <f ca="1">LOGINV(RAND(),$M$12,$L$12)</f>
        <v>24.855519694545258</v>
      </c>
      <c r="E4772" s="14">
        <f ca="1">LOGINV(RAND(),$M$13,$L$13)</f>
        <v>55.660836149816966</v>
      </c>
      <c r="F4772" s="14">
        <f ca="1">LOGINV(RAND(),$M$14,$L$14)</f>
        <v>15.145181022846499</v>
      </c>
      <c r="G4772" s="14">
        <f ca="1">D4772+E4772+F4772</f>
        <v>95.661536867208724</v>
      </c>
      <c r="H4772">
        <f ca="1">FLOOR(SimTable[[#This Row],[Total_Service_Time_sec]],10)</f>
        <v>90</v>
      </c>
    </row>
    <row r="4773" spans="1:8" ht="15" customHeight="1">
      <c r="A4773">
        <f t="shared" si="74"/>
        <v>4772</v>
      </c>
      <c r="B4773" s="13">
        <f ca="1">RAND()</f>
        <v>0.99491652319922153</v>
      </c>
      <c r="C4773" t="str">
        <f ca="1">IF(B4773&lt;=$L$3,$I$3,IF(B4773&lt;=$L$4,$I$4,IF(B4773&lt;=$L$5,$I$5,IF(B4773&lt;=$L$6,$I$6,$I$7))))</f>
        <v>Sundae</v>
      </c>
      <c r="D4773" s="14">
        <f ca="1">LOGINV(RAND(),$M$12,$L$12)</f>
        <v>22.552063043559915</v>
      </c>
      <c r="E4773" s="14">
        <f ca="1">LOGINV(RAND(),$M$13,$L$13)</f>
        <v>56.969318411641844</v>
      </c>
      <c r="F4773" s="14">
        <f ca="1">LOGINV(RAND(),$M$14,$L$14)</f>
        <v>27.170184089444739</v>
      </c>
      <c r="G4773" s="14">
        <f ca="1">D4773+E4773+F4773</f>
        <v>106.69156554464649</v>
      </c>
      <c r="H4773">
        <f ca="1">FLOOR(SimTable[[#This Row],[Total_Service_Time_sec]],10)</f>
        <v>100</v>
      </c>
    </row>
    <row r="4774" spans="1:8" ht="15" customHeight="1">
      <c r="A4774">
        <f t="shared" si="74"/>
        <v>4773</v>
      </c>
      <c r="B4774" s="13">
        <f ca="1">RAND()</f>
        <v>0.36042283008970899</v>
      </c>
      <c r="C4774" t="str">
        <f ca="1">IF(B4774&lt;=$L$3,$I$3,IF(B4774&lt;=$L$4,$I$4,IF(B4774&lt;=$L$5,$I$5,IF(B4774&lt;=$L$6,$I$6,$I$7))))</f>
        <v>Cone</v>
      </c>
      <c r="D4774" s="14">
        <f ca="1">LOGINV(RAND(),$M$12,$L$12)</f>
        <v>34.746586229439792</v>
      </c>
      <c r="E4774" s="14">
        <f ca="1">LOGINV(RAND(),$M$13,$L$13)</f>
        <v>22.223881722912768</v>
      </c>
      <c r="F4774" s="14">
        <f ca="1">LOGINV(RAND(),$M$14,$L$14)</f>
        <v>20.979300513000211</v>
      </c>
      <c r="G4774" s="14">
        <f ca="1">D4774+E4774+F4774</f>
        <v>77.949768465352776</v>
      </c>
      <c r="H4774">
        <f ca="1">FLOOR(SimTable[[#This Row],[Total_Service_Time_sec]],10)</f>
        <v>70</v>
      </c>
    </row>
    <row r="4775" spans="1:8" ht="15" customHeight="1">
      <c r="A4775">
        <f t="shared" si="74"/>
        <v>4774</v>
      </c>
      <c r="B4775" s="13">
        <f ca="1">RAND()</f>
        <v>0.34100136801276548</v>
      </c>
      <c r="C4775" t="str">
        <f ca="1">IF(B4775&lt;=$L$3,$I$3,IF(B4775&lt;=$L$4,$I$4,IF(B4775&lt;=$L$5,$I$5,IF(B4775&lt;=$L$6,$I$6,$I$7))))</f>
        <v>Cone</v>
      </c>
      <c r="D4775" s="14">
        <f ca="1">LOGINV(RAND(),$M$12,$L$12)</f>
        <v>29.845965883543961</v>
      </c>
      <c r="E4775" s="14">
        <f ca="1">LOGINV(RAND(),$M$13,$L$13)</f>
        <v>18.698593922219352</v>
      </c>
      <c r="F4775" s="14">
        <f ca="1">LOGINV(RAND(),$M$14,$L$14)</f>
        <v>16.545623439803958</v>
      </c>
      <c r="G4775" s="14">
        <f ca="1">D4775+E4775+F4775</f>
        <v>65.090183245567275</v>
      </c>
      <c r="H4775">
        <f ca="1">FLOOR(SimTable[[#This Row],[Total_Service_Time_sec]],10)</f>
        <v>60</v>
      </c>
    </row>
    <row r="4776" spans="1:8" ht="15" customHeight="1">
      <c r="A4776">
        <f t="shared" si="74"/>
        <v>4775</v>
      </c>
      <c r="B4776" s="13">
        <f ca="1">RAND()</f>
        <v>8.8879933309676695E-2</v>
      </c>
      <c r="C4776" t="str">
        <f ca="1">IF(B4776&lt;=$L$3,$I$3,IF(B4776&lt;=$L$4,$I$4,IF(B4776&lt;=$L$5,$I$5,IF(B4776&lt;=$L$6,$I$6,$I$7))))</f>
        <v>Cone</v>
      </c>
      <c r="D4776" s="14">
        <f ca="1">LOGINV(RAND(),$M$12,$L$12)</f>
        <v>41.942778173206491</v>
      </c>
      <c r="E4776" s="14">
        <f ca="1">LOGINV(RAND(),$M$13,$L$13)</f>
        <v>36.319758917860959</v>
      </c>
      <c r="F4776" s="14">
        <f ca="1">LOGINV(RAND(),$M$14,$L$14)</f>
        <v>20.485519945465363</v>
      </c>
      <c r="G4776" s="14">
        <f ca="1">D4776+E4776+F4776</f>
        <v>98.748057036532828</v>
      </c>
      <c r="H4776">
        <f ca="1">FLOOR(SimTable[[#This Row],[Total_Service_Time_sec]],10)</f>
        <v>90</v>
      </c>
    </row>
    <row r="4777" spans="1:8" ht="15" customHeight="1">
      <c r="A4777">
        <f t="shared" si="74"/>
        <v>4776</v>
      </c>
      <c r="B4777" s="13">
        <f ca="1">RAND()</f>
        <v>0.3076008698267777</v>
      </c>
      <c r="C4777" t="str">
        <f ca="1">IF(B4777&lt;=$L$3,$I$3,IF(B4777&lt;=$L$4,$I$4,IF(B4777&lt;=$L$5,$I$5,IF(B4777&lt;=$L$6,$I$6,$I$7))))</f>
        <v>Cone</v>
      </c>
      <c r="D4777" s="14">
        <f ca="1">LOGINV(RAND(),$M$12,$L$12)</f>
        <v>9.8828696530585649</v>
      </c>
      <c r="E4777" s="14">
        <f ca="1">LOGINV(RAND(),$M$13,$L$13)</f>
        <v>63.064292700091002</v>
      </c>
      <c r="F4777" s="14">
        <f ca="1">LOGINV(RAND(),$M$14,$L$14)</f>
        <v>23.830305125146857</v>
      </c>
      <c r="G4777" s="14">
        <f ca="1">D4777+E4777+F4777</f>
        <v>96.777467478296415</v>
      </c>
      <c r="H4777">
        <f ca="1">FLOOR(SimTable[[#This Row],[Total_Service_Time_sec]],10)</f>
        <v>90</v>
      </c>
    </row>
    <row r="4778" spans="1:8" ht="15" customHeight="1">
      <c r="A4778">
        <f t="shared" si="74"/>
        <v>4777</v>
      </c>
      <c r="B4778" s="13">
        <f ca="1">RAND()</f>
        <v>0.85821534076340644</v>
      </c>
      <c r="C4778" t="str">
        <f ca="1">IF(B4778&lt;=$L$3,$I$3,IF(B4778&lt;=$L$4,$I$4,IF(B4778&lt;=$L$5,$I$5,IF(B4778&lt;=$L$6,$I$6,$I$7))))</f>
        <v>Cup</v>
      </c>
      <c r="D4778" s="14">
        <f ca="1">LOGINV(RAND(),$M$12,$L$12)</f>
        <v>41.303013110218686</v>
      </c>
      <c r="E4778" s="14">
        <f ca="1">LOGINV(RAND(),$M$13,$L$13)</f>
        <v>16.094787208616225</v>
      </c>
      <c r="F4778" s="14">
        <f ca="1">LOGINV(RAND(),$M$14,$L$14)</f>
        <v>21.174970771210027</v>
      </c>
      <c r="G4778" s="14">
        <f ca="1">D4778+E4778+F4778</f>
        <v>78.572771090044938</v>
      </c>
      <c r="H4778">
        <f ca="1">FLOOR(SimTable[[#This Row],[Total_Service_Time_sec]],10)</f>
        <v>70</v>
      </c>
    </row>
    <row r="4779" spans="1:8" ht="15" customHeight="1">
      <c r="A4779">
        <f t="shared" si="74"/>
        <v>4778</v>
      </c>
      <c r="B4779" s="13">
        <f ca="1">RAND()</f>
        <v>0.70595312760384588</v>
      </c>
      <c r="C4779" t="str">
        <f ca="1">IF(B4779&lt;=$L$3,$I$3,IF(B4779&lt;=$L$4,$I$4,IF(B4779&lt;=$L$5,$I$5,IF(B4779&lt;=$L$6,$I$6,$I$7))))</f>
        <v>Cup</v>
      </c>
      <c r="D4779" s="14">
        <f ca="1">LOGINV(RAND(),$M$12,$L$12)</f>
        <v>46.741209092748562</v>
      </c>
      <c r="E4779" s="14">
        <f ca="1">LOGINV(RAND(),$M$13,$L$13)</f>
        <v>86.975415138608724</v>
      </c>
      <c r="F4779" s="14">
        <f ca="1">LOGINV(RAND(),$M$14,$L$14)</f>
        <v>15.456939287106515</v>
      </c>
      <c r="G4779" s="14">
        <f ca="1">D4779+E4779+F4779</f>
        <v>149.17356351846379</v>
      </c>
      <c r="H4779">
        <f ca="1">FLOOR(SimTable[[#This Row],[Total_Service_Time_sec]],10)</f>
        <v>140</v>
      </c>
    </row>
    <row r="4780" spans="1:8" ht="15" customHeight="1">
      <c r="A4780">
        <f t="shared" si="74"/>
        <v>4779</v>
      </c>
      <c r="B4780" s="13">
        <f ca="1">RAND()</f>
        <v>0.79192552629045976</v>
      </c>
      <c r="C4780" t="str">
        <f ca="1">IF(B4780&lt;=$L$3,$I$3,IF(B4780&lt;=$L$4,$I$4,IF(B4780&lt;=$L$5,$I$5,IF(B4780&lt;=$L$6,$I$6,$I$7))))</f>
        <v>Cup</v>
      </c>
      <c r="D4780" s="14">
        <f ca="1">LOGINV(RAND(),$M$12,$L$12)</f>
        <v>74.616589564996985</v>
      </c>
      <c r="E4780" s="14">
        <f ca="1">LOGINV(RAND(),$M$13,$L$13)</f>
        <v>21.209647648748799</v>
      </c>
      <c r="F4780" s="14">
        <f ca="1">LOGINV(RAND(),$M$14,$L$14)</f>
        <v>17.07736487040081</v>
      </c>
      <c r="G4780" s="14">
        <f ca="1">D4780+E4780+F4780</f>
        <v>112.9036020841466</v>
      </c>
      <c r="H4780">
        <f ca="1">FLOOR(SimTable[[#This Row],[Total_Service_Time_sec]],10)</f>
        <v>110</v>
      </c>
    </row>
    <row r="4781" spans="1:8" ht="15" customHeight="1">
      <c r="A4781">
        <f t="shared" si="74"/>
        <v>4780</v>
      </c>
      <c r="B4781" s="13">
        <f ca="1">RAND()</f>
        <v>0.96685593086559662</v>
      </c>
      <c r="C4781" t="str">
        <f ca="1">IF(B4781&lt;=$L$3,$I$3,IF(B4781&lt;=$L$4,$I$4,IF(B4781&lt;=$L$5,$I$5,IF(B4781&lt;=$L$6,$I$6,$I$7))))</f>
        <v>Sundae</v>
      </c>
      <c r="D4781" s="14">
        <f ca="1">LOGINV(RAND(),$M$12,$L$12)</f>
        <v>29.064851351848226</v>
      </c>
      <c r="E4781" s="14">
        <f ca="1">LOGINV(RAND(),$M$13,$L$13)</f>
        <v>18.105971885089705</v>
      </c>
      <c r="F4781" s="14">
        <f ca="1">LOGINV(RAND(),$M$14,$L$14)</f>
        <v>14.084568611378865</v>
      </c>
      <c r="G4781" s="14">
        <f ca="1">D4781+E4781+F4781</f>
        <v>61.255391848316798</v>
      </c>
      <c r="H4781">
        <f ca="1">FLOOR(SimTable[[#This Row],[Total_Service_Time_sec]],10)</f>
        <v>60</v>
      </c>
    </row>
    <row r="4782" spans="1:8" ht="15" customHeight="1">
      <c r="A4782">
        <f t="shared" si="74"/>
        <v>4781</v>
      </c>
      <c r="B4782" s="13">
        <f ca="1">RAND()</f>
        <v>0.55043527941801995</v>
      </c>
      <c r="C4782" t="str">
        <f ca="1">IF(B4782&lt;=$L$3,$I$3,IF(B4782&lt;=$L$4,$I$4,IF(B4782&lt;=$L$5,$I$5,IF(B4782&lt;=$L$6,$I$6,$I$7))))</f>
        <v>Cup</v>
      </c>
      <c r="D4782" s="14">
        <f ca="1">LOGINV(RAND(),$M$12,$L$12)</f>
        <v>57.125879445504225</v>
      </c>
      <c r="E4782" s="14">
        <f ca="1">LOGINV(RAND(),$M$13,$L$13)</f>
        <v>48.89141946907008</v>
      </c>
      <c r="F4782" s="14">
        <f ca="1">LOGINV(RAND(),$M$14,$L$14)</f>
        <v>14.350085885928838</v>
      </c>
      <c r="G4782" s="14">
        <f ca="1">D4782+E4782+F4782</f>
        <v>120.36738480050313</v>
      </c>
      <c r="H4782">
        <f ca="1">FLOOR(SimTable[[#This Row],[Total_Service_Time_sec]],10)</f>
        <v>120</v>
      </c>
    </row>
    <row r="4783" spans="1:8" ht="15" customHeight="1">
      <c r="A4783">
        <f t="shared" si="74"/>
        <v>4782</v>
      </c>
      <c r="B4783" s="13">
        <f ca="1">RAND()</f>
        <v>0.22118304876837069</v>
      </c>
      <c r="C4783" t="str">
        <f ca="1">IF(B4783&lt;=$L$3,$I$3,IF(B4783&lt;=$L$4,$I$4,IF(B4783&lt;=$L$5,$I$5,IF(B4783&lt;=$L$6,$I$6,$I$7))))</f>
        <v>Cone</v>
      </c>
      <c r="D4783" s="14">
        <f ca="1">LOGINV(RAND(),$M$12,$L$12)</f>
        <v>122.40450454992737</v>
      </c>
      <c r="E4783" s="14">
        <f ca="1">LOGINV(RAND(),$M$13,$L$13)</f>
        <v>17.836455708651513</v>
      </c>
      <c r="F4783" s="14">
        <f ca="1">LOGINV(RAND(),$M$14,$L$14)</f>
        <v>23.403188399064952</v>
      </c>
      <c r="G4783" s="14">
        <f ca="1">D4783+E4783+F4783</f>
        <v>163.64414865764383</v>
      </c>
      <c r="H4783">
        <f ca="1">FLOOR(SimTable[[#This Row],[Total_Service_Time_sec]],10)</f>
        <v>160</v>
      </c>
    </row>
    <row r="4784" spans="1:8" ht="15" customHeight="1">
      <c r="A4784">
        <f t="shared" si="74"/>
        <v>4783</v>
      </c>
      <c r="B4784" s="13">
        <f ca="1">RAND()</f>
        <v>0.248002457437557</v>
      </c>
      <c r="C4784" t="str">
        <f ca="1">IF(B4784&lt;=$L$3,$I$3,IF(B4784&lt;=$L$4,$I$4,IF(B4784&lt;=$L$5,$I$5,IF(B4784&lt;=$L$6,$I$6,$I$7))))</f>
        <v>Cone</v>
      </c>
      <c r="D4784" s="14">
        <f ca="1">LOGINV(RAND(),$M$12,$L$12)</f>
        <v>52.399581075353623</v>
      </c>
      <c r="E4784" s="14">
        <f ca="1">LOGINV(RAND(),$M$13,$L$13)</f>
        <v>41.357294705081941</v>
      </c>
      <c r="F4784" s="14">
        <f ca="1">LOGINV(RAND(),$M$14,$L$14)</f>
        <v>16.319593522937645</v>
      </c>
      <c r="G4784" s="14">
        <f ca="1">D4784+E4784+F4784</f>
        <v>110.07646930337322</v>
      </c>
      <c r="H4784">
        <f ca="1">FLOOR(SimTable[[#This Row],[Total_Service_Time_sec]],10)</f>
        <v>110</v>
      </c>
    </row>
    <row r="4785" spans="1:8" ht="15" customHeight="1">
      <c r="A4785">
        <f t="shared" si="74"/>
        <v>4784</v>
      </c>
      <c r="B4785" s="13">
        <f ca="1">RAND()</f>
        <v>0.94630987069973682</v>
      </c>
      <c r="C4785" t="str">
        <f ca="1">IF(B4785&lt;=$L$3,$I$3,IF(B4785&lt;=$L$4,$I$4,IF(B4785&lt;=$L$5,$I$5,IF(B4785&lt;=$L$6,$I$6,$I$7))))</f>
        <v>Split</v>
      </c>
      <c r="D4785" s="14">
        <f ca="1">LOGINV(RAND(),$M$12,$L$12)</f>
        <v>12.244235173934289</v>
      </c>
      <c r="E4785" s="14">
        <f ca="1">LOGINV(RAND(),$M$13,$L$13)</f>
        <v>10.304861577990742</v>
      </c>
      <c r="F4785" s="14">
        <f ca="1">LOGINV(RAND(),$M$14,$L$14)</f>
        <v>20.682299572898099</v>
      </c>
      <c r="G4785" s="14">
        <f ca="1">D4785+E4785+F4785</f>
        <v>43.23139632482313</v>
      </c>
      <c r="H4785">
        <f ca="1">FLOOR(SimTable[[#This Row],[Total_Service_Time_sec]],10)</f>
        <v>40</v>
      </c>
    </row>
    <row r="4786" spans="1:8" ht="15" customHeight="1">
      <c r="A4786">
        <f t="shared" si="74"/>
        <v>4785</v>
      </c>
      <c r="B4786" s="13">
        <f ca="1">RAND()</f>
        <v>0.21651008998817578</v>
      </c>
      <c r="C4786" t="str">
        <f ca="1">IF(B4786&lt;=$L$3,$I$3,IF(B4786&lt;=$L$4,$I$4,IF(B4786&lt;=$L$5,$I$5,IF(B4786&lt;=$L$6,$I$6,$I$7))))</f>
        <v>Cone</v>
      </c>
      <c r="D4786" s="14">
        <f ca="1">LOGINV(RAND(),$M$12,$L$12)</f>
        <v>59.205107365913115</v>
      </c>
      <c r="E4786" s="14">
        <f ca="1">LOGINV(RAND(),$M$13,$L$13)</f>
        <v>27.491934052490723</v>
      </c>
      <c r="F4786" s="14">
        <f ca="1">LOGINV(RAND(),$M$14,$L$14)</f>
        <v>31.424899345774183</v>
      </c>
      <c r="G4786" s="14">
        <f ca="1">D4786+E4786+F4786</f>
        <v>118.12194076417802</v>
      </c>
      <c r="H4786">
        <f ca="1">FLOOR(SimTable[[#This Row],[Total_Service_Time_sec]],10)</f>
        <v>110</v>
      </c>
    </row>
    <row r="4787" spans="1:8" ht="15" customHeight="1">
      <c r="A4787">
        <f t="shared" si="74"/>
        <v>4786</v>
      </c>
      <c r="B4787" s="13">
        <f ca="1">RAND()</f>
        <v>0.35454881697685259</v>
      </c>
      <c r="C4787" t="str">
        <f ca="1">IF(B4787&lt;=$L$3,$I$3,IF(B4787&lt;=$L$4,$I$4,IF(B4787&lt;=$L$5,$I$5,IF(B4787&lt;=$L$6,$I$6,$I$7))))</f>
        <v>Cone</v>
      </c>
      <c r="D4787" s="14">
        <f ca="1">LOGINV(RAND(),$M$12,$L$12)</f>
        <v>8.6182216424317541</v>
      </c>
      <c r="E4787" s="14">
        <f ca="1">LOGINV(RAND(),$M$13,$L$13)</f>
        <v>15.880561325425008</v>
      </c>
      <c r="F4787" s="14">
        <f ca="1">LOGINV(RAND(),$M$14,$L$14)</f>
        <v>15.62935209035347</v>
      </c>
      <c r="G4787" s="14">
        <f ca="1">D4787+E4787+F4787</f>
        <v>40.128135058210233</v>
      </c>
      <c r="H4787">
        <f ca="1">FLOOR(SimTable[[#This Row],[Total_Service_Time_sec]],10)</f>
        <v>40</v>
      </c>
    </row>
    <row r="4788" spans="1:8" ht="15" customHeight="1">
      <c r="A4788">
        <f t="shared" si="74"/>
        <v>4787</v>
      </c>
      <c r="B4788" s="13">
        <f ca="1">RAND()</f>
        <v>0.50073029068168429</v>
      </c>
      <c r="C4788" t="str">
        <f ca="1">IF(B4788&lt;=$L$3,$I$3,IF(B4788&lt;=$L$4,$I$4,IF(B4788&lt;=$L$5,$I$5,IF(B4788&lt;=$L$6,$I$6,$I$7))))</f>
        <v>Cup</v>
      </c>
      <c r="D4788" s="14">
        <f ca="1">LOGINV(RAND(),$M$12,$L$12)</f>
        <v>37.111365370253189</v>
      </c>
      <c r="E4788" s="14">
        <f ca="1">LOGINV(RAND(),$M$13,$L$13)</f>
        <v>22.668037935416642</v>
      </c>
      <c r="F4788" s="14">
        <f ca="1">LOGINV(RAND(),$M$14,$L$14)</f>
        <v>23.094759981232702</v>
      </c>
      <c r="G4788" s="14">
        <f ca="1">D4788+E4788+F4788</f>
        <v>82.87416328690253</v>
      </c>
      <c r="H4788">
        <f ca="1">FLOOR(SimTable[[#This Row],[Total_Service_Time_sec]],10)</f>
        <v>80</v>
      </c>
    </row>
    <row r="4789" spans="1:8" ht="15" customHeight="1">
      <c r="A4789">
        <f t="shared" si="74"/>
        <v>4788</v>
      </c>
      <c r="B4789" s="13">
        <f ca="1">RAND()</f>
        <v>0.71889604739943336</v>
      </c>
      <c r="C4789" t="str">
        <f ca="1">IF(B4789&lt;=$L$3,$I$3,IF(B4789&lt;=$L$4,$I$4,IF(B4789&lt;=$L$5,$I$5,IF(B4789&lt;=$L$6,$I$6,$I$7))))</f>
        <v>Cup</v>
      </c>
      <c r="D4789" s="14">
        <f ca="1">LOGINV(RAND(),$M$12,$L$12)</f>
        <v>47.263888713811745</v>
      </c>
      <c r="E4789" s="14">
        <f ca="1">LOGINV(RAND(),$M$13,$L$13)</f>
        <v>34.44169942517852</v>
      </c>
      <c r="F4789" s="14">
        <f ca="1">LOGINV(RAND(),$M$14,$L$14)</f>
        <v>30.84488585127583</v>
      </c>
      <c r="G4789" s="14">
        <f ca="1">D4789+E4789+F4789</f>
        <v>112.5504739902661</v>
      </c>
      <c r="H4789">
        <f ca="1">FLOOR(SimTable[[#This Row],[Total_Service_Time_sec]],10)</f>
        <v>110</v>
      </c>
    </row>
    <row r="4790" spans="1:8" ht="15" customHeight="1">
      <c r="A4790">
        <f t="shared" si="74"/>
        <v>4789</v>
      </c>
      <c r="B4790" s="13">
        <f ca="1">RAND()</f>
        <v>0.70220252859343613</v>
      </c>
      <c r="C4790" t="str">
        <f ca="1">IF(B4790&lt;=$L$3,$I$3,IF(B4790&lt;=$L$4,$I$4,IF(B4790&lt;=$L$5,$I$5,IF(B4790&lt;=$L$6,$I$6,$I$7))))</f>
        <v>Cup</v>
      </c>
      <c r="D4790" s="14">
        <f ca="1">LOGINV(RAND(),$M$12,$L$12)</f>
        <v>20.82539258046398</v>
      </c>
      <c r="E4790" s="14">
        <f ca="1">LOGINV(RAND(),$M$13,$L$13)</f>
        <v>69.382286412096292</v>
      </c>
      <c r="F4790" s="14">
        <f ca="1">LOGINV(RAND(),$M$14,$L$14)</f>
        <v>17.475316313474927</v>
      </c>
      <c r="G4790" s="14">
        <f ca="1">D4790+E4790+F4790</f>
        <v>107.6829953060352</v>
      </c>
      <c r="H4790">
        <f ca="1">FLOOR(SimTable[[#This Row],[Total_Service_Time_sec]],10)</f>
        <v>100</v>
      </c>
    </row>
    <row r="4791" spans="1:8" ht="15" customHeight="1">
      <c r="A4791">
        <f t="shared" si="74"/>
        <v>4790</v>
      </c>
      <c r="B4791" s="13">
        <f ca="1">RAND()</f>
        <v>0.47011375291124879</v>
      </c>
      <c r="C4791" t="str">
        <f ca="1">IF(B4791&lt;=$L$3,$I$3,IF(B4791&lt;=$L$4,$I$4,IF(B4791&lt;=$L$5,$I$5,IF(B4791&lt;=$L$6,$I$6,$I$7))))</f>
        <v>Cone</v>
      </c>
      <c r="D4791" s="14">
        <f ca="1">LOGINV(RAND(),$M$12,$L$12)</f>
        <v>15.248574822152879</v>
      </c>
      <c r="E4791" s="14">
        <f ca="1">LOGINV(RAND(),$M$13,$L$13)</f>
        <v>38.844600617329988</v>
      </c>
      <c r="F4791" s="14">
        <f ca="1">LOGINV(RAND(),$M$14,$L$14)</f>
        <v>14.360401060718347</v>
      </c>
      <c r="G4791" s="14">
        <f ca="1">D4791+E4791+F4791</f>
        <v>68.453576500201208</v>
      </c>
      <c r="H4791">
        <f ca="1">FLOOR(SimTable[[#This Row],[Total_Service_Time_sec]],10)</f>
        <v>60</v>
      </c>
    </row>
    <row r="4792" spans="1:8" ht="15" customHeight="1">
      <c r="A4792">
        <f t="shared" si="74"/>
        <v>4791</v>
      </c>
      <c r="B4792" s="13">
        <f ca="1">RAND()</f>
        <v>0.12425775603732681</v>
      </c>
      <c r="C4792" t="str">
        <f ca="1">IF(B4792&lt;=$L$3,$I$3,IF(B4792&lt;=$L$4,$I$4,IF(B4792&lt;=$L$5,$I$5,IF(B4792&lt;=$L$6,$I$6,$I$7))))</f>
        <v>Cone</v>
      </c>
      <c r="D4792" s="14">
        <f ca="1">LOGINV(RAND(),$M$12,$L$12)</f>
        <v>27.100383608883668</v>
      </c>
      <c r="E4792" s="14">
        <f ca="1">LOGINV(RAND(),$M$13,$L$13)</f>
        <v>21.062389147740419</v>
      </c>
      <c r="F4792" s="14">
        <f ca="1">LOGINV(RAND(),$M$14,$L$14)</f>
        <v>28.509669611715054</v>
      </c>
      <c r="G4792" s="14">
        <f ca="1">D4792+E4792+F4792</f>
        <v>76.672442368339148</v>
      </c>
      <c r="H4792">
        <f ca="1">FLOOR(SimTable[[#This Row],[Total_Service_Time_sec]],10)</f>
        <v>70</v>
      </c>
    </row>
    <row r="4793" spans="1:8" ht="15" customHeight="1">
      <c r="A4793">
        <f t="shared" si="74"/>
        <v>4792</v>
      </c>
      <c r="B4793" s="13">
        <f ca="1">RAND()</f>
        <v>0.3886627008873299</v>
      </c>
      <c r="C4793" t="str">
        <f ca="1">IF(B4793&lt;=$L$3,$I$3,IF(B4793&lt;=$L$4,$I$4,IF(B4793&lt;=$L$5,$I$5,IF(B4793&lt;=$L$6,$I$6,$I$7))))</f>
        <v>Cone</v>
      </c>
      <c r="D4793" s="14">
        <f ca="1">LOGINV(RAND(),$M$12,$L$12)</f>
        <v>9.5707989946786238</v>
      </c>
      <c r="E4793" s="14">
        <f ca="1">LOGINV(RAND(),$M$13,$L$13)</f>
        <v>49.494528116907077</v>
      </c>
      <c r="F4793" s="14">
        <f ca="1">LOGINV(RAND(),$M$14,$L$14)</f>
        <v>21.378602381897554</v>
      </c>
      <c r="G4793" s="14">
        <f ca="1">D4793+E4793+F4793</f>
        <v>80.443929493483253</v>
      </c>
      <c r="H4793">
        <f ca="1">FLOOR(SimTable[[#This Row],[Total_Service_Time_sec]],10)</f>
        <v>80</v>
      </c>
    </row>
    <row r="4794" spans="1:8" ht="15" customHeight="1">
      <c r="A4794">
        <f t="shared" si="74"/>
        <v>4793</v>
      </c>
      <c r="B4794" s="13">
        <f ca="1">RAND()</f>
        <v>0.68609077410786135</v>
      </c>
      <c r="C4794" t="str">
        <f ca="1">IF(B4794&lt;=$L$3,$I$3,IF(B4794&lt;=$L$4,$I$4,IF(B4794&lt;=$L$5,$I$5,IF(B4794&lt;=$L$6,$I$6,$I$7))))</f>
        <v>Cup</v>
      </c>
      <c r="D4794" s="14">
        <f ca="1">LOGINV(RAND(),$M$12,$L$12)</f>
        <v>69.862093591372854</v>
      </c>
      <c r="E4794" s="14">
        <f ca="1">LOGINV(RAND(),$M$13,$L$13)</f>
        <v>21.255687533966643</v>
      </c>
      <c r="F4794" s="14">
        <f ca="1">LOGINV(RAND(),$M$14,$L$14)</f>
        <v>24.92391589606413</v>
      </c>
      <c r="G4794" s="14">
        <f ca="1">D4794+E4794+F4794</f>
        <v>116.04169702140362</v>
      </c>
      <c r="H4794">
        <f ca="1">FLOOR(SimTable[[#This Row],[Total_Service_Time_sec]],10)</f>
        <v>110</v>
      </c>
    </row>
    <row r="4795" spans="1:8" ht="15" customHeight="1">
      <c r="A4795">
        <f t="shared" si="74"/>
        <v>4794</v>
      </c>
      <c r="B4795" s="13">
        <f ca="1">RAND()</f>
        <v>0.15540424674625752</v>
      </c>
      <c r="C4795" t="str">
        <f ca="1">IF(B4795&lt;=$L$3,$I$3,IF(B4795&lt;=$L$4,$I$4,IF(B4795&lt;=$L$5,$I$5,IF(B4795&lt;=$L$6,$I$6,$I$7))))</f>
        <v>Cone</v>
      </c>
      <c r="D4795" s="14">
        <f ca="1">LOGINV(RAND(),$M$12,$L$12)</f>
        <v>71.719040684491404</v>
      </c>
      <c r="E4795" s="14">
        <f ca="1">LOGINV(RAND(),$M$13,$L$13)</f>
        <v>18.072604021793751</v>
      </c>
      <c r="F4795" s="14">
        <f ca="1">LOGINV(RAND(),$M$14,$L$14)</f>
        <v>25.671495339548578</v>
      </c>
      <c r="G4795" s="14">
        <f ca="1">D4795+E4795+F4795</f>
        <v>115.46314004583374</v>
      </c>
      <c r="H4795">
        <f ca="1">FLOOR(SimTable[[#This Row],[Total_Service_Time_sec]],10)</f>
        <v>110</v>
      </c>
    </row>
    <row r="4796" spans="1:8" ht="15" customHeight="1">
      <c r="A4796">
        <f t="shared" si="74"/>
        <v>4795</v>
      </c>
      <c r="B4796" s="13">
        <f ca="1">RAND()</f>
        <v>0.80360098728900331</v>
      </c>
      <c r="C4796" t="str">
        <f ca="1">IF(B4796&lt;=$L$3,$I$3,IF(B4796&lt;=$L$4,$I$4,IF(B4796&lt;=$L$5,$I$5,IF(B4796&lt;=$L$6,$I$6,$I$7))))</f>
        <v>Cup</v>
      </c>
      <c r="D4796" s="14">
        <f ca="1">LOGINV(RAND(),$M$12,$L$12)</f>
        <v>48.584230815451733</v>
      </c>
      <c r="E4796" s="14">
        <f ca="1">LOGINV(RAND(),$M$13,$L$13)</f>
        <v>32.683259303537618</v>
      </c>
      <c r="F4796" s="14">
        <f ca="1">LOGINV(RAND(),$M$14,$L$14)</f>
        <v>20.804286946173995</v>
      </c>
      <c r="G4796" s="14">
        <f ca="1">D4796+E4796+F4796</f>
        <v>102.07177706516333</v>
      </c>
      <c r="H4796">
        <f ca="1">FLOOR(SimTable[[#This Row],[Total_Service_Time_sec]],10)</f>
        <v>100</v>
      </c>
    </row>
    <row r="4797" spans="1:8" ht="15" customHeight="1">
      <c r="A4797">
        <f t="shared" si="74"/>
        <v>4796</v>
      </c>
      <c r="B4797" s="13">
        <f ca="1">RAND()</f>
        <v>0.20241003503500887</v>
      </c>
      <c r="C4797" t="str">
        <f ca="1">IF(B4797&lt;=$L$3,$I$3,IF(B4797&lt;=$L$4,$I$4,IF(B4797&lt;=$L$5,$I$5,IF(B4797&lt;=$L$6,$I$6,$I$7))))</f>
        <v>Cone</v>
      </c>
      <c r="D4797" s="14">
        <f ca="1">LOGINV(RAND(),$M$12,$L$12)</f>
        <v>33.533923185857297</v>
      </c>
      <c r="E4797" s="14">
        <f ca="1">LOGINV(RAND(),$M$13,$L$13)</f>
        <v>29.987256364179061</v>
      </c>
      <c r="F4797" s="14">
        <f ca="1">LOGINV(RAND(),$M$14,$L$14)</f>
        <v>13.673720490034784</v>
      </c>
      <c r="G4797" s="14">
        <f ca="1">D4797+E4797+F4797</f>
        <v>77.194900040071147</v>
      </c>
      <c r="H4797">
        <f ca="1">FLOOR(SimTable[[#This Row],[Total_Service_Time_sec]],10)</f>
        <v>70</v>
      </c>
    </row>
    <row r="4798" spans="1:8" ht="15" customHeight="1">
      <c r="A4798">
        <f t="shared" si="74"/>
        <v>4797</v>
      </c>
      <c r="B4798" s="13">
        <f ca="1">RAND()</f>
        <v>0.46330858647787809</v>
      </c>
      <c r="C4798" t="str">
        <f ca="1">IF(B4798&lt;=$L$3,$I$3,IF(B4798&lt;=$L$4,$I$4,IF(B4798&lt;=$L$5,$I$5,IF(B4798&lt;=$L$6,$I$6,$I$7))))</f>
        <v>Cone</v>
      </c>
      <c r="D4798" s="14">
        <f ca="1">LOGINV(RAND(),$M$12,$L$12)</f>
        <v>33.787368482723288</v>
      </c>
      <c r="E4798" s="14">
        <f ca="1">LOGINV(RAND(),$M$13,$L$13)</f>
        <v>20.461160382136395</v>
      </c>
      <c r="F4798" s="14">
        <f ca="1">LOGINV(RAND(),$M$14,$L$14)</f>
        <v>16.923318399859063</v>
      </c>
      <c r="G4798" s="14">
        <f ca="1">D4798+E4798+F4798</f>
        <v>71.171847264718735</v>
      </c>
      <c r="H4798">
        <f ca="1">FLOOR(SimTable[[#This Row],[Total_Service_Time_sec]],10)</f>
        <v>70</v>
      </c>
    </row>
    <row r="4799" spans="1:8" ht="15" customHeight="1">
      <c r="A4799">
        <f t="shared" si="74"/>
        <v>4798</v>
      </c>
      <c r="B4799" s="13">
        <f ca="1">RAND()</f>
        <v>0.44037033728823727</v>
      </c>
      <c r="C4799" t="str">
        <f ca="1">IF(B4799&lt;=$L$3,$I$3,IF(B4799&lt;=$L$4,$I$4,IF(B4799&lt;=$L$5,$I$5,IF(B4799&lt;=$L$6,$I$6,$I$7))))</f>
        <v>Cone</v>
      </c>
      <c r="D4799" s="14">
        <f ca="1">LOGINV(RAND(),$M$12,$L$12)</f>
        <v>24.30377987531562</v>
      </c>
      <c r="E4799" s="14">
        <f ca="1">LOGINV(RAND(),$M$13,$L$13)</f>
        <v>11.716629198650772</v>
      </c>
      <c r="F4799" s="14">
        <f ca="1">LOGINV(RAND(),$M$14,$L$14)</f>
        <v>16.592244367780491</v>
      </c>
      <c r="G4799" s="14">
        <f ca="1">D4799+E4799+F4799</f>
        <v>52.612653441746886</v>
      </c>
      <c r="H4799">
        <f ca="1">FLOOR(SimTable[[#This Row],[Total_Service_Time_sec]],10)</f>
        <v>50</v>
      </c>
    </row>
    <row r="4800" spans="1:8" ht="15" customHeight="1">
      <c r="A4800">
        <f t="shared" si="74"/>
        <v>4799</v>
      </c>
      <c r="B4800" s="13">
        <f ca="1">RAND()</f>
        <v>5.4700376441459531E-2</v>
      </c>
      <c r="C4800" t="str">
        <f ca="1">IF(B4800&lt;=$L$3,$I$3,IF(B4800&lt;=$L$4,$I$4,IF(B4800&lt;=$L$5,$I$5,IF(B4800&lt;=$L$6,$I$6,$I$7))))</f>
        <v>Cone</v>
      </c>
      <c r="D4800" s="14">
        <f ca="1">LOGINV(RAND(),$M$12,$L$12)</f>
        <v>52.832176489834048</v>
      </c>
      <c r="E4800" s="14">
        <f ca="1">LOGINV(RAND(),$M$13,$L$13)</f>
        <v>9.731450064680276</v>
      </c>
      <c r="F4800" s="14">
        <f ca="1">LOGINV(RAND(),$M$14,$L$14)</f>
        <v>21.719938540657125</v>
      </c>
      <c r="G4800" s="14">
        <f ca="1">D4800+E4800+F4800</f>
        <v>84.28356509517144</v>
      </c>
      <c r="H4800">
        <f ca="1">FLOOR(SimTable[[#This Row],[Total_Service_Time_sec]],10)</f>
        <v>80</v>
      </c>
    </row>
    <row r="4801" spans="1:8" ht="15" customHeight="1">
      <c r="A4801">
        <f t="shared" si="74"/>
        <v>4800</v>
      </c>
      <c r="B4801" s="13">
        <f ca="1">RAND()</f>
        <v>0.98288671797213778</v>
      </c>
      <c r="C4801" t="str">
        <f ca="1">IF(B4801&lt;=$L$3,$I$3,IF(B4801&lt;=$L$4,$I$4,IF(B4801&lt;=$L$5,$I$5,IF(B4801&lt;=$L$6,$I$6,$I$7))))</f>
        <v>Sundae</v>
      </c>
      <c r="D4801" s="14">
        <f ca="1">LOGINV(RAND(),$M$12,$L$12)</f>
        <v>62.409757541395201</v>
      </c>
      <c r="E4801" s="14">
        <f ca="1">LOGINV(RAND(),$M$13,$L$13)</f>
        <v>10.063125935731561</v>
      </c>
      <c r="F4801" s="14">
        <f ca="1">LOGINV(RAND(),$M$14,$L$14)</f>
        <v>16.23136612585742</v>
      </c>
      <c r="G4801" s="14">
        <f ca="1">D4801+E4801+F4801</f>
        <v>88.704249602984177</v>
      </c>
      <c r="H4801">
        <f ca="1">FLOOR(SimTable[[#This Row],[Total_Service_Time_sec]],10)</f>
        <v>80</v>
      </c>
    </row>
    <row r="4802" spans="1:8" ht="15" customHeight="1">
      <c r="A4802">
        <f t="shared" ref="A4802:A4865" si="75">ROW()-1</f>
        <v>4801</v>
      </c>
      <c r="B4802" s="13">
        <f ca="1">RAND()</f>
        <v>0.60785803168211505</v>
      </c>
      <c r="C4802" t="str">
        <f ca="1">IF(B4802&lt;=$L$3,$I$3,IF(B4802&lt;=$L$4,$I$4,IF(B4802&lt;=$L$5,$I$5,IF(B4802&lt;=$L$6,$I$6,$I$7))))</f>
        <v>Cup</v>
      </c>
      <c r="D4802" s="14">
        <f ca="1">LOGINV(RAND(),$M$12,$L$12)</f>
        <v>21.503486160968023</v>
      </c>
      <c r="E4802" s="14">
        <f ca="1">LOGINV(RAND(),$M$13,$L$13)</f>
        <v>11.543237855563389</v>
      </c>
      <c r="F4802" s="14">
        <f ca="1">LOGINV(RAND(),$M$14,$L$14)</f>
        <v>21.456176555838766</v>
      </c>
      <c r="G4802" s="14">
        <f ca="1">D4802+E4802+F4802</f>
        <v>54.50290057237018</v>
      </c>
      <c r="H4802">
        <f ca="1">FLOOR(SimTable[[#This Row],[Total_Service_Time_sec]],10)</f>
        <v>50</v>
      </c>
    </row>
    <row r="4803" spans="1:8" ht="15" customHeight="1">
      <c r="A4803">
        <f t="shared" si="75"/>
        <v>4802</v>
      </c>
      <c r="B4803" s="13">
        <f ca="1">RAND()</f>
        <v>0.69707005116772869</v>
      </c>
      <c r="C4803" t="str">
        <f ca="1">IF(B4803&lt;=$L$3,$I$3,IF(B4803&lt;=$L$4,$I$4,IF(B4803&lt;=$L$5,$I$5,IF(B4803&lt;=$L$6,$I$6,$I$7))))</f>
        <v>Cup</v>
      </c>
      <c r="D4803" s="14">
        <f ca="1">LOGINV(RAND(),$M$12,$L$12)</f>
        <v>49.871315217734349</v>
      </c>
      <c r="E4803" s="14">
        <f ca="1">LOGINV(RAND(),$M$13,$L$13)</f>
        <v>29.624531778432029</v>
      </c>
      <c r="F4803" s="14">
        <f ca="1">LOGINV(RAND(),$M$14,$L$14)</f>
        <v>11.369082355322705</v>
      </c>
      <c r="G4803" s="14">
        <f ca="1">D4803+E4803+F4803</f>
        <v>90.864929351489081</v>
      </c>
      <c r="H4803">
        <f ca="1">FLOOR(SimTable[[#This Row],[Total_Service_Time_sec]],10)</f>
        <v>90</v>
      </c>
    </row>
    <row r="4804" spans="1:8" ht="15" customHeight="1">
      <c r="A4804">
        <f t="shared" si="75"/>
        <v>4803</v>
      </c>
      <c r="B4804" s="13">
        <f ca="1">RAND()</f>
        <v>0.70355573474939548</v>
      </c>
      <c r="C4804" t="str">
        <f ca="1">IF(B4804&lt;=$L$3,$I$3,IF(B4804&lt;=$L$4,$I$4,IF(B4804&lt;=$L$5,$I$5,IF(B4804&lt;=$L$6,$I$6,$I$7))))</f>
        <v>Cup</v>
      </c>
      <c r="D4804" s="14">
        <f ca="1">LOGINV(RAND(),$M$12,$L$12)</f>
        <v>4.6848961669491826</v>
      </c>
      <c r="E4804" s="14">
        <f ca="1">LOGINV(RAND(),$M$13,$L$13)</f>
        <v>27.369000511099152</v>
      </c>
      <c r="F4804" s="14">
        <f ca="1">LOGINV(RAND(),$M$14,$L$14)</f>
        <v>20.490815846525816</v>
      </c>
      <c r="G4804" s="14">
        <f ca="1">D4804+E4804+F4804</f>
        <v>52.544712524574152</v>
      </c>
      <c r="H4804">
        <f ca="1">FLOOR(SimTable[[#This Row],[Total_Service_Time_sec]],10)</f>
        <v>50</v>
      </c>
    </row>
    <row r="4805" spans="1:8" ht="15" customHeight="1">
      <c r="A4805">
        <f t="shared" si="75"/>
        <v>4804</v>
      </c>
      <c r="B4805" s="13">
        <f ca="1">RAND()</f>
        <v>0.21656571283589054</v>
      </c>
      <c r="C4805" t="str">
        <f ca="1">IF(B4805&lt;=$L$3,$I$3,IF(B4805&lt;=$L$4,$I$4,IF(B4805&lt;=$L$5,$I$5,IF(B4805&lt;=$L$6,$I$6,$I$7))))</f>
        <v>Cone</v>
      </c>
      <c r="D4805" s="14">
        <f ca="1">LOGINV(RAND(),$M$12,$L$12)</f>
        <v>33.41458959679602</v>
      </c>
      <c r="E4805" s="14">
        <f ca="1">LOGINV(RAND(),$M$13,$L$13)</f>
        <v>20.344945124644465</v>
      </c>
      <c r="F4805" s="14">
        <f ca="1">LOGINV(RAND(),$M$14,$L$14)</f>
        <v>21.174081831688632</v>
      </c>
      <c r="G4805" s="14">
        <f ca="1">D4805+E4805+F4805</f>
        <v>74.933616553129127</v>
      </c>
      <c r="H4805">
        <f ca="1">FLOOR(SimTable[[#This Row],[Total_Service_Time_sec]],10)</f>
        <v>70</v>
      </c>
    </row>
    <row r="4806" spans="1:8" ht="15" customHeight="1">
      <c r="A4806">
        <f t="shared" si="75"/>
        <v>4805</v>
      </c>
      <c r="B4806" s="13">
        <f ca="1">RAND()</f>
        <v>0.39670359010979472</v>
      </c>
      <c r="C4806" t="str">
        <f ca="1">IF(B4806&lt;=$L$3,$I$3,IF(B4806&lt;=$L$4,$I$4,IF(B4806&lt;=$L$5,$I$5,IF(B4806&lt;=$L$6,$I$6,$I$7))))</f>
        <v>Cone</v>
      </c>
      <c r="D4806" s="14">
        <f ca="1">LOGINV(RAND(),$M$12,$L$12)</f>
        <v>78.100136884326275</v>
      </c>
      <c r="E4806" s="14">
        <f ca="1">LOGINV(RAND(),$M$13,$L$13)</f>
        <v>21.638439032397198</v>
      </c>
      <c r="F4806" s="14">
        <f ca="1">LOGINV(RAND(),$M$14,$L$14)</f>
        <v>20.01138330005497</v>
      </c>
      <c r="G4806" s="14">
        <f ca="1">D4806+E4806+F4806</f>
        <v>119.74995921677845</v>
      </c>
      <c r="H4806">
        <f ca="1">FLOOR(SimTable[[#This Row],[Total_Service_Time_sec]],10)</f>
        <v>110</v>
      </c>
    </row>
    <row r="4807" spans="1:8" ht="15" customHeight="1">
      <c r="A4807">
        <f t="shared" si="75"/>
        <v>4806</v>
      </c>
      <c r="B4807" s="13">
        <f ca="1">RAND()</f>
        <v>0.47248614848720205</v>
      </c>
      <c r="C4807" t="str">
        <f ca="1">IF(B4807&lt;=$L$3,$I$3,IF(B4807&lt;=$L$4,$I$4,IF(B4807&lt;=$L$5,$I$5,IF(B4807&lt;=$L$6,$I$6,$I$7))))</f>
        <v>Cone</v>
      </c>
      <c r="D4807" s="14">
        <f ca="1">LOGINV(RAND(),$M$12,$L$12)</f>
        <v>23.796020838179878</v>
      </c>
      <c r="E4807" s="14">
        <f ca="1">LOGINV(RAND(),$M$13,$L$13)</f>
        <v>23.314983072293625</v>
      </c>
      <c r="F4807" s="14">
        <f ca="1">LOGINV(RAND(),$M$14,$L$14)</f>
        <v>21.296369026524992</v>
      </c>
      <c r="G4807" s="14">
        <f ca="1">D4807+E4807+F4807</f>
        <v>68.407372936998485</v>
      </c>
      <c r="H4807">
        <f ca="1">FLOOR(SimTable[[#This Row],[Total_Service_Time_sec]],10)</f>
        <v>60</v>
      </c>
    </row>
    <row r="4808" spans="1:8" ht="15" customHeight="1">
      <c r="A4808">
        <f t="shared" si="75"/>
        <v>4807</v>
      </c>
      <c r="B4808" s="13">
        <f ca="1">RAND()</f>
        <v>6.8203511622990876E-2</v>
      </c>
      <c r="C4808" t="str">
        <f ca="1">IF(B4808&lt;=$L$3,$I$3,IF(B4808&lt;=$L$4,$I$4,IF(B4808&lt;=$L$5,$I$5,IF(B4808&lt;=$L$6,$I$6,$I$7))))</f>
        <v>Cone</v>
      </c>
      <c r="D4808" s="14">
        <f ca="1">LOGINV(RAND(),$M$12,$L$12)</f>
        <v>43.51465299474723</v>
      </c>
      <c r="E4808" s="14">
        <f ca="1">LOGINV(RAND(),$M$13,$L$13)</f>
        <v>50.848350130830106</v>
      </c>
      <c r="F4808" s="14">
        <f ca="1">LOGINV(RAND(),$M$14,$L$14)</f>
        <v>16.056410874005284</v>
      </c>
      <c r="G4808" s="14">
        <f ca="1">D4808+E4808+F4808</f>
        <v>110.41941399958262</v>
      </c>
      <c r="H4808">
        <f ca="1">FLOOR(SimTable[[#This Row],[Total_Service_Time_sec]],10)</f>
        <v>110</v>
      </c>
    </row>
    <row r="4809" spans="1:8" ht="15" customHeight="1">
      <c r="A4809">
        <f t="shared" si="75"/>
        <v>4808</v>
      </c>
      <c r="B4809" s="13">
        <f ca="1">RAND()</f>
        <v>0.30491996265093047</v>
      </c>
      <c r="C4809" t="str">
        <f ca="1">IF(B4809&lt;=$L$3,$I$3,IF(B4809&lt;=$L$4,$I$4,IF(B4809&lt;=$L$5,$I$5,IF(B4809&lt;=$L$6,$I$6,$I$7))))</f>
        <v>Cone</v>
      </c>
      <c r="D4809" s="14">
        <f ca="1">LOGINV(RAND(),$M$12,$L$12)</f>
        <v>34.499658243831114</v>
      </c>
      <c r="E4809" s="14">
        <f ca="1">LOGINV(RAND(),$M$13,$L$13)</f>
        <v>20.700825165456177</v>
      </c>
      <c r="F4809" s="14">
        <f ca="1">LOGINV(RAND(),$M$14,$L$14)</f>
        <v>18.613895719834051</v>
      </c>
      <c r="G4809" s="14">
        <f ca="1">D4809+E4809+F4809</f>
        <v>73.814379129121335</v>
      </c>
      <c r="H4809">
        <f ca="1">FLOOR(SimTable[[#This Row],[Total_Service_Time_sec]],10)</f>
        <v>70</v>
      </c>
    </row>
    <row r="4810" spans="1:8" ht="15" customHeight="1">
      <c r="A4810">
        <f t="shared" si="75"/>
        <v>4809</v>
      </c>
      <c r="B4810" s="13">
        <f ca="1">RAND()</f>
        <v>0.19929984913535104</v>
      </c>
      <c r="C4810" t="str">
        <f ca="1">IF(B4810&lt;=$L$3,$I$3,IF(B4810&lt;=$L$4,$I$4,IF(B4810&lt;=$L$5,$I$5,IF(B4810&lt;=$L$6,$I$6,$I$7))))</f>
        <v>Cone</v>
      </c>
      <c r="D4810" s="14">
        <f ca="1">LOGINV(RAND(),$M$12,$L$12)</f>
        <v>122.80094044455468</v>
      </c>
      <c r="E4810" s="14">
        <f ca="1">LOGINV(RAND(),$M$13,$L$13)</f>
        <v>39.45845053494088</v>
      </c>
      <c r="F4810" s="14">
        <f ca="1">LOGINV(RAND(),$M$14,$L$14)</f>
        <v>19.755308377361541</v>
      </c>
      <c r="G4810" s="14">
        <f ca="1">D4810+E4810+F4810</f>
        <v>182.01469935685708</v>
      </c>
      <c r="H4810">
        <f ca="1">FLOOR(SimTable[[#This Row],[Total_Service_Time_sec]],10)</f>
        <v>180</v>
      </c>
    </row>
    <row r="4811" spans="1:8" ht="15" customHeight="1">
      <c r="A4811">
        <f t="shared" si="75"/>
        <v>4810</v>
      </c>
      <c r="B4811" s="13">
        <f ca="1">RAND()</f>
        <v>0.72743290521484283</v>
      </c>
      <c r="C4811" t="str">
        <f ca="1">IF(B4811&lt;=$L$3,$I$3,IF(B4811&lt;=$L$4,$I$4,IF(B4811&lt;=$L$5,$I$5,IF(B4811&lt;=$L$6,$I$6,$I$7))))</f>
        <v>Cup</v>
      </c>
      <c r="D4811" s="14">
        <f ca="1">LOGINV(RAND(),$M$12,$L$12)</f>
        <v>33.157590791043908</v>
      </c>
      <c r="E4811" s="14">
        <f ca="1">LOGINV(RAND(),$M$13,$L$13)</f>
        <v>53.66963048651531</v>
      </c>
      <c r="F4811" s="14">
        <f ca="1">LOGINV(RAND(),$M$14,$L$14)</f>
        <v>16.820207337820293</v>
      </c>
      <c r="G4811" s="14">
        <f ca="1">D4811+E4811+F4811</f>
        <v>103.64742861537951</v>
      </c>
      <c r="H4811">
        <f ca="1">FLOOR(SimTable[[#This Row],[Total_Service_Time_sec]],10)</f>
        <v>100</v>
      </c>
    </row>
    <row r="4812" spans="1:8" ht="15" customHeight="1">
      <c r="A4812">
        <f t="shared" si="75"/>
        <v>4811</v>
      </c>
      <c r="B4812" s="13">
        <f ca="1">RAND()</f>
        <v>0.87219062411536152</v>
      </c>
      <c r="C4812" t="str">
        <f ca="1">IF(B4812&lt;=$L$3,$I$3,IF(B4812&lt;=$L$4,$I$4,IF(B4812&lt;=$L$5,$I$5,IF(B4812&lt;=$L$6,$I$6,$I$7))))</f>
        <v>Shake</v>
      </c>
      <c r="D4812" s="14">
        <f ca="1">LOGINV(RAND(),$M$12,$L$12)</f>
        <v>26.901804195068529</v>
      </c>
      <c r="E4812" s="14">
        <f ca="1">LOGINV(RAND(),$M$13,$L$13)</f>
        <v>19.038846616463253</v>
      </c>
      <c r="F4812" s="14">
        <f ca="1">LOGINV(RAND(),$M$14,$L$14)</f>
        <v>14.957224288184335</v>
      </c>
      <c r="G4812" s="14">
        <f ca="1">D4812+E4812+F4812</f>
        <v>60.897875099716117</v>
      </c>
      <c r="H4812">
        <f ca="1">FLOOR(SimTable[[#This Row],[Total_Service_Time_sec]],10)</f>
        <v>60</v>
      </c>
    </row>
    <row r="4813" spans="1:8" ht="15" customHeight="1">
      <c r="A4813">
        <f t="shared" si="75"/>
        <v>4812</v>
      </c>
      <c r="B4813" s="13">
        <f ca="1">RAND()</f>
        <v>0.35928838737896029</v>
      </c>
      <c r="C4813" t="str">
        <f ca="1">IF(B4813&lt;=$L$3,$I$3,IF(B4813&lt;=$L$4,$I$4,IF(B4813&lt;=$L$5,$I$5,IF(B4813&lt;=$L$6,$I$6,$I$7))))</f>
        <v>Cone</v>
      </c>
      <c r="D4813" s="14">
        <f ca="1">LOGINV(RAND(),$M$12,$L$12)</f>
        <v>29.08228891243385</v>
      </c>
      <c r="E4813" s="14">
        <f ca="1">LOGINV(RAND(),$M$13,$L$13)</f>
        <v>32.172091077331089</v>
      </c>
      <c r="F4813" s="14">
        <f ca="1">LOGINV(RAND(),$M$14,$L$14)</f>
        <v>17.359636810503829</v>
      </c>
      <c r="G4813" s="14">
        <f ca="1">D4813+E4813+F4813</f>
        <v>78.614016800268772</v>
      </c>
      <c r="H4813">
        <f ca="1">FLOOR(SimTable[[#This Row],[Total_Service_Time_sec]],10)</f>
        <v>70</v>
      </c>
    </row>
    <row r="4814" spans="1:8" ht="15" customHeight="1">
      <c r="A4814">
        <f t="shared" si="75"/>
        <v>4813</v>
      </c>
      <c r="B4814" s="13">
        <f ca="1">RAND()</f>
        <v>0.11653379739068237</v>
      </c>
      <c r="C4814" t="str">
        <f ca="1">IF(B4814&lt;=$L$3,$I$3,IF(B4814&lt;=$L$4,$I$4,IF(B4814&lt;=$L$5,$I$5,IF(B4814&lt;=$L$6,$I$6,$I$7))))</f>
        <v>Cone</v>
      </c>
      <c r="D4814" s="14">
        <f ca="1">LOGINV(RAND(),$M$12,$L$12)</f>
        <v>27.66461375586201</v>
      </c>
      <c r="E4814" s="14">
        <f ca="1">LOGINV(RAND(),$M$13,$L$13)</f>
        <v>34.276345539591993</v>
      </c>
      <c r="F4814" s="14">
        <f ca="1">LOGINV(RAND(),$M$14,$L$14)</f>
        <v>21.853673919498682</v>
      </c>
      <c r="G4814" s="14">
        <f ca="1">D4814+E4814+F4814</f>
        <v>83.794633214952682</v>
      </c>
      <c r="H4814">
        <f ca="1">FLOOR(SimTable[[#This Row],[Total_Service_Time_sec]],10)</f>
        <v>80</v>
      </c>
    </row>
    <row r="4815" spans="1:8" ht="15" customHeight="1">
      <c r="A4815">
        <f t="shared" si="75"/>
        <v>4814</v>
      </c>
      <c r="B4815" s="13">
        <f ca="1">RAND()</f>
        <v>0.39294428871045306</v>
      </c>
      <c r="C4815" t="str">
        <f ca="1">IF(B4815&lt;=$L$3,$I$3,IF(B4815&lt;=$L$4,$I$4,IF(B4815&lt;=$L$5,$I$5,IF(B4815&lt;=$L$6,$I$6,$I$7))))</f>
        <v>Cone</v>
      </c>
      <c r="D4815" s="14">
        <f ca="1">LOGINV(RAND(),$M$12,$L$12)</f>
        <v>32.231069137871813</v>
      </c>
      <c r="E4815" s="14">
        <f ca="1">LOGINV(RAND(),$M$13,$L$13)</f>
        <v>9.7072074666862722</v>
      </c>
      <c r="F4815" s="14">
        <f ca="1">LOGINV(RAND(),$M$14,$L$14)</f>
        <v>17.898638209697733</v>
      </c>
      <c r="G4815" s="14">
        <f ca="1">D4815+E4815+F4815</f>
        <v>59.83691481425582</v>
      </c>
      <c r="H4815">
        <f ca="1">FLOOR(SimTable[[#This Row],[Total_Service_Time_sec]],10)</f>
        <v>50</v>
      </c>
    </row>
    <row r="4816" spans="1:8" ht="15" customHeight="1">
      <c r="A4816">
        <f t="shared" si="75"/>
        <v>4815</v>
      </c>
      <c r="B4816" s="13">
        <f ca="1">RAND()</f>
        <v>0.63493511567782768</v>
      </c>
      <c r="C4816" t="str">
        <f ca="1">IF(B4816&lt;=$L$3,$I$3,IF(B4816&lt;=$L$4,$I$4,IF(B4816&lt;=$L$5,$I$5,IF(B4816&lt;=$L$6,$I$6,$I$7))))</f>
        <v>Cup</v>
      </c>
      <c r="D4816" s="14">
        <f ca="1">LOGINV(RAND(),$M$12,$L$12)</f>
        <v>50.129099536863954</v>
      </c>
      <c r="E4816" s="14">
        <f ca="1">LOGINV(RAND(),$M$13,$L$13)</f>
        <v>16.683694272988479</v>
      </c>
      <c r="F4816" s="14">
        <f ca="1">LOGINV(RAND(),$M$14,$L$14)</f>
        <v>17.891637854544598</v>
      </c>
      <c r="G4816" s="14">
        <f ca="1">D4816+E4816+F4816</f>
        <v>84.704431664397035</v>
      </c>
      <c r="H4816">
        <f ca="1">FLOOR(SimTable[[#This Row],[Total_Service_Time_sec]],10)</f>
        <v>80</v>
      </c>
    </row>
    <row r="4817" spans="1:8" ht="15" customHeight="1">
      <c r="A4817">
        <f t="shared" si="75"/>
        <v>4816</v>
      </c>
      <c r="B4817" s="13">
        <f ca="1">RAND()</f>
        <v>0.59734940633876399</v>
      </c>
      <c r="C4817" t="str">
        <f ca="1">IF(B4817&lt;=$L$3,$I$3,IF(B4817&lt;=$L$4,$I$4,IF(B4817&lt;=$L$5,$I$5,IF(B4817&lt;=$L$6,$I$6,$I$7))))</f>
        <v>Cup</v>
      </c>
      <c r="D4817" s="14">
        <f ca="1">LOGINV(RAND(),$M$12,$L$12)</f>
        <v>18.332316229937717</v>
      </c>
      <c r="E4817" s="14">
        <f ca="1">LOGINV(RAND(),$M$13,$L$13)</f>
        <v>33.467446385213165</v>
      </c>
      <c r="F4817" s="14">
        <f ca="1">LOGINV(RAND(),$M$14,$L$14)</f>
        <v>22.234916125123878</v>
      </c>
      <c r="G4817" s="14">
        <f ca="1">D4817+E4817+F4817</f>
        <v>74.034678740274757</v>
      </c>
      <c r="H4817">
        <f ca="1">FLOOR(SimTable[[#This Row],[Total_Service_Time_sec]],10)</f>
        <v>70</v>
      </c>
    </row>
    <row r="4818" spans="1:8" ht="15" customHeight="1">
      <c r="A4818">
        <f t="shared" si="75"/>
        <v>4817</v>
      </c>
      <c r="B4818" s="13">
        <f ca="1">RAND()</f>
        <v>0.30527810219205676</v>
      </c>
      <c r="C4818" t="str">
        <f ca="1">IF(B4818&lt;=$L$3,$I$3,IF(B4818&lt;=$L$4,$I$4,IF(B4818&lt;=$L$5,$I$5,IF(B4818&lt;=$L$6,$I$6,$I$7))))</f>
        <v>Cone</v>
      </c>
      <c r="D4818" s="14">
        <f ca="1">LOGINV(RAND(),$M$12,$L$12)</f>
        <v>79.544133274748859</v>
      </c>
      <c r="E4818" s="14">
        <f ca="1">LOGINV(RAND(),$M$13,$L$13)</f>
        <v>30.246830481966153</v>
      </c>
      <c r="F4818" s="14">
        <f ca="1">LOGINV(RAND(),$M$14,$L$14)</f>
        <v>23.227691830551549</v>
      </c>
      <c r="G4818" s="14">
        <f ca="1">D4818+E4818+F4818</f>
        <v>133.01865558726655</v>
      </c>
      <c r="H4818">
        <f ca="1">FLOOR(SimTable[[#This Row],[Total_Service_Time_sec]],10)</f>
        <v>130</v>
      </c>
    </row>
    <row r="4819" spans="1:8" ht="15" customHeight="1">
      <c r="A4819">
        <f t="shared" si="75"/>
        <v>4818</v>
      </c>
      <c r="B4819" s="13">
        <f ca="1">RAND()</f>
        <v>0.33668120030662918</v>
      </c>
      <c r="C4819" t="str">
        <f ca="1">IF(B4819&lt;=$L$3,$I$3,IF(B4819&lt;=$L$4,$I$4,IF(B4819&lt;=$L$5,$I$5,IF(B4819&lt;=$L$6,$I$6,$I$7))))</f>
        <v>Cone</v>
      </c>
      <c r="D4819" s="14">
        <f ca="1">LOGINV(RAND(),$M$12,$L$12)</f>
        <v>10.976901594321697</v>
      </c>
      <c r="E4819" s="14">
        <f ca="1">LOGINV(RAND(),$M$13,$L$13)</f>
        <v>19.945736283254426</v>
      </c>
      <c r="F4819" s="14">
        <f ca="1">LOGINV(RAND(),$M$14,$L$14)</f>
        <v>21.192699077135615</v>
      </c>
      <c r="G4819" s="14">
        <f ca="1">D4819+E4819+F4819</f>
        <v>52.115336954711736</v>
      </c>
      <c r="H4819">
        <f ca="1">FLOOR(SimTable[[#This Row],[Total_Service_Time_sec]],10)</f>
        <v>50</v>
      </c>
    </row>
    <row r="4820" spans="1:8" ht="15" customHeight="1">
      <c r="A4820">
        <f t="shared" si="75"/>
        <v>4819</v>
      </c>
      <c r="B4820" s="13">
        <f ca="1">RAND()</f>
        <v>0.18598500500710458</v>
      </c>
      <c r="C4820" t="str">
        <f ca="1">IF(B4820&lt;=$L$3,$I$3,IF(B4820&lt;=$L$4,$I$4,IF(B4820&lt;=$L$5,$I$5,IF(B4820&lt;=$L$6,$I$6,$I$7))))</f>
        <v>Cone</v>
      </c>
      <c r="D4820" s="14">
        <f ca="1">LOGINV(RAND(),$M$12,$L$12)</f>
        <v>46.06166822992725</v>
      </c>
      <c r="E4820" s="14">
        <f ca="1">LOGINV(RAND(),$M$13,$L$13)</f>
        <v>14.790735798163338</v>
      </c>
      <c r="F4820" s="14">
        <f ca="1">LOGINV(RAND(),$M$14,$L$14)</f>
        <v>21.535339918026811</v>
      </c>
      <c r="G4820" s="14">
        <f ca="1">D4820+E4820+F4820</f>
        <v>82.387743946117396</v>
      </c>
      <c r="H4820">
        <f ca="1">FLOOR(SimTable[[#This Row],[Total_Service_Time_sec]],10)</f>
        <v>80</v>
      </c>
    </row>
    <row r="4821" spans="1:8" ht="15" customHeight="1">
      <c r="A4821">
        <f t="shared" si="75"/>
        <v>4820</v>
      </c>
      <c r="B4821" s="13">
        <f ca="1">RAND()</f>
        <v>0.12529082089368382</v>
      </c>
      <c r="C4821" t="str">
        <f ca="1">IF(B4821&lt;=$L$3,$I$3,IF(B4821&lt;=$L$4,$I$4,IF(B4821&lt;=$L$5,$I$5,IF(B4821&lt;=$L$6,$I$6,$I$7))))</f>
        <v>Cone</v>
      </c>
      <c r="D4821" s="14">
        <f ca="1">LOGINV(RAND(),$M$12,$L$12)</f>
        <v>17.907499597846829</v>
      </c>
      <c r="E4821" s="14">
        <f ca="1">LOGINV(RAND(),$M$13,$L$13)</f>
        <v>16.638749797534629</v>
      </c>
      <c r="F4821" s="14">
        <f ca="1">LOGINV(RAND(),$M$14,$L$14)</f>
        <v>19.32721287608457</v>
      </c>
      <c r="G4821" s="14">
        <f ca="1">D4821+E4821+F4821</f>
        <v>53.873462271466025</v>
      </c>
      <c r="H4821">
        <f ca="1">FLOOR(SimTable[[#This Row],[Total_Service_Time_sec]],10)</f>
        <v>50</v>
      </c>
    </row>
    <row r="4822" spans="1:8" ht="15" customHeight="1">
      <c r="A4822">
        <f t="shared" si="75"/>
        <v>4821</v>
      </c>
      <c r="B4822" s="13">
        <f ca="1">RAND()</f>
        <v>0.92486782311137639</v>
      </c>
      <c r="C4822" t="str">
        <f ca="1">IF(B4822&lt;=$L$3,$I$3,IF(B4822&lt;=$L$4,$I$4,IF(B4822&lt;=$L$5,$I$5,IF(B4822&lt;=$L$6,$I$6,$I$7))))</f>
        <v>Split</v>
      </c>
      <c r="D4822" s="14">
        <f ca="1">LOGINV(RAND(),$M$12,$L$12)</f>
        <v>30.831044590982568</v>
      </c>
      <c r="E4822" s="14">
        <f ca="1">LOGINV(RAND(),$M$13,$L$13)</f>
        <v>20.055031504925708</v>
      </c>
      <c r="F4822" s="14">
        <f ca="1">LOGINV(RAND(),$M$14,$L$14)</f>
        <v>19.323825082106371</v>
      </c>
      <c r="G4822" s="14">
        <f ca="1">D4822+E4822+F4822</f>
        <v>70.209901178014647</v>
      </c>
      <c r="H4822">
        <f ca="1">FLOOR(SimTable[[#This Row],[Total_Service_Time_sec]],10)</f>
        <v>70</v>
      </c>
    </row>
    <row r="4823" spans="1:8" ht="15" customHeight="1">
      <c r="A4823">
        <f t="shared" si="75"/>
        <v>4822</v>
      </c>
      <c r="B4823" s="13">
        <f ca="1">RAND()</f>
        <v>0.29524169450008764</v>
      </c>
      <c r="C4823" t="str">
        <f ca="1">IF(B4823&lt;=$L$3,$I$3,IF(B4823&lt;=$L$4,$I$4,IF(B4823&lt;=$L$5,$I$5,IF(B4823&lt;=$L$6,$I$6,$I$7))))</f>
        <v>Cone</v>
      </c>
      <c r="D4823" s="14">
        <f ca="1">LOGINV(RAND(),$M$12,$L$12)</f>
        <v>54.882843520268906</v>
      </c>
      <c r="E4823" s="14">
        <f ca="1">LOGINV(RAND(),$M$13,$L$13)</f>
        <v>24.330000387153081</v>
      </c>
      <c r="F4823" s="14">
        <f ca="1">LOGINV(RAND(),$M$14,$L$14)</f>
        <v>27.545998189053986</v>
      </c>
      <c r="G4823" s="14">
        <f ca="1">D4823+E4823+F4823</f>
        <v>106.75884209647597</v>
      </c>
      <c r="H4823">
        <f ca="1">FLOOR(SimTable[[#This Row],[Total_Service_Time_sec]],10)</f>
        <v>100</v>
      </c>
    </row>
    <row r="4824" spans="1:8" ht="15" customHeight="1">
      <c r="A4824">
        <f t="shared" si="75"/>
        <v>4823</v>
      </c>
      <c r="B4824" s="13">
        <f ca="1">RAND()</f>
        <v>8.0557129084919632E-2</v>
      </c>
      <c r="C4824" t="str">
        <f ca="1">IF(B4824&lt;=$L$3,$I$3,IF(B4824&lt;=$L$4,$I$4,IF(B4824&lt;=$L$5,$I$5,IF(B4824&lt;=$L$6,$I$6,$I$7))))</f>
        <v>Cone</v>
      </c>
      <c r="D4824" s="14">
        <f ca="1">LOGINV(RAND(),$M$12,$L$12)</f>
        <v>16.014984167231407</v>
      </c>
      <c r="E4824" s="14">
        <f ca="1">LOGINV(RAND(),$M$13,$L$13)</f>
        <v>38.633935379772325</v>
      </c>
      <c r="F4824" s="14">
        <f ca="1">LOGINV(RAND(),$M$14,$L$14)</f>
        <v>17.497284641904873</v>
      </c>
      <c r="G4824" s="14">
        <f ca="1">D4824+E4824+F4824</f>
        <v>72.146204188908598</v>
      </c>
      <c r="H4824">
        <f ca="1">FLOOR(SimTable[[#This Row],[Total_Service_Time_sec]],10)</f>
        <v>70</v>
      </c>
    </row>
    <row r="4825" spans="1:8" ht="15" customHeight="1">
      <c r="A4825">
        <f t="shared" si="75"/>
        <v>4824</v>
      </c>
      <c r="B4825" s="13">
        <f ca="1">RAND()</f>
        <v>0.21146039369274994</v>
      </c>
      <c r="C4825" t="str">
        <f ca="1">IF(B4825&lt;=$L$3,$I$3,IF(B4825&lt;=$L$4,$I$4,IF(B4825&lt;=$L$5,$I$5,IF(B4825&lt;=$L$6,$I$6,$I$7))))</f>
        <v>Cone</v>
      </c>
      <c r="D4825" s="14">
        <f ca="1">LOGINV(RAND(),$M$12,$L$12)</f>
        <v>16.293021099113734</v>
      </c>
      <c r="E4825" s="14">
        <f ca="1">LOGINV(RAND(),$M$13,$L$13)</f>
        <v>15.092770689050569</v>
      </c>
      <c r="F4825" s="14">
        <f ca="1">LOGINV(RAND(),$M$14,$L$14)</f>
        <v>26.031959227303048</v>
      </c>
      <c r="G4825" s="14">
        <f ca="1">D4825+E4825+F4825</f>
        <v>57.417751015467353</v>
      </c>
      <c r="H4825">
        <f ca="1">FLOOR(SimTable[[#This Row],[Total_Service_Time_sec]],10)</f>
        <v>50</v>
      </c>
    </row>
    <row r="4826" spans="1:8" ht="15" customHeight="1">
      <c r="A4826">
        <f t="shared" si="75"/>
        <v>4825</v>
      </c>
      <c r="B4826" s="13">
        <f ca="1">RAND()</f>
        <v>0.81259686445765766</v>
      </c>
      <c r="C4826" t="str">
        <f ca="1">IF(B4826&lt;=$L$3,$I$3,IF(B4826&lt;=$L$4,$I$4,IF(B4826&lt;=$L$5,$I$5,IF(B4826&lt;=$L$6,$I$6,$I$7))))</f>
        <v>Cup</v>
      </c>
      <c r="D4826" s="14">
        <f ca="1">LOGINV(RAND(),$M$12,$L$12)</f>
        <v>34.749715426216952</v>
      </c>
      <c r="E4826" s="14">
        <f ca="1">LOGINV(RAND(),$M$13,$L$13)</f>
        <v>11.657086326564968</v>
      </c>
      <c r="F4826" s="14">
        <f ca="1">LOGINV(RAND(),$M$14,$L$14)</f>
        <v>20.177931697219996</v>
      </c>
      <c r="G4826" s="14">
        <f ca="1">D4826+E4826+F4826</f>
        <v>66.58473345000192</v>
      </c>
      <c r="H4826">
        <f ca="1">FLOOR(SimTable[[#This Row],[Total_Service_Time_sec]],10)</f>
        <v>60</v>
      </c>
    </row>
    <row r="4827" spans="1:8" ht="15" customHeight="1">
      <c r="A4827">
        <f t="shared" si="75"/>
        <v>4826</v>
      </c>
      <c r="B4827" s="13">
        <f ca="1">RAND()</f>
        <v>0.70417310856876514</v>
      </c>
      <c r="C4827" t="str">
        <f ca="1">IF(B4827&lt;=$L$3,$I$3,IF(B4827&lt;=$L$4,$I$4,IF(B4827&lt;=$L$5,$I$5,IF(B4827&lt;=$L$6,$I$6,$I$7))))</f>
        <v>Cup</v>
      </c>
      <c r="D4827" s="14">
        <f ca="1">LOGINV(RAND(),$M$12,$L$12)</f>
        <v>19.725402455824483</v>
      </c>
      <c r="E4827" s="14">
        <f ca="1">LOGINV(RAND(),$M$13,$L$13)</f>
        <v>15.367730331114235</v>
      </c>
      <c r="F4827" s="14">
        <f ca="1">LOGINV(RAND(),$M$14,$L$14)</f>
        <v>23.979607264205651</v>
      </c>
      <c r="G4827" s="14">
        <f ca="1">D4827+E4827+F4827</f>
        <v>59.072740051144365</v>
      </c>
      <c r="H4827">
        <f ca="1">FLOOR(SimTable[[#This Row],[Total_Service_Time_sec]],10)</f>
        <v>50</v>
      </c>
    </row>
    <row r="4828" spans="1:8" ht="15" customHeight="1">
      <c r="A4828">
        <f t="shared" si="75"/>
        <v>4827</v>
      </c>
      <c r="B4828" s="13">
        <f ca="1">RAND()</f>
        <v>0.8941988926789679</v>
      </c>
      <c r="C4828" t="str">
        <f ca="1">IF(B4828&lt;=$L$3,$I$3,IF(B4828&lt;=$L$4,$I$4,IF(B4828&lt;=$L$5,$I$5,IF(B4828&lt;=$L$6,$I$6,$I$7))))</f>
        <v>Shake</v>
      </c>
      <c r="D4828" s="14">
        <f ca="1">LOGINV(RAND(),$M$12,$L$12)</f>
        <v>34.799692007701459</v>
      </c>
      <c r="E4828" s="14">
        <f ca="1">LOGINV(RAND(),$M$13,$L$13)</f>
        <v>17.973230529682141</v>
      </c>
      <c r="F4828" s="14">
        <f ca="1">LOGINV(RAND(),$M$14,$L$14)</f>
        <v>17.814807323724992</v>
      </c>
      <c r="G4828" s="14">
        <f ca="1">D4828+E4828+F4828</f>
        <v>70.587729861108585</v>
      </c>
      <c r="H4828">
        <f ca="1">FLOOR(SimTable[[#This Row],[Total_Service_Time_sec]],10)</f>
        <v>70</v>
      </c>
    </row>
    <row r="4829" spans="1:8" ht="15" customHeight="1">
      <c r="A4829">
        <f t="shared" si="75"/>
        <v>4828</v>
      </c>
      <c r="B4829" s="13">
        <f ca="1">RAND()</f>
        <v>0.35966490916833216</v>
      </c>
      <c r="C4829" t="str">
        <f ca="1">IF(B4829&lt;=$L$3,$I$3,IF(B4829&lt;=$L$4,$I$4,IF(B4829&lt;=$L$5,$I$5,IF(B4829&lt;=$L$6,$I$6,$I$7))))</f>
        <v>Cone</v>
      </c>
      <c r="D4829" s="14">
        <f ca="1">LOGINV(RAND(),$M$12,$L$12)</f>
        <v>77.786075392461285</v>
      </c>
      <c r="E4829" s="14">
        <f ca="1">LOGINV(RAND(),$M$13,$L$13)</f>
        <v>17.616604127270225</v>
      </c>
      <c r="F4829" s="14">
        <f ca="1">LOGINV(RAND(),$M$14,$L$14)</f>
        <v>24.356484654123477</v>
      </c>
      <c r="G4829" s="14">
        <f ca="1">D4829+E4829+F4829</f>
        <v>119.75916417385498</v>
      </c>
      <c r="H4829">
        <f ca="1">FLOOR(SimTable[[#This Row],[Total_Service_Time_sec]],10)</f>
        <v>110</v>
      </c>
    </row>
    <row r="4830" spans="1:8" ht="15" customHeight="1">
      <c r="A4830">
        <f t="shared" si="75"/>
        <v>4829</v>
      </c>
      <c r="B4830" s="13">
        <f ca="1">RAND()</f>
        <v>3.4576608699140254E-2</v>
      </c>
      <c r="C4830" t="str">
        <f ca="1">IF(B4830&lt;=$L$3,$I$3,IF(B4830&lt;=$L$4,$I$4,IF(B4830&lt;=$L$5,$I$5,IF(B4830&lt;=$L$6,$I$6,$I$7))))</f>
        <v>Cone</v>
      </c>
      <c r="D4830" s="14">
        <f ca="1">LOGINV(RAND(),$M$12,$L$12)</f>
        <v>17.099105735711859</v>
      </c>
      <c r="E4830" s="14">
        <f ca="1">LOGINV(RAND(),$M$13,$L$13)</f>
        <v>13.01939132190749</v>
      </c>
      <c r="F4830" s="14">
        <f ca="1">LOGINV(RAND(),$M$14,$L$14)</f>
        <v>18.446873598772545</v>
      </c>
      <c r="G4830" s="14">
        <f ca="1">D4830+E4830+F4830</f>
        <v>48.565370656391892</v>
      </c>
      <c r="H4830">
        <f ca="1">FLOOR(SimTable[[#This Row],[Total_Service_Time_sec]],10)</f>
        <v>40</v>
      </c>
    </row>
    <row r="4831" spans="1:8" ht="15" customHeight="1">
      <c r="A4831">
        <f t="shared" si="75"/>
        <v>4830</v>
      </c>
      <c r="B4831" s="13">
        <f ca="1">RAND()</f>
        <v>0.20806201486179532</v>
      </c>
      <c r="C4831" t="str">
        <f ca="1">IF(B4831&lt;=$L$3,$I$3,IF(B4831&lt;=$L$4,$I$4,IF(B4831&lt;=$L$5,$I$5,IF(B4831&lt;=$L$6,$I$6,$I$7))))</f>
        <v>Cone</v>
      </c>
      <c r="D4831" s="14">
        <f ca="1">LOGINV(RAND(),$M$12,$L$12)</f>
        <v>16.258240810023608</v>
      </c>
      <c r="E4831" s="14">
        <f ca="1">LOGINV(RAND(),$M$13,$L$13)</f>
        <v>14.483762765625698</v>
      </c>
      <c r="F4831" s="14">
        <f ca="1">LOGINV(RAND(),$M$14,$L$14)</f>
        <v>22.596640556206438</v>
      </c>
      <c r="G4831" s="14">
        <f ca="1">D4831+E4831+F4831</f>
        <v>53.338644131855744</v>
      </c>
      <c r="H4831">
        <f ca="1">FLOOR(SimTable[[#This Row],[Total_Service_Time_sec]],10)</f>
        <v>50</v>
      </c>
    </row>
    <row r="4832" spans="1:8" ht="15" customHeight="1">
      <c r="A4832">
        <f t="shared" si="75"/>
        <v>4831</v>
      </c>
      <c r="B4832" s="13">
        <f ca="1">RAND()</f>
        <v>0.71500870890523249</v>
      </c>
      <c r="C4832" t="str">
        <f ca="1">IF(B4832&lt;=$L$3,$I$3,IF(B4832&lt;=$L$4,$I$4,IF(B4832&lt;=$L$5,$I$5,IF(B4832&lt;=$L$6,$I$6,$I$7))))</f>
        <v>Cup</v>
      </c>
      <c r="D4832" s="14">
        <f ca="1">LOGINV(RAND(),$M$12,$L$12)</f>
        <v>17.797062097944213</v>
      </c>
      <c r="E4832" s="14">
        <f ca="1">LOGINV(RAND(),$M$13,$L$13)</f>
        <v>52.768145755119235</v>
      </c>
      <c r="F4832" s="14">
        <f ca="1">LOGINV(RAND(),$M$14,$L$14)</f>
        <v>19.480067525606863</v>
      </c>
      <c r="G4832" s="14">
        <f ca="1">D4832+E4832+F4832</f>
        <v>90.045275378670311</v>
      </c>
      <c r="H4832">
        <f ca="1">FLOOR(SimTable[[#This Row],[Total_Service_Time_sec]],10)</f>
        <v>90</v>
      </c>
    </row>
    <row r="4833" spans="1:8" ht="15" customHeight="1">
      <c r="A4833">
        <f t="shared" si="75"/>
        <v>4832</v>
      </c>
      <c r="B4833" s="13">
        <f ca="1">RAND()</f>
        <v>0.35963353397664632</v>
      </c>
      <c r="C4833" t="str">
        <f ca="1">IF(B4833&lt;=$L$3,$I$3,IF(B4833&lt;=$L$4,$I$4,IF(B4833&lt;=$L$5,$I$5,IF(B4833&lt;=$L$6,$I$6,$I$7))))</f>
        <v>Cone</v>
      </c>
      <c r="D4833" s="14">
        <f ca="1">LOGINV(RAND(),$M$12,$L$12)</f>
        <v>25.303238442156147</v>
      </c>
      <c r="E4833" s="14">
        <f ca="1">LOGINV(RAND(),$M$13,$L$13)</f>
        <v>12.565414816941393</v>
      </c>
      <c r="F4833" s="14">
        <f ca="1">LOGINV(RAND(),$M$14,$L$14)</f>
        <v>21.202431315028566</v>
      </c>
      <c r="G4833" s="14">
        <f ca="1">D4833+E4833+F4833</f>
        <v>59.071084574126104</v>
      </c>
      <c r="H4833">
        <f ca="1">FLOOR(SimTable[[#This Row],[Total_Service_Time_sec]],10)</f>
        <v>50</v>
      </c>
    </row>
    <row r="4834" spans="1:8" ht="15" customHeight="1">
      <c r="A4834">
        <f t="shared" si="75"/>
        <v>4833</v>
      </c>
      <c r="B4834" s="13">
        <f ca="1">RAND()</f>
        <v>0.84905031109233897</v>
      </c>
      <c r="C4834" t="str">
        <f ca="1">IF(B4834&lt;=$L$3,$I$3,IF(B4834&lt;=$L$4,$I$4,IF(B4834&lt;=$L$5,$I$5,IF(B4834&lt;=$L$6,$I$6,$I$7))))</f>
        <v>Cup</v>
      </c>
      <c r="D4834" s="14">
        <f ca="1">LOGINV(RAND(),$M$12,$L$12)</f>
        <v>39.73590626880916</v>
      </c>
      <c r="E4834" s="14">
        <f ca="1">LOGINV(RAND(),$M$13,$L$13)</f>
        <v>21.003517678667055</v>
      </c>
      <c r="F4834" s="14">
        <f ca="1">LOGINV(RAND(),$M$14,$L$14)</f>
        <v>22.81355164862342</v>
      </c>
      <c r="G4834" s="14">
        <f ca="1">D4834+E4834+F4834</f>
        <v>83.552975596099628</v>
      </c>
      <c r="H4834">
        <f ca="1">FLOOR(SimTable[[#This Row],[Total_Service_Time_sec]],10)</f>
        <v>80</v>
      </c>
    </row>
    <row r="4835" spans="1:8" ht="15" customHeight="1">
      <c r="A4835">
        <f t="shared" si="75"/>
        <v>4834</v>
      </c>
      <c r="B4835" s="13">
        <f ca="1">RAND()</f>
        <v>0.52932321937809212</v>
      </c>
      <c r="C4835" t="str">
        <f ca="1">IF(B4835&lt;=$L$3,$I$3,IF(B4835&lt;=$L$4,$I$4,IF(B4835&lt;=$L$5,$I$5,IF(B4835&lt;=$L$6,$I$6,$I$7))))</f>
        <v>Cup</v>
      </c>
      <c r="D4835" s="14">
        <f ca="1">LOGINV(RAND(),$M$12,$L$12)</f>
        <v>14.665121853168387</v>
      </c>
      <c r="E4835" s="14">
        <f ca="1">LOGINV(RAND(),$M$13,$L$13)</f>
        <v>29.330571853887687</v>
      </c>
      <c r="F4835" s="14">
        <f ca="1">LOGINV(RAND(),$M$14,$L$14)</f>
        <v>23.257977875617001</v>
      </c>
      <c r="G4835" s="14">
        <f ca="1">D4835+E4835+F4835</f>
        <v>67.253671582673078</v>
      </c>
      <c r="H4835">
        <f ca="1">FLOOR(SimTable[[#This Row],[Total_Service_Time_sec]],10)</f>
        <v>60</v>
      </c>
    </row>
    <row r="4836" spans="1:8" ht="15" customHeight="1">
      <c r="A4836">
        <f t="shared" si="75"/>
        <v>4835</v>
      </c>
      <c r="B4836" s="13">
        <f ca="1">RAND()</f>
        <v>0.85969012791655186</v>
      </c>
      <c r="C4836" t="str">
        <f ca="1">IF(B4836&lt;=$L$3,$I$3,IF(B4836&lt;=$L$4,$I$4,IF(B4836&lt;=$L$5,$I$5,IF(B4836&lt;=$L$6,$I$6,$I$7))))</f>
        <v>Cup</v>
      </c>
      <c r="D4836" s="14">
        <f ca="1">LOGINV(RAND(),$M$12,$L$12)</f>
        <v>34.57660009066155</v>
      </c>
      <c r="E4836" s="14">
        <f ca="1">LOGINV(RAND(),$M$13,$L$13)</f>
        <v>46.710951711922228</v>
      </c>
      <c r="F4836" s="14">
        <f ca="1">LOGINV(RAND(),$M$14,$L$14)</f>
        <v>21.078342391210654</v>
      </c>
      <c r="G4836" s="14">
        <f ca="1">D4836+E4836+F4836</f>
        <v>102.36589419379443</v>
      </c>
      <c r="H4836">
        <f ca="1">FLOOR(SimTable[[#This Row],[Total_Service_Time_sec]],10)</f>
        <v>100</v>
      </c>
    </row>
    <row r="4837" spans="1:8" ht="15" customHeight="1">
      <c r="A4837">
        <f t="shared" si="75"/>
        <v>4836</v>
      </c>
      <c r="B4837" s="13">
        <f ca="1">RAND()</f>
        <v>0.1886608974756514</v>
      </c>
      <c r="C4837" t="str">
        <f ca="1">IF(B4837&lt;=$L$3,$I$3,IF(B4837&lt;=$L$4,$I$4,IF(B4837&lt;=$L$5,$I$5,IF(B4837&lt;=$L$6,$I$6,$I$7))))</f>
        <v>Cone</v>
      </c>
      <c r="D4837" s="14">
        <f ca="1">LOGINV(RAND(),$M$12,$L$12)</f>
        <v>39.743531851893152</v>
      </c>
      <c r="E4837" s="14">
        <f ca="1">LOGINV(RAND(),$M$13,$L$13)</f>
        <v>13.601361402062198</v>
      </c>
      <c r="F4837" s="14">
        <f ca="1">LOGINV(RAND(),$M$14,$L$14)</f>
        <v>18.923181741040619</v>
      </c>
      <c r="G4837" s="14">
        <f ca="1">D4837+E4837+F4837</f>
        <v>72.26807499499597</v>
      </c>
      <c r="H4837">
        <f ca="1">FLOOR(SimTable[[#This Row],[Total_Service_Time_sec]],10)</f>
        <v>70</v>
      </c>
    </row>
    <row r="4838" spans="1:8" ht="15" customHeight="1">
      <c r="A4838">
        <f t="shared" si="75"/>
        <v>4837</v>
      </c>
      <c r="B4838" s="13">
        <f ca="1">RAND()</f>
        <v>0.11284861808867075</v>
      </c>
      <c r="C4838" t="str">
        <f ca="1">IF(B4838&lt;=$L$3,$I$3,IF(B4838&lt;=$L$4,$I$4,IF(B4838&lt;=$L$5,$I$5,IF(B4838&lt;=$L$6,$I$6,$I$7))))</f>
        <v>Cone</v>
      </c>
      <c r="D4838" s="14">
        <f ca="1">LOGINV(RAND(),$M$12,$L$12)</f>
        <v>23.892271769334425</v>
      </c>
      <c r="E4838" s="14">
        <f ca="1">LOGINV(RAND(),$M$13,$L$13)</f>
        <v>24.065551349247485</v>
      </c>
      <c r="F4838" s="14">
        <f ca="1">LOGINV(RAND(),$M$14,$L$14)</f>
        <v>23.763203851366448</v>
      </c>
      <c r="G4838" s="14">
        <f ca="1">D4838+E4838+F4838</f>
        <v>71.721026969948355</v>
      </c>
      <c r="H4838">
        <f ca="1">FLOOR(SimTable[[#This Row],[Total_Service_Time_sec]],10)</f>
        <v>70</v>
      </c>
    </row>
    <row r="4839" spans="1:8" ht="15" customHeight="1">
      <c r="A4839">
        <f t="shared" si="75"/>
        <v>4838</v>
      </c>
      <c r="B4839" s="13">
        <f ca="1">RAND()</f>
        <v>0.49005604511063272</v>
      </c>
      <c r="C4839" t="str">
        <f ca="1">IF(B4839&lt;=$L$3,$I$3,IF(B4839&lt;=$L$4,$I$4,IF(B4839&lt;=$L$5,$I$5,IF(B4839&lt;=$L$6,$I$6,$I$7))))</f>
        <v>Cone</v>
      </c>
      <c r="D4839" s="14">
        <f ca="1">LOGINV(RAND(),$M$12,$L$12)</f>
        <v>13.645802752339318</v>
      </c>
      <c r="E4839" s="14">
        <f ca="1">LOGINV(RAND(),$M$13,$L$13)</f>
        <v>28.997426422698446</v>
      </c>
      <c r="F4839" s="14">
        <f ca="1">LOGINV(RAND(),$M$14,$L$14)</f>
        <v>18.737794976145786</v>
      </c>
      <c r="G4839" s="14">
        <f ca="1">D4839+E4839+F4839</f>
        <v>61.381024151183546</v>
      </c>
      <c r="H4839">
        <f ca="1">FLOOR(SimTable[[#This Row],[Total_Service_Time_sec]],10)</f>
        <v>60</v>
      </c>
    </row>
    <row r="4840" spans="1:8" ht="15" customHeight="1">
      <c r="A4840">
        <f t="shared" si="75"/>
        <v>4839</v>
      </c>
      <c r="B4840" s="13">
        <f ca="1">RAND()</f>
        <v>0.73868156355986447</v>
      </c>
      <c r="C4840" t="str">
        <f ca="1">IF(B4840&lt;=$L$3,$I$3,IF(B4840&lt;=$L$4,$I$4,IF(B4840&lt;=$L$5,$I$5,IF(B4840&lt;=$L$6,$I$6,$I$7))))</f>
        <v>Cup</v>
      </c>
      <c r="D4840" s="14">
        <f ca="1">LOGINV(RAND(),$M$12,$L$12)</f>
        <v>89.376013861078093</v>
      </c>
      <c r="E4840" s="14">
        <f ca="1">LOGINV(RAND(),$M$13,$L$13)</f>
        <v>14.444530182513599</v>
      </c>
      <c r="F4840" s="14">
        <f ca="1">LOGINV(RAND(),$M$14,$L$14)</f>
        <v>18.222804934949725</v>
      </c>
      <c r="G4840" s="14">
        <f ca="1">D4840+E4840+F4840</f>
        <v>122.04334897854142</v>
      </c>
      <c r="H4840">
        <f ca="1">FLOOR(SimTable[[#This Row],[Total_Service_Time_sec]],10)</f>
        <v>120</v>
      </c>
    </row>
    <row r="4841" spans="1:8" ht="15" customHeight="1">
      <c r="A4841">
        <f t="shared" si="75"/>
        <v>4840</v>
      </c>
      <c r="B4841" s="13">
        <f ca="1">RAND()</f>
        <v>0.58158297604499343</v>
      </c>
      <c r="C4841" t="str">
        <f ca="1">IF(B4841&lt;=$L$3,$I$3,IF(B4841&lt;=$L$4,$I$4,IF(B4841&lt;=$L$5,$I$5,IF(B4841&lt;=$L$6,$I$6,$I$7))))</f>
        <v>Cup</v>
      </c>
      <c r="D4841" s="14">
        <f ca="1">LOGINV(RAND(),$M$12,$L$12)</f>
        <v>21.203200589213534</v>
      </c>
      <c r="E4841" s="14">
        <f ca="1">LOGINV(RAND(),$M$13,$L$13)</f>
        <v>36.486974541804514</v>
      </c>
      <c r="F4841" s="14">
        <f ca="1">LOGINV(RAND(),$M$14,$L$14)</f>
        <v>17.347066074532943</v>
      </c>
      <c r="G4841" s="14">
        <f ca="1">D4841+E4841+F4841</f>
        <v>75.037241205550998</v>
      </c>
      <c r="H4841">
        <f ca="1">FLOOR(SimTable[[#This Row],[Total_Service_Time_sec]],10)</f>
        <v>70</v>
      </c>
    </row>
    <row r="4842" spans="1:8" ht="15" customHeight="1">
      <c r="A4842">
        <f t="shared" si="75"/>
        <v>4841</v>
      </c>
      <c r="B4842" s="13">
        <f ca="1">RAND()</f>
        <v>7.3787538683466547E-2</v>
      </c>
      <c r="C4842" t="str">
        <f ca="1">IF(B4842&lt;=$L$3,$I$3,IF(B4842&lt;=$L$4,$I$4,IF(B4842&lt;=$L$5,$I$5,IF(B4842&lt;=$L$6,$I$6,$I$7))))</f>
        <v>Cone</v>
      </c>
      <c r="D4842" s="14">
        <f ca="1">LOGINV(RAND(),$M$12,$L$12)</f>
        <v>21.963959791847795</v>
      </c>
      <c r="E4842" s="14">
        <f ca="1">LOGINV(RAND(),$M$13,$L$13)</f>
        <v>35.501281107765912</v>
      </c>
      <c r="F4842" s="14">
        <f ca="1">LOGINV(RAND(),$M$14,$L$14)</f>
        <v>19.346618562583703</v>
      </c>
      <c r="G4842" s="14">
        <f ca="1">D4842+E4842+F4842</f>
        <v>76.811859462197404</v>
      </c>
      <c r="H4842">
        <f ca="1">FLOOR(SimTable[[#This Row],[Total_Service_Time_sec]],10)</f>
        <v>70</v>
      </c>
    </row>
    <row r="4843" spans="1:8" ht="15" customHeight="1">
      <c r="A4843">
        <f t="shared" si="75"/>
        <v>4842</v>
      </c>
      <c r="B4843" s="13">
        <f ca="1">RAND()</f>
        <v>0.8322976418878093</v>
      </c>
      <c r="C4843" t="str">
        <f ca="1">IF(B4843&lt;=$L$3,$I$3,IF(B4843&lt;=$L$4,$I$4,IF(B4843&lt;=$L$5,$I$5,IF(B4843&lt;=$L$6,$I$6,$I$7))))</f>
        <v>Cup</v>
      </c>
      <c r="D4843" s="14">
        <f ca="1">LOGINV(RAND(),$M$12,$L$12)</f>
        <v>33.018132432979321</v>
      </c>
      <c r="E4843" s="14">
        <f ca="1">LOGINV(RAND(),$M$13,$L$13)</f>
        <v>34.885504974202675</v>
      </c>
      <c r="F4843" s="14">
        <f ca="1">LOGINV(RAND(),$M$14,$L$14)</f>
        <v>15.443062779977133</v>
      </c>
      <c r="G4843" s="14">
        <f ca="1">D4843+E4843+F4843</f>
        <v>83.346700187159144</v>
      </c>
      <c r="H4843">
        <f ca="1">FLOOR(SimTable[[#This Row],[Total_Service_Time_sec]],10)</f>
        <v>80</v>
      </c>
    </row>
    <row r="4844" spans="1:8" ht="15" customHeight="1">
      <c r="A4844">
        <f t="shared" si="75"/>
        <v>4843</v>
      </c>
      <c r="B4844" s="13">
        <f ca="1">RAND()</f>
        <v>0.44650871469439879</v>
      </c>
      <c r="C4844" t="str">
        <f ca="1">IF(B4844&lt;=$L$3,$I$3,IF(B4844&lt;=$L$4,$I$4,IF(B4844&lt;=$L$5,$I$5,IF(B4844&lt;=$L$6,$I$6,$I$7))))</f>
        <v>Cone</v>
      </c>
      <c r="D4844" s="14">
        <f ca="1">LOGINV(RAND(),$M$12,$L$12)</f>
        <v>41.044054724086045</v>
      </c>
      <c r="E4844" s="14">
        <f ca="1">LOGINV(RAND(),$M$13,$L$13)</f>
        <v>12.484156087201818</v>
      </c>
      <c r="F4844" s="14">
        <f ca="1">LOGINV(RAND(),$M$14,$L$14)</f>
        <v>22.156725746221731</v>
      </c>
      <c r="G4844" s="14">
        <f ca="1">D4844+E4844+F4844</f>
        <v>75.684936557509587</v>
      </c>
      <c r="H4844">
        <f ca="1">FLOOR(SimTable[[#This Row],[Total_Service_Time_sec]],10)</f>
        <v>70</v>
      </c>
    </row>
    <row r="4845" spans="1:8" ht="15" customHeight="1">
      <c r="A4845">
        <f t="shared" si="75"/>
        <v>4844</v>
      </c>
      <c r="B4845" s="13">
        <f ca="1">RAND()</f>
        <v>0.56828830111597128</v>
      </c>
      <c r="C4845" t="str">
        <f ca="1">IF(B4845&lt;=$L$3,$I$3,IF(B4845&lt;=$L$4,$I$4,IF(B4845&lt;=$L$5,$I$5,IF(B4845&lt;=$L$6,$I$6,$I$7))))</f>
        <v>Cup</v>
      </c>
      <c r="D4845" s="14">
        <f ca="1">LOGINV(RAND(),$M$12,$L$12)</f>
        <v>26.561149723950095</v>
      </c>
      <c r="E4845" s="14">
        <f ca="1">LOGINV(RAND(),$M$13,$L$13)</f>
        <v>24.064394692720885</v>
      </c>
      <c r="F4845" s="14">
        <f ca="1">LOGINV(RAND(),$M$14,$L$14)</f>
        <v>20.673683317083288</v>
      </c>
      <c r="G4845" s="14">
        <f ca="1">D4845+E4845+F4845</f>
        <v>71.299227733754265</v>
      </c>
      <c r="H4845">
        <f ca="1">FLOOR(SimTable[[#This Row],[Total_Service_Time_sec]],10)</f>
        <v>70</v>
      </c>
    </row>
    <row r="4846" spans="1:8" ht="15" customHeight="1">
      <c r="A4846">
        <f t="shared" si="75"/>
        <v>4845</v>
      </c>
      <c r="B4846" s="13">
        <f ca="1">RAND()</f>
        <v>0.60900054476479726</v>
      </c>
      <c r="C4846" t="str">
        <f ca="1">IF(B4846&lt;=$L$3,$I$3,IF(B4846&lt;=$L$4,$I$4,IF(B4846&lt;=$L$5,$I$5,IF(B4846&lt;=$L$6,$I$6,$I$7))))</f>
        <v>Cup</v>
      </c>
      <c r="D4846" s="14">
        <f ca="1">LOGINV(RAND(),$M$12,$L$12)</f>
        <v>68.477061062890186</v>
      </c>
      <c r="E4846" s="14">
        <f ca="1">LOGINV(RAND(),$M$13,$L$13)</f>
        <v>21.755636113450123</v>
      </c>
      <c r="F4846" s="14">
        <f ca="1">LOGINV(RAND(),$M$14,$L$14)</f>
        <v>20.446632846917396</v>
      </c>
      <c r="G4846" s="14">
        <f ca="1">D4846+E4846+F4846</f>
        <v>110.67933002325771</v>
      </c>
      <c r="H4846">
        <f ca="1">FLOOR(SimTable[[#This Row],[Total_Service_Time_sec]],10)</f>
        <v>110</v>
      </c>
    </row>
    <row r="4847" spans="1:8" ht="15" customHeight="1">
      <c r="A4847">
        <f t="shared" si="75"/>
        <v>4846</v>
      </c>
      <c r="B4847" s="13">
        <f ca="1">RAND()</f>
        <v>0.92920218760634721</v>
      </c>
      <c r="C4847" t="str">
        <f ca="1">IF(B4847&lt;=$L$3,$I$3,IF(B4847&lt;=$L$4,$I$4,IF(B4847&lt;=$L$5,$I$5,IF(B4847&lt;=$L$6,$I$6,$I$7))))</f>
        <v>Split</v>
      </c>
      <c r="D4847" s="14">
        <f ca="1">LOGINV(RAND(),$M$12,$L$12)</f>
        <v>35.013575320993198</v>
      </c>
      <c r="E4847" s="14">
        <f ca="1">LOGINV(RAND(),$M$13,$L$13)</f>
        <v>13.846945182458034</v>
      </c>
      <c r="F4847" s="14">
        <f ca="1">LOGINV(RAND(),$M$14,$L$14)</f>
        <v>22.662584823016516</v>
      </c>
      <c r="G4847" s="14">
        <f ca="1">D4847+E4847+F4847</f>
        <v>71.523105326467743</v>
      </c>
      <c r="H4847">
        <f ca="1">FLOOR(SimTable[[#This Row],[Total_Service_Time_sec]],10)</f>
        <v>70</v>
      </c>
    </row>
    <row r="4848" spans="1:8" ht="15" customHeight="1">
      <c r="A4848">
        <f t="shared" si="75"/>
        <v>4847</v>
      </c>
      <c r="B4848" s="13">
        <f ca="1">RAND()</f>
        <v>7.686178269133892E-2</v>
      </c>
      <c r="C4848" t="str">
        <f ca="1">IF(B4848&lt;=$L$3,$I$3,IF(B4848&lt;=$L$4,$I$4,IF(B4848&lt;=$L$5,$I$5,IF(B4848&lt;=$L$6,$I$6,$I$7))))</f>
        <v>Cone</v>
      </c>
      <c r="D4848" s="14">
        <f ca="1">LOGINV(RAND(),$M$12,$L$12)</f>
        <v>23.425734739880159</v>
      </c>
      <c r="E4848" s="14">
        <f ca="1">LOGINV(RAND(),$M$13,$L$13)</f>
        <v>22.031763109446008</v>
      </c>
      <c r="F4848" s="14">
        <f ca="1">LOGINV(RAND(),$M$14,$L$14)</f>
        <v>14.532537086122975</v>
      </c>
      <c r="G4848" s="14">
        <f ca="1">D4848+E4848+F4848</f>
        <v>59.990034935449145</v>
      </c>
      <c r="H4848">
        <f ca="1">FLOOR(SimTable[[#This Row],[Total_Service_Time_sec]],10)</f>
        <v>50</v>
      </c>
    </row>
    <row r="4849" spans="1:8" ht="15" customHeight="1">
      <c r="A4849">
        <f t="shared" si="75"/>
        <v>4848</v>
      </c>
      <c r="B4849" s="13">
        <f ca="1">RAND()</f>
        <v>0.99706229169657234</v>
      </c>
      <c r="C4849" t="str">
        <f ca="1">IF(B4849&lt;=$L$3,$I$3,IF(B4849&lt;=$L$4,$I$4,IF(B4849&lt;=$L$5,$I$5,IF(B4849&lt;=$L$6,$I$6,$I$7))))</f>
        <v>Sundae</v>
      </c>
      <c r="D4849" s="14">
        <f ca="1">LOGINV(RAND(),$M$12,$L$12)</f>
        <v>31.142600409822844</v>
      </c>
      <c r="E4849" s="14">
        <f ca="1">LOGINV(RAND(),$M$13,$L$13)</f>
        <v>15.678878722787877</v>
      </c>
      <c r="F4849" s="14">
        <f ca="1">LOGINV(RAND(),$M$14,$L$14)</f>
        <v>13.826290462714043</v>
      </c>
      <c r="G4849" s="14">
        <f ca="1">D4849+E4849+F4849</f>
        <v>60.64776959532476</v>
      </c>
      <c r="H4849">
        <f ca="1">FLOOR(SimTable[[#This Row],[Total_Service_Time_sec]],10)</f>
        <v>60</v>
      </c>
    </row>
    <row r="4850" spans="1:8" ht="15" customHeight="1">
      <c r="A4850">
        <f t="shared" si="75"/>
        <v>4849</v>
      </c>
      <c r="B4850" s="13">
        <f ca="1">RAND()</f>
        <v>6.2130489985130266E-2</v>
      </c>
      <c r="C4850" t="str">
        <f ca="1">IF(B4850&lt;=$L$3,$I$3,IF(B4850&lt;=$L$4,$I$4,IF(B4850&lt;=$L$5,$I$5,IF(B4850&lt;=$L$6,$I$6,$I$7))))</f>
        <v>Cone</v>
      </c>
      <c r="D4850" s="14">
        <f ca="1">LOGINV(RAND(),$M$12,$L$12)</f>
        <v>17.14605106797525</v>
      </c>
      <c r="E4850" s="14">
        <f ca="1">LOGINV(RAND(),$M$13,$L$13)</f>
        <v>28.169324683292288</v>
      </c>
      <c r="F4850" s="14">
        <f ca="1">LOGINV(RAND(),$M$14,$L$14)</f>
        <v>16.956373684056548</v>
      </c>
      <c r="G4850" s="14">
        <f ca="1">D4850+E4850+F4850</f>
        <v>62.271749435324082</v>
      </c>
      <c r="H4850">
        <f ca="1">FLOOR(SimTable[[#This Row],[Total_Service_Time_sec]],10)</f>
        <v>60</v>
      </c>
    </row>
    <row r="4851" spans="1:8" ht="15" customHeight="1">
      <c r="A4851">
        <f t="shared" si="75"/>
        <v>4850</v>
      </c>
      <c r="B4851" s="13">
        <f ca="1">RAND()</f>
        <v>0.8640717501586902</v>
      </c>
      <c r="C4851" t="str">
        <f ca="1">IF(B4851&lt;=$L$3,$I$3,IF(B4851&lt;=$L$4,$I$4,IF(B4851&lt;=$L$5,$I$5,IF(B4851&lt;=$L$6,$I$6,$I$7))))</f>
        <v>Shake</v>
      </c>
      <c r="D4851" s="14">
        <f ca="1">LOGINV(RAND(),$M$12,$L$12)</f>
        <v>32.240917435961038</v>
      </c>
      <c r="E4851" s="14">
        <f ca="1">LOGINV(RAND(),$M$13,$L$13)</f>
        <v>25.103468906479314</v>
      </c>
      <c r="F4851" s="14">
        <f ca="1">LOGINV(RAND(),$M$14,$L$14)</f>
        <v>20.367288700554358</v>
      </c>
      <c r="G4851" s="14">
        <f ca="1">D4851+E4851+F4851</f>
        <v>77.711675042994713</v>
      </c>
      <c r="H4851">
        <f ca="1">FLOOR(SimTable[[#This Row],[Total_Service_Time_sec]],10)</f>
        <v>70</v>
      </c>
    </row>
    <row r="4852" spans="1:8" ht="15" customHeight="1">
      <c r="A4852">
        <f t="shared" si="75"/>
        <v>4851</v>
      </c>
      <c r="B4852" s="13">
        <f ca="1">RAND()</f>
        <v>0.91988952358645737</v>
      </c>
      <c r="C4852" t="str">
        <f ca="1">IF(B4852&lt;=$L$3,$I$3,IF(B4852&lt;=$L$4,$I$4,IF(B4852&lt;=$L$5,$I$5,IF(B4852&lt;=$L$6,$I$6,$I$7))))</f>
        <v>Split</v>
      </c>
      <c r="D4852" s="14">
        <f ca="1">LOGINV(RAND(),$M$12,$L$12)</f>
        <v>36.663697858744314</v>
      </c>
      <c r="E4852" s="14">
        <f ca="1">LOGINV(RAND(),$M$13,$L$13)</f>
        <v>18.656454025779571</v>
      </c>
      <c r="F4852" s="14">
        <f ca="1">LOGINV(RAND(),$M$14,$L$14)</f>
        <v>21.263843666142566</v>
      </c>
      <c r="G4852" s="14">
        <f ca="1">D4852+E4852+F4852</f>
        <v>76.583995550666444</v>
      </c>
      <c r="H4852">
        <f ca="1">FLOOR(SimTable[[#This Row],[Total_Service_Time_sec]],10)</f>
        <v>70</v>
      </c>
    </row>
    <row r="4853" spans="1:8" ht="15" customHeight="1">
      <c r="A4853">
        <f t="shared" si="75"/>
        <v>4852</v>
      </c>
      <c r="B4853" s="13">
        <f ca="1">RAND()</f>
        <v>0.63993828301932554</v>
      </c>
      <c r="C4853" t="str">
        <f ca="1">IF(B4853&lt;=$L$3,$I$3,IF(B4853&lt;=$L$4,$I$4,IF(B4853&lt;=$L$5,$I$5,IF(B4853&lt;=$L$6,$I$6,$I$7))))</f>
        <v>Cup</v>
      </c>
      <c r="D4853" s="14">
        <f ca="1">LOGINV(RAND(),$M$12,$L$12)</f>
        <v>8.8087353645373234</v>
      </c>
      <c r="E4853" s="14">
        <f ca="1">LOGINV(RAND(),$M$13,$L$13)</f>
        <v>21.877644065350026</v>
      </c>
      <c r="F4853" s="14">
        <f ca="1">LOGINV(RAND(),$M$14,$L$14)</f>
        <v>20.768416244929448</v>
      </c>
      <c r="G4853" s="14">
        <f ca="1">D4853+E4853+F4853</f>
        <v>51.454795674816793</v>
      </c>
      <c r="H4853">
        <f ca="1">FLOOR(SimTable[[#This Row],[Total_Service_Time_sec]],10)</f>
        <v>50</v>
      </c>
    </row>
    <row r="4854" spans="1:8" ht="15" customHeight="1">
      <c r="A4854">
        <f t="shared" si="75"/>
        <v>4853</v>
      </c>
      <c r="B4854" s="13">
        <f ca="1">RAND()</f>
        <v>4.9001421613569685E-2</v>
      </c>
      <c r="C4854" t="str">
        <f ca="1">IF(B4854&lt;=$L$3,$I$3,IF(B4854&lt;=$L$4,$I$4,IF(B4854&lt;=$L$5,$I$5,IF(B4854&lt;=$L$6,$I$6,$I$7))))</f>
        <v>Cone</v>
      </c>
      <c r="D4854" s="14">
        <f ca="1">LOGINV(RAND(),$M$12,$L$12)</f>
        <v>6.7334183754862655</v>
      </c>
      <c r="E4854" s="14">
        <f ca="1">LOGINV(RAND(),$M$13,$L$13)</f>
        <v>48.297767969112215</v>
      </c>
      <c r="F4854" s="14">
        <f ca="1">LOGINV(RAND(),$M$14,$L$14)</f>
        <v>27.807153762733353</v>
      </c>
      <c r="G4854" s="14">
        <f ca="1">D4854+E4854+F4854</f>
        <v>82.838340107331831</v>
      </c>
      <c r="H4854">
        <f ca="1">FLOOR(SimTable[[#This Row],[Total_Service_Time_sec]],10)</f>
        <v>80</v>
      </c>
    </row>
    <row r="4855" spans="1:8" ht="15" customHeight="1">
      <c r="A4855">
        <f t="shared" si="75"/>
        <v>4854</v>
      </c>
      <c r="B4855" s="13">
        <f ca="1">RAND()</f>
        <v>0.75925254709152157</v>
      </c>
      <c r="C4855" t="str">
        <f ca="1">IF(B4855&lt;=$L$3,$I$3,IF(B4855&lt;=$L$4,$I$4,IF(B4855&lt;=$L$5,$I$5,IF(B4855&lt;=$L$6,$I$6,$I$7))))</f>
        <v>Cup</v>
      </c>
      <c r="D4855" s="14">
        <f ca="1">LOGINV(RAND(),$M$12,$L$12)</f>
        <v>58.304383821845363</v>
      </c>
      <c r="E4855" s="14">
        <f ca="1">LOGINV(RAND(),$M$13,$L$13)</f>
        <v>67.264447972732285</v>
      </c>
      <c r="F4855" s="14">
        <f ca="1">LOGINV(RAND(),$M$14,$L$14)</f>
        <v>12.862566667174473</v>
      </c>
      <c r="G4855" s="14">
        <f ca="1">D4855+E4855+F4855</f>
        <v>138.43139846175211</v>
      </c>
      <c r="H4855">
        <f ca="1">FLOOR(SimTable[[#This Row],[Total_Service_Time_sec]],10)</f>
        <v>130</v>
      </c>
    </row>
    <row r="4856" spans="1:8" ht="15" customHeight="1">
      <c r="A4856">
        <f t="shared" si="75"/>
        <v>4855</v>
      </c>
      <c r="B4856" s="13">
        <f ca="1">RAND()</f>
        <v>0.6193431169062259</v>
      </c>
      <c r="C4856" t="str">
        <f ca="1">IF(B4856&lt;=$L$3,$I$3,IF(B4856&lt;=$L$4,$I$4,IF(B4856&lt;=$L$5,$I$5,IF(B4856&lt;=$L$6,$I$6,$I$7))))</f>
        <v>Cup</v>
      </c>
      <c r="D4856" s="14">
        <f ca="1">LOGINV(RAND(),$M$12,$L$12)</f>
        <v>123.27065138131822</v>
      </c>
      <c r="E4856" s="14">
        <f ca="1">LOGINV(RAND(),$M$13,$L$13)</f>
        <v>24.748420338584673</v>
      </c>
      <c r="F4856" s="14">
        <f ca="1">LOGINV(RAND(),$M$14,$L$14)</f>
        <v>24.7957340191276</v>
      </c>
      <c r="G4856" s="14">
        <f ca="1">D4856+E4856+F4856</f>
        <v>172.81480573903048</v>
      </c>
      <c r="H4856">
        <f ca="1">FLOOR(SimTable[[#This Row],[Total_Service_Time_sec]],10)</f>
        <v>170</v>
      </c>
    </row>
    <row r="4857" spans="1:8" ht="15" customHeight="1">
      <c r="A4857">
        <f t="shared" si="75"/>
        <v>4856</v>
      </c>
      <c r="B4857" s="13">
        <f ca="1">RAND()</f>
        <v>4.8447460579292834E-3</v>
      </c>
      <c r="C4857" t="str">
        <f ca="1">IF(B4857&lt;=$L$3,$I$3,IF(B4857&lt;=$L$4,$I$4,IF(B4857&lt;=$L$5,$I$5,IF(B4857&lt;=$L$6,$I$6,$I$7))))</f>
        <v>Cone</v>
      </c>
      <c r="D4857" s="14">
        <f ca="1">LOGINV(RAND(),$M$12,$L$12)</f>
        <v>17.819186972059459</v>
      </c>
      <c r="E4857" s="14">
        <f ca="1">LOGINV(RAND(),$M$13,$L$13)</f>
        <v>27.549103693068091</v>
      </c>
      <c r="F4857" s="14">
        <f ca="1">LOGINV(RAND(),$M$14,$L$14)</f>
        <v>23.534673454556991</v>
      </c>
      <c r="G4857" s="14">
        <f ca="1">D4857+E4857+F4857</f>
        <v>68.90296411968454</v>
      </c>
      <c r="H4857">
        <f ca="1">FLOOR(SimTable[[#This Row],[Total_Service_Time_sec]],10)</f>
        <v>60</v>
      </c>
    </row>
    <row r="4858" spans="1:8" ht="15" customHeight="1">
      <c r="A4858">
        <f t="shared" si="75"/>
        <v>4857</v>
      </c>
      <c r="B4858" s="13">
        <f ca="1">RAND()</f>
        <v>0.55474821562942178</v>
      </c>
      <c r="C4858" t="str">
        <f ca="1">IF(B4858&lt;=$L$3,$I$3,IF(B4858&lt;=$L$4,$I$4,IF(B4858&lt;=$L$5,$I$5,IF(B4858&lt;=$L$6,$I$6,$I$7))))</f>
        <v>Cup</v>
      </c>
      <c r="D4858" s="14">
        <f ca="1">LOGINV(RAND(),$M$12,$L$12)</f>
        <v>19.078702807757324</v>
      </c>
      <c r="E4858" s="14">
        <f ca="1">LOGINV(RAND(),$M$13,$L$13)</f>
        <v>46.103926872866332</v>
      </c>
      <c r="F4858" s="14">
        <f ca="1">LOGINV(RAND(),$M$14,$L$14)</f>
        <v>20.611770119072055</v>
      </c>
      <c r="G4858" s="14">
        <f ca="1">D4858+E4858+F4858</f>
        <v>85.794399799695697</v>
      </c>
      <c r="H4858">
        <f ca="1">FLOOR(SimTable[[#This Row],[Total_Service_Time_sec]],10)</f>
        <v>80</v>
      </c>
    </row>
    <row r="4859" spans="1:8" ht="15" customHeight="1">
      <c r="A4859">
        <f t="shared" si="75"/>
        <v>4858</v>
      </c>
      <c r="B4859" s="13">
        <f ca="1">RAND()</f>
        <v>0.82141479195199052</v>
      </c>
      <c r="C4859" t="str">
        <f ca="1">IF(B4859&lt;=$L$3,$I$3,IF(B4859&lt;=$L$4,$I$4,IF(B4859&lt;=$L$5,$I$5,IF(B4859&lt;=$L$6,$I$6,$I$7))))</f>
        <v>Cup</v>
      </c>
      <c r="D4859" s="14">
        <f ca="1">LOGINV(RAND(),$M$12,$L$12)</f>
        <v>7.7435510240761509</v>
      </c>
      <c r="E4859" s="14">
        <f ca="1">LOGINV(RAND(),$M$13,$L$13)</f>
        <v>57.752726351250324</v>
      </c>
      <c r="F4859" s="14">
        <f ca="1">LOGINV(RAND(),$M$14,$L$14)</f>
        <v>28.838773365399156</v>
      </c>
      <c r="G4859" s="14">
        <f ca="1">D4859+E4859+F4859</f>
        <v>94.33505074072562</v>
      </c>
      <c r="H4859">
        <f ca="1">FLOOR(SimTable[[#This Row],[Total_Service_Time_sec]],10)</f>
        <v>90</v>
      </c>
    </row>
    <row r="4860" spans="1:8" ht="15" customHeight="1">
      <c r="A4860">
        <f t="shared" si="75"/>
        <v>4859</v>
      </c>
      <c r="B4860" s="13">
        <f ca="1">RAND()</f>
        <v>0.15680168119059623</v>
      </c>
      <c r="C4860" t="str">
        <f ca="1">IF(B4860&lt;=$L$3,$I$3,IF(B4860&lt;=$L$4,$I$4,IF(B4860&lt;=$L$5,$I$5,IF(B4860&lt;=$L$6,$I$6,$I$7))))</f>
        <v>Cone</v>
      </c>
      <c r="D4860" s="14">
        <f ca="1">LOGINV(RAND(),$M$12,$L$12)</f>
        <v>24.203767562154624</v>
      </c>
      <c r="E4860" s="14">
        <f ca="1">LOGINV(RAND(),$M$13,$L$13)</f>
        <v>21.893417509897237</v>
      </c>
      <c r="F4860" s="14">
        <f ca="1">LOGINV(RAND(),$M$14,$L$14)</f>
        <v>20.109354664137591</v>
      </c>
      <c r="G4860" s="14">
        <f ca="1">D4860+E4860+F4860</f>
        <v>66.206539736189455</v>
      </c>
      <c r="H4860">
        <f ca="1">FLOOR(SimTable[[#This Row],[Total_Service_Time_sec]],10)</f>
        <v>60</v>
      </c>
    </row>
    <row r="4861" spans="1:8" ht="15" customHeight="1">
      <c r="A4861">
        <f t="shared" si="75"/>
        <v>4860</v>
      </c>
      <c r="B4861" s="13">
        <f ca="1">RAND()</f>
        <v>0.56775829139828882</v>
      </c>
      <c r="C4861" t="str">
        <f ca="1">IF(B4861&lt;=$L$3,$I$3,IF(B4861&lt;=$L$4,$I$4,IF(B4861&lt;=$L$5,$I$5,IF(B4861&lt;=$L$6,$I$6,$I$7))))</f>
        <v>Cup</v>
      </c>
      <c r="D4861" s="14">
        <f ca="1">LOGINV(RAND(),$M$12,$L$12)</f>
        <v>69.931623499001333</v>
      </c>
      <c r="E4861" s="14">
        <f ca="1">LOGINV(RAND(),$M$13,$L$13)</f>
        <v>45.784771114551347</v>
      </c>
      <c r="F4861" s="14">
        <f ca="1">LOGINV(RAND(),$M$14,$L$14)</f>
        <v>17.433187685350731</v>
      </c>
      <c r="G4861" s="14">
        <f ca="1">D4861+E4861+F4861</f>
        <v>133.1495822989034</v>
      </c>
      <c r="H4861">
        <f ca="1">FLOOR(SimTable[[#This Row],[Total_Service_Time_sec]],10)</f>
        <v>130</v>
      </c>
    </row>
    <row r="4862" spans="1:8" ht="15" customHeight="1">
      <c r="A4862">
        <f t="shared" si="75"/>
        <v>4861</v>
      </c>
      <c r="B4862" s="13">
        <f ca="1">RAND()</f>
        <v>0.1091434398965917</v>
      </c>
      <c r="C4862" t="str">
        <f ca="1">IF(B4862&lt;=$L$3,$I$3,IF(B4862&lt;=$L$4,$I$4,IF(B4862&lt;=$L$5,$I$5,IF(B4862&lt;=$L$6,$I$6,$I$7))))</f>
        <v>Cone</v>
      </c>
      <c r="D4862" s="14">
        <f ca="1">LOGINV(RAND(),$M$12,$L$12)</f>
        <v>57.250356007866522</v>
      </c>
      <c r="E4862" s="14">
        <f ca="1">LOGINV(RAND(),$M$13,$L$13)</f>
        <v>19.144091303460037</v>
      </c>
      <c r="F4862" s="14">
        <f ca="1">LOGINV(RAND(),$M$14,$L$14)</f>
        <v>20.575203691191252</v>
      </c>
      <c r="G4862" s="14">
        <f ca="1">D4862+E4862+F4862</f>
        <v>96.969651002517807</v>
      </c>
      <c r="H4862">
        <f ca="1">FLOOR(SimTable[[#This Row],[Total_Service_Time_sec]],10)</f>
        <v>90</v>
      </c>
    </row>
    <row r="4863" spans="1:8" ht="15" customHeight="1">
      <c r="A4863">
        <f t="shared" si="75"/>
        <v>4862</v>
      </c>
      <c r="B4863" s="13">
        <f ca="1">RAND()</f>
        <v>0.44012772363908614</v>
      </c>
      <c r="C4863" t="str">
        <f ca="1">IF(B4863&lt;=$L$3,$I$3,IF(B4863&lt;=$L$4,$I$4,IF(B4863&lt;=$L$5,$I$5,IF(B4863&lt;=$L$6,$I$6,$I$7))))</f>
        <v>Cone</v>
      </c>
      <c r="D4863" s="14">
        <f ca="1">LOGINV(RAND(),$M$12,$L$12)</f>
        <v>12.402226700643105</v>
      </c>
      <c r="E4863" s="14">
        <f ca="1">LOGINV(RAND(),$M$13,$L$13)</f>
        <v>31.476683268882368</v>
      </c>
      <c r="F4863" s="14">
        <f ca="1">LOGINV(RAND(),$M$14,$L$14)</f>
        <v>17.047541680578611</v>
      </c>
      <c r="G4863" s="14">
        <f ca="1">D4863+E4863+F4863</f>
        <v>60.926451650104084</v>
      </c>
      <c r="H4863">
        <f ca="1">FLOOR(SimTable[[#This Row],[Total_Service_Time_sec]],10)</f>
        <v>60</v>
      </c>
    </row>
    <row r="4864" spans="1:8" ht="15" customHeight="1">
      <c r="A4864">
        <f t="shared" si="75"/>
        <v>4863</v>
      </c>
      <c r="B4864" s="13">
        <f ca="1">RAND()</f>
        <v>0.94228981826410652</v>
      </c>
      <c r="C4864" t="str">
        <f ca="1">IF(B4864&lt;=$L$3,$I$3,IF(B4864&lt;=$L$4,$I$4,IF(B4864&lt;=$L$5,$I$5,IF(B4864&lt;=$L$6,$I$6,$I$7))))</f>
        <v>Split</v>
      </c>
      <c r="D4864" s="14">
        <f ca="1">LOGINV(RAND(),$M$12,$L$12)</f>
        <v>55.249863587065654</v>
      </c>
      <c r="E4864" s="14">
        <f ca="1">LOGINV(RAND(),$M$13,$L$13)</f>
        <v>13.408180297702515</v>
      </c>
      <c r="F4864" s="14">
        <f ca="1">LOGINV(RAND(),$M$14,$L$14)</f>
        <v>20.159766496988251</v>
      </c>
      <c r="G4864" s="14">
        <f ca="1">D4864+E4864+F4864</f>
        <v>88.817810381756431</v>
      </c>
      <c r="H4864">
        <f ca="1">FLOOR(SimTable[[#This Row],[Total_Service_Time_sec]],10)</f>
        <v>80</v>
      </c>
    </row>
    <row r="4865" spans="1:8" ht="15" customHeight="1">
      <c r="A4865">
        <f t="shared" si="75"/>
        <v>4864</v>
      </c>
      <c r="B4865" s="13">
        <f ca="1">RAND()</f>
        <v>0.75194178998776373</v>
      </c>
      <c r="C4865" t="str">
        <f ca="1">IF(B4865&lt;=$L$3,$I$3,IF(B4865&lt;=$L$4,$I$4,IF(B4865&lt;=$L$5,$I$5,IF(B4865&lt;=$L$6,$I$6,$I$7))))</f>
        <v>Cup</v>
      </c>
      <c r="D4865" s="14">
        <f ca="1">LOGINV(RAND(),$M$12,$L$12)</f>
        <v>18.59637761714011</v>
      </c>
      <c r="E4865" s="14">
        <f ca="1">LOGINV(RAND(),$M$13,$L$13)</f>
        <v>45.448836394582258</v>
      </c>
      <c r="F4865" s="14">
        <f ca="1">LOGINV(RAND(),$M$14,$L$14)</f>
        <v>19.733122271749853</v>
      </c>
      <c r="G4865" s="14">
        <f ca="1">D4865+E4865+F4865</f>
        <v>83.778336283472214</v>
      </c>
      <c r="H4865">
        <f ca="1">FLOOR(SimTable[[#This Row],[Total_Service_Time_sec]],10)</f>
        <v>80</v>
      </c>
    </row>
    <row r="4866" spans="1:8" ht="15" customHeight="1">
      <c r="A4866">
        <f t="shared" ref="A4866:A4929" si="76">ROW()-1</f>
        <v>4865</v>
      </c>
      <c r="B4866" s="13">
        <f ca="1">RAND()</f>
        <v>0.62870735159545188</v>
      </c>
      <c r="C4866" t="str">
        <f ca="1">IF(B4866&lt;=$L$3,$I$3,IF(B4866&lt;=$L$4,$I$4,IF(B4866&lt;=$L$5,$I$5,IF(B4866&lt;=$L$6,$I$6,$I$7))))</f>
        <v>Cup</v>
      </c>
      <c r="D4866" s="14">
        <f ca="1">LOGINV(RAND(),$M$12,$L$12)</f>
        <v>44.943346926783938</v>
      </c>
      <c r="E4866" s="14">
        <f ca="1">LOGINV(RAND(),$M$13,$L$13)</f>
        <v>25.87081560631864</v>
      </c>
      <c r="F4866" s="14">
        <f ca="1">LOGINV(RAND(),$M$14,$L$14)</f>
        <v>18.758787058116205</v>
      </c>
      <c r="G4866" s="14">
        <f ca="1">D4866+E4866+F4866</f>
        <v>89.572949591218787</v>
      </c>
      <c r="H4866">
        <f ca="1">FLOOR(SimTable[[#This Row],[Total_Service_Time_sec]],10)</f>
        <v>80</v>
      </c>
    </row>
    <row r="4867" spans="1:8" ht="15" customHeight="1">
      <c r="A4867">
        <f t="shared" si="76"/>
        <v>4866</v>
      </c>
      <c r="B4867" s="13">
        <f ca="1">RAND()</f>
        <v>0.86303607625785883</v>
      </c>
      <c r="C4867" t="str">
        <f ca="1">IF(B4867&lt;=$L$3,$I$3,IF(B4867&lt;=$L$4,$I$4,IF(B4867&lt;=$L$5,$I$5,IF(B4867&lt;=$L$6,$I$6,$I$7))))</f>
        <v>Shake</v>
      </c>
      <c r="D4867" s="14">
        <f ca="1">LOGINV(RAND(),$M$12,$L$12)</f>
        <v>54.201215226875426</v>
      </c>
      <c r="E4867" s="14">
        <f ca="1">LOGINV(RAND(),$M$13,$L$13)</f>
        <v>16.5101190636511</v>
      </c>
      <c r="F4867" s="14">
        <f ca="1">LOGINV(RAND(),$M$14,$L$14)</f>
        <v>20.288691299211287</v>
      </c>
      <c r="G4867" s="14">
        <f ca="1">D4867+E4867+F4867</f>
        <v>91.000025589737817</v>
      </c>
      <c r="H4867">
        <f ca="1">FLOOR(SimTable[[#This Row],[Total_Service_Time_sec]],10)</f>
        <v>90</v>
      </c>
    </row>
    <row r="4868" spans="1:8" ht="15" customHeight="1">
      <c r="A4868">
        <f t="shared" si="76"/>
        <v>4867</v>
      </c>
      <c r="B4868" s="13">
        <f ca="1">RAND()</f>
        <v>0.96894939756357723</v>
      </c>
      <c r="C4868" t="str">
        <f ca="1">IF(B4868&lt;=$L$3,$I$3,IF(B4868&lt;=$L$4,$I$4,IF(B4868&lt;=$L$5,$I$5,IF(B4868&lt;=$L$6,$I$6,$I$7))))</f>
        <v>Sundae</v>
      </c>
      <c r="D4868" s="14">
        <f ca="1">LOGINV(RAND(),$M$12,$L$12)</f>
        <v>21.580778527705341</v>
      </c>
      <c r="E4868" s="14">
        <f ca="1">LOGINV(RAND(),$M$13,$L$13)</f>
        <v>17.429200162814695</v>
      </c>
      <c r="F4868" s="14">
        <f ca="1">LOGINV(RAND(),$M$14,$L$14)</f>
        <v>19.304593831651005</v>
      </c>
      <c r="G4868" s="14">
        <f ca="1">D4868+E4868+F4868</f>
        <v>58.314572522171041</v>
      </c>
      <c r="H4868">
        <f ca="1">FLOOR(SimTable[[#This Row],[Total_Service_Time_sec]],10)</f>
        <v>50</v>
      </c>
    </row>
    <row r="4869" spans="1:8" ht="15" customHeight="1">
      <c r="A4869">
        <f t="shared" si="76"/>
        <v>4868</v>
      </c>
      <c r="B4869" s="13">
        <f ca="1">RAND()</f>
        <v>0.74876054375045509</v>
      </c>
      <c r="C4869" t="str">
        <f ca="1">IF(B4869&lt;=$L$3,$I$3,IF(B4869&lt;=$L$4,$I$4,IF(B4869&lt;=$L$5,$I$5,IF(B4869&lt;=$L$6,$I$6,$I$7))))</f>
        <v>Cup</v>
      </c>
      <c r="D4869" s="14">
        <f ca="1">LOGINV(RAND(),$M$12,$L$12)</f>
        <v>10.728119923521097</v>
      </c>
      <c r="E4869" s="14">
        <f ca="1">LOGINV(RAND(),$M$13,$L$13)</f>
        <v>34.265964787156243</v>
      </c>
      <c r="F4869" s="14">
        <f ca="1">LOGINV(RAND(),$M$14,$L$14)</f>
        <v>20.750153152872894</v>
      </c>
      <c r="G4869" s="14">
        <f ca="1">D4869+E4869+F4869</f>
        <v>65.744237863550239</v>
      </c>
      <c r="H4869">
        <f ca="1">FLOOR(SimTable[[#This Row],[Total_Service_Time_sec]],10)</f>
        <v>60</v>
      </c>
    </row>
    <row r="4870" spans="1:8" ht="15" customHeight="1">
      <c r="A4870">
        <f t="shared" si="76"/>
        <v>4869</v>
      </c>
      <c r="B4870" s="13">
        <f ca="1">RAND()</f>
        <v>0.13037124062393057</v>
      </c>
      <c r="C4870" t="str">
        <f ca="1">IF(B4870&lt;=$L$3,$I$3,IF(B4870&lt;=$L$4,$I$4,IF(B4870&lt;=$L$5,$I$5,IF(B4870&lt;=$L$6,$I$6,$I$7))))</f>
        <v>Cone</v>
      </c>
      <c r="D4870" s="14">
        <f ca="1">LOGINV(RAND(),$M$12,$L$12)</f>
        <v>42.037632602115529</v>
      </c>
      <c r="E4870" s="14">
        <f ca="1">LOGINV(RAND(),$M$13,$L$13)</f>
        <v>24.007701806729749</v>
      </c>
      <c r="F4870" s="14">
        <f ca="1">LOGINV(RAND(),$M$14,$L$14)</f>
        <v>25.156313884072535</v>
      </c>
      <c r="G4870" s="14">
        <f ca="1">D4870+E4870+F4870</f>
        <v>91.20164829291781</v>
      </c>
      <c r="H4870">
        <f ca="1">FLOOR(SimTable[[#This Row],[Total_Service_Time_sec]],10)</f>
        <v>90</v>
      </c>
    </row>
    <row r="4871" spans="1:8" ht="15" customHeight="1">
      <c r="A4871">
        <f t="shared" si="76"/>
        <v>4870</v>
      </c>
      <c r="B4871" s="13">
        <f ca="1">RAND()</f>
        <v>0.41597951997210492</v>
      </c>
      <c r="C4871" t="str">
        <f ca="1">IF(B4871&lt;=$L$3,$I$3,IF(B4871&lt;=$L$4,$I$4,IF(B4871&lt;=$L$5,$I$5,IF(B4871&lt;=$L$6,$I$6,$I$7))))</f>
        <v>Cone</v>
      </c>
      <c r="D4871" s="14">
        <f ca="1">LOGINV(RAND(),$M$12,$L$12)</f>
        <v>64.043184558182091</v>
      </c>
      <c r="E4871" s="14">
        <f ca="1">LOGINV(RAND(),$M$13,$L$13)</f>
        <v>20.165859117352031</v>
      </c>
      <c r="F4871" s="14">
        <f ca="1">LOGINV(RAND(),$M$14,$L$14)</f>
        <v>30.720615031400023</v>
      </c>
      <c r="G4871" s="14">
        <f ca="1">D4871+E4871+F4871</f>
        <v>114.92965870693413</v>
      </c>
      <c r="H4871">
        <f ca="1">FLOOR(SimTable[[#This Row],[Total_Service_Time_sec]],10)</f>
        <v>110</v>
      </c>
    </row>
    <row r="4872" spans="1:8" ht="15" customHeight="1">
      <c r="A4872">
        <f t="shared" si="76"/>
        <v>4871</v>
      </c>
      <c r="B4872" s="13">
        <f ca="1">RAND()</f>
        <v>0.62935829690032163</v>
      </c>
      <c r="C4872" t="str">
        <f ca="1">IF(B4872&lt;=$L$3,$I$3,IF(B4872&lt;=$L$4,$I$4,IF(B4872&lt;=$L$5,$I$5,IF(B4872&lt;=$L$6,$I$6,$I$7))))</f>
        <v>Cup</v>
      </c>
      <c r="D4872" s="14">
        <f ca="1">LOGINV(RAND(),$M$12,$L$12)</f>
        <v>43.032867555436496</v>
      </c>
      <c r="E4872" s="14">
        <f ca="1">LOGINV(RAND(),$M$13,$L$13)</f>
        <v>48.736118085823662</v>
      </c>
      <c r="F4872" s="14">
        <f ca="1">LOGINV(RAND(),$M$14,$L$14)</f>
        <v>23.400148703294473</v>
      </c>
      <c r="G4872" s="14">
        <f ca="1">D4872+E4872+F4872</f>
        <v>115.16913434455464</v>
      </c>
      <c r="H4872">
        <f ca="1">FLOOR(SimTable[[#This Row],[Total_Service_Time_sec]],10)</f>
        <v>110</v>
      </c>
    </row>
    <row r="4873" spans="1:8" ht="15" customHeight="1">
      <c r="A4873">
        <f t="shared" si="76"/>
        <v>4872</v>
      </c>
      <c r="B4873" s="13">
        <f ca="1">RAND()</f>
        <v>0.74651712736788656</v>
      </c>
      <c r="C4873" t="str">
        <f ca="1">IF(B4873&lt;=$L$3,$I$3,IF(B4873&lt;=$L$4,$I$4,IF(B4873&lt;=$L$5,$I$5,IF(B4873&lt;=$L$6,$I$6,$I$7))))</f>
        <v>Cup</v>
      </c>
      <c r="D4873" s="14">
        <f ca="1">LOGINV(RAND(),$M$12,$L$12)</f>
        <v>48.662054179641409</v>
      </c>
      <c r="E4873" s="14">
        <f ca="1">LOGINV(RAND(),$M$13,$L$13)</f>
        <v>50.54459220448318</v>
      </c>
      <c r="F4873" s="14">
        <f ca="1">LOGINV(RAND(),$M$14,$L$14)</f>
        <v>22.586637772095138</v>
      </c>
      <c r="G4873" s="14">
        <f ca="1">D4873+E4873+F4873</f>
        <v>121.79328415621973</v>
      </c>
      <c r="H4873">
        <f ca="1">FLOOR(SimTable[[#This Row],[Total_Service_Time_sec]],10)</f>
        <v>120</v>
      </c>
    </row>
    <row r="4874" spans="1:8" ht="15" customHeight="1">
      <c r="A4874">
        <f t="shared" si="76"/>
        <v>4873</v>
      </c>
      <c r="B4874" s="13">
        <f ca="1">RAND()</f>
        <v>0.42945441956044728</v>
      </c>
      <c r="C4874" t="str">
        <f ca="1">IF(B4874&lt;=$L$3,$I$3,IF(B4874&lt;=$L$4,$I$4,IF(B4874&lt;=$L$5,$I$5,IF(B4874&lt;=$L$6,$I$6,$I$7))))</f>
        <v>Cone</v>
      </c>
      <c r="D4874" s="14">
        <f ca="1">LOGINV(RAND(),$M$12,$L$12)</f>
        <v>93.232910564355407</v>
      </c>
      <c r="E4874" s="14">
        <f ca="1">LOGINV(RAND(),$M$13,$L$13)</f>
        <v>31.52060704678766</v>
      </c>
      <c r="F4874" s="14">
        <f ca="1">LOGINV(RAND(),$M$14,$L$14)</f>
        <v>19.742887799258796</v>
      </c>
      <c r="G4874" s="14">
        <f ca="1">D4874+E4874+F4874</f>
        <v>144.49640541040185</v>
      </c>
      <c r="H4874">
        <f ca="1">FLOOR(SimTable[[#This Row],[Total_Service_Time_sec]],10)</f>
        <v>140</v>
      </c>
    </row>
    <row r="4875" spans="1:8" ht="15" customHeight="1">
      <c r="A4875">
        <f t="shared" si="76"/>
        <v>4874</v>
      </c>
      <c r="B4875" s="13">
        <f ca="1">RAND()</f>
        <v>0.93092534987381259</v>
      </c>
      <c r="C4875" t="str">
        <f ca="1">IF(B4875&lt;=$L$3,$I$3,IF(B4875&lt;=$L$4,$I$4,IF(B4875&lt;=$L$5,$I$5,IF(B4875&lt;=$L$6,$I$6,$I$7))))</f>
        <v>Split</v>
      </c>
      <c r="D4875" s="14">
        <f ca="1">LOGINV(RAND(),$M$12,$L$12)</f>
        <v>63.148162581907528</v>
      </c>
      <c r="E4875" s="14">
        <f ca="1">LOGINV(RAND(),$M$13,$L$13)</f>
        <v>23.168363088125911</v>
      </c>
      <c r="F4875" s="14">
        <f ca="1">LOGINV(RAND(),$M$14,$L$14)</f>
        <v>20.82883448377677</v>
      </c>
      <c r="G4875" s="14">
        <f ca="1">D4875+E4875+F4875</f>
        <v>107.14536015381022</v>
      </c>
      <c r="H4875">
        <f ca="1">FLOOR(SimTable[[#This Row],[Total_Service_Time_sec]],10)</f>
        <v>100</v>
      </c>
    </row>
    <row r="4876" spans="1:8" ht="15" customHeight="1">
      <c r="A4876">
        <f t="shared" si="76"/>
        <v>4875</v>
      </c>
      <c r="B4876" s="13">
        <f ca="1">RAND()</f>
        <v>0.64475239488589842</v>
      </c>
      <c r="C4876" t="str">
        <f ca="1">IF(B4876&lt;=$L$3,$I$3,IF(B4876&lt;=$L$4,$I$4,IF(B4876&lt;=$L$5,$I$5,IF(B4876&lt;=$L$6,$I$6,$I$7))))</f>
        <v>Cup</v>
      </c>
      <c r="D4876" s="14">
        <f ca="1">LOGINV(RAND(),$M$12,$L$12)</f>
        <v>72.10247870533486</v>
      </c>
      <c r="E4876" s="14">
        <f ca="1">LOGINV(RAND(),$M$13,$L$13)</f>
        <v>33.3904582209517</v>
      </c>
      <c r="F4876" s="14">
        <f ca="1">LOGINV(RAND(),$M$14,$L$14)</f>
        <v>13.477305175913932</v>
      </c>
      <c r="G4876" s="14">
        <f ca="1">D4876+E4876+F4876</f>
        <v>118.97024210220049</v>
      </c>
      <c r="H4876">
        <f ca="1">FLOOR(SimTable[[#This Row],[Total_Service_Time_sec]],10)</f>
        <v>110</v>
      </c>
    </row>
    <row r="4877" spans="1:8" ht="15" customHeight="1">
      <c r="A4877">
        <f t="shared" si="76"/>
        <v>4876</v>
      </c>
      <c r="B4877" s="13">
        <f ca="1">RAND()</f>
        <v>0.15977666064540819</v>
      </c>
      <c r="C4877" t="str">
        <f ca="1">IF(B4877&lt;=$L$3,$I$3,IF(B4877&lt;=$L$4,$I$4,IF(B4877&lt;=$L$5,$I$5,IF(B4877&lt;=$L$6,$I$6,$I$7))))</f>
        <v>Cone</v>
      </c>
      <c r="D4877" s="14">
        <f ca="1">LOGINV(RAND(),$M$12,$L$12)</f>
        <v>62.017658810995087</v>
      </c>
      <c r="E4877" s="14">
        <f ca="1">LOGINV(RAND(),$M$13,$L$13)</f>
        <v>26.803097617115835</v>
      </c>
      <c r="F4877" s="14">
        <f ca="1">LOGINV(RAND(),$M$14,$L$14)</f>
        <v>18.924291134224607</v>
      </c>
      <c r="G4877" s="14">
        <f ca="1">D4877+E4877+F4877</f>
        <v>107.74504756233553</v>
      </c>
      <c r="H4877">
        <f ca="1">FLOOR(SimTable[[#This Row],[Total_Service_Time_sec]],10)</f>
        <v>100</v>
      </c>
    </row>
    <row r="4878" spans="1:8" ht="15" customHeight="1">
      <c r="A4878">
        <f t="shared" si="76"/>
        <v>4877</v>
      </c>
      <c r="B4878" s="13">
        <f ca="1">RAND()</f>
        <v>7.9982596461632083E-2</v>
      </c>
      <c r="C4878" t="str">
        <f ca="1">IF(B4878&lt;=$L$3,$I$3,IF(B4878&lt;=$L$4,$I$4,IF(B4878&lt;=$L$5,$I$5,IF(B4878&lt;=$L$6,$I$6,$I$7))))</f>
        <v>Cone</v>
      </c>
      <c r="D4878" s="14">
        <f ca="1">LOGINV(RAND(),$M$12,$L$12)</f>
        <v>152.22793034183337</v>
      </c>
      <c r="E4878" s="14">
        <f ca="1">LOGINV(RAND(),$M$13,$L$13)</f>
        <v>61.020681693015561</v>
      </c>
      <c r="F4878" s="14">
        <f ca="1">LOGINV(RAND(),$M$14,$L$14)</f>
        <v>17.547633998535609</v>
      </c>
      <c r="G4878" s="14">
        <f ca="1">D4878+E4878+F4878</f>
        <v>230.79624603338453</v>
      </c>
      <c r="H4878">
        <f ca="1">FLOOR(SimTable[[#This Row],[Total_Service_Time_sec]],10)</f>
        <v>230</v>
      </c>
    </row>
    <row r="4879" spans="1:8" ht="15" customHeight="1">
      <c r="A4879">
        <f t="shared" si="76"/>
        <v>4878</v>
      </c>
      <c r="B4879" s="13">
        <f ca="1">RAND()</f>
        <v>0.75044136874555878</v>
      </c>
      <c r="C4879" t="str">
        <f ca="1">IF(B4879&lt;=$L$3,$I$3,IF(B4879&lt;=$L$4,$I$4,IF(B4879&lt;=$L$5,$I$5,IF(B4879&lt;=$L$6,$I$6,$I$7))))</f>
        <v>Cup</v>
      </c>
      <c r="D4879" s="14">
        <f ca="1">LOGINV(RAND(),$M$12,$L$12)</f>
        <v>8.0188383670750945</v>
      </c>
      <c r="E4879" s="14">
        <f ca="1">LOGINV(RAND(),$M$13,$L$13)</f>
        <v>12.149047671507953</v>
      </c>
      <c r="F4879" s="14">
        <f ca="1">LOGINV(RAND(),$M$14,$L$14)</f>
        <v>20.977162425622204</v>
      </c>
      <c r="G4879" s="14">
        <f ca="1">D4879+E4879+F4879</f>
        <v>41.145048464205253</v>
      </c>
      <c r="H4879">
        <f ca="1">FLOOR(SimTable[[#This Row],[Total_Service_Time_sec]],10)</f>
        <v>40</v>
      </c>
    </row>
    <row r="4880" spans="1:8" ht="15" customHeight="1">
      <c r="A4880">
        <f t="shared" si="76"/>
        <v>4879</v>
      </c>
      <c r="B4880" s="13">
        <f ca="1">RAND()</f>
        <v>9.9322054479484834E-2</v>
      </c>
      <c r="C4880" t="str">
        <f ca="1">IF(B4880&lt;=$L$3,$I$3,IF(B4880&lt;=$L$4,$I$4,IF(B4880&lt;=$L$5,$I$5,IF(B4880&lt;=$L$6,$I$6,$I$7))))</f>
        <v>Cone</v>
      </c>
      <c r="D4880" s="14">
        <f ca="1">LOGINV(RAND(),$M$12,$L$12)</f>
        <v>29.51953530521072</v>
      </c>
      <c r="E4880" s="14">
        <f ca="1">LOGINV(RAND(),$M$13,$L$13)</f>
        <v>22.714472048002289</v>
      </c>
      <c r="F4880" s="14">
        <f ca="1">LOGINV(RAND(),$M$14,$L$14)</f>
        <v>23.795792085997224</v>
      </c>
      <c r="G4880" s="14">
        <f ca="1">D4880+E4880+F4880</f>
        <v>76.029799439210237</v>
      </c>
      <c r="H4880">
        <f ca="1">FLOOR(SimTable[[#This Row],[Total_Service_Time_sec]],10)</f>
        <v>70</v>
      </c>
    </row>
    <row r="4881" spans="1:8" ht="15" customHeight="1">
      <c r="A4881">
        <f t="shared" si="76"/>
        <v>4880</v>
      </c>
      <c r="B4881" s="13">
        <f ca="1">RAND()</f>
        <v>0.4256989809109224</v>
      </c>
      <c r="C4881" t="str">
        <f ca="1">IF(B4881&lt;=$L$3,$I$3,IF(B4881&lt;=$L$4,$I$4,IF(B4881&lt;=$L$5,$I$5,IF(B4881&lt;=$L$6,$I$6,$I$7))))</f>
        <v>Cone</v>
      </c>
      <c r="D4881" s="14">
        <f ca="1">LOGINV(RAND(),$M$12,$L$12)</f>
        <v>57.540691088622964</v>
      </c>
      <c r="E4881" s="14">
        <f ca="1">LOGINV(RAND(),$M$13,$L$13)</f>
        <v>29.079576346787796</v>
      </c>
      <c r="F4881" s="14">
        <f ca="1">LOGINV(RAND(),$M$14,$L$14)</f>
        <v>17.213626475550331</v>
      </c>
      <c r="G4881" s="14">
        <f ca="1">D4881+E4881+F4881</f>
        <v>103.83389391096109</v>
      </c>
      <c r="H4881">
        <f ca="1">FLOOR(SimTable[[#This Row],[Total_Service_Time_sec]],10)</f>
        <v>100</v>
      </c>
    </row>
    <row r="4882" spans="1:8" ht="15" customHeight="1">
      <c r="A4882">
        <f t="shared" si="76"/>
        <v>4881</v>
      </c>
      <c r="B4882" s="13">
        <f ca="1">RAND()</f>
        <v>0.29042062701899185</v>
      </c>
      <c r="C4882" t="str">
        <f ca="1">IF(B4882&lt;=$L$3,$I$3,IF(B4882&lt;=$L$4,$I$4,IF(B4882&lt;=$L$5,$I$5,IF(B4882&lt;=$L$6,$I$6,$I$7))))</f>
        <v>Cone</v>
      </c>
      <c r="D4882" s="14">
        <f ca="1">LOGINV(RAND(),$M$12,$L$12)</f>
        <v>13.418322898466908</v>
      </c>
      <c r="E4882" s="14">
        <f ca="1">LOGINV(RAND(),$M$13,$L$13)</f>
        <v>26.496861912162036</v>
      </c>
      <c r="F4882" s="14">
        <f ca="1">LOGINV(RAND(),$M$14,$L$14)</f>
        <v>15.276348638448818</v>
      </c>
      <c r="G4882" s="14">
        <f ca="1">D4882+E4882+F4882</f>
        <v>55.19153344907776</v>
      </c>
      <c r="H4882">
        <f ca="1">FLOOR(SimTable[[#This Row],[Total_Service_Time_sec]],10)</f>
        <v>50</v>
      </c>
    </row>
    <row r="4883" spans="1:8" ht="15" customHeight="1">
      <c r="A4883">
        <f t="shared" si="76"/>
        <v>4882</v>
      </c>
      <c r="B4883" s="13">
        <f ca="1">RAND()</f>
        <v>0.56362612803845202</v>
      </c>
      <c r="C4883" t="str">
        <f ca="1">IF(B4883&lt;=$L$3,$I$3,IF(B4883&lt;=$L$4,$I$4,IF(B4883&lt;=$L$5,$I$5,IF(B4883&lt;=$L$6,$I$6,$I$7))))</f>
        <v>Cup</v>
      </c>
      <c r="D4883" s="14">
        <f ca="1">LOGINV(RAND(),$M$12,$L$12)</f>
        <v>16.642766176466697</v>
      </c>
      <c r="E4883" s="14">
        <f ca="1">LOGINV(RAND(),$M$13,$L$13)</f>
        <v>39.228159407865618</v>
      </c>
      <c r="F4883" s="14">
        <f ca="1">LOGINV(RAND(),$M$14,$L$14)</f>
        <v>20.212491530779747</v>
      </c>
      <c r="G4883" s="14">
        <f ca="1">D4883+E4883+F4883</f>
        <v>76.083417115112056</v>
      </c>
      <c r="H4883">
        <f ca="1">FLOOR(SimTable[[#This Row],[Total_Service_Time_sec]],10)</f>
        <v>70</v>
      </c>
    </row>
    <row r="4884" spans="1:8" ht="15" customHeight="1">
      <c r="A4884">
        <f t="shared" si="76"/>
        <v>4883</v>
      </c>
      <c r="B4884" s="13">
        <f ca="1">RAND()</f>
        <v>0.44184801026665554</v>
      </c>
      <c r="C4884" t="str">
        <f ca="1">IF(B4884&lt;=$L$3,$I$3,IF(B4884&lt;=$L$4,$I$4,IF(B4884&lt;=$L$5,$I$5,IF(B4884&lt;=$L$6,$I$6,$I$7))))</f>
        <v>Cone</v>
      </c>
      <c r="D4884" s="14">
        <f ca="1">LOGINV(RAND(),$M$12,$L$12)</f>
        <v>95.631891423359733</v>
      </c>
      <c r="E4884" s="14">
        <f ca="1">LOGINV(RAND(),$M$13,$L$13)</f>
        <v>15.805005909987251</v>
      </c>
      <c r="F4884" s="14">
        <f ca="1">LOGINV(RAND(),$M$14,$L$14)</f>
        <v>27.551992926729874</v>
      </c>
      <c r="G4884" s="14">
        <f ca="1">D4884+E4884+F4884</f>
        <v>138.98889026007686</v>
      </c>
      <c r="H4884">
        <f ca="1">FLOOR(SimTable[[#This Row],[Total_Service_Time_sec]],10)</f>
        <v>130</v>
      </c>
    </row>
    <row r="4885" spans="1:8" ht="15" customHeight="1">
      <c r="A4885">
        <f t="shared" si="76"/>
        <v>4884</v>
      </c>
      <c r="B4885" s="13">
        <f ca="1">RAND()</f>
        <v>6.2023893933087493E-2</v>
      </c>
      <c r="C4885" t="str">
        <f ca="1">IF(B4885&lt;=$L$3,$I$3,IF(B4885&lt;=$L$4,$I$4,IF(B4885&lt;=$L$5,$I$5,IF(B4885&lt;=$L$6,$I$6,$I$7))))</f>
        <v>Cone</v>
      </c>
      <c r="D4885" s="14">
        <f ca="1">LOGINV(RAND(),$M$12,$L$12)</f>
        <v>45.714048228218537</v>
      </c>
      <c r="E4885" s="14">
        <f ca="1">LOGINV(RAND(),$M$13,$L$13)</f>
        <v>21.667426874769632</v>
      </c>
      <c r="F4885" s="14">
        <f ca="1">LOGINV(RAND(),$M$14,$L$14)</f>
        <v>20.633073600468137</v>
      </c>
      <c r="G4885" s="14">
        <f ca="1">D4885+E4885+F4885</f>
        <v>88.014548703456299</v>
      </c>
      <c r="H4885">
        <f ca="1">FLOOR(SimTable[[#This Row],[Total_Service_Time_sec]],10)</f>
        <v>80</v>
      </c>
    </row>
    <row r="4886" spans="1:8" ht="15" customHeight="1">
      <c r="A4886">
        <f t="shared" si="76"/>
        <v>4885</v>
      </c>
      <c r="B4886" s="13">
        <f ca="1">RAND()</f>
        <v>8.6604934816187473E-2</v>
      </c>
      <c r="C4886" t="str">
        <f ca="1">IF(B4886&lt;=$L$3,$I$3,IF(B4886&lt;=$L$4,$I$4,IF(B4886&lt;=$L$5,$I$5,IF(B4886&lt;=$L$6,$I$6,$I$7))))</f>
        <v>Cone</v>
      </c>
      <c r="D4886" s="14">
        <f ca="1">LOGINV(RAND(),$M$12,$L$12)</f>
        <v>51.24275884881294</v>
      </c>
      <c r="E4886" s="14">
        <f ca="1">LOGINV(RAND(),$M$13,$L$13)</f>
        <v>11.729318931542743</v>
      </c>
      <c r="F4886" s="14">
        <f ca="1">LOGINV(RAND(),$M$14,$L$14)</f>
        <v>26.016779146393027</v>
      </c>
      <c r="G4886" s="14">
        <f ca="1">D4886+E4886+F4886</f>
        <v>88.98885692674871</v>
      </c>
      <c r="H4886">
        <f ca="1">FLOOR(SimTable[[#This Row],[Total_Service_Time_sec]],10)</f>
        <v>80</v>
      </c>
    </row>
    <row r="4887" spans="1:8" ht="15" customHeight="1">
      <c r="A4887">
        <f t="shared" si="76"/>
        <v>4886</v>
      </c>
      <c r="B4887" s="13">
        <f ca="1">RAND()</f>
        <v>0.11789256008034699</v>
      </c>
      <c r="C4887" t="str">
        <f ca="1">IF(B4887&lt;=$L$3,$I$3,IF(B4887&lt;=$L$4,$I$4,IF(B4887&lt;=$L$5,$I$5,IF(B4887&lt;=$L$6,$I$6,$I$7))))</f>
        <v>Cone</v>
      </c>
      <c r="D4887" s="14">
        <f ca="1">LOGINV(RAND(),$M$12,$L$12)</f>
        <v>21.278037566169075</v>
      </c>
      <c r="E4887" s="14">
        <f ca="1">LOGINV(RAND(),$M$13,$L$13)</f>
        <v>25.567170416187334</v>
      </c>
      <c r="F4887" s="14">
        <f ca="1">LOGINV(RAND(),$M$14,$L$14)</f>
        <v>16.447776981931803</v>
      </c>
      <c r="G4887" s="14">
        <f ca="1">D4887+E4887+F4887</f>
        <v>63.292984964288216</v>
      </c>
      <c r="H4887">
        <f ca="1">FLOOR(SimTable[[#This Row],[Total_Service_Time_sec]],10)</f>
        <v>60</v>
      </c>
    </row>
    <row r="4888" spans="1:8" ht="15" customHeight="1">
      <c r="A4888">
        <f t="shared" si="76"/>
        <v>4887</v>
      </c>
      <c r="B4888" s="13">
        <f ca="1">RAND()</f>
        <v>0.98697233313424881</v>
      </c>
      <c r="C4888" t="str">
        <f ca="1">IF(B4888&lt;=$L$3,$I$3,IF(B4888&lt;=$L$4,$I$4,IF(B4888&lt;=$L$5,$I$5,IF(B4888&lt;=$L$6,$I$6,$I$7))))</f>
        <v>Sundae</v>
      </c>
      <c r="D4888" s="14">
        <f ca="1">LOGINV(RAND(),$M$12,$L$12)</f>
        <v>50.445007049824291</v>
      </c>
      <c r="E4888" s="14">
        <f ca="1">LOGINV(RAND(),$M$13,$L$13)</f>
        <v>14.441386404670389</v>
      </c>
      <c r="F4888" s="14">
        <f ca="1">LOGINV(RAND(),$M$14,$L$14)</f>
        <v>23.601752884748549</v>
      </c>
      <c r="G4888" s="14">
        <f ca="1">D4888+E4888+F4888</f>
        <v>88.488146339243229</v>
      </c>
      <c r="H4888">
        <f ca="1">FLOOR(SimTable[[#This Row],[Total_Service_Time_sec]],10)</f>
        <v>80</v>
      </c>
    </row>
    <row r="4889" spans="1:8" ht="15" customHeight="1">
      <c r="A4889">
        <f t="shared" si="76"/>
        <v>4888</v>
      </c>
      <c r="B4889" s="13">
        <f ca="1">RAND()</f>
        <v>0.81443958142619688</v>
      </c>
      <c r="C4889" t="str">
        <f ca="1">IF(B4889&lt;=$L$3,$I$3,IF(B4889&lt;=$L$4,$I$4,IF(B4889&lt;=$L$5,$I$5,IF(B4889&lt;=$L$6,$I$6,$I$7))))</f>
        <v>Cup</v>
      </c>
      <c r="D4889" s="14">
        <f ca="1">LOGINV(RAND(),$M$12,$L$12)</f>
        <v>63.348769250214318</v>
      </c>
      <c r="E4889" s="14">
        <f ca="1">LOGINV(RAND(),$M$13,$L$13)</f>
        <v>44.775355264132564</v>
      </c>
      <c r="F4889" s="14">
        <f ca="1">LOGINV(RAND(),$M$14,$L$14)</f>
        <v>18.470539977078626</v>
      </c>
      <c r="G4889" s="14">
        <f ca="1">D4889+E4889+F4889</f>
        <v>126.5946644914255</v>
      </c>
      <c r="H4889">
        <f ca="1">FLOOR(SimTable[[#This Row],[Total_Service_Time_sec]],10)</f>
        <v>120</v>
      </c>
    </row>
    <row r="4890" spans="1:8" ht="15" customHeight="1">
      <c r="A4890">
        <f t="shared" si="76"/>
        <v>4889</v>
      </c>
      <c r="B4890" s="13">
        <f ca="1">RAND()</f>
        <v>0.25704352360700167</v>
      </c>
      <c r="C4890" t="str">
        <f ca="1">IF(B4890&lt;=$L$3,$I$3,IF(B4890&lt;=$L$4,$I$4,IF(B4890&lt;=$L$5,$I$5,IF(B4890&lt;=$L$6,$I$6,$I$7))))</f>
        <v>Cone</v>
      </c>
      <c r="D4890" s="14">
        <f ca="1">LOGINV(RAND(),$M$12,$L$12)</f>
        <v>80.311923971254984</v>
      </c>
      <c r="E4890" s="14">
        <f ca="1">LOGINV(RAND(),$M$13,$L$13)</f>
        <v>32.939141428508016</v>
      </c>
      <c r="F4890" s="14">
        <f ca="1">LOGINV(RAND(),$M$14,$L$14)</f>
        <v>16.604260391055718</v>
      </c>
      <c r="G4890" s="14">
        <f ca="1">D4890+E4890+F4890</f>
        <v>129.85532579081871</v>
      </c>
      <c r="H4890">
        <f ca="1">FLOOR(SimTable[[#This Row],[Total_Service_Time_sec]],10)</f>
        <v>120</v>
      </c>
    </row>
    <row r="4891" spans="1:8" ht="15" customHeight="1">
      <c r="A4891">
        <f t="shared" si="76"/>
        <v>4890</v>
      </c>
      <c r="B4891" s="13">
        <f ca="1">RAND()</f>
        <v>0.78471143532763876</v>
      </c>
      <c r="C4891" t="str">
        <f ca="1">IF(B4891&lt;=$L$3,$I$3,IF(B4891&lt;=$L$4,$I$4,IF(B4891&lt;=$L$5,$I$5,IF(B4891&lt;=$L$6,$I$6,$I$7))))</f>
        <v>Cup</v>
      </c>
      <c r="D4891" s="14">
        <f ca="1">LOGINV(RAND(),$M$12,$L$12)</f>
        <v>40.053151304908276</v>
      </c>
      <c r="E4891" s="14">
        <f ca="1">LOGINV(RAND(),$M$13,$L$13)</f>
        <v>9.0604767802418813</v>
      </c>
      <c r="F4891" s="14">
        <f ca="1">LOGINV(RAND(),$M$14,$L$14)</f>
        <v>23.544153067972747</v>
      </c>
      <c r="G4891" s="14">
        <f ca="1">D4891+E4891+F4891</f>
        <v>72.657781153122897</v>
      </c>
      <c r="H4891">
        <f ca="1">FLOOR(SimTable[[#This Row],[Total_Service_Time_sec]],10)</f>
        <v>70</v>
      </c>
    </row>
    <row r="4892" spans="1:8" ht="15" customHeight="1">
      <c r="A4892">
        <f t="shared" si="76"/>
        <v>4891</v>
      </c>
      <c r="B4892" s="13">
        <f ca="1">RAND()</f>
        <v>2.6785539975812456E-2</v>
      </c>
      <c r="C4892" t="str">
        <f ca="1">IF(B4892&lt;=$L$3,$I$3,IF(B4892&lt;=$L$4,$I$4,IF(B4892&lt;=$L$5,$I$5,IF(B4892&lt;=$L$6,$I$6,$I$7))))</f>
        <v>Cone</v>
      </c>
      <c r="D4892" s="14">
        <f ca="1">LOGINV(RAND(),$M$12,$L$12)</f>
        <v>45.587658697028708</v>
      </c>
      <c r="E4892" s="14">
        <f ca="1">LOGINV(RAND(),$M$13,$L$13)</f>
        <v>25.803876972643497</v>
      </c>
      <c r="F4892" s="14">
        <f ca="1">LOGINV(RAND(),$M$14,$L$14)</f>
        <v>25.028652938235354</v>
      </c>
      <c r="G4892" s="14">
        <f ca="1">D4892+E4892+F4892</f>
        <v>96.420188607907562</v>
      </c>
      <c r="H4892">
        <f ca="1">FLOOR(SimTable[[#This Row],[Total_Service_Time_sec]],10)</f>
        <v>90</v>
      </c>
    </row>
    <row r="4893" spans="1:8" ht="15" customHeight="1">
      <c r="A4893">
        <f t="shared" si="76"/>
        <v>4892</v>
      </c>
      <c r="B4893" s="13">
        <f ca="1">RAND()</f>
        <v>0.45637973622495831</v>
      </c>
      <c r="C4893" t="str">
        <f ca="1">IF(B4893&lt;=$L$3,$I$3,IF(B4893&lt;=$L$4,$I$4,IF(B4893&lt;=$L$5,$I$5,IF(B4893&lt;=$L$6,$I$6,$I$7))))</f>
        <v>Cone</v>
      </c>
      <c r="D4893" s="14">
        <f ca="1">LOGINV(RAND(),$M$12,$L$12)</f>
        <v>64.416486963549744</v>
      </c>
      <c r="E4893" s="14">
        <f ca="1">LOGINV(RAND(),$M$13,$L$13)</f>
        <v>27.270424139160379</v>
      </c>
      <c r="F4893" s="14">
        <f ca="1">LOGINV(RAND(),$M$14,$L$14)</f>
        <v>22.541611298340761</v>
      </c>
      <c r="G4893" s="14">
        <f ca="1">D4893+E4893+F4893</f>
        <v>114.2285224010509</v>
      </c>
      <c r="H4893">
        <f ca="1">FLOOR(SimTable[[#This Row],[Total_Service_Time_sec]],10)</f>
        <v>110</v>
      </c>
    </row>
    <row r="4894" spans="1:8" ht="15" customHeight="1">
      <c r="A4894">
        <f t="shared" si="76"/>
        <v>4893</v>
      </c>
      <c r="B4894" s="13">
        <f ca="1">RAND()</f>
        <v>0.50408472955512562</v>
      </c>
      <c r="C4894" t="str">
        <f ca="1">IF(B4894&lt;=$L$3,$I$3,IF(B4894&lt;=$L$4,$I$4,IF(B4894&lt;=$L$5,$I$5,IF(B4894&lt;=$L$6,$I$6,$I$7))))</f>
        <v>Cup</v>
      </c>
      <c r="D4894" s="14">
        <f ca="1">LOGINV(RAND(),$M$12,$L$12)</f>
        <v>22.702300279614072</v>
      </c>
      <c r="E4894" s="14">
        <f ca="1">LOGINV(RAND(),$M$13,$L$13)</f>
        <v>20.556993715530371</v>
      </c>
      <c r="F4894" s="14">
        <f ca="1">LOGINV(RAND(),$M$14,$L$14)</f>
        <v>19.015554283499689</v>
      </c>
      <c r="G4894" s="14">
        <f ca="1">D4894+E4894+F4894</f>
        <v>62.274848278644136</v>
      </c>
      <c r="H4894">
        <f ca="1">FLOOR(SimTable[[#This Row],[Total_Service_Time_sec]],10)</f>
        <v>60</v>
      </c>
    </row>
    <row r="4895" spans="1:8" ht="15" customHeight="1">
      <c r="A4895">
        <f t="shared" si="76"/>
        <v>4894</v>
      </c>
      <c r="B4895" s="13">
        <f ca="1">RAND()</f>
        <v>0.46717685756642946</v>
      </c>
      <c r="C4895" t="str">
        <f ca="1">IF(B4895&lt;=$L$3,$I$3,IF(B4895&lt;=$L$4,$I$4,IF(B4895&lt;=$L$5,$I$5,IF(B4895&lt;=$L$6,$I$6,$I$7))))</f>
        <v>Cone</v>
      </c>
      <c r="D4895" s="14">
        <f ca="1">LOGINV(RAND(),$M$12,$L$12)</f>
        <v>38.185474669973985</v>
      </c>
      <c r="E4895" s="14">
        <f ca="1">LOGINV(RAND(),$M$13,$L$13)</f>
        <v>46.426754871573905</v>
      </c>
      <c r="F4895" s="14">
        <f ca="1">LOGINV(RAND(),$M$14,$L$14)</f>
        <v>20.654828571058513</v>
      </c>
      <c r="G4895" s="14">
        <f ca="1">D4895+E4895+F4895</f>
        <v>105.26705811260641</v>
      </c>
      <c r="H4895">
        <f ca="1">FLOOR(SimTable[[#This Row],[Total_Service_Time_sec]],10)</f>
        <v>100</v>
      </c>
    </row>
    <row r="4896" spans="1:8" ht="15" customHeight="1">
      <c r="A4896">
        <f t="shared" si="76"/>
        <v>4895</v>
      </c>
      <c r="B4896" s="13">
        <f ca="1">RAND()</f>
        <v>3.9845885823861948E-2</v>
      </c>
      <c r="C4896" t="str">
        <f ca="1">IF(B4896&lt;=$L$3,$I$3,IF(B4896&lt;=$L$4,$I$4,IF(B4896&lt;=$L$5,$I$5,IF(B4896&lt;=$L$6,$I$6,$I$7))))</f>
        <v>Cone</v>
      </c>
      <c r="D4896" s="14">
        <f ca="1">LOGINV(RAND(),$M$12,$L$12)</f>
        <v>9.80321009250261</v>
      </c>
      <c r="E4896" s="14">
        <f ca="1">LOGINV(RAND(),$M$13,$L$13)</f>
        <v>35.921422569620233</v>
      </c>
      <c r="F4896" s="14">
        <f ca="1">LOGINV(RAND(),$M$14,$L$14)</f>
        <v>20.011460114842372</v>
      </c>
      <c r="G4896" s="14">
        <f ca="1">D4896+E4896+F4896</f>
        <v>65.736092776965222</v>
      </c>
      <c r="H4896">
        <f ca="1">FLOOR(SimTable[[#This Row],[Total_Service_Time_sec]],10)</f>
        <v>60</v>
      </c>
    </row>
    <row r="4897" spans="1:8" ht="15" customHeight="1">
      <c r="A4897">
        <f t="shared" si="76"/>
        <v>4896</v>
      </c>
      <c r="B4897" s="13">
        <f ca="1">RAND()</f>
        <v>0.75858618109250509</v>
      </c>
      <c r="C4897" t="str">
        <f ca="1">IF(B4897&lt;=$L$3,$I$3,IF(B4897&lt;=$L$4,$I$4,IF(B4897&lt;=$L$5,$I$5,IF(B4897&lt;=$L$6,$I$6,$I$7))))</f>
        <v>Cup</v>
      </c>
      <c r="D4897" s="14">
        <f ca="1">LOGINV(RAND(),$M$12,$L$12)</f>
        <v>10.43710169812711</v>
      </c>
      <c r="E4897" s="14">
        <f ca="1">LOGINV(RAND(),$M$13,$L$13)</f>
        <v>33.456724827384015</v>
      </c>
      <c r="F4897" s="14">
        <f ca="1">LOGINV(RAND(),$M$14,$L$14)</f>
        <v>20.736250815490614</v>
      </c>
      <c r="G4897" s="14">
        <f ca="1">D4897+E4897+F4897</f>
        <v>64.630077341001737</v>
      </c>
      <c r="H4897">
        <f ca="1">FLOOR(SimTable[[#This Row],[Total_Service_Time_sec]],10)</f>
        <v>60</v>
      </c>
    </row>
    <row r="4898" spans="1:8" ht="15" customHeight="1">
      <c r="A4898">
        <f t="shared" si="76"/>
        <v>4897</v>
      </c>
      <c r="B4898" s="13">
        <f ca="1">RAND()</f>
        <v>0.53741724365870902</v>
      </c>
      <c r="C4898" t="str">
        <f ca="1">IF(B4898&lt;=$L$3,$I$3,IF(B4898&lt;=$L$4,$I$4,IF(B4898&lt;=$L$5,$I$5,IF(B4898&lt;=$L$6,$I$6,$I$7))))</f>
        <v>Cup</v>
      </c>
      <c r="D4898" s="14">
        <f ca="1">LOGINV(RAND(),$M$12,$L$12)</f>
        <v>44.691769680601716</v>
      </c>
      <c r="E4898" s="14">
        <f ca="1">LOGINV(RAND(),$M$13,$L$13)</f>
        <v>14.309027921163684</v>
      </c>
      <c r="F4898" s="14">
        <f ca="1">LOGINV(RAND(),$M$14,$L$14)</f>
        <v>28.737436799165479</v>
      </c>
      <c r="G4898" s="14">
        <f ca="1">D4898+E4898+F4898</f>
        <v>87.738234400930878</v>
      </c>
      <c r="H4898">
        <f ca="1">FLOOR(SimTable[[#This Row],[Total_Service_Time_sec]],10)</f>
        <v>80</v>
      </c>
    </row>
    <row r="4899" spans="1:8" ht="15" customHeight="1">
      <c r="A4899">
        <f t="shared" si="76"/>
        <v>4898</v>
      </c>
      <c r="B4899" s="13">
        <f ca="1">RAND()</f>
        <v>0.20669615268101915</v>
      </c>
      <c r="C4899" t="str">
        <f ca="1">IF(B4899&lt;=$L$3,$I$3,IF(B4899&lt;=$L$4,$I$4,IF(B4899&lt;=$L$5,$I$5,IF(B4899&lt;=$L$6,$I$6,$I$7))))</f>
        <v>Cone</v>
      </c>
      <c r="D4899" s="14">
        <f ca="1">LOGINV(RAND(),$M$12,$L$12)</f>
        <v>8.1176490855056311</v>
      </c>
      <c r="E4899" s="14">
        <f ca="1">LOGINV(RAND(),$M$13,$L$13)</f>
        <v>17.007375895719793</v>
      </c>
      <c r="F4899" s="14">
        <f ca="1">LOGINV(RAND(),$M$14,$L$14)</f>
        <v>19.551788812717117</v>
      </c>
      <c r="G4899" s="14">
        <f ca="1">D4899+E4899+F4899</f>
        <v>44.676813793942543</v>
      </c>
      <c r="H4899">
        <f ca="1">FLOOR(SimTable[[#This Row],[Total_Service_Time_sec]],10)</f>
        <v>40</v>
      </c>
    </row>
    <row r="4900" spans="1:8" ht="15" customHeight="1">
      <c r="A4900">
        <f t="shared" si="76"/>
        <v>4899</v>
      </c>
      <c r="B4900" s="13">
        <f ca="1">RAND()</f>
        <v>0.90950946736642968</v>
      </c>
      <c r="C4900" t="str">
        <f ca="1">IF(B4900&lt;=$L$3,$I$3,IF(B4900&lt;=$L$4,$I$4,IF(B4900&lt;=$L$5,$I$5,IF(B4900&lt;=$L$6,$I$6,$I$7))))</f>
        <v>Split</v>
      </c>
      <c r="D4900" s="14">
        <f ca="1">LOGINV(RAND(),$M$12,$L$12)</f>
        <v>24.807904602051462</v>
      </c>
      <c r="E4900" s="14">
        <f ca="1">LOGINV(RAND(),$M$13,$L$13)</f>
        <v>29.730941985023033</v>
      </c>
      <c r="F4900" s="14">
        <f ca="1">LOGINV(RAND(),$M$14,$L$14)</f>
        <v>18.803731561251759</v>
      </c>
      <c r="G4900" s="14">
        <f ca="1">D4900+E4900+F4900</f>
        <v>73.342578148326254</v>
      </c>
      <c r="H4900">
        <f ca="1">FLOOR(SimTable[[#This Row],[Total_Service_Time_sec]],10)</f>
        <v>70</v>
      </c>
    </row>
    <row r="4901" spans="1:8" ht="15" customHeight="1">
      <c r="A4901">
        <f t="shared" si="76"/>
        <v>4900</v>
      </c>
      <c r="B4901" s="13">
        <f ca="1">RAND()</f>
        <v>0.97884876975867996</v>
      </c>
      <c r="C4901" t="str">
        <f ca="1">IF(B4901&lt;=$L$3,$I$3,IF(B4901&lt;=$L$4,$I$4,IF(B4901&lt;=$L$5,$I$5,IF(B4901&lt;=$L$6,$I$6,$I$7))))</f>
        <v>Sundae</v>
      </c>
      <c r="D4901" s="14">
        <f ca="1">LOGINV(RAND(),$M$12,$L$12)</f>
        <v>49.736436992176586</v>
      </c>
      <c r="E4901" s="14">
        <f ca="1">LOGINV(RAND(),$M$13,$L$13)</f>
        <v>28.127906949306769</v>
      </c>
      <c r="F4901" s="14">
        <f ca="1">LOGINV(RAND(),$M$14,$L$14)</f>
        <v>17.89315650654348</v>
      </c>
      <c r="G4901" s="14">
        <f ca="1">D4901+E4901+F4901</f>
        <v>95.757500448026832</v>
      </c>
      <c r="H4901">
        <f ca="1">FLOOR(SimTable[[#This Row],[Total_Service_Time_sec]],10)</f>
        <v>90</v>
      </c>
    </row>
    <row r="4902" spans="1:8" ht="15" customHeight="1">
      <c r="A4902">
        <f t="shared" si="76"/>
        <v>4901</v>
      </c>
      <c r="B4902" s="13">
        <f ca="1">RAND()</f>
        <v>0.75297319442019595</v>
      </c>
      <c r="C4902" t="str">
        <f ca="1">IF(B4902&lt;=$L$3,$I$3,IF(B4902&lt;=$L$4,$I$4,IF(B4902&lt;=$L$5,$I$5,IF(B4902&lt;=$L$6,$I$6,$I$7))))</f>
        <v>Cup</v>
      </c>
      <c r="D4902" s="14">
        <f ca="1">LOGINV(RAND(),$M$12,$L$12)</f>
        <v>31.96633861868753</v>
      </c>
      <c r="E4902" s="14">
        <f ca="1">LOGINV(RAND(),$M$13,$L$13)</f>
        <v>32.576383515710233</v>
      </c>
      <c r="F4902" s="14">
        <f ca="1">LOGINV(RAND(),$M$14,$L$14)</f>
        <v>20.512342370858491</v>
      </c>
      <c r="G4902" s="14">
        <f ca="1">D4902+E4902+F4902</f>
        <v>85.055064505256254</v>
      </c>
      <c r="H4902">
        <f ca="1">FLOOR(SimTable[[#This Row],[Total_Service_Time_sec]],10)</f>
        <v>80</v>
      </c>
    </row>
    <row r="4903" spans="1:8" ht="15" customHeight="1">
      <c r="A4903">
        <f t="shared" si="76"/>
        <v>4902</v>
      </c>
      <c r="B4903" s="13">
        <f ca="1">RAND()</f>
        <v>0.46783439111341718</v>
      </c>
      <c r="C4903" t="str">
        <f ca="1">IF(B4903&lt;=$L$3,$I$3,IF(B4903&lt;=$L$4,$I$4,IF(B4903&lt;=$L$5,$I$5,IF(B4903&lt;=$L$6,$I$6,$I$7))))</f>
        <v>Cone</v>
      </c>
      <c r="D4903" s="14">
        <f ca="1">LOGINV(RAND(),$M$12,$L$12)</f>
        <v>37.240570167644186</v>
      </c>
      <c r="E4903" s="14">
        <f ca="1">LOGINV(RAND(),$M$13,$L$13)</f>
        <v>7.3407252684901136</v>
      </c>
      <c r="F4903" s="14">
        <f ca="1">LOGINV(RAND(),$M$14,$L$14)</f>
        <v>16.798591291210702</v>
      </c>
      <c r="G4903" s="14">
        <f ca="1">D4903+E4903+F4903</f>
        <v>61.379886727344996</v>
      </c>
      <c r="H4903">
        <f ca="1">FLOOR(SimTable[[#This Row],[Total_Service_Time_sec]],10)</f>
        <v>60</v>
      </c>
    </row>
    <row r="4904" spans="1:8" ht="15" customHeight="1">
      <c r="A4904">
        <f t="shared" si="76"/>
        <v>4903</v>
      </c>
      <c r="B4904" s="13">
        <f ca="1">RAND()</f>
        <v>0.50910505060747846</v>
      </c>
      <c r="C4904" t="str">
        <f ca="1">IF(B4904&lt;=$L$3,$I$3,IF(B4904&lt;=$L$4,$I$4,IF(B4904&lt;=$L$5,$I$5,IF(B4904&lt;=$L$6,$I$6,$I$7))))</f>
        <v>Cup</v>
      </c>
      <c r="D4904" s="14">
        <f ca="1">LOGINV(RAND(),$M$12,$L$12)</f>
        <v>32.482340909036061</v>
      </c>
      <c r="E4904" s="14">
        <f ca="1">LOGINV(RAND(),$M$13,$L$13)</f>
        <v>27.284331840124086</v>
      </c>
      <c r="F4904" s="14">
        <f ca="1">LOGINV(RAND(),$M$14,$L$14)</f>
        <v>20.531247592170299</v>
      </c>
      <c r="G4904" s="14">
        <f ca="1">D4904+E4904+F4904</f>
        <v>80.297920341330453</v>
      </c>
      <c r="H4904">
        <f ca="1">FLOOR(SimTable[[#This Row],[Total_Service_Time_sec]],10)</f>
        <v>80</v>
      </c>
    </row>
    <row r="4905" spans="1:8" ht="15" customHeight="1">
      <c r="A4905">
        <f t="shared" si="76"/>
        <v>4904</v>
      </c>
      <c r="B4905" s="13">
        <f ca="1">RAND()</f>
        <v>0.75655986306168876</v>
      </c>
      <c r="C4905" t="str">
        <f ca="1">IF(B4905&lt;=$L$3,$I$3,IF(B4905&lt;=$L$4,$I$4,IF(B4905&lt;=$L$5,$I$5,IF(B4905&lt;=$L$6,$I$6,$I$7))))</f>
        <v>Cup</v>
      </c>
      <c r="D4905" s="14">
        <f ca="1">LOGINV(RAND(),$M$12,$L$12)</f>
        <v>80.22631557208301</v>
      </c>
      <c r="E4905" s="14">
        <f ca="1">LOGINV(RAND(),$M$13,$L$13)</f>
        <v>26.980815004364516</v>
      </c>
      <c r="F4905" s="14">
        <f ca="1">LOGINV(RAND(),$M$14,$L$14)</f>
        <v>18.007485213772195</v>
      </c>
      <c r="G4905" s="14">
        <f ca="1">D4905+E4905+F4905</f>
        <v>125.21461579021972</v>
      </c>
      <c r="H4905">
        <f ca="1">FLOOR(SimTable[[#This Row],[Total_Service_Time_sec]],10)</f>
        <v>120</v>
      </c>
    </row>
    <row r="4906" spans="1:8" ht="15" customHeight="1">
      <c r="A4906">
        <f t="shared" si="76"/>
        <v>4905</v>
      </c>
      <c r="B4906" s="13">
        <f ca="1">RAND()</f>
        <v>2.6863532189587702E-2</v>
      </c>
      <c r="C4906" t="str">
        <f ca="1">IF(B4906&lt;=$L$3,$I$3,IF(B4906&lt;=$L$4,$I$4,IF(B4906&lt;=$L$5,$I$5,IF(B4906&lt;=$L$6,$I$6,$I$7))))</f>
        <v>Cone</v>
      </c>
      <c r="D4906" s="14">
        <f ca="1">LOGINV(RAND(),$M$12,$L$12)</f>
        <v>14.264390303364419</v>
      </c>
      <c r="E4906" s="14">
        <f ca="1">LOGINV(RAND(),$M$13,$L$13)</f>
        <v>16.718815373539673</v>
      </c>
      <c r="F4906" s="14">
        <f ca="1">LOGINV(RAND(),$M$14,$L$14)</f>
        <v>19.828336965101798</v>
      </c>
      <c r="G4906" s="14">
        <f ca="1">D4906+E4906+F4906</f>
        <v>50.81154264200589</v>
      </c>
      <c r="H4906">
        <f ca="1">FLOOR(SimTable[[#This Row],[Total_Service_Time_sec]],10)</f>
        <v>50</v>
      </c>
    </row>
    <row r="4907" spans="1:8" ht="15" customHeight="1">
      <c r="A4907">
        <f t="shared" si="76"/>
        <v>4906</v>
      </c>
      <c r="B4907" s="13">
        <f ca="1">RAND()</f>
        <v>0.34139998395776938</v>
      </c>
      <c r="C4907" t="str">
        <f ca="1">IF(B4907&lt;=$L$3,$I$3,IF(B4907&lt;=$L$4,$I$4,IF(B4907&lt;=$L$5,$I$5,IF(B4907&lt;=$L$6,$I$6,$I$7))))</f>
        <v>Cone</v>
      </c>
      <c r="D4907" s="14">
        <f ca="1">LOGINV(RAND(),$M$12,$L$12)</f>
        <v>25.407622302823825</v>
      </c>
      <c r="E4907" s="14">
        <f ca="1">LOGINV(RAND(),$M$13,$L$13)</f>
        <v>42.552201650628867</v>
      </c>
      <c r="F4907" s="14">
        <f ca="1">LOGINV(RAND(),$M$14,$L$14)</f>
        <v>27.333617078227931</v>
      </c>
      <c r="G4907" s="14">
        <f ca="1">D4907+E4907+F4907</f>
        <v>95.293441031680615</v>
      </c>
      <c r="H4907">
        <f ca="1">FLOOR(SimTable[[#This Row],[Total_Service_Time_sec]],10)</f>
        <v>90</v>
      </c>
    </row>
    <row r="4908" spans="1:8" ht="15" customHeight="1">
      <c r="A4908">
        <f t="shared" si="76"/>
        <v>4907</v>
      </c>
      <c r="B4908" s="13">
        <f ca="1">RAND()</f>
        <v>0.49463867148867946</v>
      </c>
      <c r="C4908" t="str">
        <f ca="1">IF(B4908&lt;=$L$3,$I$3,IF(B4908&lt;=$L$4,$I$4,IF(B4908&lt;=$L$5,$I$5,IF(B4908&lt;=$L$6,$I$6,$I$7))))</f>
        <v>Cone</v>
      </c>
      <c r="D4908" s="14">
        <f ca="1">LOGINV(RAND(),$M$12,$L$12)</f>
        <v>39.701964162092537</v>
      </c>
      <c r="E4908" s="14">
        <f ca="1">LOGINV(RAND(),$M$13,$L$13)</f>
        <v>29.272289646962992</v>
      </c>
      <c r="F4908" s="14">
        <f ca="1">LOGINV(RAND(),$M$14,$L$14)</f>
        <v>23.197242804549809</v>
      </c>
      <c r="G4908" s="14">
        <f ca="1">D4908+E4908+F4908</f>
        <v>92.171496613605342</v>
      </c>
      <c r="H4908">
        <f ca="1">FLOOR(SimTable[[#This Row],[Total_Service_Time_sec]],10)</f>
        <v>90</v>
      </c>
    </row>
    <row r="4909" spans="1:8" ht="15" customHeight="1">
      <c r="A4909">
        <f t="shared" si="76"/>
        <v>4908</v>
      </c>
      <c r="B4909" s="13">
        <f ca="1">RAND()</f>
        <v>0.46161424980902477</v>
      </c>
      <c r="C4909" t="str">
        <f ca="1">IF(B4909&lt;=$L$3,$I$3,IF(B4909&lt;=$L$4,$I$4,IF(B4909&lt;=$L$5,$I$5,IF(B4909&lt;=$L$6,$I$6,$I$7))))</f>
        <v>Cone</v>
      </c>
      <c r="D4909" s="14">
        <f ca="1">LOGINV(RAND(),$M$12,$L$12)</f>
        <v>43.301438966060893</v>
      </c>
      <c r="E4909" s="14">
        <f ca="1">LOGINV(RAND(),$M$13,$L$13)</f>
        <v>47.365502327289825</v>
      </c>
      <c r="F4909" s="14">
        <f ca="1">LOGINV(RAND(),$M$14,$L$14)</f>
        <v>21.262125921411972</v>
      </c>
      <c r="G4909" s="14">
        <f ca="1">D4909+E4909+F4909</f>
        <v>111.92906721476268</v>
      </c>
      <c r="H4909">
        <f ca="1">FLOOR(SimTable[[#This Row],[Total_Service_Time_sec]],10)</f>
        <v>110</v>
      </c>
    </row>
    <row r="4910" spans="1:8" ht="15" customHeight="1">
      <c r="A4910">
        <f t="shared" si="76"/>
        <v>4909</v>
      </c>
      <c r="B4910" s="13">
        <f ca="1">RAND()</f>
        <v>0.11699697915098206</v>
      </c>
      <c r="C4910" t="str">
        <f ca="1">IF(B4910&lt;=$L$3,$I$3,IF(B4910&lt;=$L$4,$I$4,IF(B4910&lt;=$L$5,$I$5,IF(B4910&lt;=$L$6,$I$6,$I$7))))</f>
        <v>Cone</v>
      </c>
      <c r="D4910" s="14">
        <f ca="1">LOGINV(RAND(),$M$12,$L$12)</f>
        <v>97.722860825428185</v>
      </c>
      <c r="E4910" s="14">
        <f ca="1">LOGINV(RAND(),$M$13,$L$13)</f>
        <v>34.162705375954246</v>
      </c>
      <c r="F4910" s="14">
        <f ca="1">LOGINV(RAND(),$M$14,$L$14)</f>
        <v>18.60624456979869</v>
      </c>
      <c r="G4910" s="14">
        <f ca="1">D4910+E4910+F4910</f>
        <v>150.49181077118112</v>
      </c>
      <c r="H4910">
        <f ca="1">FLOOR(SimTable[[#This Row],[Total_Service_Time_sec]],10)</f>
        <v>150</v>
      </c>
    </row>
    <row r="4911" spans="1:8" ht="15" customHeight="1">
      <c r="A4911">
        <f t="shared" si="76"/>
        <v>4910</v>
      </c>
      <c r="B4911" s="13">
        <f ca="1">RAND()</f>
        <v>0.3011704709459504</v>
      </c>
      <c r="C4911" t="str">
        <f ca="1">IF(B4911&lt;=$L$3,$I$3,IF(B4911&lt;=$L$4,$I$4,IF(B4911&lt;=$L$5,$I$5,IF(B4911&lt;=$L$6,$I$6,$I$7))))</f>
        <v>Cone</v>
      </c>
      <c r="D4911" s="14">
        <f ca="1">LOGINV(RAND(),$M$12,$L$12)</f>
        <v>53.154810032139366</v>
      </c>
      <c r="E4911" s="14">
        <f ca="1">LOGINV(RAND(),$M$13,$L$13)</f>
        <v>25.087309876815787</v>
      </c>
      <c r="F4911" s="14">
        <f ca="1">LOGINV(RAND(),$M$14,$L$14)</f>
        <v>21.975388673183691</v>
      </c>
      <c r="G4911" s="14">
        <f ca="1">D4911+E4911+F4911</f>
        <v>100.21750858213883</v>
      </c>
      <c r="H4911">
        <f ca="1">FLOOR(SimTable[[#This Row],[Total_Service_Time_sec]],10)</f>
        <v>100</v>
      </c>
    </row>
    <row r="4912" spans="1:8" ht="15" customHeight="1">
      <c r="A4912">
        <f t="shared" si="76"/>
        <v>4911</v>
      </c>
      <c r="B4912" s="13">
        <f ca="1">RAND()</f>
        <v>0.29867525985806043</v>
      </c>
      <c r="C4912" t="str">
        <f ca="1">IF(B4912&lt;=$L$3,$I$3,IF(B4912&lt;=$L$4,$I$4,IF(B4912&lt;=$L$5,$I$5,IF(B4912&lt;=$L$6,$I$6,$I$7))))</f>
        <v>Cone</v>
      </c>
      <c r="D4912" s="14">
        <f ca="1">LOGINV(RAND(),$M$12,$L$12)</f>
        <v>21.270626944759229</v>
      </c>
      <c r="E4912" s="14">
        <f ca="1">LOGINV(RAND(),$M$13,$L$13)</f>
        <v>22.392429767895599</v>
      </c>
      <c r="F4912" s="14">
        <f ca="1">LOGINV(RAND(),$M$14,$L$14)</f>
        <v>20.297720553386746</v>
      </c>
      <c r="G4912" s="14">
        <f ca="1">D4912+E4912+F4912</f>
        <v>63.960777266041575</v>
      </c>
      <c r="H4912">
        <f ca="1">FLOOR(SimTable[[#This Row],[Total_Service_Time_sec]],10)</f>
        <v>60</v>
      </c>
    </row>
    <row r="4913" spans="1:8" ht="15" customHeight="1">
      <c r="A4913">
        <f t="shared" si="76"/>
        <v>4912</v>
      </c>
      <c r="B4913" s="13">
        <f ca="1">RAND()</f>
        <v>0.91398777671003306</v>
      </c>
      <c r="C4913" t="str">
        <f ca="1">IF(B4913&lt;=$L$3,$I$3,IF(B4913&lt;=$L$4,$I$4,IF(B4913&lt;=$L$5,$I$5,IF(B4913&lt;=$L$6,$I$6,$I$7))))</f>
        <v>Split</v>
      </c>
      <c r="D4913" s="14">
        <f ca="1">LOGINV(RAND(),$M$12,$L$12)</f>
        <v>29.816096709210459</v>
      </c>
      <c r="E4913" s="14">
        <f ca="1">LOGINV(RAND(),$M$13,$L$13)</f>
        <v>24.278595112319898</v>
      </c>
      <c r="F4913" s="14">
        <f ca="1">LOGINV(RAND(),$M$14,$L$14)</f>
        <v>17.305631010047517</v>
      </c>
      <c r="G4913" s="14">
        <f ca="1">D4913+E4913+F4913</f>
        <v>71.400322831577881</v>
      </c>
      <c r="H4913">
        <f ca="1">FLOOR(SimTable[[#This Row],[Total_Service_Time_sec]],10)</f>
        <v>70</v>
      </c>
    </row>
    <row r="4914" spans="1:8" ht="15" customHeight="1">
      <c r="A4914">
        <f t="shared" si="76"/>
        <v>4913</v>
      </c>
      <c r="B4914" s="13">
        <f ca="1">RAND()</f>
        <v>0.62333117580609021</v>
      </c>
      <c r="C4914" t="str">
        <f ca="1">IF(B4914&lt;=$L$3,$I$3,IF(B4914&lt;=$L$4,$I$4,IF(B4914&lt;=$L$5,$I$5,IF(B4914&lt;=$L$6,$I$6,$I$7))))</f>
        <v>Cup</v>
      </c>
      <c r="D4914" s="14">
        <f ca="1">LOGINV(RAND(),$M$12,$L$12)</f>
        <v>19.795359520946317</v>
      </c>
      <c r="E4914" s="14">
        <f ca="1">LOGINV(RAND(),$M$13,$L$13)</f>
        <v>79.770253823050496</v>
      </c>
      <c r="F4914" s="14">
        <f ca="1">LOGINV(RAND(),$M$14,$L$14)</f>
        <v>18.20906832721327</v>
      </c>
      <c r="G4914" s="14">
        <f ca="1">D4914+E4914+F4914</f>
        <v>117.77468167121009</v>
      </c>
      <c r="H4914">
        <f ca="1">FLOOR(SimTable[[#This Row],[Total_Service_Time_sec]],10)</f>
        <v>110</v>
      </c>
    </row>
    <row r="4915" spans="1:8" ht="15" customHeight="1">
      <c r="A4915">
        <f t="shared" si="76"/>
        <v>4914</v>
      </c>
      <c r="B4915" s="13">
        <f ca="1">RAND()</f>
        <v>0.89402483214886375</v>
      </c>
      <c r="C4915" t="str">
        <f ca="1">IF(B4915&lt;=$L$3,$I$3,IF(B4915&lt;=$L$4,$I$4,IF(B4915&lt;=$L$5,$I$5,IF(B4915&lt;=$L$6,$I$6,$I$7))))</f>
        <v>Shake</v>
      </c>
      <c r="D4915" s="14">
        <f ca="1">LOGINV(RAND(),$M$12,$L$12)</f>
        <v>12.893266409647149</v>
      </c>
      <c r="E4915" s="14">
        <f ca="1">LOGINV(RAND(),$M$13,$L$13)</f>
        <v>20.693744730935528</v>
      </c>
      <c r="F4915" s="14">
        <f ca="1">LOGINV(RAND(),$M$14,$L$14)</f>
        <v>23.515033891507546</v>
      </c>
      <c r="G4915" s="14">
        <f ca="1">D4915+E4915+F4915</f>
        <v>57.102045032090217</v>
      </c>
      <c r="H4915">
        <f ca="1">FLOOR(SimTable[[#This Row],[Total_Service_Time_sec]],10)</f>
        <v>50</v>
      </c>
    </row>
    <row r="4916" spans="1:8" ht="15" customHeight="1">
      <c r="A4916">
        <f t="shared" si="76"/>
        <v>4915</v>
      </c>
      <c r="B4916" s="13">
        <f ca="1">RAND()</f>
        <v>0.97478610490158335</v>
      </c>
      <c r="C4916" t="str">
        <f ca="1">IF(B4916&lt;=$L$3,$I$3,IF(B4916&lt;=$L$4,$I$4,IF(B4916&lt;=$L$5,$I$5,IF(B4916&lt;=$L$6,$I$6,$I$7))))</f>
        <v>Sundae</v>
      </c>
      <c r="D4916" s="14">
        <f ca="1">LOGINV(RAND(),$M$12,$L$12)</f>
        <v>101.00717442834528</v>
      </c>
      <c r="E4916" s="14">
        <f ca="1">LOGINV(RAND(),$M$13,$L$13)</f>
        <v>33.097688649966727</v>
      </c>
      <c r="F4916" s="14">
        <f ca="1">LOGINV(RAND(),$M$14,$L$14)</f>
        <v>27.81145186813502</v>
      </c>
      <c r="G4916" s="14">
        <f ca="1">D4916+E4916+F4916</f>
        <v>161.91631494644702</v>
      </c>
      <c r="H4916">
        <f ca="1">FLOOR(SimTable[[#This Row],[Total_Service_Time_sec]],10)</f>
        <v>160</v>
      </c>
    </row>
    <row r="4917" spans="1:8" ht="15" customHeight="1">
      <c r="A4917">
        <f t="shared" si="76"/>
        <v>4916</v>
      </c>
      <c r="B4917" s="13">
        <f ca="1">RAND()</f>
        <v>0.81834667887592394</v>
      </c>
      <c r="C4917" t="str">
        <f ca="1">IF(B4917&lt;=$L$3,$I$3,IF(B4917&lt;=$L$4,$I$4,IF(B4917&lt;=$L$5,$I$5,IF(B4917&lt;=$L$6,$I$6,$I$7))))</f>
        <v>Cup</v>
      </c>
      <c r="D4917" s="14">
        <f ca="1">LOGINV(RAND(),$M$12,$L$12)</f>
        <v>30.265775249230135</v>
      </c>
      <c r="E4917" s="14">
        <f ca="1">LOGINV(RAND(),$M$13,$L$13)</f>
        <v>25.633412886981517</v>
      </c>
      <c r="F4917" s="14">
        <f ca="1">LOGINV(RAND(),$M$14,$L$14)</f>
        <v>24.296933156113084</v>
      </c>
      <c r="G4917" s="14">
        <f ca="1">D4917+E4917+F4917</f>
        <v>80.196121292324733</v>
      </c>
      <c r="H4917">
        <f ca="1">FLOOR(SimTable[[#This Row],[Total_Service_Time_sec]],10)</f>
        <v>80</v>
      </c>
    </row>
    <row r="4918" spans="1:8" ht="15" customHeight="1">
      <c r="A4918">
        <f t="shared" si="76"/>
        <v>4917</v>
      </c>
      <c r="B4918" s="13">
        <f ca="1">RAND()</f>
        <v>0.40360188124145446</v>
      </c>
      <c r="C4918" t="str">
        <f ca="1">IF(B4918&lt;=$L$3,$I$3,IF(B4918&lt;=$L$4,$I$4,IF(B4918&lt;=$L$5,$I$5,IF(B4918&lt;=$L$6,$I$6,$I$7))))</f>
        <v>Cone</v>
      </c>
      <c r="D4918" s="14">
        <f ca="1">LOGINV(RAND(),$M$12,$L$12)</f>
        <v>30.171684807976757</v>
      </c>
      <c r="E4918" s="14">
        <f ca="1">LOGINV(RAND(),$M$13,$L$13)</f>
        <v>20.359040818430056</v>
      </c>
      <c r="F4918" s="14">
        <f ca="1">LOGINV(RAND(),$M$14,$L$14)</f>
        <v>23.886296980513578</v>
      </c>
      <c r="G4918" s="14">
        <f ca="1">D4918+E4918+F4918</f>
        <v>74.417022606920398</v>
      </c>
      <c r="H4918">
        <f ca="1">FLOOR(SimTable[[#This Row],[Total_Service_Time_sec]],10)</f>
        <v>70</v>
      </c>
    </row>
    <row r="4919" spans="1:8" ht="15" customHeight="1">
      <c r="A4919">
        <f t="shared" si="76"/>
        <v>4918</v>
      </c>
      <c r="B4919" s="13">
        <f ca="1">RAND()</f>
        <v>0.68832378782952319</v>
      </c>
      <c r="C4919" t="str">
        <f ca="1">IF(B4919&lt;=$L$3,$I$3,IF(B4919&lt;=$L$4,$I$4,IF(B4919&lt;=$L$5,$I$5,IF(B4919&lt;=$L$6,$I$6,$I$7))))</f>
        <v>Cup</v>
      </c>
      <c r="D4919" s="14">
        <f ca="1">LOGINV(RAND(),$M$12,$L$12)</f>
        <v>50.495057458118701</v>
      </c>
      <c r="E4919" s="14">
        <f ca="1">LOGINV(RAND(),$M$13,$L$13)</f>
        <v>50.334853854165935</v>
      </c>
      <c r="F4919" s="14">
        <f ca="1">LOGINV(RAND(),$M$14,$L$14)</f>
        <v>20.889140537035246</v>
      </c>
      <c r="G4919" s="14">
        <f ca="1">D4919+E4919+F4919</f>
        <v>121.71905184931988</v>
      </c>
      <c r="H4919">
        <f ca="1">FLOOR(SimTable[[#This Row],[Total_Service_Time_sec]],10)</f>
        <v>120</v>
      </c>
    </row>
    <row r="4920" spans="1:8" ht="15" customHeight="1">
      <c r="A4920">
        <f t="shared" si="76"/>
        <v>4919</v>
      </c>
      <c r="B4920" s="13">
        <f ca="1">RAND()</f>
        <v>0.86611416416953002</v>
      </c>
      <c r="C4920" t="str">
        <f ca="1">IF(B4920&lt;=$L$3,$I$3,IF(B4920&lt;=$L$4,$I$4,IF(B4920&lt;=$L$5,$I$5,IF(B4920&lt;=$L$6,$I$6,$I$7))))</f>
        <v>Shake</v>
      </c>
      <c r="D4920" s="14">
        <f ca="1">LOGINV(RAND(),$M$12,$L$12)</f>
        <v>18.825265961474837</v>
      </c>
      <c r="E4920" s="14">
        <f ca="1">LOGINV(RAND(),$M$13,$L$13)</f>
        <v>20.826567667424246</v>
      </c>
      <c r="F4920" s="14">
        <f ca="1">LOGINV(RAND(),$M$14,$L$14)</f>
        <v>19.25054577121286</v>
      </c>
      <c r="G4920" s="14">
        <f ca="1">D4920+E4920+F4920</f>
        <v>58.90237940011194</v>
      </c>
      <c r="H4920">
        <f ca="1">FLOOR(SimTable[[#This Row],[Total_Service_Time_sec]],10)</f>
        <v>50</v>
      </c>
    </row>
    <row r="4921" spans="1:8" ht="15" customHeight="1">
      <c r="A4921">
        <f t="shared" si="76"/>
        <v>4920</v>
      </c>
      <c r="B4921" s="13">
        <f ca="1">RAND()</f>
        <v>0.50785913099853941</v>
      </c>
      <c r="C4921" t="str">
        <f ca="1">IF(B4921&lt;=$L$3,$I$3,IF(B4921&lt;=$L$4,$I$4,IF(B4921&lt;=$L$5,$I$5,IF(B4921&lt;=$L$6,$I$6,$I$7))))</f>
        <v>Cup</v>
      </c>
      <c r="D4921" s="14">
        <f ca="1">LOGINV(RAND(),$M$12,$L$12)</f>
        <v>32.427311512583628</v>
      </c>
      <c r="E4921" s="14">
        <f ca="1">LOGINV(RAND(),$M$13,$L$13)</f>
        <v>25.478356267132021</v>
      </c>
      <c r="F4921" s="14">
        <f ca="1">LOGINV(RAND(),$M$14,$L$14)</f>
        <v>25.668092253110018</v>
      </c>
      <c r="G4921" s="14">
        <f ca="1">D4921+E4921+F4921</f>
        <v>83.573760032825675</v>
      </c>
      <c r="H4921">
        <f ca="1">FLOOR(SimTable[[#This Row],[Total_Service_Time_sec]],10)</f>
        <v>80</v>
      </c>
    </row>
    <row r="4922" spans="1:8" ht="15" customHeight="1">
      <c r="A4922">
        <f t="shared" si="76"/>
        <v>4921</v>
      </c>
      <c r="B4922" s="13">
        <f ca="1">RAND()</f>
        <v>0.82968556427658224</v>
      </c>
      <c r="C4922" t="str">
        <f ca="1">IF(B4922&lt;=$L$3,$I$3,IF(B4922&lt;=$L$4,$I$4,IF(B4922&lt;=$L$5,$I$5,IF(B4922&lt;=$L$6,$I$6,$I$7))))</f>
        <v>Cup</v>
      </c>
      <c r="D4922" s="14">
        <f ca="1">LOGINV(RAND(),$M$12,$L$12)</f>
        <v>43.425151653982986</v>
      </c>
      <c r="E4922" s="14">
        <f ca="1">LOGINV(RAND(),$M$13,$L$13)</f>
        <v>17.578876108526924</v>
      </c>
      <c r="F4922" s="14">
        <f ca="1">LOGINV(RAND(),$M$14,$L$14)</f>
        <v>20.762923565683042</v>
      </c>
      <c r="G4922" s="14">
        <f ca="1">D4922+E4922+F4922</f>
        <v>81.766951328192945</v>
      </c>
      <c r="H4922">
        <f ca="1">FLOOR(SimTable[[#This Row],[Total_Service_Time_sec]],10)</f>
        <v>80</v>
      </c>
    </row>
    <row r="4923" spans="1:8" ht="15" customHeight="1">
      <c r="A4923">
        <f t="shared" si="76"/>
        <v>4922</v>
      </c>
      <c r="B4923" s="13">
        <f ca="1">RAND()</f>
        <v>0.27521651346589848</v>
      </c>
      <c r="C4923" t="str">
        <f ca="1">IF(B4923&lt;=$L$3,$I$3,IF(B4923&lt;=$L$4,$I$4,IF(B4923&lt;=$L$5,$I$5,IF(B4923&lt;=$L$6,$I$6,$I$7))))</f>
        <v>Cone</v>
      </c>
      <c r="D4923" s="14">
        <f ca="1">LOGINV(RAND(),$M$12,$L$12)</f>
        <v>12.31798294271854</v>
      </c>
      <c r="E4923" s="14">
        <f ca="1">LOGINV(RAND(),$M$13,$L$13)</f>
        <v>13.497498058624059</v>
      </c>
      <c r="F4923" s="14">
        <f ca="1">LOGINV(RAND(),$M$14,$L$14)</f>
        <v>18.958931289576174</v>
      </c>
      <c r="G4923" s="14">
        <f ca="1">D4923+E4923+F4923</f>
        <v>44.774412290918775</v>
      </c>
      <c r="H4923">
        <f ca="1">FLOOR(SimTable[[#This Row],[Total_Service_Time_sec]],10)</f>
        <v>40</v>
      </c>
    </row>
    <row r="4924" spans="1:8" ht="15" customHeight="1">
      <c r="A4924">
        <f t="shared" si="76"/>
        <v>4923</v>
      </c>
      <c r="B4924" s="13">
        <f ca="1">RAND()</f>
        <v>0.75994239012888676</v>
      </c>
      <c r="C4924" t="str">
        <f ca="1">IF(B4924&lt;=$L$3,$I$3,IF(B4924&lt;=$L$4,$I$4,IF(B4924&lt;=$L$5,$I$5,IF(B4924&lt;=$L$6,$I$6,$I$7))))</f>
        <v>Cup</v>
      </c>
      <c r="D4924" s="14">
        <f ca="1">LOGINV(RAND(),$M$12,$L$12)</f>
        <v>42.066485014916658</v>
      </c>
      <c r="E4924" s="14">
        <f ca="1">LOGINV(RAND(),$M$13,$L$13)</f>
        <v>50.68943158406141</v>
      </c>
      <c r="F4924" s="14">
        <f ca="1">LOGINV(RAND(),$M$14,$L$14)</f>
        <v>27.94420866786939</v>
      </c>
      <c r="G4924" s="14">
        <f ca="1">D4924+E4924+F4924</f>
        <v>120.70012526684746</v>
      </c>
      <c r="H4924">
        <f ca="1">FLOOR(SimTable[[#This Row],[Total_Service_Time_sec]],10)</f>
        <v>120</v>
      </c>
    </row>
    <row r="4925" spans="1:8" ht="15" customHeight="1">
      <c r="A4925">
        <f t="shared" si="76"/>
        <v>4924</v>
      </c>
      <c r="B4925" s="13">
        <f ca="1">RAND()</f>
        <v>0.58392179891876284</v>
      </c>
      <c r="C4925" t="str">
        <f ca="1">IF(B4925&lt;=$L$3,$I$3,IF(B4925&lt;=$L$4,$I$4,IF(B4925&lt;=$L$5,$I$5,IF(B4925&lt;=$L$6,$I$6,$I$7))))</f>
        <v>Cup</v>
      </c>
      <c r="D4925" s="14">
        <f ca="1">LOGINV(RAND(),$M$12,$L$12)</f>
        <v>48.779268990720354</v>
      </c>
      <c r="E4925" s="14">
        <f ca="1">LOGINV(RAND(),$M$13,$L$13)</f>
        <v>85.437865034670139</v>
      </c>
      <c r="F4925" s="14">
        <f ca="1">LOGINV(RAND(),$M$14,$L$14)</f>
        <v>19.967977273403644</v>
      </c>
      <c r="G4925" s="14">
        <f ca="1">D4925+E4925+F4925</f>
        <v>154.18511129879414</v>
      </c>
      <c r="H4925">
        <f ca="1">FLOOR(SimTable[[#This Row],[Total_Service_Time_sec]],10)</f>
        <v>150</v>
      </c>
    </row>
    <row r="4926" spans="1:8" ht="15" customHeight="1">
      <c r="A4926">
        <f t="shared" si="76"/>
        <v>4925</v>
      </c>
      <c r="B4926" s="13">
        <f ca="1">RAND()</f>
        <v>0.23811298775270617</v>
      </c>
      <c r="C4926" t="str">
        <f ca="1">IF(B4926&lt;=$L$3,$I$3,IF(B4926&lt;=$L$4,$I$4,IF(B4926&lt;=$L$5,$I$5,IF(B4926&lt;=$L$6,$I$6,$I$7))))</f>
        <v>Cone</v>
      </c>
      <c r="D4926" s="14">
        <f ca="1">LOGINV(RAND(),$M$12,$L$12)</f>
        <v>33.965571267064917</v>
      </c>
      <c r="E4926" s="14">
        <f ca="1">LOGINV(RAND(),$M$13,$L$13)</f>
        <v>15.996458254659808</v>
      </c>
      <c r="F4926" s="14">
        <f ca="1">LOGINV(RAND(),$M$14,$L$14)</f>
        <v>19.147266972188802</v>
      </c>
      <c r="G4926" s="14">
        <f ca="1">D4926+E4926+F4926</f>
        <v>69.109296493913519</v>
      </c>
      <c r="H4926">
        <f ca="1">FLOOR(SimTable[[#This Row],[Total_Service_Time_sec]],10)</f>
        <v>60</v>
      </c>
    </row>
    <row r="4927" spans="1:8" ht="15" customHeight="1">
      <c r="A4927">
        <f t="shared" si="76"/>
        <v>4926</v>
      </c>
      <c r="B4927" s="13">
        <f ca="1">RAND()</f>
        <v>8.0348097738546231E-3</v>
      </c>
      <c r="C4927" t="str">
        <f ca="1">IF(B4927&lt;=$L$3,$I$3,IF(B4927&lt;=$L$4,$I$4,IF(B4927&lt;=$L$5,$I$5,IF(B4927&lt;=$L$6,$I$6,$I$7))))</f>
        <v>Cone</v>
      </c>
      <c r="D4927" s="14">
        <f ca="1">LOGINV(RAND(),$M$12,$L$12)</f>
        <v>5.6820134954333748</v>
      </c>
      <c r="E4927" s="14">
        <f ca="1">LOGINV(RAND(),$M$13,$L$13)</f>
        <v>18.560058543816929</v>
      </c>
      <c r="F4927" s="14">
        <f ca="1">LOGINV(RAND(),$M$14,$L$14)</f>
        <v>26.238788998801589</v>
      </c>
      <c r="G4927" s="14">
        <f ca="1">D4927+E4927+F4927</f>
        <v>50.480861038051891</v>
      </c>
      <c r="H4927">
        <f ca="1">FLOOR(SimTable[[#This Row],[Total_Service_Time_sec]],10)</f>
        <v>50</v>
      </c>
    </row>
    <row r="4928" spans="1:8" ht="15" customHeight="1">
      <c r="A4928">
        <f t="shared" si="76"/>
        <v>4927</v>
      </c>
      <c r="B4928" s="13">
        <f ca="1">RAND()</f>
        <v>0.47200300047843513</v>
      </c>
      <c r="C4928" t="str">
        <f ca="1">IF(B4928&lt;=$L$3,$I$3,IF(B4928&lt;=$L$4,$I$4,IF(B4928&lt;=$L$5,$I$5,IF(B4928&lt;=$L$6,$I$6,$I$7))))</f>
        <v>Cone</v>
      </c>
      <c r="D4928" s="14">
        <f ca="1">LOGINV(RAND(),$M$12,$L$12)</f>
        <v>35.244194755362514</v>
      </c>
      <c r="E4928" s="14">
        <f ca="1">LOGINV(RAND(),$M$13,$L$13)</f>
        <v>29.78093864754889</v>
      </c>
      <c r="F4928" s="14">
        <f ca="1">LOGINV(RAND(),$M$14,$L$14)</f>
        <v>32.725995579260839</v>
      </c>
      <c r="G4928" s="14">
        <f ca="1">D4928+E4928+F4928</f>
        <v>97.751128982172247</v>
      </c>
      <c r="H4928">
        <f ca="1">FLOOR(SimTable[[#This Row],[Total_Service_Time_sec]],10)</f>
        <v>90</v>
      </c>
    </row>
    <row r="4929" spans="1:8" ht="15" customHeight="1">
      <c r="A4929">
        <f t="shared" si="76"/>
        <v>4928</v>
      </c>
      <c r="B4929" s="13">
        <f ca="1">RAND()</f>
        <v>0.32761720601460242</v>
      </c>
      <c r="C4929" t="str">
        <f ca="1">IF(B4929&lt;=$L$3,$I$3,IF(B4929&lt;=$L$4,$I$4,IF(B4929&lt;=$L$5,$I$5,IF(B4929&lt;=$L$6,$I$6,$I$7))))</f>
        <v>Cone</v>
      </c>
      <c r="D4929" s="14">
        <f ca="1">LOGINV(RAND(),$M$12,$L$12)</f>
        <v>30.220055481001427</v>
      </c>
      <c r="E4929" s="14">
        <f ca="1">LOGINV(RAND(),$M$13,$L$13)</f>
        <v>17.640249492598929</v>
      </c>
      <c r="F4929" s="14">
        <f ca="1">LOGINV(RAND(),$M$14,$L$14)</f>
        <v>26.83727168984645</v>
      </c>
      <c r="G4929" s="14">
        <f ca="1">D4929+E4929+F4929</f>
        <v>74.69757666344681</v>
      </c>
      <c r="H4929">
        <f ca="1">FLOOR(SimTable[[#This Row],[Total_Service_Time_sec]],10)</f>
        <v>70</v>
      </c>
    </row>
    <row r="4930" spans="1:8" ht="15" customHeight="1">
      <c r="A4930">
        <f t="shared" ref="A4930:A4993" si="77">ROW()-1</f>
        <v>4929</v>
      </c>
      <c r="B4930" s="13">
        <f ca="1">RAND()</f>
        <v>0.33976922992067249</v>
      </c>
      <c r="C4930" t="str">
        <f ca="1">IF(B4930&lt;=$L$3,$I$3,IF(B4930&lt;=$L$4,$I$4,IF(B4930&lt;=$L$5,$I$5,IF(B4930&lt;=$L$6,$I$6,$I$7))))</f>
        <v>Cone</v>
      </c>
      <c r="D4930" s="14">
        <f ca="1">LOGINV(RAND(),$M$12,$L$12)</f>
        <v>25.089500836003481</v>
      </c>
      <c r="E4930" s="14">
        <f ca="1">LOGINV(RAND(),$M$13,$L$13)</f>
        <v>9.7299251802495501</v>
      </c>
      <c r="F4930" s="14">
        <f ca="1">LOGINV(RAND(),$M$14,$L$14)</f>
        <v>24.383613162838579</v>
      </c>
      <c r="G4930" s="14">
        <f ca="1">D4930+E4930+F4930</f>
        <v>59.203039179091611</v>
      </c>
      <c r="H4930">
        <f ca="1">FLOOR(SimTable[[#This Row],[Total_Service_Time_sec]],10)</f>
        <v>50</v>
      </c>
    </row>
    <row r="4931" spans="1:8" ht="15" customHeight="1">
      <c r="A4931">
        <f t="shared" si="77"/>
        <v>4930</v>
      </c>
      <c r="B4931" s="13">
        <f ca="1">RAND()</f>
        <v>0.27607777725787186</v>
      </c>
      <c r="C4931" t="str">
        <f ca="1">IF(B4931&lt;=$L$3,$I$3,IF(B4931&lt;=$L$4,$I$4,IF(B4931&lt;=$L$5,$I$5,IF(B4931&lt;=$L$6,$I$6,$I$7))))</f>
        <v>Cone</v>
      </c>
      <c r="D4931" s="14">
        <f ca="1">LOGINV(RAND(),$M$12,$L$12)</f>
        <v>13.67933160086746</v>
      </c>
      <c r="E4931" s="14">
        <f ca="1">LOGINV(RAND(),$M$13,$L$13)</f>
        <v>29.816268406132263</v>
      </c>
      <c r="F4931" s="14">
        <f ca="1">LOGINV(RAND(),$M$14,$L$14)</f>
        <v>25.108929320568489</v>
      </c>
      <c r="G4931" s="14">
        <f ca="1">D4931+E4931+F4931</f>
        <v>68.604529327568216</v>
      </c>
      <c r="H4931">
        <f ca="1">FLOOR(SimTable[[#This Row],[Total_Service_Time_sec]],10)</f>
        <v>60</v>
      </c>
    </row>
    <row r="4932" spans="1:8" ht="15" customHeight="1">
      <c r="A4932">
        <f t="shared" si="77"/>
        <v>4931</v>
      </c>
      <c r="B4932" s="13">
        <f ca="1">RAND()</f>
        <v>0.74948872509426268</v>
      </c>
      <c r="C4932" t="str">
        <f ca="1">IF(B4932&lt;=$L$3,$I$3,IF(B4932&lt;=$L$4,$I$4,IF(B4932&lt;=$L$5,$I$5,IF(B4932&lt;=$L$6,$I$6,$I$7))))</f>
        <v>Cup</v>
      </c>
      <c r="D4932" s="14">
        <f ca="1">LOGINV(RAND(),$M$12,$L$12)</f>
        <v>15.061648951048262</v>
      </c>
      <c r="E4932" s="14">
        <f ca="1">LOGINV(RAND(),$M$13,$L$13)</f>
        <v>10.7616586405004</v>
      </c>
      <c r="F4932" s="14">
        <f ca="1">LOGINV(RAND(),$M$14,$L$14)</f>
        <v>22.892104658090307</v>
      </c>
      <c r="G4932" s="14">
        <f ca="1">D4932+E4932+F4932</f>
        <v>48.715412249638973</v>
      </c>
      <c r="H4932">
        <f ca="1">FLOOR(SimTable[[#This Row],[Total_Service_Time_sec]],10)</f>
        <v>40</v>
      </c>
    </row>
    <row r="4933" spans="1:8" ht="15" customHeight="1">
      <c r="A4933">
        <f t="shared" si="77"/>
        <v>4932</v>
      </c>
      <c r="B4933" s="13">
        <f ca="1">RAND()</f>
        <v>0.44576225039347372</v>
      </c>
      <c r="C4933" t="str">
        <f ca="1">IF(B4933&lt;=$L$3,$I$3,IF(B4933&lt;=$L$4,$I$4,IF(B4933&lt;=$L$5,$I$5,IF(B4933&lt;=$L$6,$I$6,$I$7))))</f>
        <v>Cone</v>
      </c>
      <c r="D4933" s="14">
        <f ca="1">LOGINV(RAND(),$M$12,$L$12)</f>
        <v>50.477283263586649</v>
      </c>
      <c r="E4933" s="14">
        <f ca="1">LOGINV(RAND(),$M$13,$L$13)</f>
        <v>18.587993572017083</v>
      </c>
      <c r="F4933" s="14">
        <f ca="1">LOGINV(RAND(),$M$14,$L$14)</f>
        <v>20.399805547107029</v>
      </c>
      <c r="G4933" s="14">
        <f ca="1">D4933+E4933+F4933</f>
        <v>89.465082382710762</v>
      </c>
      <c r="H4933">
        <f ca="1">FLOOR(SimTable[[#This Row],[Total_Service_Time_sec]],10)</f>
        <v>80</v>
      </c>
    </row>
    <row r="4934" spans="1:8" ht="15" customHeight="1">
      <c r="A4934">
        <f t="shared" si="77"/>
        <v>4933</v>
      </c>
      <c r="B4934" s="13">
        <f ca="1">RAND()</f>
        <v>0.99841268168021824</v>
      </c>
      <c r="C4934" t="str">
        <f ca="1">IF(B4934&lt;=$L$3,$I$3,IF(B4934&lt;=$L$4,$I$4,IF(B4934&lt;=$L$5,$I$5,IF(B4934&lt;=$L$6,$I$6,$I$7))))</f>
        <v>Sundae</v>
      </c>
      <c r="D4934" s="14">
        <f ca="1">LOGINV(RAND(),$M$12,$L$12)</f>
        <v>23.846655020255884</v>
      </c>
      <c r="E4934" s="14">
        <f ca="1">LOGINV(RAND(),$M$13,$L$13)</f>
        <v>34.011497675468163</v>
      </c>
      <c r="F4934" s="14">
        <f ca="1">LOGINV(RAND(),$M$14,$L$14)</f>
        <v>17.586805173345084</v>
      </c>
      <c r="G4934" s="14">
        <f ca="1">D4934+E4934+F4934</f>
        <v>75.444957869069128</v>
      </c>
      <c r="H4934">
        <f ca="1">FLOOR(SimTable[[#This Row],[Total_Service_Time_sec]],10)</f>
        <v>70</v>
      </c>
    </row>
    <row r="4935" spans="1:8" ht="15" customHeight="1">
      <c r="A4935">
        <f t="shared" si="77"/>
        <v>4934</v>
      </c>
      <c r="B4935" s="13">
        <f ca="1">RAND()</f>
        <v>0.49996351080416013</v>
      </c>
      <c r="C4935" t="str">
        <f ca="1">IF(B4935&lt;=$L$3,$I$3,IF(B4935&lt;=$L$4,$I$4,IF(B4935&lt;=$L$5,$I$5,IF(B4935&lt;=$L$6,$I$6,$I$7))))</f>
        <v>Cone</v>
      </c>
      <c r="D4935" s="14">
        <f ca="1">LOGINV(RAND(),$M$12,$L$12)</f>
        <v>24.806839110778782</v>
      </c>
      <c r="E4935" s="14">
        <f ca="1">LOGINV(RAND(),$M$13,$L$13)</f>
        <v>12.354786307651867</v>
      </c>
      <c r="F4935" s="14">
        <f ca="1">LOGINV(RAND(),$M$14,$L$14)</f>
        <v>17.70857500336777</v>
      </c>
      <c r="G4935" s="14">
        <f ca="1">D4935+E4935+F4935</f>
        <v>54.870200421798415</v>
      </c>
      <c r="H4935">
        <f ca="1">FLOOR(SimTable[[#This Row],[Total_Service_Time_sec]],10)</f>
        <v>50</v>
      </c>
    </row>
    <row r="4936" spans="1:8" ht="15" customHeight="1">
      <c r="A4936">
        <f t="shared" si="77"/>
        <v>4935</v>
      </c>
      <c r="B4936" s="13">
        <f ca="1">RAND()</f>
        <v>0.85408704559160975</v>
      </c>
      <c r="C4936" t="str">
        <f ca="1">IF(B4936&lt;=$L$3,$I$3,IF(B4936&lt;=$L$4,$I$4,IF(B4936&lt;=$L$5,$I$5,IF(B4936&lt;=$L$6,$I$6,$I$7))))</f>
        <v>Cup</v>
      </c>
      <c r="D4936" s="14">
        <f ca="1">LOGINV(RAND(),$M$12,$L$12)</f>
        <v>49.023034283934599</v>
      </c>
      <c r="E4936" s="14">
        <f ca="1">LOGINV(RAND(),$M$13,$L$13)</f>
        <v>22.966182602637367</v>
      </c>
      <c r="F4936" s="14">
        <f ca="1">LOGINV(RAND(),$M$14,$L$14)</f>
        <v>20.404340154961822</v>
      </c>
      <c r="G4936" s="14">
        <f ca="1">D4936+E4936+F4936</f>
        <v>92.393557041533796</v>
      </c>
      <c r="H4936">
        <f ca="1">FLOOR(SimTable[[#This Row],[Total_Service_Time_sec]],10)</f>
        <v>90</v>
      </c>
    </row>
    <row r="4937" spans="1:8" ht="15" customHeight="1">
      <c r="A4937">
        <f t="shared" si="77"/>
        <v>4936</v>
      </c>
      <c r="B4937" s="13">
        <f ca="1">RAND()</f>
        <v>0.22485305541459044</v>
      </c>
      <c r="C4937" t="str">
        <f ca="1">IF(B4937&lt;=$L$3,$I$3,IF(B4937&lt;=$L$4,$I$4,IF(B4937&lt;=$L$5,$I$5,IF(B4937&lt;=$L$6,$I$6,$I$7))))</f>
        <v>Cone</v>
      </c>
      <c r="D4937" s="14">
        <f ca="1">LOGINV(RAND(),$M$12,$L$12)</f>
        <v>29.171644438069222</v>
      </c>
      <c r="E4937" s="14">
        <f ca="1">LOGINV(RAND(),$M$13,$L$13)</f>
        <v>36.671281132660361</v>
      </c>
      <c r="F4937" s="14">
        <f ca="1">LOGINV(RAND(),$M$14,$L$14)</f>
        <v>17.829463557641347</v>
      </c>
      <c r="G4937" s="14">
        <f ca="1">D4937+E4937+F4937</f>
        <v>83.672389128370938</v>
      </c>
      <c r="H4937">
        <f ca="1">FLOOR(SimTable[[#This Row],[Total_Service_Time_sec]],10)</f>
        <v>80</v>
      </c>
    </row>
    <row r="4938" spans="1:8" ht="15" customHeight="1">
      <c r="A4938">
        <f t="shared" si="77"/>
        <v>4937</v>
      </c>
      <c r="B4938" s="13">
        <f ca="1">RAND()</f>
        <v>0.90543128565969588</v>
      </c>
      <c r="C4938" t="str">
        <f ca="1">IF(B4938&lt;=$L$3,$I$3,IF(B4938&lt;=$L$4,$I$4,IF(B4938&lt;=$L$5,$I$5,IF(B4938&lt;=$L$6,$I$6,$I$7))))</f>
        <v>Split</v>
      </c>
      <c r="D4938" s="14">
        <f ca="1">LOGINV(RAND(),$M$12,$L$12)</f>
        <v>6.3088047800497353</v>
      </c>
      <c r="E4938" s="14">
        <f ca="1">LOGINV(RAND(),$M$13,$L$13)</f>
        <v>27.845075276491514</v>
      </c>
      <c r="F4938" s="14">
        <f ca="1">LOGINV(RAND(),$M$14,$L$14)</f>
        <v>18.58270231297665</v>
      </c>
      <c r="G4938" s="14">
        <f ca="1">D4938+E4938+F4938</f>
        <v>52.736582369517897</v>
      </c>
      <c r="H4938">
        <f ca="1">FLOOR(SimTable[[#This Row],[Total_Service_Time_sec]],10)</f>
        <v>50</v>
      </c>
    </row>
    <row r="4939" spans="1:8" ht="15" customHeight="1">
      <c r="A4939">
        <f t="shared" si="77"/>
        <v>4938</v>
      </c>
      <c r="B4939" s="13">
        <f ca="1">RAND()</f>
        <v>0.58611530811763501</v>
      </c>
      <c r="C4939" t="str">
        <f ca="1">IF(B4939&lt;=$L$3,$I$3,IF(B4939&lt;=$L$4,$I$4,IF(B4939&lt;=$L$5,$I$5,IF(B4939&lt;=$L$6,$I$6,$I$7))))</f>
        <v>Cup</v>
      </c>
      <c r="D4939" s="14">
        <f ca="1">LOGINV(RAND(),$M$12,$L$12)</f>
        <v>77.502324439266516</v>
      </c>
      <c r="E4939" s="14">
        <f ca="1">LOGINV(RAND(),$M$13,$L$13)</f>
        <v>23.980925293363807</v>
      </c>
      <c r="F4939" s="14">
        <f ca="1">LOGINV(RAND(),$M$14,$L$14)</f>
        <v>15.582308754713969</v>
      </c>
      <c r="G4939" s="14">
        <f ca="1">D4939+E4939+F4939</f>
        <v>117.06555848734429</v>
      </c>
      <c r="H4939">
        <f ca="1">FLOOR(SimTable[[#This Row],[Total_Service_Time_sec]],10)</f>
        <v>110</v>
      </c>
    </row>
    <row r="4940" spans="1:8" ht="15" customHeight="1">
      <c r="A4940">
        <f t="shared" si="77"/>
        <v>4939</v>
      </c>
      <c r="B4940" s="13">
        <f ca="1">RAND()</f>
        <v>0.46927102814851729</v>
      </c>
      <c r="C4940" t="str">
        <f ca="1">IF(B4940&lt;=$L$3,$I$3,IF(B4940&lt;=$L$4,$I$4,IF(B4940&lt;=$L$5,$I$5,IF(B4940&lt;=$L$6,$I$6,$I$7))))</f>
        <v>Cone</v>
      </c>
      <c r="D4940" s="14">
        <f ca="1">LOGINV(RAND(),$M$12,$L$12)</f>
        <v>37.397331887507924</v>
      </c>
      <c r="E4940" s="14">
        <f ca="1">LOGINV(RAND(),$M$13,$L$13)</f>
        <v>48.121846983303094</v>
      </c>
      <c r="F4940" s="14">
        <f ca="1">LOGINV(RAND(),$M$14,$L$14)</f>
        <v>24.277851497501715</v>
      </c>
      <c r="G4940" s="14">
        <f ca="1">D4940+E4940+F4940</f>
        <v>109.79703036831273</v>
      </c>
      <c r="H4940">
        <f ca="1">FLOOR(SimTable[[#This Row],[Total_Service_Time_sec]],10)</f>
        <v>100</v>
      </c>
    </row>
    <row r="4941" spans="1:8" ht="15" customHeight="1">
      <c r="A4941">
        <f t="shared" si="77"/>
        <v>4940</v>
      </c>
      <c r="B4941" s="13">
        <f ca="1">RAND()</f>
        <v>0.61527677691165439</v>
      </c>
      <c r="C4941" t="str">
        <f ca="1">IF(B4941&lt;=$L$3,$I$3,IF(B4941&lt;=$L$4,$I$4,IF(B4941&lt;=$L$5,$I$5,IF(B4941&lt;=$L$6,$I$6,$I$7))))</f>
        <v>Cup</v>
      </c>
      <c r="D4941" s="14">
        <f ca="1">LOGINV(RAND(),$M$12,$L$12)</f>
        <v>28.726899443615274</v>
      </c>
      <c r="E4941" s="14">
        <f ca="1">LOGINV(RAND(),$M$13,$L$13)</f>
        <v>61.220466463857449</v>
      </c>
      <c r="F4941" s="14">
        <f ca="1">LOGINV(RAND(),$M$14,$L$14)</f>
        <v>16.918574298228553</v>
      </c>
      <c r="G4941" s="14">
        <f ca="1">D4941+E4941+F4941</f>
        <v>106.86594020570126</v>
      </c>
      <c r="H4941">
        <f ca="1">FLOOR(SimTable[[#This Row],[Total_Service_Time_sec]],10)</f>
        <v>100</v>
      </c>
    </row>
    <row r="4942" spans="1:8" ht="15" customHeight="1">
      <c r="A4942">
        <f t="shared" si="77"/>
        <v>4941</v>
      </c>
      <c r="B4942" s="13">
        <f ca="1">RAND()</f>
        <v>0.17362051623096109</v>
      </c>
      <c r="C4942" t="str">
        <f ca="1">IF(B4942&lt;=$L$3,$I$3,IF(B4942&lt;=$L$4,$I$4,IF(B4942&lt;=$L$5,$I$5,IF(B4942&lt;=$L$6,$I$6,$I$7))))</f>
        <v>Cone</v>
      </c>
      <c r="D4942" s="14">
        <f ca="1">LOGINV(RAND(),$M$12,$L$12)</f>
        <v>33.172556736715606</v>
      </c>
      <c r="E4942" s="14">
        <f ca="1">LOGINV(RAND(),$M$13,$L$13)</f>
        <v>43.000471338821946</v>
      </c>
      <c r="F4942" s="14">
        <f ca="1">LOGINV(RAND(),$M$14,$L$14)</f>
        <v>14.828269168843899</v>
      </c>
      <c r="G4942" s="14">
        <f ca="1">D4942+E4942+F4942</f>
        <v>91.001297244381462</v>
      </c>
      <c r="H4942">
        <f ca="1">FLOOR(SimTable[[#This Row],[Total_Service_Time_sec]],10)</f>
        <v>90</v>
      </c>
    </row>
    <row r="4943" spans="1:8" ht="15" customHeight="1">
      <c r="A4943">
        <f t="shared" si="77"/>
        <v>4942</v>
      </c>
      <c r="B4943" s="13">
        <f ca="1">RAND()</f>
        <v>0.25492648947267282</v>
      </c>
      <c r="C4943" t="str">
        <f ca="1">IF(B4943&lt;=$L$3,$I$3,IF(B4943&lt;=$L$4,$I$4,IF(B4943&lt;=$L$5,$I$5,IF(B4943&lt;=$L$6,$I$6,$I$7))))</f>
        <v>Cone</v>
      </c>
      <c r="D4943" s="14">
        <f ca="1">LOGINV(RAND(),$M$12,$L$12)</f>
        <v>121.57146028658192</v>
      </c>
      <c r="E4943" s="14">
        <f ca="1">LOGINV(RAND(),$M$13,$L$13)</f>
        <v>12.771802513192682</v>
      </c>
      <c r="F4943" s="14">
        <f ca="1">LOGINV(RAND(),$M$14,$L$14)</f>
        <v>18.002662089287519</v>
      </c>
      <c r="G4943" s="14">
        <f ca="1">D4943+E4943+F4943</f>
        <v>152.34592488906213</v>
      </c>
      <c r="H4943">
        <f ca="1">FLOOR(SimTable[[#This Row],[Total_Service_Time_sec]],10)</f>
        <v>150</v>
      </c>
    </row>
    <row r="4944" spans="1:8" ht="15" customHeight="1">
      <c r="A4944">
        <f t="shared" si="77"/>
        <v>4943</v>
      </c>
      <c r="B4944" s="13">
        <f ca="1">RAND()</f>
        <v>0.38334165147808263</v>
      </c>
      <c r="C4944" t="str">
        <f ca="1">IF(B4944&lt;=$L$3,$I$3,IF(B4944&lt;=$L$4,$I$4,IF(B4944&lt;=$L$5,$I$5,IF(B4944&lt;=$L$6,$I$6,$I$7))))</f>
        <v>Cone</v>
      </c>
      <c r="D4944" s="14">
        <f ca="1">LOGINV(RAND(),$M$12,$L$12)</f>
        <v>15.870639228625276</v>
      </c>
      <c r="E4944" s="14">
        <f ca="1">LOGINV(RAND(),$M$13,$L$13)</f>
        <v>24.409394466761263</v>
      </c>
      <c r="F4944" s="14">
        <f ca="1">LOGINV(RAND(),$M$14,$L$14)</f>
        <v>22.885267941276737</v>
      </c>
      <c r="G4944" s="14">
        <f ca="1">D4944+E4944+F4944</f>
        <v>63.165301636663273</v>
      </c>
      <c r="H4944">
        <f ca="1">FLOOR(SimTable[[#This Row],[Total_Service_Time_sec]],10)</f>
        <v>60</v>
      </c>
    </row>
    <row r="4945" spans="1:8" ht="15" customHeight="1">
      <c r="A4945">
        <f t="shared" si="77"/>
        <v>4944</v>
      </c>
      <c r="B4945" s="13">
        <f ca="1">RAND()</f>
        <v>0.23650688510535389</v>
      </c>
      <c r="C4945" t="str">
        <f ca="1">IF(B4945&lt;=$L$3,$I$3,IF(B4945&lt;=$L$4,$I$4,IF(B4945&lt;=$L$5,$I$5,IF(B4945&lt;=$L$6,$I$6,$I$7))))</f>
        <v>Cone</v>
      </c>
      <c r="D4945" s="14">
        <f ca="1">LOGINV(RAND(),$M$12,$L$12)</f>
        <v>17.762312067038213</v>
      </c>
      <c r="E4945" s="14">
        <f ca="1">LOGINV(RAND(),$M$13,$L$13)</f>
        <v>38.89634278029812</v>
      </c>
      <c r="F4945" s="14">
        <f ca="1">LOGINV(RAND(),$M$14,$L$14)</f>
        <v>19.183869229060281</v>
      </c>
      <c r="G4945" s="14">
        <f ca="1">D4945+E4945+F4945</f>
        <v>75.842524076396614</v>
      </c>
      <c r="H4945">
        <f ca="1">FLOOR(SimTable[[#This Row],[Total_Service_Time_sec]],10)</f>
        <v>70</v>
      </c>
    </row>
    <row r="4946" spans="1:8" ht="15" customHeight="1">
      <c r="A4946">
        <f t="shared" si="77"/>
        <v>4945</v>
      </c>
      <c r="B4946" s="13">
        <f ca="1">RAND()</f>
        <v>0.62769923621379575</v>
      </c>
      <c r="C4946" t="str">
        <f ca="1">IF(B4946&lt;=$L$3,$I$3,IF(B4946&lt;=$L$4,$I$4,IF(B4946&lt;=$L$5,$I$5,IF(B4946&lt;=$L$6,$I$6,$I$7))))</f>
        <v>Cup</v>
      </c>
      <c r="D4946" s="14">
        <f ca="1">LOGINV(RAND(),$M$12,$L$12)</f>
        <v>42.237438740551539</v>
      </c>
      <c r="E4946" s="14">
        <f ca="1">LOGINV(RAND(),$M$13,$L$13)</f>
        <v>48.681910925095131</v>
      </c>
      <c r="F4946" s="14">
        <f ca="1">LOGINV(RAND(),$M$14,$L$14)</f>
        <v>20.48982651030375</v>
      </c>
      <c r="G4946" s="14">
        <f ca="1">D4946+E4946+F4946</f>
        <v>111.40917617595042</v>
      </c>
      <c r="H4946">
        <f ca="1">FLOOR(SimTable[[#This Row],[Total_Service_Time_sec]],10)</f>
        <v>110</v>
      </c>
    </row>
    <row r="4947" spans="1:8" ht="15" customHeight="1">
      <c r="A4947">
        <f t="shared" si="77"/>
        <v>4946</v>
      </c>
      <c r="B4947" s="13">
        <f ca="1">RAND()</f>
        <v>0.32604841162800202</v>
      </c>
      <c r="C4947" t="str">
        <f ca="1">IF(B4947&lt;=$L$3,$I$3,IF(B4947&lt;=$L$4,$I$4,IF(B4947&lt;=$L$5,$I$5,IF(B4947&lt;=$L$6,$I$6,$I$7))))</f>
        <v>Cone</v>
      </c>
      <c r="D4947" s="14">
        <f ca="1">LOGINV(RAND(),$M$12,$L$12)</f>
        <v>19.893449690798438</v>
      </c>
      <c r="E4947" s="14">
        <f ca="1">LOGINV(RAND(),$M$13,$L$13)</f>
        <v>7.716999348695297</v>
      </c>
      <c r="F4947" s="14">
        <f ca="1">LOGINV(RAND(),$M$14,$L$14)</f>
        <v>21.284508319153307</v>
      </c>
      <c r="G4947" s="14">
        <f ca="1">D4947+E4947+F4947</f>
        <v>48.894957358647041</v>
      </c>
      <c r="H4947">
        <f ca="1">FLOOR(SimTable[[#This Row],[Total_Service_Time_sec]],10)</f>
        <v>40</v>
      </c>
    </row>
    <row r="4948" spans="1:8" ht="15" customHeight="1">
      <c r="A4948">
        <f t="shared" si="77"/>
        <v>4947</v>
      </c>
      <c r="B4948" s="13">
        <f ca="1">RAND()</f>
        <v>0.41471371717129912</v>
      </c>
      <c r="C4948" t="str">
        <f ca="1">IF(B4948&lt;=$L$3,$I$3,IF(B4948&lt;=$L$4,$I$4,IF(B4948&lt;=$L$5,$I$5,IF(B4948&lt;=$L$6,$I$6,$I$7))))</f>
        <v>Cone</v>
      </c>
      <c r="D4948" s="14">
        <f ca="1">LOGINV(RAND(),$M$12,$L$12)</f>
        <v>55.357617650757</v>
      </c>
      <c r="E4948" s="14">
        <f ca="1">LOGINV(RAND(),$M$13,$L$13)</f>
        <v>30.359151348095825</v>
      </c>
      <c r="F4948" s="14">
        <f ca="1">LOGINV(RAND(),$M$14,$L$14)</f>
        <v>19.573653922101872</v>
      </c>
      <c r="G4948" s="14">
        <f ca="1">D4948+E4948+F4948</f>
        <v>105.2904229209547</v>
      </c>
      <c r="H4948">
        <f ca="1">FLOOR(SimTable[[#This Row],[Total_Service_Time_sec]],10)</f>
        <v>100</v>
      </c>
    </row>
    <row r="4949" spans="1:8" ht="15" customHeight="1">
      <c r="A4949">
        <f t="shared" si="77"/>
        <v>4948</v>
      </c>
      <c r="B4949" s="13">
        <f ca="1">RAND()</f>
        <v>0.77675803088663264</v>
      </c>
      <c r="C4949" t="str">
        <f ca="1">IF(B4949&lt;=$L$3,$I$3,IF(B4949&lt;=$L$4,$I$4,IF(B4949&lt;=$L$5,$I$5,IF(B4949&lt;=$L$6,$I$6,$I$7))))</f>
        <v>Cup</v>
      </c>
      <c r="D4949" s="14">
        <f ca="1">LOGINV(RAND(),$M$12,$L$12)</f>
        <v>24.045046613674458</v>
      </c>
      <c r="E4949" s="14">
        <f ca="1">LOGINV(RAND(),$M$13,$L$13)</f>
        <v>54.900326100203344</v>
      </c>
      <c r="F4949" s="14">
        <f ca="1">LOGINV(RAND(),$M$14,$L$14)</f>
        <v>28.494665553684928</v>
      </c>
      <c r="G4949" s="14">
        <f ca="1">D4949+E4949+F4949</f>
        <v>107.44003826756273</v>
      </c>
      <c r="H4949">
        <f ca="1">FLOOR(SimTable[[#This Row],[Total_Service_Time_sec]],10)</f>
        <v>100</v>
      </c>
    </row>
    <row r="4950" spans="1:8" ht="15" customHeight="1">
      <c r="A4950">
        <f t="shared" si="77"/>
        <v>4949</v>
      </c>
      <c r="B4950" s="13">
        <f ca="1">RAND()</f>
        <v>0.93847995393949324</v>
      </c>
      <c r="C4950" t="str">
        <f ca="1">IF(B4950&lt;=$L$3,$I$3,IF(B4950&lt;=$L$4,$I$4,IF(B4950&lt;=$L$5,$I$5,IF(B4950&lt;=$L$6,$I$6,$I$7))))</f>
        <v>Split</v>
      </c>
      <c r="D4950" s="14">
        <f ca="1">LOGINV(RAND(),$M$12,$L$12)</f>
        <v>25.71351906879211</v>
      </c>
      <c r="E4950" s="14">
        <f ca="1">LOGINV(RAND(),$M$13,$L$13)</f>
        <v>12.197023718902011</v>
      </c>
      <c r="F4950" s="14">
        <f ca="1">LOGINV(RAND(),$M$14,$L$14)</f>
        <v>18.803837280804565</v>
      </c>
      <c r="G4950" s="14">
        <f ca="1">D4950+E4950+F4950</f>
        <v>56.714380068498684</v>
      </c>
      <c r="H4950">
        <f ca="1">FLOOR(SimTable[[#This Row],[Total_Service_Time_sec]],10)</f>
        <v>50</v>
      </c>
    </row>
    <row r="4951" spans="1:8" ht="15" customHeight="1">
      <c r="A4951">
        <f t="shared" si="77"/>
        <v>4950</v>
      </c>
      <c r="B4951" s="13">
        <f ca="1">RAND()</f>
        <v>0.5353693570516439</v>
      </c>
      <c r="C4951" t="str">
        <f ca="1">IF(B4951&lt;=$L$3,$I$3,IF(B4951&lt;=$L$4,$I$4,IF(B4951&lt;=$L$5,$I$5,IF(B4951&lt;=$L$6,$I$6,$I$7))))</f>
        <v>Cup</v>
      </c>
      <c r="D4951" s="14">
        <f ca="1">LOGINV(RAND(),$M$12,$L$12)</f>
        <v>32.749231968294929</v>
      </c>
      <c r="E4951" s="14">
        <f ca="1">LOGINV(RAND(),$M$13,$L$13)</f>
        <v>20.641529159272149</v>
      </c>
      <c r="F4951" s="14">
        <f ca="1">LOGINV(RAND(),$M$14,$L$14)</f>
        <v>16.540784500050677</v>
      </c>
      <c r="G4951" s="14">
        <f ca="1">D4951+E4951+F4951</f>
        <v>69.931545627617751</v>
      </c>
      <c r="H4951">
        <f ca="1">FLOOR(SimTable[[#This Row],[Total_Service_Time_sec]],10)</f>
        <v>60</v>
      </c>
    </row>
    <row r="4952" spans="1:8" ht="15" customHeight="1">
      <c r="A4952">
        <f t="shared" si="77"/>
        <v>4951</v>
      </c>
      <c r="B4952" s="13">
        <f ca="1">RAND()</f>
        <v>0.19886298665044233</v>
      </c>
      <c r="C4952" t="str">
        <f ca="1">IF(B4952&lt;=$L$3,$I$3,IF(B4952&lt;=$L$4,$I$4,IF(B4952&lt;=$L$5,$I$5,IF(B4952&lt;=$L$6,$I$6,$I$7))))</f>
        <v>Cone</v>
      </c>
      <c r="D4952" s="14">
        <f ca="1">LOGINV(RAND(),$M$12,$L$12)</f>
        <v>29.433866688417488</v>
      </c>
      <c r="E4952" s="14">
        <f ca="1">LOGINV(RAND(),$M$13,$L$13)</f>
        <v>25.071249522185887</v>
      </c>
      <c r="F4952" s="14">
        <f ca="1">LOGINV(RAND(),$M$14,$L$14)</f>
        <v>19.563324818392648</v>
      </c>
      <c r="G4952" s="14">
        <f ca="1">D4952+E4952+F4952</f>
        <v>74.06844102899602</v>
      </c>
      <c r="H4952">
        <f ca="1">FLOOR(SimTable[[#This Row],[Total_Service_Time_sec]],10)</f>
        <v>70</v>
      </c>
    </row>
    <row r="4953" spans="1:8" ht="15" customHeight="1">
      <c r="A4953">
        <f t="shared" si="77"/>
        <v>4952</v>
      </c>
      <c r="B4953" s="13">
        <f ca="1">RAND()</f>
        <v>0.42830399868276181</v>
      </c>
      <c r="C4953" t="str">
        <f ca="1">IF(B4953&lt;=$L$3,$I$3,IF(B4953&lt;=$L$4,$I$4,IF(B4953&lt;=$L$5,$I$5,IF(B4953&lt;=$L$6,$I$6,$I$7))))</f>
        <v>Cone</v>
      </c>
      <c r="D4953" s="14">
        <f ca="1">LOGINV(RAND(),$M$12,$L$12)</f>
        <v>30.540727949962193</v>
      </c>
      <c r="E4953" s="14">
        <f ca="1">LOGINV(RAND(),$M$13,$L$13)</f>
        <v>18.987934453439191</v>
      </c>
      <c r="F4953" s="14">
        <f ca="1">LOGINV(RAND(),$M$14,$L$14)</f>
        <v>17.13121110033374</v>
      </c>
      <c r="G4953" s="14">
        <f ca="1">D4953+E4953+F4953</f>
        <v>66.659873503735128</v>
      </c>
      <c r="H4953">
        <f ca="1">FLOOR(SimTable[[#This Row],[Total_Service_Time_sec]],10)</f>
        <v>60</v>
      </c>
    </row>
    <row r="4954" spans="1:8" ht="15" customHeight="1">
      <c r="A4954">
        <f t="shared" si="77"/>
        <v>4953</v>
      </c>
      <c r="B4954" s="13">
        <f ca="1">RAND()</f>
        <v>0.94262904025235206</v>
      </c>
      <c r="C4954" t="str">
        <f ca="1">IF(B4954&lt;=$L$3,$I$3,IF(B4954&lt;=$L$4,$I$4,IF(B4954&lt;=$L$5,$I$5,IF(B4954&lt;=$L$6,$I$6,$I$7))))</f>
        <v>Split</v>
      </c>
      <c r="D4954" s="14">
        <f ca="1">LOGINV(RAND(),$M$12,$L$12)</f>
        <v>5.936704194897171</v>
      </c>
      <c r="E4954" s="14">
        <f ca="1">LOGINV(RAND(),$M$13,$L$13)</f>
        <v>54.417547191301395</v>
      </c>
      <c r="F4954" s="14">
        <f ca="1">LOGINV(RAND(),$M$14,$L$14)</f>
        <v>24.600211742478898</v>
      </c>
      <c r="G4954" s="14">
        <f ca="1">D4954+E4954+F4954</f>
        <v>84.954463128677475</v>
      </c>
      <c r="H4954">
        <f ca="1">FLOOR(SimTable[[#This Row],[Total_Service_Time_sec]],10)</f>
        <v>80</v>
      </c>
    </row>
    <row r="4955" spans="1:8" ht="15" customHeight="1">
      <c r="A4955">
        <f t="shared" si="77"/>
        <v>4954</v>
      </c>
      <c r="B4955" s="13">
        <f ca="1">RAND()</f>
        <v>0.9108433858117666</v>
      </c>
      <c r="C4955" t="str">
        <f ca="1">IF(B4955&lt;=$L$3,$I$3,IF(B4955&lt;=$L$4,$I$4,IF(B4955&lt;=$L$5,$I$5,IF(B4955&lt;=$L$6,$I$6,$I$7))))</f>
        <v>Split</v>
      </c>
      <c r="D4955" s="14">
        <f ca="1">LOGINV(RAND(),$M$12,$L$12)</f>
        <v>28.597908234304967</v>
      </c>
      <c r="E4955" s="14">
        <f ca="1">LOGINV(RAND(),$M$13,$L$13)</f>
        <v>27.925779930348355</v>
      </c>
      <c r="F4955" s="14">
        <f ca="1">LOGINV(RAND(),$M$14,$L$14)</f>
        <v>15.489825588507921</v>
      </c>
      <c r="G4955" s="14">
        <f ca="1">D4955+E4955+F4955</f>
        <v>72.013513753161249</v>
      </c>
      <c r="H4955">
        <f ca="1">FLOOR(SimTable[[#This Row],[Total_Service_Time_sec]],10)</f>
        <v>70</v>
      </c>
    </row>
    <row r="4956" spans="1:8" ht="15" customHeight="1">
      <c r="A4956">
        <f t="shared" si="77"/>
        <v>4955</v>
      </c>
      <c r="B4956" s="13">
        <f ca="1">RAND()</f>
        <v>0.44592170068231962</v>
      </c>
      <c r="C4956" t="str">
        <f ca="1">IF(B4956&lt;=$L$3,$I$3,IF(B4956&lt;=$L$4,$I$4,IF(B4956&lt;=$L$5,$I$5,IF(B4956&lt;=$L$6,$I$6,$I$7))))</f>
        <v>Cone</v>
      </c>
      <c r="D4956" s="14">
        <f ca="1">LOGINV(RAND(),$M$12,$L$12)</f>
        <v>55.53694885466836</v>
      </c>
      <c r="E4956" s="14">
        <f ca="1">LOGINV(RAND(),$M$13,$L$13)</f>
        <v>20.801900629034758</v>
      </c>
      <c r="F4956" s="14">
        <f ca="1">LOGINV(RAND(),$M$14,$L$14)</f>
        <v>19.705705340361522</v>
      </c>
      <c r="G4956" s="14">
        <f ca="1">D4956+E4956+F4956</f>
        <v>96.044554824064633</v>
      </c>
      <c r="H4956">
        <f ca="1">FLOOR(SimTable[[#This Row],[Total_Service_Time_sec]],10)</f>
        <v>90</v>
      </c>
    </row>
    <row r="4957" spans="1:8" ht="15" customHeight="1">
      <c r="A4957">
        <f t="shared" si="77"/>
        <v>4956</v>
      </c>
      <c r="B4957" s="13">
        <f ca="1">RAND()</f>
        <v>0.6389857385086507</v>
      </c>
      <c r="C4957" t="str">
        <f ca="1">IF(B4957&lt;=$L$3,$I$3,IF(B4957&lt;=$L$4,$I$4,IF(B4957&lt;=$L$5,$I$5,IF(B4957&lt;=$L$6,$I$6,$I$7))))</f>
        <v>Cup</v>
      </c>
      <c r="D4957" s="14">
        <f ca="1">LOGINV(RAND(),$M$12,$L$12)</f>
        <v>21.502537963911195</v>
      </c>
      <c r="E4957" s="14">
        <f ca="1">LOGINV(RAND(),$M$13,$L$13)</f>
        <v>14.246871621936169</v>
      </c>
      <c r="F4957" s="14">
        <f ca="1">LOGINV(RAND(),$M$14,$L$14)</f>
        <v>14.711829100886346</v>
      </c>
      <c r="G4957" s="14">
        <f ca="1">D4957+E4957+F4957</f>
        <v>50.461238686733708</v>
      </c>
      <c r="H4957">
        <f ca="1">FLOOR(SimTable[[#This Row],[Total_Service_Time_sec]],10)</f>
        <v>50</v>
      </c>
    </row>
    <row r="4958" spans="1:8" ht="15" customHeight="1">
      <c r="A4958">
        <f t="shared" si="77"/>
        <v>4957</v>
      </c>
      <c r="B4958" s="13">
        <f ca="1">RAND()</f>
        <v>0.43078672895379921</v>
      </c>
      <c r="C4958" t="str">
        <f ca="1">IF(B4958&lt;=$L$3,$I$3,IF(B4958&lt;=$L$4,$I$4,IF(B4958&lt;=$L$5,$I$5,IF(B4958&lt;=$L$6,$I$6,$I$7))))</f>
        <v>Cone</v>
      </c>
      <c r="D4958" s="14">
        <f ca="1">LOGINV(RAND(),$M$12,$L$12)</f>
        <v>34.318292542089765</v>
      </c>
      <c r="E4958" s="14">
        <f ca="1">LOGINV(RAND(),$M$13,$L$13)</f>
        <v>29.888991934823729</v>
      </c>
      <c r="F4958" s="14">
        <f ca="1">LOGINV(RAND(),$M$14,$L$14)</f>
        <v>16.408380202172282</v>
      </c>
      <c r="G4958" s="14">
        <f ca="1">D4958+E4958+F4958</f>
        <v>80.615664679085768</v>
      </c>
      <c r="H4958">
        <f ca="1">FLOOR(SimTable[[#This Row],[Total_Service_Time_sec]],10)</f>
        <v>80</v>
      </c>
    </row>
    <row r="4959" spans="1:8" ht="15" customHeight="1">
      <c r="A4959">
        <f t="shared" si="77"/>
        <v>4958</v>
      </c>
      <c r="B4959" s="13">
        <f ca="1">RAND()</f>
        <v>9.2537311049412319E-2</v>
      </c>
      <c r="C4959" t="str">
        <f ca="1">IF(B4959&lt;=$L$3,$I$3,IF(B4959&lt;=$L$4,$I$4,IF(B4959&lt;=$L$5,$I$5,IF(B4959&lt;=$L$6,$I$6,$I$7))))</f>
        <v>Cone</v>
      </c>
      <c r="D4959" s="14">
        <f ca="1">LOGINV(RAND(),$M$12,$L$12)</f>
        <v>19.61174975988116</v>
      </c>
      <c r="E4959" s="14">
        <f ca="1">LOGINV(RAND(),$M$13,$L$13)</f>
        <v>18.401600797352899</v>
      </c>
      <c r="F4959" s="14">
        <f ca="1">LOGINV(RAND(),$M$14,$L$14)</f>
        <v>24.687229094687723</v>
      </c>
      <c r="G4959" s="14">
        <f ca="1">D4959+E4959+F4959</f>
        <v>62.700579651921785</v>
      </c>
      <c r="H4959">
        <f ca="1">FLOOR(SimTable[[#This Row],[Total_Service_Time_sec]],10)</f>
        <v>60</v>
      </c>
    </row>
    <row r="4960" spans="1:8" ht="15" customHeight="1">
      <c r="A4960">
        <f t="shared" si="77"/>
        <v>4959</v>
      </c>
      <c r="B4960" s="13">
        <f ca="1">RAND()</f>
        <v>0.28230934530369078</v>
      </c>
      <c r="C4960" t="str">
        <f ca="1">IF(B4960&lt;=$L$3,$I$3,IF(B4960&lt;=$L$4,$I$4,IF(B4960&lt;=$L$5,$I$5,IF(B4960&lt;=$L$6,$I$6,$I$7))))</f>
        <v>Cone</v>
      </c>
      <c r="D4960" s="14">
        <f ca="1">LOGINV(RAND(),$M$12,$L$12)</f>
        <v>46.100121423491785</v>
      </c>
      <c r="E4960" s="14">
        <f ca="1">LOGINV(RAND(),$M$13,$L$13)</f>
        <v>58.171370125455518</v>
      </c>
      <c r="F4960" s="14">
        <f ca="1">LOGINV(RAND(),$M$14,$L$14)</f>
        <v>22.517849433004628</v>
      </c>
      <c r="G4960" s="14">
        <f ca="1">D4960+E4960+F4960</f>
        <v>126.78934098195192</v>
      </c>
      <c r="H4960">
        <f ca="1">FLOOR(SimTable[[#This Row],[Total_Service_Time_sec]],10)</f>
        <v>120</v>
      </c>
    </row>
    <row r="4961" spans="1:8" ht="15" customHeight="1">
      <c r="A4961">
        <f t="shared" si="77"/>
        <v>4960</v>
      </c>
      <c r="B4961" s="13">
        <f ca="1">RAND()</f>
        <v>0.3208471231468194</v>
      </c>
      <c r="C4961" t="str">
        <f ca="1">IF(B4961&lt;=$L$3,$I$3,IF(B4961&lt;=$L$4,$I$4,IF(B4961&lt;=$L$5,$I$5,IF(B4961&lt;=$L$6,$I$6,$I$7))))</f>
        <v>Cone</v>
      </c>
      <c r="D4961" s="14">
        <f ca="1">LOGINV(RAND(),$M$12,$L$12)</f>
        <v>35.563601007375738</v>
      </c>
      <c r="E4961" s="14">
        <f ca="1">LOGINV(RAND(),$M$13,$L$13)</f>
        <v>25.926386273812863</v>
      </c>
      <c r="F4961" s="14">
        <f ca="1">LOGINV(RAND(),$M$14,$L$14)</f>
        <v>20.92658586392227</v>
      </c>
      <c r="G4961" s="14">
        <f ca="1">D4961+E4961+F4961</f>
        <v>82.416573145110874</v>
      </c>
      <c r="H4961">
        <f ca="1">FLOOR(SimTable[[#This Row],[Total_Service_Time_sec]],10)</f>
        <v>80</v>
      </c>
    </row>
    <row r="4962" spans="1:8" ht="15" customHeight="1">
      <c r="A4962">
        <f t="shared" si="77"/>
        <v>4961</v>
      </c>
      <c r="B4962" s="13">
        <f ca="1">RAND()</f>
        <v>0.23433349970730522</v>
      </c>
      <c r="C4962" t="str">
        <f ca="1">IF(B4962&lt;=$L$3,$I$3,IF(B4962&lt;=$L$4,$I$4,IF(B4962&lt;=$L$5,$I$5,IF(B4962&lt;=$L$6,$I$6,$I$7))))</f>
        <v>Cone</v>
      </c>
      <c r="D4962" s="14">
        <f ca="1">LOGINV(RAND(),$M$12,$L$12)</f>
        <v>58.488128251686284</v>
      </c>
      <c r="E4962" s="14">
        <f ca="1">LOGINV(RAND(),$M$13,$L$13)</f>
        <v>39.058040501890765</v>
      </c>
      <c r="F4962" s="14">
        <f ca="1">LOGINV(RAND(),$M$14,$L$14)</f>
        <v>21.192493741710287</v>
      </c>
      <c r="G4962" s="14">
        <f ca="1">D4962+E4962+F4962</f>
        <v>118.73866249528734</v>
      </c>
      <c r="H4962">
        <f ca="1">FLOOR(SimTable[[#This Row],[Total_Service_Time_sec]],10)</f>
        <v>110</v>
      </c>
    </row>
    <row r="4963" spans="1:8" ht="15" customHeight="1">
      <c r="A4963">
        <f t="shared" si="77"/>
        <v>4962</v>
      </c>
      <c r="B4963" s="13">
        <f ca="1">RAND()</f>
        <v>0.25251239935317105</v>
      </c>
      <c r="C4963" t="str">
        <f ca="1">IF(B4963&lt;=$L$3,$I$3,IF(B4963&lt;=$L$4,$I$4,IF(B4963&lt;=$L$5,$I$5,IF(B4963&lt;=$L$6,$I$6,$I$7))))</f>
        <v>Cone</v>
      </c>
      <c r="D4963" s="14">
        <f ca="1">LOGINV(RAND(),$M$12,$L$12)</f>
        <v>55.689529335276241</v>
      </c>
      <c r="E4963" s="14">
        <f ca="1">LOGINV(RAND(),$M$13,$L$13)</f>
        <v>29.394813759286258</v>
      </c>
      <c r="F4963" s="14">
        <f ca="1">LOGINV(RAND(),$M$14,$L$14)</f>
        <v>16.093323615285044</v>
      </c>
      <c r="G4963" s="14">
        <f ca="1">D4963+E4963+F4963</f>
        <v>101.17766670984754</v>
      </c>
      <c r="H4963">
        <f ca="1">FLOOR(SimTable[[#This Row],[Total_Service_Time_sec]],10)</f>
        <v>100</v>
      </c>
    </row>
    <row r="4964" spans="1:8" ht="15" customHeight="1">
      <c r="A4964">
        <f t="shared" si="77"/>
        <v>4963</v>
      </c>
      <c r="B4964" s="13">
        <f ca="1">RAND()</f>
        <v>0.49448553507002724</v>
      </c>
      <c r="C4964" t="str">
        <f ca="1">IF(B4964&lt;=$L$3,$I$3,IF(B4964&lt;=$L$4,$I$4,IF(B4964&lt;=$L$5,$I$5,IF(B4964&lt;=$L$6,$I$6,$I$7))))</f>
        <v>Cone</v>
      </c>
      <c r="D4964" s="14">
        <f ca="1">LOGINV(RAND(),$M$12,$L$12)</f>
        <v>32.60537083641772</v>
      </c>
      <c r="E4964" s="14">
        <f ca="1">LOGINV(RAND(),$M$13,$L$13)</f>
        <v>19.701533708185753</v>
      </c>
      <c r="F4964" s="14">
        <f ca="1">LOGINV(RAND(),$M$14,$L$14)</f>
        <v>15.048071861442223</v>
      </c>
      <c r="G4964" s="14">
        <f ca="1">D4964+E4964+F4964</f>
        <v>67.354976406045694</v>
      </c>
      <c r="H4964">
        <f ca="1">FLOOR(SimTable[[#This Row],[Total_Service_Time_sec]],10)</f>
        <v>60</v>
      </c>
    </row>
    <row r="4965" spans="1:8" ht="15" customHeight="1">
      <c r="A4965">
        <f t="shared" si="77"/>
        <v>4964</v>
      </c>
      <c r="B4965" s="13">
        <f ca="1">RAND()</f>
        <v>0.23446907564760788</v>
      </c>
      <c r="C4965" t="str">
        <f ca="1">IF(B4965&lt;=$L$3,$I$3,IF(B4965&lt;=$L$4,$I$4,IF(B4965&lt;=$L$5,$I$5,IF(B4965&lt;=$L$6,$I$6,$I$7))))</f>
        <v>Cone</v>
      </c>
      <c r="D4965" s="14">
        <f ca="1">LOGINV(RAND(),$M$12,$L$12)</f>
        <v>31.92378608436427</v>
      </c>
      <c r="E4965" s="14">
        <f ca="1">LOGINV(RAND(),$M$13,$L$13)</f>
        <v>22.091371852649452</v>
      </c>
      <c r="F4965" s="14">
        <f ca="1">LOGINV(RAND(),$M$14,$L$14)</f>
        <v>21.840278814347656</v>
      </c>
      <c r="G4965" s="14">
        <f ca="1">D4965+E4965+F4965</f>
        <v>75.855436751361381</v>
      </c>
      <c r="H4965">
        <f ca="1">FLOOR(SimTable[[#This Row],[Total_Service_Time_sec]],10)</f>
        <v>70</v>
      </c>
    </row>
    <row r="4966" spans="1:8" ht="15" customHeight="1">
      <c r="A4966">
        <f t="shared" si="77"/>
        <v>4965</v>
      </c>
      <c r="B4966" s="13">
        <f ca="1">RAND()</f>
        <v>0.17869389134969471</v>
      </c>
      <c r="C4966" t="str">
        <f ca="1">IF(B4966&lt;=$L$3,$I$3,IF(B4966&lt;=$L$4,$I$4,IF(B4966&lt;=$L$5,$I$5,IF(B4966&lt;=$L$6,$I$6,$I$7))))</f>
        <v>Cone</v>
      </c>
      <c r="D4966" s="14">
        <f ca="1">LOGINV(RAND(),$M$12,$L$12)</f>
        <v>19.511094403863293</v>
      </c>
      <c r="E4966" s="14">
        <f ca="1">LOGINV(RAND(),$M$13,$L$13)</f>
        <v>19.74548071465048</v>
      </c>
      <c r="F4966" s="14">
        <f ca="1">LOGINV(RAND(),$M$14,$L$14)</f>
        <v>19.854386561690806</v>
      </c>
      <c r="G4966" s="14">
        <f ca="1">D4966+E4966+F4966</f>
        <v>59.110961680204582</v>
      </c>
      <c r="H4966">
        <f ca="1">FLOOR(SimTable[[#This Row],[Total_Service_Time_sec]],10)</f>
        <v>50</v>
      </c>
    </row>
    <row r="4967" spans="1:8" ht="15" customHeight="1">
      <c r="A4967">
        <f t="shared" si="77"/>
        <v>4966</v>
      </c>
      <c r="B4967" s="13">
        <f ca="1">RAND()</f>
        <v>0.19048095052093184</v>
      </c>
      <c r="C4967" t="str">
        <f ca="1">IF(B4967&lt;=$L$3,$I$3,IF(B4967&lt;=$L$4,$I$4,IF(B4967&lt;=$L$5,$I$5,IF(B4967&lt;=$L$6,$I$6,$I$7))))</f>
        <v>Cone</v>
      </c>
      <c r="D4967" s="14">
        <f ca="1">LOGINV(RAND(),$M$12,$L$12)</f>
        <v>11.049556434728053</v>
      </c>
      <c r="E4967" s="14">
        <f ca="1">LOGINV(RAND(),$M$13,$L$13)</f>
        <v>38.583970313675138</v>
      </c>
      <c r="F4967" s="14">
        <f ca="1">LOGINV(RAND(),$M$14,$L$14)</f>
        <v>19.788926170106727</v>
      </c>
      <c r="G4967" s="14">
        <f ca="1">D4967+E4967+F4967</f>
        <v>69.422452918509919</v>
      </c>
      <c r="H4967">
        <f ca="1">FLOOR(SimTable[[#This Row],[Total_Service_Time_sec]],10)</f>
        <v>60</v>
      </c>
    </row>
    <row r="4968" spans="1:8" ht="15" customHeight="1">
      <c r="A4968">
        <f t="shared" si="77"/>
        <v>4967</v>
      </c>
      <c r="B4968" s="13">
        <f ca="1">RAND()</f>
        <v>0.92773355449422867</v>
      </c>
      <c r="C4968" t="str">
        <f ca="1">IF(B4968&lt;=$L$3,$I$3,IF(B4968&lt;=$L$4,$I$4,IF(B4968&lt;=$L$5,$I$5,IF(B4968&lt;=$L$6,$I$6,$I$7))))</f>
        <v>Split</v>
      </c>
      <c r="D4968" s="14">
        <f ca="1">LOGINV(RAND(),$M$12,$L$12)</f>
        <v>19.395398293635299</v>
      </c>
      <c r="E4968" s="14">
        <f ca="1">LOGINV(RAND(),$M$13,$L$13)</f>
        <v>10.682247027564632</v>
      </c>
      <c r="F4968" s="14">
        <f ca="1">LOGINV(RAND(),$M$14,$L$14)</f>
        <v>21.169174138571577</v>
      </c>
      <c r="G4968" s="14">
        <f ca="1">D4968+E4968+F4968</f>
        <v>51.246819459771508</v>
      </c>
      <c r="H4968">
        <f ca="1">FLOOR(SimTable[[#This Row],[Total_Service_Time_sec]],10)</f>
        <v>50</v>
      </c>
    </row>
    <row r="4969" spans="1:8" ht="15" customHeight="1">
      <c r="A4969">
        <f t="shared" si="77"/>
        <v>4968</v>
      </c>
      <c r="B4969" s="13">
        <f ca="1">RAND()</f>
        <v>0.2251063553977124</v>
      </c>
      <c r="C4969" t="str">
        <f ca="1">IF(B4969&lt;=$L$3,$I$3,IF(B4969&lt;=$L$4,$I$4,IF(B4969&lt;=$L$5,$I$5,IF(B4969&lt;=$L$6,$I$6,$I$7))))</f>
        <v>Cone</v>
      </c>
      <c r="D4969" s="14">
        <f ca="1">LOGINV(RAND(),$M$12,$L$12)</f>
        <v>160.68526298427258</v>
      </c>
      <c r="E4969" s="14">
        <f ca="1">LOGINV(RAND(),$M$13,$L$13)</f>
        <v>27.807085041080949</v>
      </c>
      <c r="F4969" s="14">
        <f ca="1">LOGINV(RAND(),$M$14,$L$14)</f>
        <v>20.195750397643199</v>
      </c>
      <c r="G4969" s="14">
        <f ca="1">D4969+E4969+F4969</f>
        <v>208.68809842299672</v>
      </c>
      <c r="H4969">
        <f ca="1">FLOOR(SimTable[[#This Row],[Total_Service_Time_sec]],10)</f>
        <v>200</v>
      </c>
    </row>
    <row r="4970" spans="1:8" ht="15" customHeight="1">
      <c r="A4970">
        <f t="shared" si="77"/>
        <v>4969</v>
      </c>
      <c r="B4970" s="13">
        <f ca="1">RAND()</f>
        <v>0.98755131232205073</v>
      </c>
      <c r="C4970" t="str">
        <f ca="1">IF(B4970&lt;=$L$3,$I$3,IF(B4970&lt;=$L$4,$I$4,IF(B4970&lt;=$L$5,$I$5,IF(B4970&lt;=$L$6,$I$6,$I$7))))</f>
        <v>Sundae</v>
      </c>
      <c r="D4970" s="14">
        <f ca="1">LOGINV(RAND(),$M$12,$L$12)</f>
        <v>78.677570373994257</v>
      </c>
      <c r="E4970" s="14">
        <f ca="1">LOGINV(RAND(),$M$13,$L$13)</f>
        <v>46.431458077530699</v>
      </c>
      <c r="F4970" s="14">
        <f ca="1">LOGINV(RAND(),$M$14,$L$14)</f>
        <v>28.919325139138323</v>
      </c>
      <c r="G4970" s="14">
        <f ca="1">D4970+E4970+F4970</f>
        <v>154.02835359066327</v>
      </c>
      <c r="H4970">
        <f ca="1">FLOOR(SimTable[[#This Row],[Total_Service_Time_sec]],10)</f>
        <v>150</v>
      </c>
    </row>
    <row r="4971" spans="1:8" ht="15" customHeight="1">
      <c r="A4971">
        <f t="shared" si="77"/>
        <v>4970</v>
      </c>
      <c r="B4971" s="13">
        <f ca="1">RAND()</f>
        <v>0.50143073858281884</v>
      </c>
      <c r="C4971" t="str">
        <f ca="1">IF(B4971&lt;=$L$3,$I$3,IF(B4971&lt;=$L$4,$I$4,IF(B4971&lt;=$L$5,$I$5,IF(B4971&lt;=$L$6,$I$6,$I$7))))</f>
        <v>Cup</v>
      </c>
      <c r="D4971" s="14">
        <f ca="1">LOGINV(RAND(),$M$12,$L$12)</f>
        <v>42.803583342196575</v>
      </c>
      <c r="E4971" s="14">
        <f ca="1">LOGINV(RAND(),$M$13,$L$13)</f>
        <v>48.285873564279349</v>
      </c>
      <c r="F4971" s="14">
        <f ca="1">LOGINV(RAND(),$M$14,$L$14)</f>
        <v>12.281927492956008</v>
      </c>
      <c r="G4971" s="14">
        <f ca="1">D4971+E4971+F4971</f>
        <v>103.37138439943195</v>
      </c>
      <c r="H4971">
        <f ca="1">FLOOR(SimTable[[#This Row],[Total_Service_Time_sec]],10)</f>
        <v>100</v>
      </c>
    </row>
    <row r="4972" spans="1:8" ht="15" customHeight="1">
      <c r="A4972">
        <f t="shared" si="77"/>
        <v>4971</v>
      </c>
      <c r="B4972" s="13">
        <f ca="1">RAND()</f>
        <v>0.46012266519306244</v>
      </c>
      <c r="C4972" t="str">
        <f ca="1">IF(B4972&lt;=$L$3,$I$3,IF(B4972&lt;=$L$4,$I$4,IF(B4972&lt;=$L$5,$I$5,IF(B4972&lt;=$L$6,$I$6,$I$7))))</f>
        <v>Cone</v>
      </c>
      <c r="D4972" s="14">
        <f ca="1">LOGINV(RAND(),$M$12,$L$12)</f>
        <v>24.941887259837266</v>
      </c>
      <c r="E4972" s="14">
        <f ca="1">LOGINV(RAND(),$M$13,$L$13)</f>
        <v>24.322545222099837</v>
      </c>
      <c r="F4972" s="14">
        <f ca="1">LOGINV(RAND(),$M$14,$L$14)</f>
        <v>19.654741006086947</v>
      </c>
      <c r="G4972" s="14">
        <f ca="1">D4972+E4972+F4972</f>
        <v>68.919173488024057</v>
      </c>
      <c r="H4972">
        <f ca="1">FLOOR(SimTable[[#This Row],[Total_Service_Time_sec]],10)</f>
        <v>60</v>
      </c>
    </row>
    <row r="4973" spans="1:8" ht="15" customHeight="1">
      <c r="A4973">
        <f t="shared" si="77"/>
        <v>4972</v>
      </c>
      <c r="B4973" s="13">
        <f ca="1">RAND()</f>
        <v>0.52113214779572092</v>
      </c>
      <c r="C4973" t="str">
        <f ca="1">IF(B4973&lt;=$L$3,$I$3,IF(B4973&lt;=$L$4,$I$4,IF(B4973&lt;=$L$5,$I$5,IF(B4973&lt;=$L$6,$I$6,$I$7))))</f>
        <v>Cup</v>
      </c>
      <c r="D4973" s="14">
        <f ca="1">LOGINV(RAND(),$M$12,$L$12)</f>
        <v>36.578652252541154</v>
      </c>
      <c r="E4973" s="14">
        <f ca="1">LOGINV(RAND(),$M$13,$L$13)</f>
        <v>21.116109836629011</v>
      </c>
      <c r="F4973" s="14">
        <f ca="1">LOGINV(RAND(),$M$14,$L$14)</f>
        <v>19.240502363759674</v>
      </c>
      <c r="G4973" s="14">
        <f ca="1">D4973+E4973+F4973</f>
        <v>76.935264452929843</v>
      </c>
      <c r="H4973">
        <f ca="1">FLOOR(SimTable[[#This Row],[Total_Service_Time_sec]],10)</f>
        <v>70</v>
      </c>
    </row>
    <row r="4974" spans="1:8" ht="15" customHeight="1">
      <c r="A4974">
        <f t="shared" si="77"/>
        <v>4973</v>
      </c>
      <c r="B4974" s="13">
        <f ca="1">RAND()</f>
        <v>0.62454820175425108</v>
      </c>
      <c r="C4974" t="str">
        <f ca="1">IF(B4974&lt;=$L$3,$I$3,IF(B4974&lt;=$L$4,$I$4,IF(B4974&lt;=$L$5,$I$5,IF(B4974&lt;=$L$6,$I$6,$I$7))))</f>
        <v>Cup</v>
      </c>
      <c r="D4974" s="14">
        <f ca="1">LOGINV(RAND(),$M$12,$L$12)</f>
        <v>32.799202588505906</v>
      </c>
      <c r="E4974" s="14">
        <f ca="1">LOGINV(RAND(),$M$13,$L$13)</f>
        <v>19.431410978809797</v>
      </c>
      <c r="F4974" s="14">
        <f ca="1">LOGINV(RAND(),$M$14,$L$14)</f>
        <v>22.876427800833163</v>
      </c>
      <c r="G4974" s="14">
        <f ca="1">D4974+E4974+F4974</f>
        <v>75.107041368148856</v>
      </c>
      <c r="H4974">
        <f ca="1">FLOOR(SimTable[[#This Row],[Total_Service_Time_sec]],10)</f>
        <v>70</v>
      </c>
    </row>
    <row r="4975" spans="1:8" ht="15" customHeight="1">
      <c r="A4975">
        <f t="shared" si="77"/>
        <v>4974</v>
      </c>
      <c r="B4975" s="13">
        <f ca="1">RAND()</f>
        <v>0.91420214251275878</v>
      </c>
      <c r="C4975" t="str">
        <f ca="1">IF(B4975&lt;=$L$3,$I$3,IF(B4975&lt;=$L$4,$I$4,IF(B4975&lt;=$L$5,$I$5,IF(B4975&lt;=$L$6,$I$6,$I$7))))</f>
        <v>Split</v>
      </c>
      <c r="D4975" s="14">
        <f ca="1">LOGINV(RAND(),$M$12,$L$12)</f>
        <v>58.556192011083787</v>
      </c>
      <c r="E4975" s="14">
        <f ca="1">LOGINV(RAND(),$M$13,$L$13)</f>
        <v>38.740322166485313</v>
      </c>
      <c r="F4975" s="14">
        <f ca="1">LOGINV(RAND(),$M$14,$L$14)</f>
        <v>26.641666063249708</v>
      </c>
      <c r="G4975" s="14">
        <f ca="1">D4975+E4975+F4975</f>
        <v>123.93818024081881</v>
      </c>
      <c r="H4975">
        <f ca="1">FLOOR(SimTable[[#This Row],[Total_Service_Time_sec]],10)</f>
        <v>120</v>
      </c>
    </row>
    <row r="4976" spans="1:8" ht="15" customHeight="1">
      <c r="A4976">
        <f t="shared" si="77"/>
        <v>4975</v>
      </c>
      <c r="B4976" s="13">
        <f ca="1">RAND()</f>
        <v>0.79101578976551223</v>
      </c>
      <c r="C4976" t="str">
        <f ca="1">IF(B4976&lt;=$L$3,$I$3,IF(B4976&lt;=$L$4,$I$4,IF(B4976&lt;=$L$5,$I$5,IF(B4976&lt;=$L$6,$I$6,$I$7))))</f>
        <v>Cup</v>
      </c>
      <c r="D4976" s="14">
        <f ca="1">LOGINV(RAND(),$M$12,$L$12)</f>
        <v>29.275033038003961</v>
      </c>
      <c r="E4976" s="14">
        <f ca="1">LOGINV(RAND(),$M$13,$L$13)</f>
        <v>26.908928351450015</v>
      </c>
      <c r="F4976" s="14">
        <f ca="1">LOGINV(RAND(),$M$14,$L$14)</f>
        <v>26.421788029776025</v>
      </c>
      <c r="G4976" s="14">
        <f ca="1">D4976+E4976+F4976</f>
        <v>82.605749419229994</v>
      </c>
      <c r="H4976">
        <f ca="1">FLOOR(SimTable[[#This Row],[Total_Service_Time_sec]],10)</f>
        <v>80</v>
      </c>
    </row>
    <row r="4977" spans="1:8" ht="15" customHeight="1">
      <c r="A4977">
        <f t="shared" si="77"/>
        <v>4976</v>
      </c>
      <c r="B4977" s="13">
        <f ca="1">RAND()</f>
        <v>8.9638900078974793E-2</v>
      </c>
      <c r="C4977" t="str">
        <f ca="1">IF(B4977&lt;=$L$3,$I$3,IF(B4977&lt;=$L$4,$I$4,IF(B4977&lt;=$L$5,$I$5,IF(B4977&lt;=$L$6,$I$6,$I$7))))</f>
        <v>Cone</v>
      </c>
      <c r="D4977" s="14">
        <f ca="1">LOGINV(RAND(),$M$12,$L$12)</f>
        <v>10.356881984412119</v>
      </c>
      <c r="E4977" s="14">
        <f ca="1">LOGINV(RAND(),$M$13,$L$13)</f>
        <v>6.1133742426720517</v>
      </c>
      <c r="F4977" s="14">
        <f ca="1">LOGINV(RAND(),$M$14,$L$14)</f>
        <v>15.66375257325527</v>
      </c>
      <c r="G4977" s="14">
        <f ca="1">D4977+E4977+F4977</f>
        <v>32.134008800339444</v>
      </c>
      <c r="H4977">
        <f ca="1">FLOOR(SimTable[[#This Row],[Total_Service_Time_sec]],10)</f>
        <v>30</v>
      </c>
    </row>
    <row r="4978" spans="1:8" ht="15" customHeight="1">
      <c r="A4978">
        <f t="shared" si="77"/>
        <v>4977</v>
      </c>
      <c r="B4978" s="13">
        <f ca="1">RAND()</f>
        <v>0.81719308538596203</v>
      </c>
      <c r="C4978" t="str">
        <f ca="1">IF(B4978&lt;=$L$3,$I$3,IF(B4978&lt;=$L$4,$I$4,IF(B4978&lt;=$L$5,$I$5,IF(B4978&lt;=$L$6,$I$6,$I$7))))</f>
        <v>Cup</v>
      </c>
      <c r="D4978" s="14">
        <f ca="1">LOGINV(RAND(),$M$12,$L$12)</f>
        <v>16.523467144220731</v>
      </c>
      <c r="E4978" s="14">
        <f ca="1">LOGINV(RAND(),$M$13,$L$13)</f>
        <v>32.838019742837758</v>
      </c>
      <c r="F4978" s="14">
        <f ca="1">LOGINV(RAND(),$M$14,$L$14)</f>
        <v>17.080979697609248</v>
      </c>
      <c r="G4978" s="14">
        <f ca="1">D4978+E4978+F4978</f>
        <v>66.442466584667741</v>
      </c>
      <c r="H4978">
        <f ca="1">FLOOR(SimTable[[#This Row],[Total_Service_Time_sec]],10)</f>
        <v>60</v>
      </c>
    </row>
    <row r="4979" spans="1:8" ht="15" customHeight="1">
      <c r="A4979">
        <f t="shared" si="77"/>
        <v>4978</v>
      </c>
      <c r="B4979" s="13">
        <f ca="1">RAND()</f>
        <v>0.67194901881928704</v>
      </c>
      <c r="C4979" t="str">
        <f ca="1">IF(B4979&lt;=$L$3,$I$3,IF(B4979&lt;=$L$4,$I$4,IF(B4979&lt;=$L$5,$I$5,IF(B4979&lt;=$L$6,$I$6,$I$7))))</f>
        <v>Cup</v>
      </c>
      <c r="D4979" s="14">
        <f ca="1">LOGINV(RAND(),$M$12,$L$12)</f>
        <v>47.714237990250837</v>
      </c>
      <c r="E4979" s="14">
        <f ca="1">LOGINV(RAND(),$M$13,$L$13)</f>
        <v>39.564527014864737</v>
      </c>
      <c r="F4979" s="14">
        <f ca="1">LOGINV(RAND(),$M$14,$L$14)</f>
        <v>19.514266200613161</v>
      </c>
      <c r="G4979" s="14">
        <f ca="1">D4979+E4979+F4979</f>
        <v>106.79303120572874</v>
      </c>
      <c r="H4979">
        <f ca="1">FLOOR(SimTable[[#This Row],[Total_Service_Time_sec]],10)</f>
        <v>100</v>
      </c>
    </row>
    <row r="4980" spans="1:8" ht="15" customHeight="1">
      <c r="A4980">
        <f t="shared" si="77"/>
        <v>4979</v>
      </c>
      <c r="B4980" s="13">
        <f ca="1">RAND()</f>
        <v>0.6016684850380023</v>
      </c>
      <c r="C4980" t="str">
        <f ca="1">IF(B4980&lt;=$L$3,$I$3,IF(B4980&lt;=$L$4,$I$4,IF(B4980&lt;=$L$5,$I$5,IF(B4980&lt;=$L$6,$I$6,$I$7))))</f>
        <v>Cup</v>
      </c>
      <c r="D4980" s="14">
        <f ca="1">LOGINV(RAND(),$M$12,$L$12)</f>
        <v>37.816214064887745</v>
      </c>
      <c r="E4980" s="14">
        <f ca="1">LOGINV(RAND(),$M$13,$L$13)</f>
        <v>44.027200504939266</v>
      </c>
      <c r="F4980" s="14">
        <f ca="1">LOGINV(RAND(),$M$14,$L$14)</f>
        <v>19.484324915132781</v>
      </c>
      <c r="G4980" s="14">
        <f ca="1">D4980+E4980+F4980</f>
        <v>101.32773948495981</v>
      </c>
      <c r="H4980">
        <f ca="1">FLOOR(SimTable[[#This Row],[Total_Service_Time_sec]],10)</f>
        <v>100</v>
      </c>
    </row>
    <row r="4981" spans="1:8" ht="15" customHeight="1">
      <c r="A4981">
        <f t="shared" si="77"/>
        <v>4980</v>
      </c>
      <c r="B4981" s="13">
        <f ca="1">RAND()</f>
        <v>0.56516051247962762</v>
      </c>
      <c r="C4981" t="str">
        <f ca="1">IF(B4981&lt;=$L$3,$I$3,IF(B4981&lt;=$L$4,$I$4,IF(B4981&lt;=$L$5,$I$5,IF(B4981&lt;=$L$6,$I$6,$I$7))))</f>
        <v>Cup</v>
      </c>
      <c r="D4981" s="14">
        <f ca="1">LOGINV(RAND(),$M$12,$L$12)</f>
        <v>26.399726210622724</v>
      </c>
      <c r="E4981" s="14">
        <f ca="1">LOGINV(RAND(),$M$13,$L$13)</f>
        <v>29.695623011651925</v>
      </c>
      <c r="F4981" s="14">
        <f ca="1">LOGINV(RAND(),$M$14,$L$14)</f>
        <v>23.339734534759042</v>
      </c>
      <c r="G4981" s="14">
        <f ca="1">D4981+E4981+F4981</f>
        <v>79.435083757033695</v>
      </c>
      <c r="H4981">
        <f ca="1">FLOOR(SimTable[[#This Row],[Total_Service_Time_sec]],10)</f>
        <v>70</v>
      </c>
    </row>
    <row r="4982" spans="1:8" ht="15" customHeight="1">
      <c r="A4982">
        <f t="shared" si="77"/>
        <v>4981</v>
      </c>
      <c r="B4982" s="13">
        <f ca="1">RAND()</f>
        <v>0.8001011984526909</v>
      </c>
      <c r="C4982" t="str">
        <f ca="1">IF(B4982&lt;=$L$3,$I$3,IF(B4982&lt;=$L$4,$I$4,IF(B4982&lt;=$L$5,$I$5,IF(B4982&lt;=$L$6,$I$6,$I$7))))</f>
        <v>Cup</v>
      </c>
      <c r="D4982" s="14">
        <f ca="1">LOGINV(RAND(),$M$12,$L$12)</f>
        <v>28.018381029381548</v>
      </c>
      <c r="E4982" s="14">
        <f ca="1">LOGINV(RAND(),$M$13,$L$13)</f>
        <v>16.022851373099922</v>
      </c>
      <c r="F4982" s="14">
        <f ca="1">LOGINV(RAND(),$M$14,$L$14)</f>
        <v>19.196093928374605</v>
      </c>
      <c r="G4982" s="14">
        <f ca="1">D4982+E4982+F4982</f>
        <v>63.237326330856078</v>
      </c>
      <c r="H4982">
        <f ca="1">FLOOR(SimTable[[#This Row],[Total_Service_Time_sec]],10)</f>
        <v>60</v>
      </c>
    </row>
    <row r="4983" spans="1:8" ht="15" customHeight="1">
      <c r="A4983">
        <f t="shared" si="77"/>
        <v>4982</v>
      </c>
      <c r="B4983" s="13">
        <f ca="1">RAND()</f>
        <v>0.34464545486576426</v>
      </c>
      <c r="C4983" t="str">
        <f ca="1">IF(B4983&lt;=$L$3,$I$3,IF(B4983&lt;=$L$4,$I$4,IF(B4983&lt;=$L$5,$I$5,IF(B4983&lt;=$L$6,$I$6,$I$7))))</f>
        <v>Cone</v>
      </c>
      <c r="D4983" s="14">
        <f ca="1">LOGINV(RAND(),$M$12,$L$12)</f>
        <v>124.88350796572037</v>
      </c>
      <c r="E4983" s="14">
        <f ca="1">LOGINV(RAND(),$M$13,$L$13)</f>
        <v>18.188009824891921</v>
      </c>
      <c r="F4983" s="14">
        <f ca="1">LOGINV(RAND(),$M$14,$L$14)</f>
        <v>23.238019475274477</v>
      </c>
      <c r="G4983" s="14">
        <f ca="1">D4983+E4983+F4983</f>
        <v>166.30953726588677</v>
      </c>
      <c r="H4983">
        <f ca="1">FLOOR(SimTable[[#This Row],[Total_Service_Time_sec]],10)</f>
        <v>160</v>
      </c>
    </row>
    <row r="4984" spans="1:8" ht="15" customHeight="1">
      <c r="A4984">
        <f t="shared" si="77"/>
        <v>4983</v>
      </c>
      <c r="B4984" s="13">
        <f ca="1">RAND()</f>
        <v>0.82242330791216922</v>
      </c>
      <c r="C4984" t="str">
        <f ca="1">IF(B4984&lt;=$L$3,$I$3,IF(B4984&lt;=$L$4,$I$4,IF(B4984&lt;=$L$5,$I$5,IF(B4984&lt;=$L$6,$I$6,$I$7))))</f>
        <v>Cup</v>
      </c>
      <c r="D4984" s="14">
        <f ca="1">LOGINV(RAND(),$M$12,$L$12)</f>
        <v>52.011156046148791</v>
      </c>
      <c r="E4984" s="14">
        <f ca="1">LOGINV(RAND(),$M$13,$L$13)</f>
        <v>30.048251859639119</v>
      </c>
      <c r="F4984" s="14">
        <f ca="1">LOGINV(RAND(),$M$14,$L$14)</f>
        <v>23.095162188943895</v>
      </c>
      <c r="G4984" s="14">
        <f ca="1">D4984+E4984+F4984</f>
        <v>105.15457009473181</v>
      </c>
      <c r="H4984">
        <f ca="1">FLOOR(SimTable[[#This Row],[Total_Service_Time_sec]],10)</f>
        <v>100</v>
      </c>
    </row>
    <row r="4985" spans="1:8" ht="15" customHeight="1">
      <c r="A4985">
        <f t="shared" si="77"/>
        <v>4984</v>
      </c>
      <c r="B4985" s="13">
        <f ca="1">RAND()</f>
        <v>0.25928135061966218</v>
      </c>
      <c r="C4985" t="str">
        <f ca="1">IF(B4985&lt;=$L$3,$I$3,IF(B4985&lt;=$L$4,$I$4,IF(B4985&lt;=$L$5,$I$5,IF(B4985&lt;=$L$6,$I$6,$I$7))))</f>
        <v>Cone</v>
      </c>
      <c r="D4985" s="14">
        <f ca="1">LOGINV(RAND(),$M$12,$L$12)</f>
        <v>43.598730025805892</v>
      </c>
      <c r="E4985" s="14">
        <f ca="1">LOGINV(RAND(),$M$13,$L$13)</f>
        <v>10.56440108351352</v>
      </c>
      <c r="F4985" s="14">
        <f ca="1">LOGINV(RAND(),$M$14,$L$14)</f>
        <v>22.238671440698965</v>
      </c>
      <c r="G4985" s="14">
        <f ca="1">D4985+E4985+F4985</f>
        <v>76.401802550018374</v>
      </c>
      <c r="H4985">
        <f ca="1">FLOOR(SimTable[[#This Row],[Total_Service_Time_sec]],10)</f>
        <v>70</v>
      </c>
    </row>
    <row r="4986" spans="1:8" ht="15" customHeight="1">
      <c r="A4986">
        <f t="shared" si="77"/>
        <v>4985</v>
      </c>
      <c r="B4986" s="13">
        <f ca="1">RAND()</f>
        <v>0.92663747934409313</v>
      </c>
      <c r="C4986" t="str">
        <f ca="1">IF(B4986&lt;=$L$3,$I$3,IF(B4986&lt;=$L$4,$I$4,IF(B4986&lt;=$L$5,$I$5,IF(B4986&lt;=$L$6,$I$6,$I$7))))</f>
        <v>Split</v>
      </c>
      <c r="D4986" s="14">
        <f ca="1">LOGINV(RAND(),$M$12,$L$12)</f>
        <v>18.882597189410319</v>
      </c>
      <c r="E4986" s="14">
        <f ca="1">LOGINV(RAND(),$M$13,$L$13)</f>
        <v>34.873962371535924</v>
      </c>
      <c r="F4986" s="14">
        <f ca="1">LOGINV(RAND(),$M$14,$L$14)</f>
        <v>23.511981214969236</v>
      </c>
      <c r="G4986" s="14">
        <f ca="1">D4986+E4986+F4986</f>
        <v>77.268540775915483</v>
      </c>
      <c r="H4986">
        <f ca="1">FLOOR(SimTable[[#This Row],[Total_Service_Time_sec]],10)</f>
        <v>70</v>
      </c>
    </row>
    <row r="4987" spans="1:8" ht="15" customHeight="1">
      <c r="A4987">
        <f t="shared" si="77"/>
        <v>4986</v>
      </c>
      <c r="B4987" s="13">
        <f ca="1">RAND()</f>
        <v>0.87648847088073945</v>
      </c>
      <c r="C4987" t="str">
        <f ca="1">IF(B4987&lt;=$L$3,$I$3,IF(B4987&lt;=$L$4,$I$4,IF(B4987&lt;=$L$5,$I$5,IF(B4987&lt;=$L$6,$I$6,$I$7))))</f>
        <v>Shake</v>
      </c>
      <c r="D4987" s="14">
        <f ca="1">LOGINV(RAND(),$M$12,$L$12)</f>
        <v>44.276013415365227</v>
      </c>
      <c r="E4987" s="14">
        <f ca="1">LOGINV(RAND(),$M$13,$L$13)</f>
        <v>12.094479111419247</v>
      </c>
      <c r="F4987" s="14">
        <f ca="1">LOGINV(RAND(),$M$14,$L$14)</f>
        <v>22.206778646531333</v>
      </c>
      <c r="G4987" s="14">
        <f ca="1">D4987+E4987+F4987</f>
        <v>78.577271173315808</v>
      </c>
      <c r="H4987">
        <f ca="1">FLOOR(SimTable[[#This Row],[Total_Service_Time_sec]],10)</f>
        <v>70</v>
      </c>
    </row>
    <row r="4988" spans="1:8" ht="15" customHeight="1">
      <c r="A4988">
        <f t="shared" si="77"/>
        <v>4987</v>
      </c>
      <c r="B4988" s="13">
        <f ca="1">RAND()</f>
        <v>0.70790040699317325</v>
      </c>
      <c r="C4988" t="str">
        <f ca="1">IF(B4988&lt;=$L$3,$I$3,IF(B4988&lt;=$L$4,$I$4,IF(B4988&lt;=$L$5,$I$5,IF(B4988&lt;=$L$6,$I$6,$I$7))))</f>
        <v>Cup</v>
      </c>
      <c r="D4988" s="14">
        <f ca="1">LOGINV(RAND(),$M$12,$L$12)</f>
        <v>41.846192912119612</v>
      </c>
      <c r="E4988" s="14">
        <f ca="1">LOGINV(RAND(),$M$13,$L$13)</f>
        <v>69.985904989829081</v>
      </c>
      <c r="F4988" s="14">
        <f ca="1">LOGINV(RAND(),$M$14,$L$14)</f>
        <v>17.306556595720501</v>
      </c>
      <c r="G4988" s="14">
        <f ca="1">D4988+E4988+F4988</f>
        <v>129.13865449766919</v>
      </c>
      <c r="H4988">
        <f ca="1">FLOOR(SimTable[[#This Row],[Total_Service_Time_sec]],10)</f>
        <v>120</v>
      </c>
    </row>
    <row r="4989" spans="1:8" ht="15" customHeight="1">
      <c r="A4989">
        <f t="shared" si="77"/>
        <v>4988</v>
      </c>
      <c r="B4989" s="13">
        <f ca="1">RAND()</f>
        <v>0.46059903173678018</v>
      </c>
      <c r="C4989" t="str">
        <f ca="1">IF(B4989&lt;=$L$3,$I$3,IF(B4989&lt;=$L$4,$I$4,IF(B4989&lt;=$L$5,$I$5,IF(B4989&lt;=$L$6,$I$6,$I$7))))</f>
        <v>Cone</v>
      </c>
      <c r="D4989" s="14">
        <f ca="1">LOGINV(RAND(),$M$12,$L$12)</f>
        <v>30.785069446822913</v>
      </c>
      <c r="E4989" s="14">
        <f ca="1">LOGINV(RAND(),$M$13,$L$13)</f>
        <v>13.008824697972079</v>
      </c>
      <c r="F4989" s="14">
        <f ca="1">LOGINV(RAND(),$M$14,$L$14)</f>
        <v>16.384698790841998</v>
      </c>
      <c r="G4989" s="14">
        <f ca="1">D4989+E4989+F4989</f>
        <v>60.178592935636985</v>
      </c>
      <c r="H4989">
        <f ca="1">FLOOR(SimTable[[#This Row],[Total_Service_Time_sec]],10)</f>
        <v>60</v>
      </c>
    </row>
    <row r="4990" spans="1:8" ht="15" customHeight="1">
      <c r="A4990">
        <f t="shared" si="77"/>
        <v>4989</v>
      </c>
      <c r="B4990" s="13">
        <f ca="1">RAND()</f>
        <v>0.82927104467581314</v>
      </c>
      <c r="C4990" t="str">
        <f ca="1">IF(B4990&lt;=$L$3,$I$3,IF(B4990&lt;=$L$4,$I$4,IF(B4990&lt;=$L$5,$I$5,IF(B4990&lt;=$L$6,$I$6,$I$7))))</f>
        <v>Cup</v>
      </c>
      <c r="D4990" s="14">
        <f ca="1">LOGINV(RAND(),$M$12,$L$12)</f>
        <v>49.747582198371433</v>
      </c>
      <c r="E4990" s="14">
        <f ca="1">LOGINV(RAND(),$M$13,$L$13)</f>
        <v>57.366093722462608</v>
      </c>
      <c r="F4990" s="14">
        <f ca="1">LOGINV(RAND(),$M$14,$L$14)</f>
        <v>17.004736675804356</v>
      </c>
      <c r="G4990" s="14">
        <f ca="1">D4990+E4990+F4990</f>
        <v>124.11841259663839</v>
      </c>
      <c r="H4990">
        <f ca="1">FLOOR(SimTable[[#This Row],[Total_Service_Time_sec]],10)</f>
        <v>120</v>
      </c>
    </row>
    <row r="4991" spans="1:8" ht="15" customHeight="1">
      <c r="A4991">
        <f t="shared" si="77"/>
        <v>4990</v>
      </c>
      <c r="B4991" s="13">
        <f ca="1">RAND()</f>
        <v>1.0420634378833782E-2</v>
      </c>
      <c r="C4991" t="str">
        <f ca="1">IF(B4991&lt;=$L$3,$I$3,IF(B4991&lt;=$L$4,$I$4,IF(B4991&lt;=$L$5,$I$5,IF(B4991&lt;=$L$6,$I$6,$I$7))))</f>
        <v>Cone</v>
      </c>
      <c r="D4991" s="14">
        <f ca="1">LOGINV(RAND(),$M$12,$L$12)</f>
        <v>27.804857578430749</v>
      </c>
      <c r="E4991" s="14">
        <f ca="1">LOGINV(RAND(),$M$13,$L$13)</f>
        <v>10.027257067780193</v>
      </c>
      <c r="F4991" s="14">
        <f ca="1">LOGINV(RAND(),$M$14,$L$14)</f>
        <v>16.761755502009986</v>
      </c>
      <c r="G4991" s="14">
        <f ca="1">D4991+E4991+F4991</f>
        <v>54.59387014822093</v>
      </c>
      <c r="H4991">
        <f ca="1">FLOOR(SimTable[[#This Row],[Total_Service_Time_sec]],10)</f>
        <v>50</v>
      </c>
    </row>
    <row r="4992" spans="1:8" ht="15" customHeight="1">
      <c r="A4992">
        <f t="shared" si="77"/>
        <v>4991</v>
      </c>
      <c r="B4992" s="13">
        <f ca="1">RAND()</f>
        <v>5.1043639149214504E-2</v>
      </c>
      <c r="C4992" t="str">
        <f ca="1">IF(B4992&lt;=$L$3,$I$3,IF(B4992&lt;=$L$4,$I$4,IF(B4992&lt;=$L$5,$I$5,IF(B4992&lt;=$L$6,$I$6,$I$7))))</f>
        <v>Cone</v>
      </c>
      <c r="D4992" s="14">
        <f ca="1">LOGINV(RAND(),$M$12,$L$12)</f>
        <v>33.191088712651528</v>
      </c>
      <c r="E4992" s="14">
        <f ca="1">LOGINV(RAND(),$M$13,$L$13)</f>
        <v>27.49633882206852</v>
      </c>
      <c r="F4992" s="14">
        <f ca="1">LOGINV(RAND(),$M$14,$L$14)</f>
        <v>20.031852718749587</v>
      </c>
      <c r="G4992" s="14">
        <f ca="1">D4992+E4992+F4992</f>
        <v>80.719280253469634</v>
      </c>
      <c r="H4992">
        <f ca="1">FLOOR(SimTable[[#This Row],[Total_Service_Time_sec]],10)</f>
        <v>80</v>
      </c>
    </row>
    <row r="4993" spans="1:8" ht="15" customHeight="1">
      <c r="A4993">
        <f t="shared" si="77"/>
        <v>4992</v>
      </c>
      <c r="B4993" s="13">
        <f ca="1">RAND()</f>
        <v>0.86520363190376059</v>
      </c>
      <c r="C4993" t="str">
        <f ca="1">IF(B4993&lt;=$L$3,$I$3,IF(B4993&lt;=$L$4,$I$4,IF(B4993&lt;=$L$5,$I$5,IF(B4993&lt;=$L$6,$I$6,$I$7))))</f>
        <v>Shake</v>
      </c>
      <c r="D4993" s="14">
        <f ca="1">LOGINV(RAND(),$M$12,$L$12)</f>
        <v>54.032893393693733</v>
      </c>
      <c r="E4993" s="14">
        <f ca="1">LOGINV(RAND(),$M$13,$L$13)</f>
        <v>22.1961260896311</v>
      </c>
      <c r="F4993" s="14">
        <f ca="1">LOGINV(RAND(),$M$14,$L$14)</f>
        <v>22.816934281146548</v>
      </c>
      <c r="G4993" s="14">
        <f ca="1">D4993+E4993+F4993</f>
        <v>99.045953764471378</v>
      </c>
      <c r="H4993">
        <f ca="1">FLOOR(SimTable[[#This Row],[Total_Service_Time_sec]],10)</f>
        <v>90</v>
      </c>
    </row>
    <row r="4994" spans="1:8" ht="15" customHeight="1">
      <c r="A4994">
        <f t="shared" ref="A4994:A5001" si="78">ROW()-1</f>
        <v>4993</v>
      </c>
      <c r="B4994" s="13">
        <f ca="1">RAND()</f>
        <v>0.70499716475883634</v>
      </c>
      <c r="C4994" t="str">
        <f ca="1">IF(B4994&lt;=$L$3,$I$3,IF(B4994&lt;=$L$4,$I$4,IF(B4994&lt;=$L$5,$I$5,IF(B4994&lt;=$L$6,$I$6,$I$7))))</f>
        <v>Cup</v>
      </c>
      <c r="D4994" s="14">
        <f ca="1">LOGINV(RAND(),$M$12,$L$12)</f>
        <v>15.558905808361027</v>
      </c>
      <c r="E4994" s="14">
        <f ca="1">LOGINV(RAND(),$M$13,$L$13)</f>
        <v>37.508354042997063</v>
      </c>
      <c r="F4994" s="14">
        <f ca="1">LOGINV(RAND(),$M$14,$L$14)</f>
        <v>21.603812588942795</v>
      </c>
      <c r="G4994" s="14">
        <f ca="1">D4994+E4994+F4994</f>
        <v>74.67107244030089</v>
      </c>
      <c r="H4994">
        <f ca="1">FLOOR(SimTable[[#This Row],[Total_Service_Time_sec]],10)</f>
        <v>70</v>
      </c>
    </row>
    <row r="4995" spans="1:8" ht="15" customHeight="1">
      <c r="A4995">
        <f t="shared" si="78"/>
        <v>4994</v>
      </c>
      <c r="B4995" s="13">
        <f ca="1">RAND()</f>
        <v>0.65233640098548384</v>
      </c>
      <c r="C4995" t="str">
        <f ca="1">IF(B4995&lt;=$L$3,$I$3,IF(B4995&lt;=$L$4,$I$4,IF(B4995&lt;=$L$5,$I$5,IF(B4995&lt;=$L$6,$I$6,$I$7))))</f>
        <v>Cup</v>
      </c>
      <c r="D4995" s="14">
        <f ca="1">LOGINV(RAND(),$M$12,$L$12)</f>
        <v>14.864576220699336</v>
      </c>
      <c r="E4995" s="14">
        <f ca="1">LOGINV(RAND(),$M$13,$L$13)</f>
        <v>28.670727388228027</v>
      </c>
      <c r="F4995" s="14">
        <f ca="1">LOGINV(RAND(),$M$14,$L$14)</f>
        <v>19.044841598254173</v>
      </c>
      <c r="G4995" s="14">
        <f ca="1">D4995+E4995+F4995</f>
        <v>62.580145207181538</v>
      </c>
      <c r="H4995">
        <f ca="1">FLOOR(SimTable[[#This Row],[Total_Service_Time_sec]],10)</f>
        <v>60</v>
      </c>
    </row>
    <row r="4996" spans="1:8" ht="15" customHeight="1">
      <c r="A4996">
        <f t="shared" si="78"/>
        <v>4995</v>
      </c>
      <c r="B4996" s="13">
        <f ca="1">RAND()</f>
        <v>8.0412041264244838E-2</v>
      </c>
      <c r="C4996" t="str">
        <f ca="1">IF(B4996&lt;=$L$3,$I$3,IF(B4996&lt;=$L$4,$I$4,IF(B4996&lt;=$L$5,$I$5,IF(B4996&lt;=$L$6,$I$6,$I$7))))</f>
        <v>Cone</v>
      </c>
      <c r="D4996" s="14">
        <f ca="1">LOGINV(RAND(),$M$12,$L$12)</f>
        <v>34.974349778158654</v>
      </c>
      <c r="E4996" s="14">
        <f ca="1">LOGINV(RAND(),$M$13,$L$13)</f>
        <v>23.636402290774623</v>
      </c>
      <c r="F4996" s="14">
        <f ca="1">LOGINV(RAND(),$M$14,$L$14)</f>
        <v>25.433154595742955</v>
      </c>
      <c r="G4996" s="14">
        <f ca="1">D4996+E4996+F4996</f>
        <v>84.043906664676229</v>
      </c>
      <c r="H4996">
        <f ca="1">FLOOR(SimTable[[#This Row],[Total_Service_Time_sec]],10)</f>
        <v>80</v>
      </c>
    </row>
    <row r="4997" spans="1:8" ht="15" customHeight="1">
      <c r="A4997">
        <f t="shared" si="78"/>
        <v>4996</v>
      </c>
      <c r="B4997" s="13">
        <f ca="1">RAND()</f>
        <v>0.78885370155878909</v>
      </c>
      <c r="C4997" t="str">
        <f ca="1">IF(B4997&lt;=$L$3,$I$3,IF(B4997&lt;=$L$4,$I$4,IF(B4997&lt;=$L$5,$I$5,IF(B4997&lt;=$L$6,$I$6,$I$7))))</f>
        <v>Cup</v>
      </c>
      <c r="D4997" s="14">
        <f ca="1">LOGINV(RAND(),$M$12,$L$12)</f>
        <v>16.880002037081375</v>
      </c>
      <c r="E4997" s="14">
        <f ca="1">LOGINV(RAND(),$M$13,$L$13)</f>
        <v>9.8547258601867647</v>
      </c>
      <c r="F4997" s="14">
        <f ca="1">LOGINV(RAND(),$M$14,$L$14)</f>
        <v>18.868317513253373</v>
      </c>
      <c r="G4997" s="14">
        <f ca="1">D4997+E4997+F4997</f>
        <v>45.603045410521517</v>
      </c>
      <c r="H4997">
        <f ca="1">FLOOR(SimTable[[#This Row],[Total_Service_Time_sec]],10)</f>
        <v>40</v>
      </c>
    </row>
    <row r="4998" spans="1:8" ht="15" customHeight="1">
      <c r="A4998">
        <f t="shared" si="78"/>
        <v>4997</v>
      </c>
      <c r="B4998" s="13">
        <f ca="1">RAND()</f>
        <v>0.77080471787676297</v>
      </c>
      <c r="C4998" t="str">
        <f ca="1">IF(B4998&lt;=$L$3,$I$3,IF(B4998&lt;=$L$4,$I$4,IF(B4998&lt;=$L$5,$I$5,IF(B4998&lt;=$L$6,$I$6,$I$7))))</f>
        <v>Cup</v>
      </c>
      <c r="D4998" s="14">
        <f ca="1">LOGINV(RAND(),$M$12,$L$12)</f>
        <v>24.665567562625704</v>
      </c>
      <c r="E4998" s="14">
        <f ca="1">LOGINV(RAND(),$M$13,$L$13)</f>
        <v>40.791849492537011</v>
      </c>
      <c r="F4998" s="14">
        <f ca="1">LOGINV(RAND(),$M$14,$L$14)</f>
        <v>12.785385974030032</v>
      </c>
      <c r="G4998" s="14">
        <f ca="1">D4998+E4998+F4998</f>
        <v>78.242803029192757</v>
      </c>
      <c r="H4998">
        <f ca="1">FLOOR(SimTable[[#This Row],[Total_Service_Time_sec]],10)</f>
        <v>70</v>
      </c>
    </row>
    <row r="4999" spans="1:8" ht="15" customHeight="1">
      <c r="A4999">
        <f t="shared" si="78"/>
        <v>4998</v>
      </c>
      <c r="B4999" s="13">
        <f ca="1">RAND()</f>
        <v>0.62807160740780676</v>
      </c>
      <c r="C4999" t="str">
        <f ca="1">IF(B4999&lt;=$L$3,$I$3,IF(B4999&lt;=$L$4,$I$4,IF(B4999&lt;=$L$5,$I$5,IF(B4999&lt;=$L$6,$I$6,$I$7))))</f>
        <v>Cup</v>
      </c>
      <c r="D4999" s="14">
        <f ca="1">LOGINV(RAND(),$M$12,$L$12)</f>
        <v>40.298286617517434</v>
      </c>
      <c r="E4999" s="14">
        <f ca="1">LOGINV(RAND(),$M$13,$L$13)</f>
        <v>11.721970152331979</v>
      </c>
      <c r="F4999" s="14">
        <f ca="1">LOGINV(RAND(),$M$14,$L$14)</f>
        <v>23.432461407859446</v>
      </c>
      <c r="G4999" s="14">
        <f ca="1">D4999+E4999+F4999</f>
        <v>75.45271817770886</v>
      </c>
      <c r="H4999">
        <f ca="1">FLOOR(SimTable[[#This Row],[Total_Service_Time_sec]],10)</f>
        <v>70</v>
      </c>
    </row>
    <row r="5000" spans="1:8" ht="15" customHeight="1">
      <c r="A5000">
        <f t="shared" si="78"/>
        <v>4999</v>
      </c>
      <c r="B5000" s="13">
        <f ca="1">RAND()</f>
        <v>5.5873778582776201E-2</v>
      </c>
      <c r="C5000" t="str">
        <f ca="1">IF(B5000&lt;=$L$3,$I$3,IF(B5000&lt;=$L$4,$I$4,IF(B5000&lt;=$L$5,$I$5,IF(B5000&lt;=$L$6,$I$6,$I$7))))</f>
        <v>Cone</v>
      </c>
      <c r="D5000" s="14">
        <f ca="1">LOGINV(RAND(),$M$12,$L$12)</f>
        <v>18.15236706787039</v>
      </c>
      <c r="E5000" s="14">
        <f ca="1">LOGINV(RAND(),$M$13,$L$13)</f>
        <v>22.258682565113073</v>
      </c>
      <c r="F5000" s="14">
        <f ca="1">LOGINV(RAND(),$M$14,$L$14)</f>
        <v>17.07573596397442</v>
      </c>
      <c r="G5000" s="14">
        <f ca="1">D5000+E5000+F5000</f>
        <v>57.486785596957887</v>
      </c>
      <c r="H5000">
        <f ca="1">FLOOR(SimTable[[#This Row],[Total_Service_Time_sec]],10)</f>
        <v>50</v>
      </c>
    </row>
    <row r="5001" spans="1:8" ht="15" customHeight="1">
      <c r="A5001">
        <f t="shared" si="78"/>
        <v>5000</v>
      </c>
      <c r="B5001" s="13">
        <f ca="1">RAND()</f>
        <v>0.29910840415090689</v>
      </c>
      <c r="C5001" t="str">
        <f ca="1">IF(B5001&lt;=$L$3,$I$3,IF(B5001&lt;=$L$4,$I$4,IF(B5001&lt;=$L$5,$I$5,IF(B5001&lt;=$L$6,$I$6,$I$7))))</f>
        <v>Cone</v>
      </c>
      <c r="D5001" s="14">
        <f ca="1">LOGINV(RAND(),$M$12,$L$12)</f>
        <v>59.71448145148382</v>
      </c>
      <c r="E5001" s="14">
        <f ca="1">LOGINV(RAND(),$M$13,$L$13)</f>
        <v>21.540717727204605</v>
      </c>
      <c r="F5001" s="14">
        <f ca="1">LOGINV(RAND(),$M$14,$L$14)</f>
        <v>20.439666276889596</v>
      </c>
      <c r="G5001" s="14">
        <f ca="1">D5001+E5001+F5001</f>
        <v>101.69486545557803</v>
      </c>
      <c r="H5001">
        <f ca="1">FLOOR(SimTable[[#This Row],[Total_Service_Time_sec]],10)</f>
        <v>100</v>
      </c>
    </row>
  </sheetData>
  <mergeCells count="1">
    <mergeCell ref="I16:L18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06AF-F263-4249-91BC-4ECF19D5D570}">
  <dimension ref="A2:J53"/>
  <sheetViews>
    <sheetView topLeftCell="A2" workbookViewId="0">
      <selection activeCell="I17" sqref="I17"/>
    </sheetView>
  </sheetViews>
  <sheetFormatPr baseColWidth="10" defaultRowHeight="13"/>
  <cols>
    <col min="1" max="1" width="15" bestFit="1" customWidth="1"/>
    <col min="2" max="2" width="19" bestFit="1" customWidth="1"/>
    <col min="3" max="3" width="13.6640625" bestFit="1" customWidth="1"/>
    <col min="4" max="4" width="16.33203125" bestFit="1" customWidth="1"/>
    <col min="5" max="5" width="12.5" bestFit="1" customWidth="1"/>
    <col min="8" max="8" width="15.33203125" bestFit="1" customWidth="1"/>
    <col min="9" max="9" width="5.83203125" bestFit="1" customWidth="1"/>
    <col min="10" max="10" width="3.5" bestFit="1" customWidth="1"/>
  </cols>
  <sheetData>
    <row r="2" spans="1:10">
      <c r="A2" s="27" t="s">
        <v>73</v>
      </c>
      <c r="B2" t="s">
        <v>70</v>
      </c>
      <c r="C2" t="s">
        <v>71</v>
      </c>
      <c r="D2" t="s">
        <v>68</v>
      </c>
      <c r="E2" t="s">
        <v>67</v>
      </c>
      <c r="F2" s="32"/>
      <c r="H2" s="32"/>
      <c r="I2" s="32"/>
      <c r="J2" s="32"/>
    </row>
    <row r="3" spans="1:10">
      <c r="A3" s="28" t="s">
        <v>10</v>
      </c>
      <c r="B3" s="14">
        <v>36.839403985353592</v>
      </c>
      <c r="C3" s="14">
        <v>30.560134969189427</v>
      </c>
      <c r="D3" s="14">
        <v>20.122869726809434</v>
      </c>
      <c r="E3" s="14">
        <v>87.522408681352502</v>
      </c>
      <c r="H3" s="32"/>
      <c r="I3" s="32"/>
      <c r="J3" s="32"/>
    </row>
    <row r="4" spans="1:10">
      <c r="A4" s="28" t="s">
        <v>7</v>
      </c>
      <c r="B4" s="14">
        <v>38.309713253469788</v>
      </c>
      <c r="C4" s="14">
        <v>30.000118310934305</v>
      </c>
      <c r="D4" s="14">
        <v>20.307422694317644</v>
      </c>
      <c r="E4" s="14">
        <v>88.617254258721871</v>
      </c>
      <c r="H4" s="33"/>
      <c r="I4" s="33"/>
      <c r="J4" s="33"/>
    </row>
    <row r="5" spans="1:10">
      <c r="A5" s="28" t="s">
        <v>17</v>
      </c>
      <c r="B5" s="14">
        <v>37.856404069157762</v>
      </c>
      <c r="C5" s="14">
        <v>29.854427424342894</v>
      </c>
      <c r="D5" s="14">
        <v>20.298343992908823</v>
      </c>
      <c r="E5" s="14">
        <v>88.00917548640949</v>
      </c>
      <c r="H5" s="33"/>
      <c r="I5" s="33"/>
      <c r="J5" s="33"/>
    </row>
    <row r="6" spans="1:10">
      <c r="A6" s="28" t="s">
        <v>19</v>
      </c>
      <c r="B6" s="14">
        <v>38.412039273380699</v>
      </c>
      <c r="C6" s="14">
        <v>29.897290601219787</v>
      </c>
      <c r="D6" s="14">
        <v>20.026117738333092</v>
      </c>
      <c r="E6" s="14">
        <v>88.335447612933564</v>
      </c>
      <c r="H6" s="33"/>
      <c r="I6" s="33"/>
      <c r="J6" s="33"/>
    </row>
    <row r="7" spans="1:10">
      <c r="A7" s="28" t="s">
        <v>18</v>
      </c>
      <c r="B7" s="14">
        <v>37.272545865604982</v>
      </c>
      <c r="C7" s="14">
        <v>28.889001498089751</v>
      </c>
      <c r="D7" s="14">
        <v>20.15677224712773</v>
      </c>
      <c r="E7" s="14">
        <v>86.318319610822442</v>
      </c>
      <c r="H7" s="33"/>
      <c r="I7" s="33"/>
      <c r="J7" s="33"/>
    </row>
    <row r="8" spans="1:10">
      <c r="A8" s="28" t="s">
        <v>66</v>
      </c>
      <c r="B8" s="14">
        <v>37.535621656416048</v>
      </c>
      <c r="C8" s="14">
        <v>30.219796906401061</v>
      </c>
      <c r="D8" s="14">
        <v>20.193869913623434</v>
      </c>
      <c r="E8" s="14">
        <v>87.949288476440444</v>
      </c>
    </row>
    <row r="9" spans="1:10">
      <c r="A9" s="44" t="s">
        <v>83</v>
      </c>
      <c r="B9" s="45">
        <f>GETPIVOTDATA("Average Decision ",$A$2)/60</f>
        <v>0.62559369427360079</v>
      </c>
      <c r="C9" s="45">
        <f>GETPIVOTDATA("Average Scoop",$A$2)/60</f>
        <v>0.50366328177335107</v>
      </c>
      <c r="D9" s="45">
        <f>GETPIVOTDATA("Average Checkout",$A$2)/60</f>
        <v>0.33656449856039056</v>
      </c>
      <c r="E9" s="45">
        <f>GETPIVOTDATA("Average Total",$A$2)/60</f>
        <v>1.4658214746073408</v>
      </c>
    </row>
    <row r="10" spans="1:10">
      <c r="A10" s="27" t="s">
        <v>5</v>
      </c>
      <c r="B10" t="s">
        <v>69</v>
      </c>
    </row>
    <row r="11" spans="1:10">
      <c r="A11" s="28" t="s">
        <v>10</v>
      </c>
      <c r="B11" s="29">
        <v>2457</v>
      </c>
    </row>
    <row r="12" spans="1:10">
      <c r="A12" s="28" t="s">
        <v>7</v>
      </c>
      <c r="B12" s="29">
        <v>1870</v>
      </c>
    </row>
    <row r="13" spans="1:10">
      <c r="A13" s="28" t="s">
        <v>17</v>
      </c>
      <c r="B13" s="29">
        <v>180</v>
      </c>
    </row>
    <row r="14" spans="1:10">
      <c r="A14" s="28" t="s">
        <v>19</v>
      </c>
      <c r="B14" s="29">
        <v>294</v>
      </c>
    </row>
    <row r="15" spans="1:10">
      <c r="A15" s="28" t="s">
        <v>18</v>
      </c>
      <c r="B15" s="29">
        <v>199</v>
      </c>
    </row>
    <row r="16" spans="1:10">
      <c r="A16" s="28" t="s">
        <v>66</v>
      </c>
      <c r="B16" s="29">
        <v>5000</v>
      </c>
    </row>
    <row r="18" spans="1:2">
      <c r="A18" s="27" t="s">
        <v>74</v>
      </c>
      <c r="B18" t="s">
        <v>75</v>
      </c>
    </row>
    <row r="19" spans="1:2">
      <c r="A19" s="28">
        <v>20</v>
      </c>
      <c r="B19" s="29">
        <v>2</v>
      </c>
    </row>
    <row r="20" spans="1:2">
      <c r="A20" s="28">
        <v>30</v>
      </c>
      <c r="B20" s="29">
        <v>44</v>
      </c>
    </row>
    <row r="21" spans="1:2">
      <c r="A21" s="28">
        <v>40</v>
      </c>
      <c r="B21" s="29">
        <v>307</v>
      </c>
    </row>
    <row r="22" spans="1:2">
      <c r="A22" s="28">
        <v>50</v>
      </c>
      <c r="B22" s="29">
        <v>581</v>
      </c>
    </row>
    <row r="23" spans="1:2">
      <c r="A23" s="28">
        <v>60</v>
      </c>
      <c r="B23" s="29">
        <v>750</v>
      </c>
    </row>
    <row r="24" spans="1:2">
      <c r="A24" s="28">
        <v>70</v>
      </c>
      <c r="B24" s="29">
        <v>797</v>
      </c>
    </row>
    <row r="25" spans="1:2">
      <c r="A25" s="28">
        <v>80</v>
      </c>
      <c r="B25" s="29">
        <v>648</v>
      </c>
    </row>
    <row r="26" spans="1:2">
      <c r="A26" s="28">
        <v>90</v>
      </c>
      <c r="B26" s="29">
        <v>507</v>
      </c>
    </row>
    <row r="27" spans="1:2">
      <c r="A27" s="28">
        <v>100</v>
      </c>
      <c r="B27" s="29">
        <v>376</v>
      </c>
    </row>
    <row r="28" spans="1:2">
      <c r="A28" s="28">
        <v>110</v>
      </c>
      <c r="B28" s="29">
        <v>276</v>
      </c>
    </row>
    <row r="29" spans="1:2">
      <c r="A29" s="28">
        <v>120</v>
      </c>
      <c r="B29" s="29">
        <v>192</v>
      </c>
    </row>
    <row r="30" spans="1:2">
      <c r="A30" s="28">
        <v>130</v>
      </c>
      <c r="B30" s="29">
        <v>134</v>
      </c>
    </row>
    <row r="31" spans="1:2">
      <c r="A31" s="28">
        <v>140</v>
      </c>
      <c r="B31" s="29">
        <v>123</v>
      </c>
    </row>
    <row r="32" spans="1:2">
      <c r="A32" s="28">
        <v>150</v>
      </c>
      <c r="B32" s="29">
        <v>79</v>
      </c>
    </row>
    <row r="33" spans="1:2">
      <c r="A33" s="28">
        <v>160</v>
      </c>
      <c r="B33" s="29">
        <v>44</v>
      </c>
    </row>
    <row r="34" spans="1:2">
      <c r="A34" s="28">
        <v>170</v>
      </c>
      <c r="B34" s="29">
        <v>31</v>
      </c>
    </row>
    <row r="35" spans="1:2">
      <c r="A35" s="28">
        <v>180</v>
      </c>
      <c r="B35" s="29">
        <v>15</v>
      </c>
    </row>
    <row r="36" spans="1:2">
      <c r="A36" s="28">
        <v>190</v>
      </c>
      <c r="B36" s="29">
        <v>20</v>
      </c>
    </row>
    <row r="37" spans="1:2">
      <c r="A37" s="28">
        <v>200</v>
      </c>
      <c r="B37" s="29">
        <v>16</v>
      </c>
    </row>
    <row r="38" spans="1:2">
      <c r="A38" s="28">
        <v>210</v>
      </c>
      <c r="B38" s="29">
        <v>13</v>
      </c>
    </row>
    <row r="39" spans="1:2">
      <c r="A39" s="28">
        <v>220</v>
      </c>
      <c r="B39" s="29">
        <v>12</v>
      </c>
    </row>
    <row r="40" spans="1:2">
      <c r="A40" s="28">
        <v>230</v>
      </c>
      <c r="B40" s="29">
        <v>8</v>
      </c>
    </row>
    <row r="41" spans="1:2">
      <c r="A41" s="28">
        <v>240</v>
      </c>
      <c r="B41" s="29">
        <v>4</v>
      </c>
    </row>
    <row r="42" spans="1:2">
      <c r="A42" s="28">
        <v>250</v>
      </c>
      <c r="B42" s="29">
        <v>6</v>
      </c>
    </row>
    <row r="43" spans="1:2">
      <c r="A43" s="28">
        <v>260</v>
      </c>
      <c r="B43" s="29">
        <v>2</v>
      </c>
    </row>
    <row r="44" spans="1:2">
      <c r="A44" s="28">
        <v>280</v>
      </c>
      <c r="B44" s="29">
        <v>2</v>
      </c>
    </row>
    <row r="45" spans="1:2">
      <c r="A45" s="28">
        <v>290</v>
      </c>
      <c r="B45" s="29">
        <v>3</v>
      </c>
    </row>
    <row r="46" spans="1:2">
      <c r="A46" s="28">
        <v>300</v>
      </c>
      <c r="B46" s="29">
        <v>1</v>
      </c>
    </row>
    <row r="47" spans="1:2">
      <c r="A47" s="28">
        <v>310</v>
      </c>
      <c r="B47" s="29">
        <v>2</v>
      </c>
    </row>
    <row r="48" spans="1:2">
      <c r="A48" s="28">
        <v>320</v>
      </c>
      <c r="B48" s="29">
        <v>1</v>
      </c>
    </row>
    <row r="49" spans="1:2">
      <c r="A49" s="28">
        <v>350</v>
      </c>
      <c r="B49" s="29">
        <v>1</v>
      </c>
    </row>
    <row r="50" spans="1:2">
      <c r="A50" s="28">
        <v>360</v>
      </c>
      <c r="B50" s="29">
        <v>1</v>
      </c>
    </row>
    <row r="51" spans="1:2">
      <c r="A51" s="28">
        <v>380</v>
      </c>
      <c r="B51" s="29">
        <v>1</v>
      </c>
    </row>
    <row r="52" spans="1:2">
      <c r="A52" s="28">
        <v>520</v>
      </c>
      <c r="B52" s="29">
        <v>1</v>
      </c>
    </row>
    <row r="53" spans="1:2">
      <c r="A53" s="28" t="s">
        <v>66</v>
      </c>
      <c r="B53" s="29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FE8E-FB7D-D042-B9F5-BC41468507C0}">
  <dimension ref="A1:B5"/>
  <sheetViews>
    <sheetView showGridLines="0" workbookViewId="0">
      <selection activeCell="V29" sqref="V29"/>
    </sheetView>
  </sheetViews>
  <sheetFormatPr baseColWidth="10" defaultRowHeight="13"/>
  <cols>
    <col min="1" max="1" width="23.1640625" bestFit="1" customWidth="1"/>
  </cols>
  <sheetData>
    <row r="1" spans="1:2">
      <c r="A1" s="30" t="s">
        <v>84</v>
      </c>
      <c r="B1" s="30" t="s">
        <v>85</v>
      </c>
    </row>
    <row r="2" spans="1:2">
      <c r="A2" s="30" t="s">
        <v>21</v>
      </c>
      <c r="B2" s="14">
        <f>Pivot_Tables!B9</f>
        <v>0.62559369427360079</v>
      </c>
    </row>
    <row r="3" spans="1:2">
      <c r="A3" s="30" t="s">
        <v>88</v>
      </c>
      <c r="B3" s="14">
        <f>Pivot_Tables!C9</f>
        <v>0.50366328177335107</v>
      </c>
    </row>
    <row r="4" spans="1:2">
      <c r="A4" s="30" t="s">
        <v>86</v>
      </c>
      <c r="B4" s="14">
        <f>Pivot_Tables!D9</f>
        <v>0.33656449856039056</v>
      </c>
    </row>
    <row r="5" spans="1:2">
      <c r="A5" s="30" t="s">
        <v>87</v>
      </c>
      <c r="B5" s="14">
        <f>Pivot_Tables!E9</f>
        <v>1.4658214746073408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0"/>
  <sheetViews>
    <sheetView zoomScaleNormal="100" workbookViewId="0">
      <selection sqref="A1:B1"/>
    </sheetView>
  </sheetViews>
  <sheetFormatPr baseColWidth="10" defaultColWidth="12.6640625" defaultRowHeight="13"/>
  <cols>
    <col min="2" max="2" width="18.1640625" customWidth="1"/>
  </cols>
  <sheetData>
    <row r="1" spans="1:2" ht="15.75" customHeight="1">
      <c r="A1" s="26" t="s">
        <v>51</v>
      </c>
      <c r="B1" s="26"/>
    </row>
    <row r="2" spans="1:2" ht="15.75" customHeight="1">
      <c r="A2" s="22" t="s">
        <v>52</v>
      </c>
      <c r="B2" s="22" t="s">
        <v>53</v>
      </c>
    </row>
    <row r="3" spans="1:2" ht="15.75" customHeight="1">
      <c r="A3" s="22" t="s">
        <v>54</v>
      </c>
      <c r="B3" s="23">
        <v>94</v>
      </c>
    </row>
    <row r="4" spans="1:2" ht="15.75" customHeight="1">
      <c r="A4" s="22" t="s">
        <v>55</v>
      </c>
      <c r="B4" s="23">
        <v>134</v>
      </c>
    </row>
    <row r="5" spans="1:2" ht="15.75" customHeight="1">
      <c r="A5" s="22" t="s">
        <v>56</v>
      </c>
      <c r="B5" s="23">
        <v>120</v>
      </c>
    </row>
    <row r="6" spans="1:2" ht="15.75" customHeight="1">
      <c r="A6" s="22" t="s">
        <v>57</v>
      </c>
      <c r="B6" s="23">
        <v>107</v>
      </c>
    </row>
    <row r="7" spans="1:2" ht="15.75" customHeight="1">
      <c r="A7" s="22" t="s">
        <v>58</v>
      </c>
      <c r="B7" s="23">
        <v>120</v>
      </c>
    </row>
    <row r="8" spans="1:2" ht="15.75" customHeight="1">
      <c r="A8" s="22" t="s">
        <v>59</v>
      </c>
      <c r="B8" s="24">
        <f>AVERAGE(B3:B7)</f>
        <v>115</v>
      </c>
    </row>
    <row r="9" spans="1:2" ht="15.75" customHeight="1">
      <c r="A9" s="22"/>
      <c r="B9" s="22"/>
    </row>
    <row r="10" spans="1:2" ht="15.75" customHeight="1">
      <c r="A10" s="26" t="s">
        <v>60</v>
      </c>
      <c r="B10" s="26"/>
    </row>
    <row r="11" spans="1:2" ht="15.75" customHeight="1">
      <c r="A11" s="22" t="s">
        <v>52</v>
      </c>
      <c r="B11" s="22" t="s">
        <v>53</v>
      </c>
    </row>
    <row r="12" spans="1:2" ht="15.75" customHeight="1">
      <c r="A12" s="22" t="s">
        <v>61</v>
      </c>
      <c r="B12" s="23">
        <v>70</v>
      </c>
    </row>
    <row r="13" spans="1:2" ht="15.75" customHeight="1">
      <c r="A13" s="22" t="s">
        <v>54</v>
      </c>
      <c r="B13" s="23">
        <v>103</v>
      </c>
    </row>
    <row r="14" spans="1:2" ht="15.75" customHeight="1">
      <c r="A14" s="22" t="s">
        <v>55</v>
      </c>
      <c r="B14" s="23">
        <v>134</v>
      </c>
    </row>
    <row r="15" spans="1:2" ht="15.75" customHeight="1">
      <c r="A15" s="22" t="s">
        <v>62</v>
      </c>
      <c r="B15" s="23">
        <v>164</v>
      </c>
    </row>
    <row r="16" spans="1:2" ht="15.75" customHeight="1">
      <c r="A16" s="22" t="s">
        <v>63</v>
      </c>
      <c r="B16" s="24">
        <f>AVERAGE(B12:B15)</f>
        <v>117.75</v>
      </c>
    </row>
    <row r="17" spans="1:2" ht="15.75" customHeight="1">
      <c r="A17" s="22"/>
      <c r="B17" s="22"/>
    </row>
    <row r="18" spans="1:2" ht="15.75" customHeight="1">
      <c r="A18" s="26" t="s">
        <v>64</v>
      </c>
      <c r="B18" s="26"/>
    </row>
    <row r="19" spans="1:2" ht="15.75" customHeight="1">
      <c r="A19" s="22" t="s">
        <v>52</v>
      </c>
      <c r="B19" s="22" t="s">
        <v>53</v>
      </c>
    </row>
    <row r="20" spans="1:2" ht="15.75" customHeight="1">
      <c r="A20" s="22" t="s">
        <v>65</v>
      </c>
      <c r="B20" s="23">
        <v>120</v>
      </c>
    </row>
  </sheetData>
  <mergeCells count="3">
    <mergeCell ref="A1:B1"/>
    <mergeCell ref="A10:B10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 Data</vt:lpstr>
      <vt:lpstr>Summary_Statistics</vt:lpstr>
      <vt:lpstr>Simulation</vt:lpstr>
      <vt:lpstr>Pivot_Tables</vt:lpstr>
      <vt:lpstr>Excel_Dashboard</vt:lpstr>
      <vt:lpstr>Arrival_Rates_Reference</vt:lpstr>
      <vt:lpstr>Average</vt:lpstr>
      <vt:lpstr>Customer_Count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Manthoju, Reethika</cp:lastModifiedBy>
  <cp:revision>4</cp:revision>
  <dcterms:created xsi:type="dcterms:W3CDTF">2026-08-05T03:27:48Z</dcterms:created>
  <dcterms:modified xsi:type="dcterms:W3CDTF">2026-08-05T05:49:07Z</dcterms:modified>
  <dc:language>en-US</dc:language>
</cp:coreProperties>
</file>