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Zara\Desktop\"/>
    </mc:Choice>
  </mc:AlternateContent>
  <bookViews>
    <workbookView xWindow="0" yWindow="0" windowWidth="21936" windowHeight="8304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41" i="1" s="1"/>
  <c r="B51" i="1"/>
  <c r="B48" i="1"/>
  <c r="B52" i="1" l="1"/>
  <c r="B31" i="1"/>
  <c r="B32" i="1" s="1"/>
  <c r="B33" i="1" s="1"/>
  <c r="B29" i="1"/>
  <c r="B30" i="1"/>
  <c r="B25" i="1"/>
  <c r="F15" i="1"/>
  <c r="F12" i="1"/>
  <c r="D10" i="1"/>
  <c r="F10" i="1" s="1"/>
  <c r="F9" i="1"/>
  <c r="D9" i="1"/>
  <c r="F7" i="1"/>
  <c r="F6" i="1"/>
  <c r="F5" i="1"/>
  <c r="D4" i="1"/>
  <c r="F4" i="1" s="1"/>
  <c r="D8" i="1" s="1"/>
  <c r="F8" i="1" s="1"/>
  <c r="D5" i="1"/>
  <c r="D6" i="1"/>
  <c r="D12" i="1" l="1"/>
</calcChain>
</file>

<file path=xl/sharedStrings.xml><?xml version="1.0" encoding="utf-8"?>
<sst xmlns="http://schemas.openxmlformats.org/spreadsheetml/2006/main" count="65" uniqueCount="52">
  <si>
    <t>White Rabbit</t>
  </si>
  <si>
    <t>Beaglebone</t>
  </si>
  <si>
    <t>PAM</t>
  </si>
  <si>
    <t>SNAP</t>
  </si>
  <si>
    <t>Fan</t>
  </si>
  <si>
    <t>Power(W)</t>
  </si>
  <si>
    <t>Total</t>
  </si>
  <si>
    <t>Current(A)</t>
  </si>
  <si>
    <t>Voltage(V)</t>
  </si>
  <si>
    <t>Qt.</t>
  </si>
  <si>
    <t>+12V Power Distribution</t>
  </si>
  <si>
    <t>+5V Power distribution</t>
  </si>
  <si>
    <t>Power Dissipaton  Inside</t>
  </si>
  <si>
    <t>Interface Logic and Monitoring</t>
  </si>
  <si>
    <t>Power Consumed by the node</t>
  </si>
  <si>
    <t>230AC</t>
  </si>
  <si>
    <t>Air Flow</t>
  </si>
  <si>
    <t>CFM</t>
  </si>
  <si>
    <t>Pipe Diameter</t>
  </si>
  <si>
    <t>mm</t>
  </si>
  <si>
    <t>mm squared</t>
  </si>
  <si>
    <t>Cubic meters per minute</t>
  </si>
  <si>
    <t>Air Speed</t>
  </si>
  <si>
    <t>meters per minute</t>
  </si>
  <si>
    <t>meters per second</t>
  </si>
  <si>
    <t>ft per second</t>
  </si>
  <si>
    <t>Pipe Wall thickness</t>
  </si>
  <si>
    <t xml:space="preserve">Pipe Area Interior </t>
  </si>
  <si>
    <t>Pipe Area Exterior</t>
  </si>
  <si>
    <t>http://www.engineeringtoolbox.com/convective-heat-transfer-d_430.html</t>
  </si>
  <si>
    <t>heat transfer coeff</t>
  </si>
  <si>
    <t>Watts / (meter squared * Kelvin)</t>
  </si>
  <si>
    <t>inches squared</t>
  </si>
  <si>
    <t>meters squared</t>
  </si>
  <si>
    <t>SNAP back cover surface area</t>
  </si>
  <si>
    <t>ignoring heat path to top cover</t>
  </si>
  <si>
    <t>Max FPGA junction temperature</t>
  </si>
  <si>
    <t>Celsius</t>
  </si>
  <si>
    <t>Thermal Resistance from junction to case</t>
  </si>
  <si>
    <t>Celsius/Watt</t>
  </si>
  <si>
    <t>Thermal Resistance from case to PCB</t>
  </si>
  <si>
    <t>Thermal Resistance of the Gap Pad 3.0 bottom</t>
  </si>
  <si>
    <t>Thermal Resistance of the bottom heat sink</t>
  </si>
  <si>
    <t>Thermal Resistance of Heat sink to the bottom cover</t>
  </si>
  <si>
    <t>Thermal Resistance from junction to bottom cover</t>
  </si>
  <si>
    <t>Maximum allowed bottom cover temperature</t>
  </si>
  <si>
    <t>Air Temperature of node inlet year round</t>
  </si>
  <si>
    <t>Air Temperature margin</t>
  </si>
  <si>
    <t>Rise in air temperature dut to PAM</t>
  </si>
  <si>
    <t>Maximum node air temperatu</t>
  </si>
  <si>
    <t>Maximum node air temperature</t>
  </si>
  <si>
    <t xml:space="preserve">FPGA power as function of SNAP 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</si>
</sst>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37" workbookViewId="0">
      <selection activeCell="A47" sqref="A47"/>
    </sheetView>
  </sheetViews>
  <sheetFormatPr defaultRowHeight="14.4" x14ac:dyDescent="0.55000000000000004"/>
  <cols>
    <col min="1" max="1" width="60.05078125" bestFit="1" customWidth="1"/>
    <col min="2" max="2" width="12.15625" bestFit="1" customWidth="1"/>
    <col min="3" max="3" width="20.1015625" bestFit="1" customWidth="1"/>
  </cols>
  <sheetData>
    <row r="1" spans="1:6" x14ac:dyDescent="0.55000000000000004">
      <c r="A1" t="s">
        <v>12</v>
      </c>
    </row>
    <row r="3" spans="1:6" x14ac:dyDescent="0.55000000000000004">
      <c r="B3" t="s">
        <v>8</v>
      </c>
      <c r="C3" t="s">
        <v>7</v>
      </c>
      <c r="D3" t="s">
        <v>5</v>
      </c>
      <c r="E3" t="s">
        <v>9</v>
      </c>
    </row>
    <row r="4" spans="1:6" x14ac:dyDescent="0.55000000000000004">
      <c r="A4" t="s">
        <v>3</v>
      </c>
      <c r="B4">
        <v>12</v>
      </c>
      <c r="C4">
        <v>2</v>
      </c>
      <c r="D4">
        <f>B4*C4</f>
        <v>24</v>
      </c>
      <c r="E4">
        <v>4</v>
      </c>
      <c r="F4">
        <f t="shared" ref="F4:F10" si="0">E4*D4</f>
        <v>96</v>
      </c>
    </row>
    <row r="5" spans="1:6" x14ac:dyDescent="0.55000000000000004">
      <c r="A5" t="s">
        <v>0</v>
      </c>
      <c r="B5">
        <v>5</v>
      </c>
      <c r="C5">
        <v>1.6</v>
      </c>
      <c r="D5">
        <f>B5*C5</f>
        <v>8</v>
      </c>
      <c r="E5">
        <v>1</v>
      </c>
      <c r="F5">
        <f t="shared" si="0"/>
        <v>8</v>
      </c>
    </row>
    <row r="6" spans="1:6" x14ac:dyDescent="0.55000000000000004">
      <c r="A6" t="s">
        <v>1</v>
      </c>
      <c r="B6">
        <v>5</v>
      </c>
      <c r="C6">
        <v>2</v>
      </c>
      <c r="D6">
        <f>B6*C6</f>
        <v>10</v>
      </c>
      <c r="E6">
        <v>1</v>
      </c>
      <c r="F6">
        <f t="shared" si="0"/>
        <v>10</v>
      </c>
    </row>
    <row r="7" spans="1:6" x14ac:dyDescent="0.55000000000000004">
      <c r="A7" t="s">
        <v>2</v>
      </c>
      <c r="D7">
        <v>100</v>
      </c>
      <c r="E7">
        <v>1</v>
      </c>
      <c r="F7">
        <f t="shared" si="0"/>
        <v>100</v>
      </c>
    </row>
    <row r="8" spans="1:6" x14ac:dyDescent="0.55000000000000004">
      <c r="A8" s="1" t="s">
        <v>10</v>
      </c>
      <c r="B8">
        <v>0.75</v>
      </c>
      <c r="D8" s="2">
        <f>(1-B8)*F4</f>
        <v>24</v>
      </c>
      <c r="E8">
        <v>1</v>
      </c>
      <c r="F8">
        <f t="shared" si="0"/>
        <v>24</v>
      </c>
    </row>
    <row r="9" spans="1:6" x14ac:dyDescent="0.55000000000000004">
      <c r="A9" s="1" t="s">
        <v>11</v>
      </c>
      <c r="B9">
        <v>0.75</v>
      </c>
      <c r="D9" s="4">
        <f>(1-B9)*(F5+F6)</f>
        <v>4.5</v>
      </c>
      <c r="E9" s="3">
        <v>2</v>
      </c>
      <c r="F9">
        <f t="shared" si="0"/>
        <v>9</v>
      </c>
    </row>
    <row r="10" spans="1:6" x14ac:dyDescent="0.55000000000000004">
      <c r="A10" t="s">
        <v>13</v>
      </c>
      <c r="B10">
        <v>5</v>
      </c>
      <c r="C10">
        <v>1</v>
      </c>
      <c r="D10">
        <f>B10*C10</f>
        <v>5</v>
      </c>
      <c r="E10">
        <v>1</v>
      </c>
      <c r="F10">
        <f t="shared" si="0"/>
        <v>5</v>
      </c>
    </row>
    <row r="12" spans="1:6" x14ac:dyDescent="0.55000000000000004">
      <c r="A12" t="s">
        <v>6</v>
      </c>
      <c r="D12">
        <f>SUM(D4:D11)</f>
        <v>175.5</v>
      </c>
      <c r="F12">
        <f>SUM(F4:F11)</f>
        <v>252</v>
      </c>
    </row>
    <row r="14" spans="1:6" x14ac:dyDescent="0.55000000000000004">
      <c r="A14" t="s">
        <v>14</v>
      </c>
    </row>
    <row r="15" spans="1:6" x14ac:dyDescent="0.55000000000000004">
      <c r="A15" t="s">
        <v>4</v>
      </c>
      <c r="B15" t="s">
        <v>15</v>
      </c>
      <c r="C15">
        <v>0.33</v>
      </c>
      <c r="D15">
        <v>90</v>
      </c>
      <c r="E15">
        <v>1</v>
      </c>
      <c r="F15">
        <f>D15*E15</f>
        <v>90</v>
      </c>
    </row>
    <row r="24" spans="1:3" x14ac:dyDescent="0.55000000000000004">
      <c r="A24" t="s">
        <v>16</v>
      </c>
      <c r="B24">
        <v>106</v>
      </c>
      <c r="C24" t="s">
        <v>17</v>
      </c>
    </row>
    <row r="25" spans="1:3" x14ac:dyDescent="0.55000000000000004">
      <c r="A25" t="s">
        <v>16</v>
      </c>
      <c r="B25" s="5">
        <f>B24*POWER(0.3048,3)</f>
        <v>3.0015857387520004</v>
      </c>
      <c r="C25" t="s">
        <v>21</v>
      </c>
    </row>
    <row r="26" spans="1:3" x14ac:dyDescent="0.55000000000000004">
      <c r="A26" t="s">
        <v>18</v>
      </c>
      <c r="B26">
        <v>110</v>
      </c>
      <c r="C26" t="s">
        <v>19</v>
      </c>
    </row>
    <row r="27" spans="1:3" x14ac:dyDescent="0.55000000000000004">
      <c r="A27" t="s">
        <v>26</v>
      </c>
      <c r="B27">
        <v>3</v>
      </c>
      <c r="C27" t="s">
        <v>19</v>
      </c>
    </row>
    <row r="29" spans="1:3" x14ac:dyDescent="0.55000000000000004">
      <c r="A29" t="s">
        <v>27</v>
      </c>
      <c r="B29" s="2">
        <f>POWER((B26-2*B27)/2,2)*PI()</f>
        <v>8494.8665353068009</v>
      </c>
      <c r="C29" t="s">
        <v>20</v>
      </c>
    </row>
    <row r="30" spans="1:3" x14ac:dyDescent="0.55000000000000004">
      <c r="A30" t="s">
        <v>28</v>
      </c>
      <c r="B30" s="2">
        <f>POWER(B26/2,2)*PI()</f>
        <v>9503.317777109125</v>
      </c>
      <c r="C30" t="s">
        <v>20</v>
      </c>
    </row>
    <row r="31" spans="1:3" x14ac:dyDescent="0.55000000000000004">
      <c r="A31" t="s">
        <v>22</v>
      </c>
      <c r="B31">
        <f>B25/(B29/POWER(1000,2))</f>
        <v>353.34112976073908</v>
      </c>
      <c r="C31" t="s">
        <v>23</v>
      </c>
    </row>
    <row r="32" spans="1:3" x14ac:dyDescent="0.55000000000000004">
      <c r="B32">
        <f>B31/60</f>
        <v>5.8890188293456509</v>
      </c>
      <c r="C32" t="s">
        <v>24</v>
      </c>
    </row>
    <row r="33" spans="1:4" x14ac:dyDescent="0.55000000000000004">
      <c r="B33">
        <f>B32/0.33048</f>
        <v>17.819592197245374</v>
      </c>
      <c r="C33" t="s">
        <v>25</v>
      </c>
    </row>
    <row r="37" spans="1:4" x14ac:dyDescent="0.55000000000000004">
      <c r="A37" s="6" t="s">
        <v>29</v>
      </c>
    </row>
    <row r="38" spans="1:4" x14ac:dyDescent="0.55000000000000004">
      <c r="A38" t="s">
        <v>30</v>
      </c>
      <c r="B38">
        <v>30</v>
      </c>
      <c r="C38" t="s">
        <v>31</v>
      </c>
    </row>
    <row r="40" spans="1:4" x14ac:dyDescent="0.55000000000000004">
      <c r="A40" t="s">
        <v>34</v>
      </c>
      <c r="B40">
        <f>1*8*10</f>
        <v>80</v>
      </c>
      <c r="C40" t="s">
        <v>32</v>
      </c>
      <c r="D40" t="s">
        <v>35</v>
      </c>
    </row>
    <row r="41" spans="1:4" x14ac:dyDescent="0.55000000000000004">
      <c r="B41">
        <f>(B40/POWER(12,2))*POWER(0.3048,2)</f>
        <v>5.1612800000000007E-2</v>
      </c>
      <c r="C41" t="s">
        <v>33</v>
      </c>
    </row>
    <row r="42" spans="1:4" x14ac:dyDescent="0.55000000000000004">
      <c r="A42" t="s">
        <v>36</v>
      </c>
      <c r="B42">
        <v>80</v>
      </c>
      <c r="C42" t="s">
        <v>37</v>
      </c>
    </row>
    <row r="43" spans="1:4" x14ac:dyDescent="0.55000000000000004">
      <c r="A43" t="s">
        <v>38</v>
      </c>
      <c r="B43" s="7">
        <v>0.2</v>
      </c>
      <c r="C43" t="s">
        <v>39</v>
      </c>
    </row>
    <row r="44" spans="1:4" x14ac:dyDescent="0.55000000000000004">
      <c r="A44" t="s">
        <v>40</v>
      </c>
      <c r="B44" s="7">
        <v>0.1</v>
      </c>
      <c r="C44" t="s">
        <v>39</v>
      </c>
    </row>
    <row r="45" spans="1:4" x14ac:dyDescent="0.55000000000000004">
      <c r="A45" t="s">
        <v>41</v>
      </c>
      <c r="B45">
        <v>1.5</v>
      </c>
      <c r="C45" t="s">
        <v>39</v>
      </c>
    </row>
    <row r="46" spans="1:4" x14ac:dyDescent="0.55000000000000004">
      <c r="A46" t="s">
        <v>42</v>
      </c>
      <c r="B46">
        <v>4.9500000000000002E-2</v>
      </c>
      <c r="C46" t="s">
        <v>39</v>
      </c>
    </row>
    <row r="47" spans="1:4" x14ac:dyDescent="0.55000000000000004">
      <c r="A47" t="s">
        <v>43</v>
      </c>
      <c r="B47" s="7">
        <v>0.02</v>
      </c>
      <c r="C47" t="s">
        <v>39</v>
      </c>
    </row>
    <row r="48" spans="1:4" x14ac:dyDescent="0.55000000000000004">
      <c r="A48" t="s">
        <v>44</v>
      </c>
      <c r="B48">
        <f>SUM(43:47)</f>
        <v>1.8695000000000002</v>
      </c>
      <c r="C48" t="s">
        <v>39</v>
      </c>
    </row>
    <row r="50" spans="1:3" x14ac:dyDescent="0.55000000000000004">
      <c r="A50" t="s">
        <v>51</v>
      </c>
      <c r="B50">
        <v>0.8</v>
      </c>
    </row>
    <row r="51" spans="1:3" x14ac:dyDescent="0.55000000000000004">
      <c r="A51" t="s">
        <v>45</v>
      </c>
      <c r="B51">
        <f>B42-D4*B50*B48</f>
        <v>44.105599999999988</v>
      </c>
      <c r="C51" t="s">
        <v>37</v>
      </c>
    </row>
    <row r="52" spans="1:3" x14ac:dyDescent="0.55000000000000004">
      <c r="A52" t="s">
        <v>50</v>
      </c>
      <c r="B52">
        <f>B51-(D4/((B38*B41)))</f>
        <v>28.60556899993799</v>
      </c>
      <c r="C52" t="s">
        <v>37</v>
      </c>
    </row>
    <row r="55" spans="1:3" x14ac:dyDescent="0.55000000000000004">
      <c r="A55" t="s">
        <v>46</v>
      </c>
      <c r="B55">
        <v>21</v>
      </c>
      <c r="C55" t="s">
        <v>37</v>
      </c>
    </row>
    <row r="56" spans="1:3" x14ac:dyDescent="0.55000000000000004">
      <c r="A56" t="s">
        <v>47</v>
      </c>
      <c r="B56" s="7">
        <v>4</v>
      </c>
      <c r="C56" t="s">
        <v>37</v>
      </c>
    </row>
    <row r="57" spans="1:3" x14ac:dyDescent="0.55000000000000004">
      <c r="A57" t="s">
        <v>48</v>
      </c>
      <c r="B57" s="7">
        <v>3</v>
      </c>
      <c r="C57" t="s">
        <v>37</v>
      </c>
    </row>
    <row r="59" spans="1:3" x14ac:dyDescent="0.55000000000000004">
      <c r="A59" t="s">
        <v>49</v>
      </c>
    </row>
  </sheetData>
  <hyperlinks>
    <hyperlink ref="A3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2016-12-01T19:14:57Z</dcterms:created>
  <dcterms:modified xsi:type="dcterms:W3CDTF">2017-01-27T00:01:40Z</dcterms:modified>
</cp:coreProperties>
</file>