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ra\Documents\node-doc\"/>
    </mc:Choice>
  </mc:AlternateContent>
  <bookViews>
    <workbookView minimized="1" xWindow="120" yWindow="24" windowWidth="15216" windowHeight="11328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W57" i="1" l="1"/>
  <c r="W45" i="1"/>
  <c r="W33" i="1"/>
  <c r="W56" i="1"/>
  <c r="W55" i="1"/>
  <c r="W54" i="1"/>
  <c r="W53" i="1"/>
  <c r="W52" i="1"/>
  <c r="W51" i="1"/>
  <c r="W50" i="1"/>
  <c r="W49" i="1"/>
  <c r="W48" i="1"/>
  <c r="W47" i="1"/>
  <c r="W44" i="1"/>
  <c r="W43" i="1"/>
  <c r="W42" i="1"/>
  <c r="W41" i="1"/>
  <c r="W40" i="1"/>
  <c r="W39" i="1"/>
  <c r="W38" i="1"/>
  <c r="W37" i="1"/>
  <c r="W36" i="1"/>
  <c r="W35" i="1"/>
  <c r="W31" i="1"/>
  <c r="W30" i="1"/>
  <c r="W29" i="1"/>
  <c r="W28" i="1"/>
  <c r="W27" i="1"/>
  <c r="W26" i="1"/>
  <c r="W25" i="1"/>
  <c r="W24" i="1"/>
  <c r="W9" i="1" s="1"/>
  <c r="W23" i="1"/>
  <c r="W22" i="1"/>
  <c r="W8" i="1"/>
  <c r="I33" i="1" l="1"/>
  <c r="I32" i="1"/>
  <c r="W12" i="1"/>
</calcChain>
</file>

<file path=xl/sharedStrings.xml><?xml version="1.0" encoding="utf-8"?>
<sst xmlns="http://schemas.openxmlformats.org/spreadsheetml/2006/main" count="177" uniqueCount="105">
  <si>
    <r>
      <rPr>
        <b/>
        <sz val="12"/>
        <color rgb="FFFFFFFF"/>
        <rFont val="Arial"/>
        <family val="2"/>
      </rPr>
      <t>Proposal #</t>
    </r>
  </si>
  <si>
    <r>
      <rPr>
        <b/>
        <sz val="12"/>
        <rFont val="Arial"/>
        <family val="2"/>
      </rPr>
      <t>P4899</t>
    </r>
  </si>
  <si>
    <r>
      <rPr>
        <b/>
        <sz val="6"/>
        <rFont val="Arial"/>
        <family val="2"/>
      </rPr>
      <t>Rev:</t>
    </r>
  </si>
  <si>
    <r>
      <rPr>
        <b/>
        <sz val="6"/>
        <rFont val="Arial"/>
        <family val="2"/>
      </rPr>
      <t xml:space="preserve">Date:
</t>
    </r>
    <r>
      <rPr>
        <b/>
        <sz val="8"/>
        <rFont val="Arial"/>
        <family val="2"/>
      </rPr>
      <t>8/8/17</t>
    </r>
  </si>
  <si>
    <r>
      <rPr>
        <b/>
        <sz val="6"/>
        <rFont val="Arial"/>
        <family val="2"/>
      </rPr>
      <t>RFQ #:</t>
    </r>
  </si>
  <si>
    <r>
      <rPr>
        <b/>
        <sz val="10"/>
        <rFont val="Arial"/>
        <family val="2"/>
      </rPr>
      <t>Page 1 of 2</t>
    </r>
  </si>
  <si>
    <r>
      <rPr>
        <b/>
        <sz val="10"/>
        <rFont val="Arial"/>
        <family val="2"/>
      </rPr>
      <t>562 Whitney Street San Leandro, CA</t>
    </r>
  </si>
  <si>
    <r>
      <rPr>
        <b/>
        <sz val="10"/>
        <rFont val="Arial"/>
        <family val="2"/>
      </rPr>
      <t>(510) 777-0375  Fax (510) 777-9033</t>
    </r>
  </si>
  <si>
    <r>
      <rPr>
        <b/>
        <sz val="10"/>
        <rFont val="Arial"/>
        <family val="2"/>
      </rPr>
      <t>To:</t>
    </r>
  </si>
  <si>
    <r>
      <rPr>
        <b/>
        <sz val="10"/>
        <rFont val="Arial"/>
        <family val="2"/>
      </rPr>
      <t>Mo Ohady01 Digicom</t>
    </r>
  </si>
  <si>
    <r>
      <rPr>
        <b/>
        <sz val="10"/>
        <rFont val="Arial"/>
        <family val="2"/>
      </rPr>
      <t>510-639-7003</t>
    </r>
  </si>
  <si>
    <r>
      <rPr>
        <sz val="9"/>
        <rFont val="Arial"/>
        <family val="2"/>
      </rPr>
      <t>In response to your request for quotation, we are pleased to offer the following:</t>
    </r>
  </si>
  <si>
    <r>
      <rPr>
        <b/>
        <sz val="10"/>
        <rFont val="Arial"/>
        <family val="2"/>
      </rPr>
      <t>Item   Quote#:</t>
    </r>
  </si>
  <si>
    <r>
      <rPr>
        <b/>
        <sz val="10"/>
        <rFont val="Arial"/>
        <family val="2"/>
      </rPr>
      <t>Part #</t>
    </r>
  </si>
  <si>
    <r>
      <rPr>
        <b/>
        <sz val="10"/>
        <rFont val="Arial"/>
        <family val="2"/>
      </rPr>
      <t>Rev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</si>
  <si>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</si>
  <si>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Qty</t>
    </r>
  </si>
  <si>
    <r>
      <rPr>
        <b/>
        <sz val="10"/>
        <rFont val="Arial"/>
        <family val="2"/>
      </rPr>
      <t>Price Ea.</t>
    </r>
  </si>
  <si>
    <r>
      <rPr>
        <b/>
        <sz val="10"/>
        <rFont val="Arial"/>
        <family val="2"/>
      </rPr>
      <t>Total</t>
    </r>
  </si>
  <si>
    <r>
      <rPr>
        <b/>
        <sz val="10"/>
        <rFont val="Arial"/>
        <family val="2"/>
      </rPr>
      <t>Lead Time</t>
    </r>
  </si>
  <si>
    <r>
      <rPr>
        <sz val="9"/>
        <rFont val="Arial Narrow"/>
        <family val="2"/>
      </rPr>
      <t>1  Q11760</t>
    </r>
  </si>
  <si>
    <r>
      <rPr>
        <sz val="9"/>
        <rFont val="Arial Narrow"/>
        <family val="2"/>
      </rPr>
      <t>BOTTOM HEAT SINK</t>
    </r>
  </si>
  <si>
    <r>
      <rPr>
        <sz val="9"/>
        <rFont val="Arial Narrow"/>
        <family val="2"/>
      </rPr>
      <t>-</t>
    </r>
  </si>
  <si>
    <r>
      <rPr>
        <sz val="9"/>
        <rFont val="Arial Narrow"/>
        <family val="2"/>
      </rPr>
      <t>SNAP ENCOSURE BOTTOM HEAT SINK</t>
    </r>
  </si>
  <si>
    <r>
      <rPr>
        <sz val="9"/>
        <rFont val="Arial Narrow"/>
        <family val="2"/>
      </rPr>
      <t>3 Weeks ARO</t>
    </r>
  </si>
  <si>
    <r>
      <rPr>
        <sz val="9"/>
        <rFont val="Arial Narrow"/>
        <family val="2"/>
      </rPr>
      <t>4 Weeks ARO</t>
    </r>
  </si>
  <si>
    <r>
      <rPr>
        <sz val="9"/>
        <rFont val="Arial Narrow"/>
        <family val="2"/>
      </rPr>
      <t>2  Q11763</t>
    </r>
  </si>
  <si>
    <r>
      <rPr>
        <sz val="9"/>
        <rFont val="Arial Narrow"/>
        <family val="2"/>
      </rPr>
      <t>MOUNTING RAIL</t>
    </r>
  </si>
  <si>
    <r>
      <rPr>
        <sz val="9"/>
        <rFont val="Arial Narrow"/>
        <family val="2"/>
      </rPr>
      <t xml:space="preserve">MOUNTING RAIL 7.0 X .250 X
</t>
    </r>
    <r>
      <rPr>
        <sz val="9"/>
        <rFont val="Arial Narrow"/>
        <family val="2"/>
      </rPr>
      <t>.250</t>
    </r>
  </si>
  <si>
    <r>
      <rPr>
        <sz val="9"/>
        <rFont val="Arial Narrow"/>
        <family val="2"/>
      </rPr>
      <t>3  Q11764</t>
    </r>
  </si>
  <si>
    <r>
      <rPr>
        <sz val="9"/>
        <rFont val="Arial Narrow"/>
        <family val="2"/>
      </rPr>
      <t>FRONT MOUNTING RAIL</t>
    </r>
  </si>
  <si>
    <r>
      <rPr>
        <sz val="9"/>
        <rFont val="Arial Narrow"/>
        <family val="2"/>
      </rPr>
      <t xml:space="preserve">FRONT MOUNTING RAIL with
</t>
    </r>
    <r>
      <rPr>
        <sz val="9"/>
        <rFont val="Arial Narrow"/>
        <family val="2"/>
      </rPr>
      <t>SFP port cutouts</t>
    </r>
  </si>
  <si>
    <r>
      <rPr>
        <sz val="9"/>
        <rFont val="Arial Narrow"/>
        <family val="2"/>
      </rPr>
      <t>4  Q11765</t>
    </r>
  </si>
  <si>
    <r>
      <rPr>
        <sz val="9"/>
        <rFont val="Arial Narrow"/>
        <family val="2"/>
      </rPr>
      <t>BACK MOUNTING RAIL</t>
    </r>
  </si>
  <si>
    <r>
      <rPr>
        <sz val="9"/>
        <rFont val="Arial Narrow"/>
        <family val="2"/>
      </rPr>
      <t xml:space="preserve">MOUNTING RAIL 9.0 X .250 X
</t>
    </r>
    <r>
      <rPr>
        <sz val="9"/>
        <rFont val="Arial Narrow"/>
        <family val="2"/>
      </rPr>
      <t>.500-B</t>
    </r>
  </si>
  <si>
    <r>
      <rPr>
        <sz val="9"/>
        <rFont val="Arial Narrow"/>
        <family val="2"/>
      </rPr>
      <t>5  Q11767</t>
    </r>
  </si>
  <si>
    <r>
      <rPr>
        <sz val="9"/>
        <rFont val="Arial Narrow"/>
        <family val="2"/>
      </rPr>
      <t>R58010-175</t>
    </r>
  </si>
  <si>
    <r>
      <rPr>
        <sz val="9"/>
        <rFont val="Arial Narrow"/>
        <family val="2"/>
      </rPr>
      <t>SNAP ENCOSURE ALL VIEWS</t>
    </r>
  </si>
  <si>
    <r>
      <rPr>
        <sz val="9"/>
        <rFont val="Arial Narrow"/>
        <family val="2"/>
      </rPr>
      <t>6 Weeks ARO</t>
    </r>
  </si>
  <si>
    <r>
      <rPr>
        <sz val="9"/>
        <rFont val="Arial Narrow"/>
        <family val="2"/>
      </rPr>
      <t>6  Q11768</t>
    </r>
  </si>
  <si>
    <r>
      <rPr>
        <sz val="9"/>
        <rFont val="Arial Narrow"/>
        <family val="2"/>
      </rPr>
      <t>RFT 8X10 COVER</t>
    </r>
  </si>
  <si>
    <r>
      <rPr>
        <sz val="9"/>
        <rFont val="Arial Narrow"/>
        <family val="2"/>
      </rPr>
      <t>SNAP ENCOSURE COVER PLATE</t>
    </r>
  </si>
  <si>
    <r>
      <rPr>
        <sz val="9"/>
        <rFont val="Arial Narrow"/>
        <family val="2"/>
      </rPr>
      <t>7  Q11769</t>
    </r>
  </si>
  <si>
    <r>
      <rPr>
        <sz val="9"/>
        <rFont val="Arial Narrow"/>
        <family val="2"/>
      </rPr>
      <t>RFT 8X10 COVER ALT-BASE</t>
    </r>
  </si>
  <si>
    <r>
      <rPr>
        <sz val="9"/>
        <rFont val="Arial Narrow"/>
        <family val="2"/>
      </rPr>
      <t>SNAP ENCOSURE COVER ALTERNATE BASE</t>
    </r>
  </si>
  <si>
    <r>
      <rPr>
        <sz val="9"/>
        <rFont val="Arial Narrow"/>
        <family val="2"/>
      </rPr>
      <t>8  Q11770</t>
    </r>
  </si>
  <si>
    <r>
      <rPr>
        <sz val="9"/>
        <rFont val="Arial Narrow"/>
        <family val="2"/>
      </rPr>
      <t>TOP HEAT SINK</t>
    </r>
  </si>
  <si>
    <t>Qty 10 total</t>
  </si>
  <si>
    <t>Qty 100 total</t>
  </si>
  <si>
    <t>QUOTATION</t>
  </si>
  <si>
    <t>NUM</t>
  </si>
  <si>
    <t>20170321A</t>
  </si>
  <si>
    <t>MINEX ENGINEERING CORP.</t>
  </si>
  <si>
    <t>DATE</t>
  </si>
  <si>
    <t>1000 Apollo  Ct.  Unit G,  Antioch,  CA  94509</t>
  </si>
  <si>
    <t>PAGE</t>
  </si>
  <si>
    <t>1 of 1</t>
  </si>
  <si>
    <t>Tel:  925-757-6785    Fax:  925-757-1083</t>
  </si>
  <si>
    <t>Quote by:</t>
  </si>
  <si>
    <t>Peter McMann</t>
  </si>
  <si>
    <t>BILL TO</t>
  </si>
  <si>
    <t>Request by:  Zara A</t>
  </si>
  <si>
    <t>U. C. Berkeley</t>
  </si>
  <si>
    <t>Number of items</t>
  </si>
  <si>
    <t>501 Campbell Hall #3411</t>
  </si>
  <si>
    <t>Amount</t>
  </si>
  <si>
    <t>Berkeley, CA 944720</t>
  </si>
  <si>
    <t>Tax</t>
  </si>
  <si>
    <t>??</t>
  </si>
  <si>
    <t xml:space="preserve">Tel:  510-642-5275  Fax: </t>
  </si>
  <si>
    <t>Freight    ( estimate )</t>
  </si>
  <si>
    <t>Total Order.</t>
  </si>
  <si>
    <t>SHIP TO</t>
  </si>
  <si>
    <t>Weight</t>
  </si>
  <si>
    <t>Contact: Zara</t>
  </si>
  <si>
    <t>Terms</t>
  </si>
  <si>
    <t>Net 30 days</t>
  </si>
  <si>
    <t>1-818-294-6297</t>
  </si>
  <si>
    <t>Tax rate</t>
  </si>
  <si>
    <t xml:space="preserve"> Dave Debore </t>
  </si>
  <si>
    <t>Ship via</t>
  </si>
  <si>
    <t>1-510-520-9077</t>
  </si>
  <si>
    <t>Fed ID: 68-0205164</t>
  </si>
  <si>
    <t>Resale: SR-CHB-21-843936</t>
  </si>
  <si>
    <t>ITM</t>
  </si>
  <si>
    <t>QTY</t>
  </si>
  <si>
    <t>UNIT</t>
  </si>
  <si>
    <t xml:space="preserve">  DESCRIPTION</t>
  </si>
  <si>
    <t>PART</t>
  </si>
  <si>
    <t>DELIVERY</t>
  </si>
  <si>
    <t>PRICE</t>
  </si>
  <si>
    <t>AMOUNT</t>
  </si>
  <si>
    <t>TAX</t>
  </si>
  <si>
    <t>ea</t>
  </si>
  <si>
    <t>Top Heat Sink Minex to supply Mat.</t>
  </si>
  <si>
    <t>Cover Plate</t>
  </si>
  <si>
    <t>Cover Alternate  Plate</t>
  </si>
  <si>
    <t>Snap Enclosure</t>
  </si>
  <si>
    <t xml:space="preserve"> Mounting Rail -B Minex to supply Mat.</t>
  </si>
  <si>
    <t xml:space="preserve"> Mounting Rail -A Minex to supply Mat.</t>
  </si>
  <si>
    <t>Bottom Heat Sink Minex to supply Mat.</t>
  </si>
  <si>
    <t>Mounting rail 7" X 1/4" X 1/4"</t>
  </si>
  <si>
    <t xml:space="preserve">dsub37Bracket_left </t>
  </si>
  <si>
    <t>dsub37Bracket_right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</si>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</sst>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0.00"/>
    <numFmt numFmtId="165" formatCode="\$#,##0.00"/>
  </numFmts>
  <fonts count="22" x14ac:knownFonts="1">
    <font>
      <sz val="10"/>
      <color rgb="FF000000"/>
      <name val="Times New Roman"/>
      <charset val="204"/>
    </font>
    <font>
      <b/>
      <sz val="12"/>
      <name val="Arial"/>
    </font>
    <font>
      <b/>
      <sz val="6"/>
      <name val="Arial"/>
    </font>
    <font>
      <b/>
      <sz val="10"/>
      <name val="Arial"/>
    </font>
    <font>
      <sz val="9"/>
      <name val="Arial"/>
    </font>
    <font>
      <sz val="9"/>
      <name val="Arial Narrow"/>
    </font>
    <font>
      <sz val="9"/>
      <color rgb="FF000000"/>
      <name val="Arial Narrow"/>
      <family val="2"/>
    </font>
    <font>
      <b/>
      <sz val="9"/>
      <name val="Arial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 Narrow"/>
      <family val="2"/>
    </font>
    <font>
      <sz val="20"/>
      <name val="Arial Black"/>
      <family val="2"/>
    </font>
    <font>
      <b/>
      <sz val="14"/>
      <name val="Arial"/>
      <family val="2"/>
    </font>
    <font>
      <u/>
      <sz val="14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right" vertical="top" wrapText="1" indent="1"/>
    </xf>
    <xf numFmtId="0" fontId="5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 wrapText="1"/>
    </xf>
    <xf numFmtId="1" fontId="6" fillId="0" borderId="4" xfId="0" applyNumberFormat="1" applyFont="1" applyFill="1" applyBorder="1" applyAlignment="1">
      <alignment horizontal="right" vertical="top" shrinkToFit="1"/>
    </xf>
    <xf numFmtId="164" fontId="6" fillId="0" borderId="4" xfId="0" applyNumberFormat="1" applyFont="1" applyFill="1" applyBorder="1" applyAlignment="1">
      <alignment horizontal="left" vertical="top" indent="2" shrinkToFit="1"/>
    </xf>
    <xf numFmtId="164" fontId="6" fillId="0" borderId="4" xfId="0" applyNumberFormat="1" applyFont="1" applyFill="1" applyBorder="1" applyAlignment="1">
      <alignment horizontal="right" vertical="top" shrinkToFit="1"/>
    </xf>
    <xf numFmtId="0" fontId="0" fillId="0" borderId="3" xfId="0" applyFill="1" applyBorder="1" applyAlignment="1">
      <alignment horizontal="left" vertical="center" wrapText="1"/>
    </xf>
    <xf numFmtId="1" fontId="6" fillId="0" borderId="3" xfId="0" applyNumberFormat="1" applyFont="1" applyFill="1" applyBorder="1" applyAlignment="1">
      <alignment horizontal="right" vertical="top" shrinkToFit="1"/>
    </xf>
    <xf numFmtId="164" fontId="6" fillId="0" borderId="3" xfId="0" applyNumberFormat="1" applyFont="1" applyFill="1" applyBorder="1" applyAlignment="1">
      <alignment horizontal="left" vertical="top" indent="3" shrinkToFit="1"/>
    </xf>
    <xf numFmtId="164" fontId="6" fillId="0" borderId="3" xfId="0" applyNumberFormat="1" applyFont="1" applyFill="1" applyBorder="1" applyAlignment="1">
      <alignment horizontal="right" vertical="top" shrinkToFit="1"/>
    </xf>
    <xf numFmtId="164" fontId="6" fillId="0" borderId="3" xfId="0" applyNumberFormat="1" applyFont="1" applyFill="1" applyBorder="1" applyAlignment="1">
      <alignment horizontal="left" vertical="top" indent="2" shrinkToFit="1"/>
    </xf>
    <xf numFmtId="165" fontId="6" fillId="0" borderId="3" xfId="0" applyNumberFormat="1" applyFont="1" applyFill="1" applyBorder="1" applyAlignment="1">
      <alignment horizontal="right" vertical="top" shrinkToFit="1"/>
    </xf>
    <xf numFmtId="1" fontId="6" fillId="0" borderId="4" xfId="0" applyNumberFormat="1" applyFont="1" applyFill="1" applyBorder="1" applyAlignment="1">
      <alignment horizontal="left" vertical="top" shrinkToFit="1"/>
    </xf>
    <xf numFmtId="165" fontId="6" fillId="0" borderId="4" xfId="0" applyNumberFormat="1" applyFont="1" applyFill="1" applyBorder="1" applyAlignment="1">
      <alignment horizontal="right" vertical="top" shrinkToFit="1"/>
    </xf>
    <xf numFmtId="0" fontId="7" fillId="0" borderId="0" xfId="0" applyFont="1" applyFill="1" applyBorder="1" applyAlignment="1">
      <alignment horizontal="left" vertical="top"/>
    </xf>
    <xf numFmtId="0" fontId="0" fillId="0" borderId="0" xfId="0"/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/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17" xfId="0" applyBorder="1"/>
    <xf numFmtId="0" fontId="18" fillId="0" borderId="0" xfId="0" applyFont="1" applyBorder="1"/>
    <xf numFmtId="4" fontId="0" fillId="0" borderId="0" xfId="0" applyNumberFormat="1" applyBorder="1"/>
    <xf numFmtId="0" fontId="18" fillId="0" borderId="0" xfId="0" applyFont="1" applyBorder="1" applyAlignment="1"/>
    <xf numFmtId="4" fontId="0" fillId="0" borderId="0" xfId="0" applyNumberFormat="1" applyBorder="1" applyProtection="1"/>
    <xf numFmtId="0" fontId="0" fillId="0" borderId="17" xfId="0" applyBorder="1" applyAlignment="1">
      <alignment horizontal="center"/>
    </xf>
    <xf numFmtId="0" fontId="0" fillId="0" borderId="0" xfId="0" applyFill="1" applyBorder="1"/>
    <xf numFmtId="0" fontId="18" fillId="0" borderId="0" xfId="0" applyFont="1" applyBorder="1" applyAlignment="1">
      <alignment vertical="top"/>
    </xf>
    <xf numFmtId="0" fontId="18" fillId="0" borderId="0" xfId="0" applyFont="1" applyFill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left"/>
    </xf>
    <xf numFmtId="4" fontId="0" fillId="0" borderId="15" xfId="0" applyNumberFormat="1" applyBorder="1" applyAlignment="1">
      <alignment horizontal="right"/>
    </xf>
    <xf numFmtId="4" fontId="0" fillId="0" borderId="15" xfId="0" applyNumberFormat="1" applyBorder="1"/>
    <xf numFmtId="0" fontId="20" fillId="0" borderId="8" xfId="0" applyFont="1" applyBorder="1" applyAlignment="1">
      <alignment horizontal="right"/>
    </xf>
    <xf numFmtId="0" fontId="19" fillId="0" borderId="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0" fillId="0" borderId="10" xfId="0" applyBorder="1"/>
    <xf numFmtId="0" fontId="18" fillId="0" borderId="10" xfId="0" applyFont="1" applyBorder="1"/>
    <xf numFmtId="4" fontId="0" fillId="0" borderId="10" xfId="0" applyNumberFormat="1" applyBorder="1"/>
    <xf numFmtId="0" fontId="0" fillId="0" borderId="6" xfId="0" applyBorder="1"/>
    <xf numFmtId="0" fontId="0" fillId="0" borderId="15" xfId="0" applyFill="1" applyBorder="1"/>
    <xf numFmtId="0" fontId="18" fillId="0" borderId="15" xfId="0" applyFont="1" applyFill="1" applyBorder="1" applyAlignment="1">
      <alignment horizontal="left"/>
    </xf>
    <xf numFmtId="0" fontId="0" fillId="0" borderId="8" xfId="0" applyBorder="1"/>
    <xf numFmtId="0" fontId="21" fillId="0" borderId="0" xfId="0" applyFont="1" applyFill="1" applyBorder="1" applyAlignment="1">
      <alignment horizontal="left" vertical="top"/>
    </xf>
    <xf numFmtId="164" fontId="21" fillId="0" borderId="0" xfId="0" applyNumberFormat="1" applyFont="1" applyFill="1" applyBorder="1" applyAlignment="1">
      <alignment horizontal="left" vertical="top"/>
    </xf>
    <xf numFmtId="4" fontId="21" fillId="0" borderId="0" xfId="0" applyNumberFormat="1" applyFont="1" applyAlignment="1">
      <alignment horizontal="right"/>
    </xf>
    <xf numFmtId="4" fontId="21" fillId="0" borderId="0" xfId="0" applyNumberFormat="1" applyFont="1" applyBorder="1"/>
    <xf numFmtId="0" fontId="21" fillId="0" borderId="0" xfId="0" applyFont="1"/>
    <xf numFmtId="4" fontId="21" fillId="0" borderId="0" xfId="0" applyNumberFormat="1" applyFont="1"/>
    <xf numFmtId="0" fontId="0" fillId="0" borderId="7" xfId="0" applyFill="1" applyBorder="1" applyAlignment="1">
      <alignment horizontal="left" indent="2"/>
    </xf>
    <xf numFmtId="0" fontId="0" fillId="0" borderId="15" xfId="0" applyFill="1" applyBorder="1" applyAlignment="1">
      <alignment horizontal="left" indent="2"/>
    </xf>
    <xf numFmtId="0" fontId="0" fillId="0" borderId="8" xfId="0" applyFill="1" applyBorder="1" applyAlignment="1">
      <alignment horizontal="left" indent="2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18" fillId="0" borderId="16" xfId="0" applyFont="1" applyFill="1" applyBorder="1" applyAlignment="1">
      <alignment horizontal="left" indent="2"/>
    </xf>
    <xf numFmtId="0" fontId="0" fillId="0" borderId="0" xfId="0" applyFill="1" applyBorder="1" applyAlignment="1">
      <alignment horizontal="left" indent="2"/>
    </xf>
    <xf numFmtId="0" fontId="0" fillId="0" borderId="17" xfId="0" applyFill="1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25" xfId="0" applyBorder="1" applyAlignment="1">
      <alignment horizontal="left" indent="2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Fill="1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7" xfId="0" applyBorder="1" applyAlignment="1">
      <alignment horizontal="left" indent="2"/>
    </xf>
    <xf numFmtId="4" fontId="0" fillId="0" borderId="22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0" fontId="18" fillId="0" borderId="7" xfId="0" applyFont="1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8" xfId="0" applyBorder="1" applyAlignment="1">
      <alignment horizontal="left" indent="2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16" fillId="0" borderId="5" xfId="0" applyNumberFormat="1" applyFont="1" applyBorder="1" applyAlignment="1">
      <alignment horizontal="center" vertical="center"/>
    </xf>
    <xf numFmtId="14" fontId="16" fillId="0" borderId="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0" fillId="0" borderId="3" xfId="0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top" wrapText="1"/>
    </xf>
    <xf numFmtId="0" fontId="15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 indent="3"/>
    </xf>
    <xf numFmtId="0" fontId="3" fillId="0" borderId="2" xfId="0" applyFont="1" applyFill="1" applyBorder="1" applyAlignment="1">
      <alignment horizontal="left" vertical="top" wrapText="1" indent="3"/>
    </xf>
    <xf numFmtId="0" fontId="3" fillId="0" borderId="3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top" wrapText="1" indent="3"/>
    </xf>
    <xf numFmtId="0" fontId="3" fillId="0" borderId="3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left" vertical="top" wrapText="1" indent="4"/>
    </xf>
    <xf numFmtId="0" fontId="1" fillId="0" borderId="2" xfId="0" applyFont="1" applyFill="1" applyBorder="1" applyAlignment="1">
      <alignment horizontal="left" vertical="top" wrapText="1" indent="4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5</xdr:col>
      <xdr:colOff>1131950</xdr:colOff>
      <xdr:row>6</xdr:row>
      <xdr:rowOff>833501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71950" cy="833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topLeftCell="D15" workbookViewId="0">
      <selection activeCell="M58" sqref="M58"/>
    </sheetView>
  </sheetViews>
  <sheetFormatPr defaultRowHeight="13.2" x14ac:dyDescent="0.25"/>
  <cols>
    <col min="1" max="1" width="16.21875" customWidth="1"/>
    <col min="2" max="2" width="6.88671875" customWidth="1"/>
    <col min="3" max="3" width="16.21875" customWidth="1"/>
    <col min="4" max="4" width="5.77734375" customWidth="1"/>
    <col min="5" max="5" width="1.109375" customWidth="1"/>
    <col min="6" max="6" width="23.33203125" customWidth="1"/>
    <col min="7" max="7" width="4.6640625" customWidth="1"/>
    <col min="8" max="8" width="11" bestFit="1" customWidth="1"/>
    <col min="9" max="9" width="12.6640625" customWidth="1"/>
    <col min="10" max="10" width="10.44140625" customWidth="1"/>
    <col min="11" max="12" width="9.33203125" customWidth="1"/>
  </cols>
  <sheetData>
    <row r="1" spans="1:24" ht="18" customHeight="1" thickBot="1" x14ac:dyDescent="0.3">
      <c r="A1" s="130" t="s">
        <v>0</v>
      </c>
      <c r="B1" s="130"/>
      <c r="P1" s="114" t="s">
        <v>49</v>
      </c>
      <c r="Q1" s="114"/>
      <c r="R1" s="114"/>
      <c r="S1" s="114"/>
      <c r="T1" s="20"/>
      <c r="U1" s="102" t="s">
        <v>50</v>
      </c>
      <c r="V1" s="103"/>
      <c r="W1" s="99" t="s">
        <v>51</v>
      </c>
      <c r="X1" s="100"/>
    </row>
    <row r="2" spans="1:24" ht="18" customHeight="1" thickBot="1" x14ac:dyDescent="0.3">
      <c r="A2" s="131" t="s">
        <v>1</v>
      </c>
      <c r="B2" s="132"/>
      <c r="P2" s="101" t="s">
        <v>52</v>
      </c>
      <c r="Q2" s="101"/>
      <c r="R2" s="101"/>
      <c r="S2" s="101"/>
      <c r="T2" s="21"/>
      <c r="U2" s="102" t="s">
        <v>53</v>
      </c>
      <c r="V2" s="103"/>
      <c r="W2" s="104">
        <v>42815</v>
      </c>
      <c r="X2" s="105"/>
    </row>
    <row r="3" spans="1:24" ht="17.100000000000001" customHeight="1" x14ac:dyDescent="0.25">
      <c r="A3" s="133" t="s">
        <v>2</v>
      </c>
      <c r="B3" s="134"/>
      <c r="P3" s="106" t="s">
        <v>54</v>
      </c>
      <c r="Q3" s="106"/>
      <c r="R3" s="106"/>
      <c r="S3" s="106"/>
      <c r="T3" s="20"/>
      <c r="U3" s="102" t="s">
        <v>55</v>
      </c>
      <c r="V3" s="103"/>
      <c r="W3" s="99" t="s">
        <v>56</v>
      </c>
      <c r="X3" s="100"/>
    </row>
    <row r="4" spans="1:24" ht="18" customHeight="1" thickBot="1" x14ac:dyDescent="0.3">
      <c r="A4" s="135" t="s">
        <v>3</v>
      </c>
      <c r="B4" s="136"/>
      <c r="P4" s="111" t="s">
        <v>57</v>
      </c>
      <c r="Q4" s="106"/>
      <c r="R4" s="106"/>
      <c r="S4" s="106"/>
      <c r="T4" s="20"/>
      <c r="U4" s="107"/>
      <c r="V4" s="108"/>
      <c r="W4" s="109"/>
      <c r="X4" s="110"/>
    </row>
    <row r="5" spans="1:24" ht="21" customHeight="1" thickBot="1" x14ac:dyDescent="0.3">
      <c r="A5" s="133" t="s">
        <v>4</v>
      </c>
      <c r="B5" s="134"/>
      <c r="P5" s="106"/>
      <c r="Q5" s="106"/>
      <c r="R5" s="106"/>
      <c r="S5" s="106"/>
      <c r="T5" s="22"/>
      <c r="U5" s="115" t="s">
        <v>58</v>
      </c>
      <c r="V5" s="102" t="s">
        <v>59</v>
      </c>
      <c r="W5" s="117"/>
      <c r="X5" s="103"/>
    </row>
    <row r="6" spans="1:24" ht="21" customHeight="1" thickBot="1" x14ac:dyDescent="0.3">
      <c r="A6" s="125" t="s">
        <v>5</v>
      </c>
      <c r="B6" s="126"/>
      <c r="P6" s="88" t="s">
        <v>60</v>
      </c>
      <c r="Q6" s="89"/>
      <c r="R6" s="89"/>
      <c r="S6" s="90"/>
      <c r="T6" s="22"/>
      <c r="U6" s="116"/>
      <c r="V6" s="107"/>
      <c r="W6" s="118"/>
      <c r="X6" s="108"/>
    </row>
    <row r="7" spans="1:24" ht="66" customHeight="1" thickBot="1" x14ac:dyDescent="0.3">
      <c r="P7" s="91" t="s">
        <v>61</v>
      </c>
      <c r="Q7" s="92"/>
      <c r="R7" s="92"/>
      <c r="S7" s="93"/>
      <c r="T7" s="22"/>
      <c r="U7" s="22"/>
      <c r="V7" s="20"/>
      <c r="W7" s="20"/>
      <c r="X7" s="20"/>
    </row>
    <row r="8" spans="1:24" ht="14.1" customHeight="1" x14ac:dyDescent="0.25">
      <c r="A8" s="1" t="s">
        <v>6</v>
      </c>
      <c r="P8" s="91" t="s">
        <v>62</v>
      </c>
      <c r="Q8" s="92"/>
      <c r="R8" s="92"/>
      <c r="S8" s="93"/>
      <c r="T8" s="23"/>
      <c r="U8" s="119" t="s">
        <v>63</v>
      </c>
      <c r="V8" s="120"/>
      <c r="W8" s="121">
        <f>MAX(P21:P32)</f>
        <v>10</v>
      </c>
      <c r="X8" s="122"/>
    </row>
    <row r="9" spans="1:24" ht="14.1" customHeight="1" x14ac:dyDescent="0.25">
      <c r="A9" s="1" t="s">
        <v>7</v>
      </c>
      <c r="P9" s="91" t="s">
        <v>64</v>
      </c>
      <c r="Q9" s="92"/>
      <c r="R9" s="92"/>
      <c r="S9" s="93"/>
      <c r="T9" s="23"/>
      <c r="U9" s="80" t="s">
        <v>65</v>
      </c>
      <c r="V9" s="81"/>
      <c r="W9" s="94">
        <f>SUM(W21:W56)</f>
        <v>33879.120000000003</v>
      </c>
      <c r="X9" s="95"/>
    </row>
    <row r="10" spans="1:24" ht="14.1" customHeight="1" x14ac:dyDescent="0.25">
      <c r="A10" s="1" t="s">
        <v>8</v>
      </c>
      <c r="P10" s="91" t="s">
        <v>66</v>
      </c>
      <c r="Q10" s="92"/>
      <c r="R10" s="92"/>
      <c r="S10" s="93"/>
      <c r="T10" s="20"/>
      <c r="U10" s="80" t="s">
        <v>67</v>
      </c>
      <c r="V10" s="81"/>
      <c r="W10" s="94" t="s">
        <v>68</v>
      </c>
      <c r="X10" s="95"/>
    </row>
    <row r="11" spans="1:24" ht="14.1" customHeight="1" thickBot="1" x14ac:dyDescent="0.3">
      <c r="A11" s="1" t="s">
        <v>9</v>
      </c>
      <c r="P11" s="96" t="s">
        <v>69</v>
      </c>
      <c r="Q11" s="97"/>
      <c r="R11" s="97"/>
      <c r="S11" s="98"/>
      <c r="T11" s="20"/>
      <c r="U11" s="80" t="s">
        <v>70</v>
      </c>
      <c r="V11" s="81"/>
      <c r="W11" s="86">
        <v>0</v>
      </c>
      <c r="X11" s="87"/>
    </row>
    <row r="12" spans="1:24" ht="14.1" customHeight="1" thickBot="1" x14ac:dyDescent="0.3">
      <c r="A12" s="1" t="s">
        <v>10</v>
      </c>
      <c r="P12" s="70"/>
      <c r="Q12" s="70"/>
      <c r="R12" s="70"/>
      <c r="S12" s="70"/>
      <c r="T12" s="20"/>
      <c r="U12" s="80" t="s">
        <v>71</v>
      </c>
      <c r="V12" s="81"/>
      <c r="W12" s="86">
        <f ca="1">SUM(W9:X56)</f>
        <v>0</v>
      </c>
      <c r="X12" s="87"/>
    </row>
    <row r="13" spans="1:24" ht="12" customHeight="1" x14ac:dyDescent="0.25">
      <c r="A13" s="2" t="s">
        <v>11</v>
      </c>
      <c r="P13" s="88" t="s">
        <v>72</v>
      </c>
      <c r="Q13" s="89"/>
      <c r="R13" s="89"/>
      <c r="S13" s="90"/>
      <c r="T13" s="20"/>
      <c r="U13" s="80" t="s">
        <v>73</v>
      </c>
      <c r="V13" s="81"/>
      <c r="W13" s="82"/>
      <c r="X13" s="83"/>
    </row>
    <row r="14" spans="1:24" ht="13.05" customHeight="1" x14ac:dyDescent="0.25">
      <c r="A14" s="3" t="s">
        <v>12</v>
      </c>
      <c r="B14" s="127" t="s">
        <v>13</v>
      </c>
      <c r="C14" s="127"/>
      <c r="D14" s="4" t="s">
        <v>14</v>
      </c>
      <c r="E14" s="128" t="s">
        <v>15</v>
      </c>
      <c r="F14" s="128"/>
      <c r="G14" s="128"/>
      <c r="H14" s="5" t="s">
        <v>16</v>
      </c>
      <c r="I14" s="4" t="s">
        <v>17</v>
      </c>
      <c r="J14" s="5" t="s">
        <v>18</v>
      </c>
      <c r="K14" s="129" t="s">
        <v>19</v>
      </c>
      <c r="L14" s="129"/>
      <c r="P14" s="79" t="s">
        <v>74</v>
      </c>
      <c r="Q14" s="70"/>
      <c r="R14" s="70"/>
      <c r="S14" s="71"/>
      <c r="T14" s="20"/>
      <c r="U14" s="80" t="s">
        <v>75</v>
      </c>
      <c r="V14" s="81"/>
      <c r="W14" s="82" t="s">
        <v>76</v>
      </c>
      <c r="X14" s="83"/>
    </row>
    <row r="15" spans="1:24" ht="24" customHeight="1" x14ac:dyDescent="0.25">
      <c r="A15" s="6" t="s">
        <v>20</v>
      </c>
      <c r="B15" s="123" t="s">
        <v>21</v>
      </c>
      <c r="C15" s="123"/>
      <c r="D15" s="7" t="s">
        <v>22</v>
      </c>
      <c r="E15" s="123" t="s">
        <v>23</v>
      </c>
      <c r="F15" s="123"/>
      <c r="G15" s="123"/>
      <c r="H15" s="8">
        <v>10</v>
      </c>
      <c r="I15" s="9">
        <v>34.83</v>
      </c>
      <c r="J15" s="10">
        <v>348.25</v>
      </c>
      <c r="K15" s="123" t="s">
        <v>24</v>
      </c>
      <c r="L15" s="123"/>
      <c r="P15" s="69" t="s">
        <v>77</v>
      </c>
      <c r="Q15" s="70"/>
      <c r="R15" s="70"/>
      <c r="S15" s="71"/>
      <c r="T15" s="20"/>
      <c r="U15" s="80" t="s">
        <v>78</v>
      </c>
      <c r="V15" s="81"/>
      <c r="W15" s="84">
        <v>7.4999999999999997E-2</v>
      </c>
      <c r="X15" s="85"/>
    </row>
    <row r="16" spans="1:24" ht="19.05" customHeight="1" thickBot="1" x14ac:dyDescent="0.3">
      <c r="A16" s="11"/>
      <c r="B16" s="112"/>
      <c r="C16" s="112"/>
      <c r="D16" s="11"/>
      <c r="E16" s="112"/>
      <c r="F16" s="112"/>
      <c r="G16" s="112"/>
      <c r="H16" s="12">
        <v>100</v>
      </c>
      <c r="I16" s="13">
        <v>9.9600000000000009</v>
      </c>
      <c r="J16" s="14">
        <v>996.16</v>
      </c>
      <c r="K16" s="113" t="s">
        <v>25</v>
      </c>
      <c r="L16" s="113"/>
      <c r="P16" s="69" t="s">
        <v>79</v>
      </c>
      <c r="Q16" s="70"/>
      <c r="R16" s="70"/>
      <c r="S16" s="71"/>
      <c r="T16" s="20"/>
      <c r="U16" s="72" t="s">
        <v>80</v>
      </c>
      <c r="V16" s="73"/>
      <c r="W16" s="74" t="s">
        <v>68</v>
      </c>
      <c r="X16" s="75"/>
    </row>
    <row r="17" spans="1:24" ht="26.1" customHeight="1" x14ac:dyDescent="0.25">
      <c r="A17" s="6" t="s">
        <v>26</v>
      </c>
      <c r="B17" s="123" t="s">
        <v>27</v>
      </c>
      <c r="C17" s="123"/>
      <c r="D17" s="7" t="s">
        <v>22</v>
      </c>
      <c r="E17" s="124" t="s">
        <v>28</v>
      </c>
      <c r="F17" s="124"/>
      <c r="G17" s="124"/>
      <c r="H17" s="8">
        <v>20</v>
      </c>
      <c r="I17" s="9">
        <v>32.14</v>
      </c>
      <c r="J17" s="10">
        <v>642.75</v>
      </c>
      <c r="K17" s="123" t="s">
        <v>24</v>
      </c>
      <c r="L17" s="123"/>
      <c r="P17" s="69" t="s">
        <v>81</v>
      </c>
      <c r="Q17" s="70"/>
      <c r="R17" s="70"/>
      <c r="S17" s="71"/>
      <c r="T17" s="20"/>
      <c r="U17" s="76" t="s">
        <v>82</v>
      </c>
      <c r="V17" s="77"/>
      <c r="W17" s="77"/>
      <c r="X17" s="78"/>
    </row>
    <row r="18" spans="1:24" ht="19.05" customHeight="1" thickBot="1" x14ac:dyDescent="0.3">
      <c r="A18" s="11"/>
      <c r="B18" s="112"/>
      <c r="C18" s="112"/>
      <c r="D18" s="11"/>
      <c r="E18" s="112"/>
      <c r="F18" s="112"/>
      <c r="G18" s="112"/>
      <c r="H18" s="12">
        <v>200</v>
      </c>
      <c r="I18" s="15">
        <v>17.3</v>
      </c>
      <c r="J18" s="16">
        <v>3460.64</v>
      </c>
      <c r="K18" s="113" t="s">
        <v>25</v>
      </c>
      <c r="L18" s="113"/>
      <c r="P18" s="63"/>
      <c r="Q18" s="64"/>
      <c r="R18" s="64"/>
      <c r="S18" s="65"/>
      <c r="T18" s="20"/>
      <c r="U18" s="66" t="s">
        <v>83</v>
      </c>
      <c r="V18" s="67"/>
      <c r="W18" s="67"/>
      <c r="X18" s="68"/>
    </row>
    <row r="19" spans="1:24" ht="26.1" customHeight="1" thickBot="1" x14ac:dyDescent="0.3">
      <c r="A19" s="6" t="s">
        <v>29</v>
      </c>
      <c r="B19" s="123" t="s">
        <v>30</v>
      </c>
      <c r="C19" s="123"/>
      <c r="D19" s="7" t="s">
        <v>22</v>
      </c>
      <c r="E19" s="124" t="s">
        <v>31</v>
      </c>
      <c r="F19" s="124"/>
      <c r="G19" s="124"/>
      <c r="H19" s="8">
        <v>10</v>
      </c>
      <c r="I19" s="9">
        <v>52.78</v>
      </c>
      <c r="J19" s="10">
        <v>527.75</v>
      </c>
      <c r="K19" s="123" t="s">
        <v>24</v>
      </c>
      <c r="L19" s="123"/>
      <c r="P19" s="24"/>
      <c r="Q19" s="24"/>
      <c r="R19" s="24"/>
      <c r="S19" s="24"/>
      <c r="T19" s="20"/>
      <c r="U19" s="20"/>
      <c r="V19" s="20"/>
      <c r="W19" s="20"/>
      <c r="X19" s="20"/>
    </row>
    <row r="20" spans="1:24" ht="19.05" customHeight="1" x14ac:dyDescent="0.25">
      <c r="A20" s="11"/>
      <c r="B20" s="112"/>
      <c r="C20" s="112"/>
      <c r="D20" s="11"/>
      <c r="E20" s="112"/>
      <c r="F20" s="112"/>
      <c r="G20" s="112"/>
      <c r="H20" s="12">
        <v>100</v>
      </c>
      <c r="I20" s="15">
        <v>24</v>
      </c>
      <c r="J20" s="16">
        <v>2400.3200000000002</v>
      </c>
      <c r="K20" s="113" t="s">
        <v>25</v>
      </c>
      <c r="L20" s="113"/>
      <c r="P20" s="25" t="s">
        <v>84</v>
      </c>
      <c r="Q20" s="26" t="s">
        <v>85</v>
      </c>
      <c r="R20" s="26" t="s">
        <v>86</v>
      </c>
      <c r="S20" s="27" t="s">
        <v>87</v>
      </c>
      <c r="T20" s="26" t="s">
        <v>88</v>
      </c>
      <c r="U20" s="26" t="s">
        <v>89</v>
      </c>
      <c r="V20" s="26" t="s">
        <v>90</v>
      </c>
      <c r="W20" s="26" t="s">
        <v>91</v>
      </c>
      <c r="X20" s="28" t="s">
        <v>92</v>
      </c>
    </row>
    <row r="21" spans="1:24" ht="26.1" customHeight="1" x14ac:dyDescent="0.25">
      <c r="A21" s="6" t="s">
        <v>32</v>
      </c>
      <c r="B21" s="123" t="s">
        <v>33</v>
      </c>
      <c r="C21" s="123"/>
      <c r="D21" s="7" t="s">
        <v>22</v>
      </c>
      <c r="E21" s="124" t="s">
        <v>34</v>
      </c>
      <c r="F21" s="124"/>
      <c r="G21" s="124"/>
      <c r="H21" s="8">
        <v>10</v>
      </c>
      <c r="I21" s="9">
        <v>50.78</v>
      </c>
      <c r="J21" s="10">
        <v>507.75</v>
      </c>
      <c r="K21" s="123" t="s">
        <v>24</v>
      </c>
      <c r="L21" s="123"/>
      <c r="P21" s="29"/>
      <c r="Q21" s="30"/>
      <c r="R21" s="30"/>
      <c r="S21" s="31"/>
      <c r="T21" s="30"/>
      <c r="U21" s="30"/>
      <c r="V21" s="32"/>
      <c r="W21" s="32"/>
      <c r="X21" s="33"/>
    </row>
    <row r="22" spans="1:24" ht="19.05" customHeight="1" x14ac:dyDescent="0.25">
      <c r="A22" s="11"/>
      <c r="B22" s="112"/>
      <c r="C22" s="112"/>
      <c r="D22" s="11"/>
      <c r="E22" s="112"/>
      <c r="F22" s="112"/>
      <c r="G22" s="112"/>
      <c r="H22" s="12">
        <v>100</v>
      </c>
      <c r="I22" s="15">
        <v>22.4</v>
      </c>
      <c r="J22" s="16">
        <v>2240.3200000000002</v>
      </c>
      <c r="K22" s="113" t="s">
        <v>25</v>
      </c>
      <c r="L22" s="113"/>
      <c r="P22" s="29">
        <v>1</v>
      </c>
      <c r="Q22" s="30">
        <v>1</v>
      </c>
      <c r="R22" s="30" t="s">
        <v>93</v>
      </c>
      <c r="S22" s="34" t="s">
        <v>94</v>
      </c>
      <c r="T22" s="30"/>
      <c r="U22" s="34"/>
      <c r="V22" s="35">
        <v>28.75</v>
      </c>
      <c r="W22" s="35">
        <f>Q22*V22</f>
        <v>28.75</v>
      </c>
      <c r="X22" s="33"/>
    </row>
    <row r="23" spans="1:24" ht="15" customHeight="1" x14ac:dyDescent="0.25">
      <c r="A23" s="6" t="s">
        <v>35</v>
      </c>
      <c r="B23" s="123" t="s">
        <v>36</v>
      </c>
      <c r="C23" s="123"/>
      <c r="D23" s="17">
        <v>1</v>
      </c>
      <c r="E23" s="123" t="s">
        <v>37</v>
      </c>
      <c r="F23" s="123"/>
      <c r="G23" s="123"/>
      <c r="H23" s="8">
        <v>10</v>
      </c>
      <c r="I23" s="9">
        <v>138.80000000000001</v>
      </c>
      <c r="J23" s="18">
        <v>1388</v>
      </c>
      <c r="K23" s="123" t="s">
        <v>25</v>
      </c>
      <c r="L23" s="123"/>
      <c r="P23" s="29">
        <v>2</v>
      </c>
      <c r="Q23" s="30">
        <v>1</v>
      </c>
      <c r="R23" s="30" t="s">
        <v>93</v>
      </c>
      <c r="S23" s="36" t="s">
        <v>95</v>
      </c>
      <c r="T23" s="30"/>
      <c r="U23" s="30"/>
      <c r="V23" s="37">
        <v>12.5</v>
      </c>
      <c r="W23" s="35">
        <f t="shared" ref="W23:W56" si="0">Q23*V23</f>
        <v>12.5</v>
      </c>
      <c r="X23" s="38"/>
    </row>
    <row r="24" spans="1:24" ht="19.05" customHeight="1" x14ac:dyDescent="0.25">
      <c r="A24" s="11"/>
      <c r="B24" s="112"/>
      <c r="C24" s="112"/>
      <c r="D24" s="11"/>
      <c r="E24" s="112"/>
      <c r="F24" s="112"/>
      <c r="G24" s="112"/>
      <c r="H24" s="12">
        <v>100</v>
      </c>
      <c r="I24" s="15">
        <v>92.46</v>
      </c>
      <c r="J24" s="16">
        <v>9246.4</v>
      </c>
      <c r="K24" s="113" t="s">
        <v>38</v>
      </c>
      <c r="L24" s="113"/>
      <c r="P24" s="29">
        <v>3</v>
      </c>
      <c r="Q24" s="30">
        <v>1</v>
      </c>
      <c r="R24" s="39" t="s">
        <v>93</v>
      </c>
      <c r="S24" s="36" t="s">
        <v>96</v>
      </c>
      <c r="T24" s="30"/>
      <c r="U24" s="30"/>
      <c r="V24" s="37">
        <v>12.5</v>
      </c>
      <c r="W24" s="35">
        <f t="shared" si="0"/>
        <v>12.5</v>
      </c>
      <c r="X24" s="38"/>
    </row>
    <row r="25" spans="1:24" ht="26.1" customHeight="1" x14ac:dyDescent="0.25">
      <c r="A25" s="6" t="s">
        <v>39</v>
      </c>
      <c r="B25" s="123" t="s">
        <v>40</v>
      </c>
      <c r="C25" s="123"/>
      <c r="D25" s="7" t="s">
        <v>22</v>
      </c>
      <c r="E25" s="123" t="s">
        <v>41</v>
      </c>
      <c r="F25" s="123"/>
      <c r="G25" s="123"/>
      <c r="H25" s="8">
        <v>10</v>
      </c>
      <c r="I25" s="9">
        <v>19.45</v>
      </c>
      <c r="J25" s="10">
        <v>194.5</v>
      </c>
      <c r="K25" s="123" t="s">
        <v>24</v>
      </c>
      <c r="L25" s="123"/>
      <c r="P25" s="29">
        <v>4</v>
      </c>
      <c r="Q25" s="39">
        <v>1</v>
      </c>
      <c r="R25" s="39" t="s">
        <v>93</v>
      </c>
      <c r="S25" s="36" t="s">
        <v>97</v>
      </c>
      <c r="T25" s="30"/>
      <c r="U25" s="30"/>
      <c r="V25" s="37">
        <v>218.75</v>
      </c>
      <c r="W25" s="35">
        <f t="shared" si="0"/>
        <v>218.75</v>
      </c>
      <c r="X25" s="38"/>
    </row>
    <row r="26" spans="1:24" ht="19.05" customHeight="1" x14ac:dyDescent="0.25">
      <c r="A26" s="11"/>
      <c r="B26" s="112"/>
      <c r="C26" s="112"/>
      <c r="D26" s="11"/>
      <c r="E26" s="112"/>
      <c r="F26" s="112"/>
      <c r="G26" s="112"/>
      <c r="H26" s="12">
        <v>100</v>
      </c>
      <c r="I26" s="13">
        <v>9.3000000000000007</v>
      </c>
      <c r="J26" s="14">
        <v>930.32</v>
      </c>
      <c r="K26" s="113" t="s">
        <v>25</v>
      </c>
      <c r="L26" s="113"/>
      <c r="P26" s="29">
        <v>5</v>
      </c>
      <c r="Q26" s="39">
        <v>1</v>
      </c>
      <c r="R26" s="39" t="s">
        <v>93</v>
      </c>
      <c r="S26" s="40" t="s">
        <v>98</v>
      </c>
      <c r="T26" s="30"/>
      <c r="U26" s="30"/>
      <c r="V26" s="37">
        <v>45</v>
      </c>
      <c r="W26" s="35">
        <f t="shared" si="0"/>
        <v>45</v>
      </c>
      <c r="X26" s="38"/>
    </row>
    <row r="27" spans="1:24" ht="26.1" customHeight="1" x14ac:dyDescent="0.25">
      <c r="A27" s="6" t="s">
        <v>42</v>
      </c>
      <c r="B27" s="123" t="s">
        <v>43</v>
      </c>
      <c r="C27" s="123"/>
      <c r="D27" s="7" t="s">
        <v>22</v>
      </c>
      <c r="E27" s="123" t="s">
        <v>44</v>
      </c>
      <c r="F27" s="123"/>
      <c r="G27" s="123"/>
      <c r="H27" s="8">
        <v>10</v>
      </c>
      <c r="I27" s="9">
        <v>19.45</v>
      </c>
      <c r="J27" s="10">
        <v>194.5</v>
      </c>
      <c r="K27" s="123" t="s">
        <v>24</v>
      </c>
      <c r="L27" s="123"/>
      <c r="P27" s="29">
        <v>6</v>
      </c>
      <c r="Q27" s="39">
        <v>1</v>
      </c>
      <c r="R27" s="39" t="s">
        <v>93</v>
      </c>
      <c r="S27" s="36" t="s">
        <v>99</v>
      </c>
      <c r="T27" s="30"/>
      <c r="U27" s="30"/>
      <c r="V27" s="37">
        <v>45</v>
      </c>
      <c r="W27" s="35">
        <f t="shared" si="0"/>
        <v>45</v>
      </c>
      <c r="X27" s="38"/>
    </row>
    <row r="28" spans="1:24" ht="19.05" customHeight="1" x14ac:dyDescent="0.25">
      <c r="A28" s="11"/>
      <c r="B28" s="112"/>
      <c r="C28" s="112"/>
      <c r="D28" s="11"/>
      <c r="E28" s="112"/>
      <c r="F28" s="112"/>
      <c r="G28" s="112"/>
      <c r="H28" s="12">
        <v>100</v>
      </c>
      <c r="I28" s="13">
        <v>9.3000000000000007</v>
      </c>
      <c r="J28" s="14">
        <v>930.32</v>
      </c>
      <c r="K28" s="113" t="s">
        <v>25</v>
      </c>
      <c r="L28" s="113"/>
      <c r="P28" s="29">
        <v>7</v>
      </c>
      <c r="Q28" s="39">
        <v>1</v>
      </c>
      <c r="R28" s="39" t="s">
        <v>93</v>
      </c>
      <c r="S28" s="36" t="s">
        <v>100</v>
      </c>
      <c r="T28" s="30"/>
      <c r="U28" s="30"/>
      <c r="V28" s="37">
        <v>22.5</v>
      </c>
      <c r="W28" s="35">
        <f t="shared" si="0"/>
        <v>22.5</v>
      </c>
      <c r="X28" s="38"/>
    </row>
    <row r="29" spans="1:24" ht="26.1" customHeight="1" x14ac:dyDescent="0.25">
      <c r="A29" s="6" t="s">
        <v>45</v>
      </c>
      <c r="B29" s="123" t="s">
        <v>46</v>
      </c>
      <c r="C29" s="123"/>
      <c r="D29" s="7" t="s">
        <v>22</v>
      </c>
      <c r="E29" s="123" t="s">
        <v>23</v>
      </c>
      <c r="F29" s="123"/>
      <c r="G29" s="123"/>
      <c r="H29" s="8">
        <v>10</v>
      </c>
      <c r="I29" s="9">
        <v>30.58</v>
      </c>
      <c r="J29" s="10">
        <v>305.75</v>
      </c>
      <c r="K29" s="123" t="s">
        <v>24</v>
      </c>
      <c r="L29" s="123"/>
      <c r="P29" s="29">
        <v>8</v>
      </c>
      <c r="Q29" s="39">
        <v>2</v>
      </c>
      <c r="R29" s="39" t="s">
        <v>93</v>
      </c>
      <c r="S29" s="41" t="s">
        <v>101</v>
      </c>
      <c r="T29" s="30"/>
      <c r="U29" s="30"/>
      <c r="V29" s="32">
        <v>40</v>
      </c>
      <c r="W29" s="35">
        <f t="shared" si="0"/>
        <v>80</v>
      </c>
      <c r="X29" s="33"/>
    </row>
    <row r="30" spans="1:24" ht="19.05" customHeight="1" x14ac:dyDescent="0.25">
      <c r="A30" s="11"/>
      <c r="B30" s="112"/>
      <c r="C30" s="112"/>
      <c r="D30" s="11"/>
      <c r="E30" s="112"/>
      <c r="F30" s="112"/>
      <c r="G30" s="112"/>
      <c r="H30" s="12">
        <v>100</v>
      </c>
      <c r="I30" s="15">
        <v>11.59</v>
      </c>
      <c r="J30" s="16">
        <v>1158.7</v>
      </c>
      <c r="K30" s="113" t="s">
        <v>25</v>
      </c>
      <c r="L30" s="113"/>
      <c r="P30" s="29">
        <v>9</v>
      </c>
      <c r="Q30" s="39">
        <v>1</v>
      </c>
      <c r="R30" s="39" t="s">
        <v>93</v>
      </c>
      <c r="S30" s="41" t="s">
        <v>102</v>
      </c>
      <c r="T30" s="30"/>
      <c r="U30" s="30"/>
      <c r="V30" s="32">
        <v>32.5</v>
      </c>
      <c r="W30" s="35">
        <f t="shared" si="0"/>
        <v>32.5</v>
      </c>
      <c r="X30" s="33"/>
    </row>
    <row r="31" spans="1:24" ht="12" customHeight="1" x14ac:dyDescent="0.25">
      <c r="P31" s="29">
        <v>10</v>
      </c>
      <c r="Q31" s="39">
        <v>1</v>
      </c>
      <c r="R31" s="39" t="s">
        <v>93</v>
      </c>
      <c r="S31" s="41" t="s">
        <v>103</v>
      </c>
      <c r="T31" s="30"/>
      <c r="U31" s="30"/>
      <c r="V31" s="32">
        <v>32.5</v>
      </c>
      <c r="W31" s="35">
        <f t="shared" si="0"/>
        <v>32.5</v>
      </c>
      <c r="X31" s="33"/>
    </row>
    <row r="32" spans="1:24" ht="12" customHeight="1" thickBot="1" x14ac:dyDescent="0.3">
      <c r="H32" s="57" t="s">
        <v>47</v>
      </c>
      <c r="I32" s="58">
        <f>10*SUM(I29,I27,I25,I23,I21,I19,I15)+20*I17</f>
        <v>4109.5</v>
      </c>
      <c r="P32" s="42"/>
      <c r="Q32" s="43"/>
      <c r="R32" s="43"/>
      <c r="S32" s="44"/>
      <c r="T32" s="43"/>
      <c r="U32" s="43"/>
      <c r="V32" s="45"/>
      <c r="W32" s="46"/>
      <c r="X32" s="47"/>
    </row>
    <row r="33" spans="1:24" ht="12" customHeight="1" x14ac:dyDescent="0.25">
      <c r="H33" s="57" t="s">
        <v>48</v>
      </c>
      <c r="I33" s="58">
        <f>100*SUM(I30,I28,I26,I24,I22,I20,I16)+200*I18</f>
        <v>21361</v>
      </c>
      <c r="P33" s="48"/>
      <c r="Q33" s="20"/>
      <c r="R33" s="20"/>
      <c r="S33" s="20"/>
      <c r="T33" s="20"/>
      <c r="U33" s="20"/>
      <c r="V33" s="59" t="s">
        <v>104</v>
      </c>
      <c r="W33" s="60">
        <f>SUM(W22:W31)</f>
        <v>530</v>
      </c>
      <c r="X33" s="20"/>
    </row>
    <row r="34" spans="1:24" ht="12" customHeight="1" thickBot="1" x14ac:dyDescent="0.3">
      <c r="P34" s="20"/>
      <c r="Q34" s="20"/>
      <c r="R34" s="20"/>
      <c r="S34" s="20"/>
      <c r="T34" s="20"/>
      <c r="U34" s="20"/>
      <c r="V34" s="20"/>
      <c r="W34" s="35"/>
      <c r="X34" s="20"/>
    </row>
    <row r="35" spans="1:24" ht="14.1" customHeight="1" x14ac:dyDescent="0.25">
      <c r="P35" s="49">
        <v>1</v>
      </c>
      <c r="Q35" s="50">
        <v>10</v>
      </c>
      <c r="R35" s="50" t="s">
        <v>93</v>
      </c>
      <c r="S35" s="51" t="s">
        <v>94</v>
      </c>
      <c r="T35" s="50"/>
      <c r="U35" s="50"/>
      <c r="V35" s="50">
        <v>20.149999999999999</v>
      </c>
      <c r="W35" s="52">
        <f t="shared" si="0"/>
        <v>201.5</v>
      </c>
      <c r="X35" s="53"/>
    </row>
    <row r="36" spans="1:24" ht="14.1" customHeight="1" x14ac:dyDescent="0.25">
      <c r="P36" s="29">
        <v>2</v>
      </c>
      <c r="Q36" s="30">
        <v>10</v>
      </c>
      <c r="R36" s="30" t="s">
        <v>93</v>
      </c>
      <c r="S36" s="36" t="s">
        <v>95</v>
      </c>
      <c r="T36" s="30"/>
      <c r="U36" s="30"/>
      <c r="V36" s="30">
        <v>8.23</v>
      </c>
      <c r="W36" s="35">
        <f t="shared" si="0"/>
        <v>82.300000000000011</v>
      </c>
      <c r="X36" s="33"/>
    </row>
    <row r="37" spans="1:24" ht="12" customHeight="1" x14ac:dyDescent="0.25">
      <c r="P37" s="29">
        <v>3</v>
      </c>
      <c r="Q37" s="30">
        <v>10</v>
      </c>
      <c r="R37" s="39" t="s">
        <v>93</v>
      </c>
      <c r="S37" s="36" t="s">
        <v>96</v>
      </c>
      <c r="T37" s="30"/>
      <c r="U37" s="30"/>
      <c r="V37" s="30">
        <v>8.23</v>
      </c>
      <c r="W37" s="35">
        <f t="shared" si="0"/>
        <v>82.300000000000011</v>
      </c>
      <c r="X37" s="33"/>
    </row>
    <row r="38" spans="1:24" ht="12" customHeight="1" x14ac:dyDescent="0.25">
      <c r="P38" s="29">
        <v>4</v>
      </c>
      <c r="Q38" s="39">
        <v>10</v>
      </c>
      <c r="R38" s="39" t="s">
        <v>93</v>
      </c>
      <c r="S38" s="36" t="s">
        <v>97</v>
      </c>
      <c r="T38" s="30"/>
      <c r="U38" s="30"/>
      <c r="V38" s="30">
        <v>127</v>
      </c>
      <c r="W38" s="35">
        <f t="shared" si="0"/>
        <v>1270</v>
      </c>
      <c r="X38" s="33"/>
    </row>
    <row r="39" spans="1:24" ht="12" customHeight="1" x14ac:dyDescent="0.25">
      <c r="P39" s="29">
        <v>5</v>
      </c>
      <c r="Q39" s="39">
        <v>10</v>
      </c>
      <c r="R39" s="39" t="s">
        <v>93</v>
      </c>
      <c r="S39" s="40" t="s">
        <v>98</v>
      </c>
      <c r="T39" s="30"/>
      <c r="U39" s="30"/>
      <c r="V39" s="30">
        <v>26.35</v>
      </c>
      <c r="W39" s="35">
        <f t="shared" si="0"/>
        <v>263.5</v>
      </c>
      <c r="X39" s="33"/>
    </row>
    <row r="40" spans="1:24" ht="12" customHeight="1" x14ac:dyDescent="0.25">
      <c r="P40" s="29">
        <v>6</v>
      </c>
      <c r="Q40" s="39">
        <v>10</v>
      </c>
      <c r="R40" s="39" t="s">
        <v>93</v>
      </c>
      <c r="S40" s="36" t="s">
        <v>99</v>
      </c>
      <c r="T40" s="30"/>
      <c r="U40" s="30"/>
      <c r="V40" s="30">
        <v>30.26</v>
      </c>
      <c r="W40" s="35">
        <f t="shared" si="0"/>
        <v>302.60000000000002</v>
      </c>
      <c r="X40" s="33"/>
    </row>
    <row r="41" spans="1:24" ht="12" customHeight="1" x14ac:dyDescent="0.25">
      <c r="P41" s="29">
        <v>7</v>
      </c>
      <c r="Q41" s="39">
        <v>10</v>
      </c>
      <c r="R41" s="39" t="s">
        <v>93</v>
      </c>
      <c r="S41" s="36" t="s">
        <v>100</v>
      </c>
      <c r="T41" s="30"/>
      <c r="U41" s="30"/>
      <c r="V41" s="30">
        <v>18.32</v>
      </c>
      <c r="W41" s="35">
        <f t="shared" si="0"/>
        <v>183.2</v>
      </c>
      <c r="X41" s="33"/>
    </row>
    <row r="42" spans="1:24" ht="12" customHeight="1" x14ac:dyDescent="0.25">
      <c r="P42" s="29">
        <v>8</v>
      </c>
      <c r="Q42" s="39">
        <v>20</v>
      </c>
      <c r="R42" s="39" t="s">
        <v>93</v>
      </c>
      <c r="S42" s="41" t="s">
        <v>101</v>
      </c>
      <c r="T42" s="30"/>
      <c r="U42" s="30"/>
      <c r="V42" s="30">
        <v>20.75</v>
      </c>
      <c r="W42" s="35">
        <f t="shared" si="0"/>
        <v>415</v>
      </c>
      <c r="X42" s="33"/>
    </row>
    <row r="43" spans="1:24" x14ac:dyDescent="0.25">
      <c r="P43" s="29">
        <v>9</v>
      </c>
      <c r="Q43" s="39">
        <v>10</v>
      </c>
      <c r="R43" s="39" t="s">
        <v>93</v>
      </c>
      <c r="S43" s="41" t="s">
        <v>102</v>
      </c>
      <c r="T43" s="30"/>
      <c r="U43" s="30"/>
      <c r="V43" s="30">
        <v>23</v>
      </c>
      <c r="W43" s="35">
        <f t="shared" si="0"/>
        <v>230</v>
      </c>
      <c r="X43" s="33"/>
    </row>
    <row r="44" spans="1:24" ht="13.8" thickBot="1" x14ac:dyDescent="0.3">
      <c r="P44" s="42">
        <v>10</v>
      </c>
      <c r="Q44" s="54">
        <v>10</v>
      </c>
      <c r="R44" s="54" t="s">
        <v>93</v>
      </c>
      <c r="S44" s="55" t="s">
        <v>103</v>
      </c>
      <c r="T44" s="43"/>
      <c r="U44" s="43"/>
      <c r="V44" s="43">
        <v>23</v>
      </c>
      <c r="W44" s="46">
        <f t="shared" si="0"/>
        <v>230</v>
      </c>
      <c r="X44" s="56"/>
    </row>
    <row r="45" spans="1:24" x14ac:dyDescent="0.25">
      <c r="P45" s="20"/>
      <c r="Q45" s="20"/>
      <c r="R45" s="20"/>
      <c r="S45" s="20"/>
      <c r="T45" s="20"/>
      <c r="U45" s="20"/>
      <c r="V45" s="61" t="s">
        <v>104</v>
      </c>
      <c r="W45" s="60">
        <f>SUM(W35:W44)</f>
        <v>3260.3999999999996</v>
      </c>
      <c r="X45" s="20"/>
    </row>
    <row r="46" spans="1:24" ht="13.8" thickBot="1" x14ac:dyDescent="0.3">
      <c r="P46" s="20"/>
      <c r="Q46" s="20"/>
      <c r="R46" s="20"/>
      <c r="S46" s="20"/>
      <c r="T46" s="20"/>
      <c r="U46" s="20"/>
      <c r="V46" s="20"/>
      <c r="W46" s="35"/>
      <c r="X46" s="20"/>
    </row>
    <row r="47" spans="1:24" x14ac:dyDescent="0.25">
      <c r="P47" s="49">
        <v>1</v>
      </c>
      <c r="Q47" s="50">
        <v>136</v>
      </c>
      <c r="R47" s="50" t="s">
        <v>93</v>
      </c>
      <c r="S47" s="51" t="s">
        <v>94</v>
      </c>
      <c r="T47" s="50"/>
      <c r="U47" s="50"/>
      <c r="V47" s="50">
        <v>15.02</v>
      </c>
      <c r="W47" s="52">
        <f t="shared" si="0"/>
        <v>2042.72</v>
      </c>
      <c r="X47" s="53"/>
    </row>
    <row r="48" spans="1:24" x14ac:dyDescent="0.25">
      <c r="A48" s="19"/>
      <c r="P48" s="29">
        <v>2</v>
      </c>
      <c r="Q48" s="30">
        <v>136</v>
      </c>
      <c r="R48" s="30" t="s">
        <v>93</v>
      </c>
      <c r="S48" s="36" t="s">
        <v>95</v>
      </c>
      <c r="T48" s="30"/>
      <c r="U48" s="30"/>
      <c r="V48" s="30">
        <v>4.03</v>
      </c>
      <c r="W48" s="35">
        <f t="shared" si="0"/>
        <v>548.08000000000004</v>
      </c>
      <c r="X48" s="33"/>
    </row>
    <row r="49" spans="1:24" x14ac:dyDescent="0.25">
      <c r="A49" s="2"/>
      <c r="P49" s="29">
        <v>3</v>
      </c>
      <c r="Q49" s="30">
        <v>136</v>
      </c>
      <c r="R49" s="39" t="s">
        <v>93</v>
      </c>
      <c r="S49" s="36" t="s">
        <v>96</v>
      </c>
      <c r="T49" s="30"/>
      <c r="U49" s="30"/>
      <c r="V49" s="30">
        <v>4.03</v>
      </c>
      <c r="W49" s="35">
        <f t="shared" si="0"/>
        <v>548.08000000000004</v>
      </c>
      <c r="X49" s="33"/>
    </row>
    <row r="50" spans="1:24" x14ac:dyDescent="0.25">
      <c r="A50" s="2"/>
      <c r="P50" s="29">
        <v>4</v>
      </c>
      <c r="Q50" s="39">
        <v>136</v>
      </c>
      <c r="R50" s="39" t="s">
        <v>93</v>
      </c>
      <c r="S50" s="36" t="s">
        <v>97</v>
      </c>
      <c r="T50" s="30"/>
      <c r="U50" s="30"/>
      <c r="V50" s="30">
        <v>88.09</v>
      </c>
      <c r="W50" s="35">
        <f t="shared" si="0"/>
        <v>11980.24</v>
      </c>
      <c r="X50" s="33"/>
    </row>
    <row r="51" spans="1:24" x14ac:dyDescent="0.25">
      <c r="A51" s="2"/>
      <c r="P51" s="29">
        <v>5</v>
      </c>
      <c r="Q51" s="39">
        <v>136</v>
      </c>
      <c r="R51" s="39" t="s">
        <v>93</v>
      </c>
      <c r="S51" s="40" t="s">
        <v>98</v>
      </c>
      <c r="T51" s="30"/>
      <c r="U51" s="30"/>
      <c r="V51" s="30">
        <v>15.1</v>
      </c>
      <c r="W51" s="35">
        <f t="shared" si="0"/>
        <v>2053.6</v>
      </c>
      <c r="X51" s="33"/>
    </row>
    <row r="52" spans="1:24" x14ac:dyDescent="0.25">
      <c r="A52" s="1"/>
      <c r="P52" s="29">
        <v>6</v>
      </c>
      <c r="Q52" s="39">
        <v>136</v>
      </c>
      <c r="R52" s="39" t="s">
        <v>93</v>
      </c>
      <c r="S52" s="36" t="s">
        <v>99</v>
      </c>
      <c r="T52" s="30"/>
      <c r="U52" s="30"/>
      <c r="V52" s="30">
        <v>19.64</v>
      </c>
      <c r="W52" s="35">
        <f t="shared" si="0"/>
        <v>2671.04</v>
      </c>
      <c r="X52" s="33"/>
    </row>
    <row r="53" spans="1:24" x14ac:dyDescent="0.25">
      <c r="A53" s="1"/>
      <c r="P53" s="29">
        <v>7</v>
      </c>
      <c r="Q53" s="39">
        <v>136</v>
      </c>
      <c r="R53" s="39" t="s">
        <v>93</v>
      </c>
      <c r="S53" s="36" t="s">
        <v>100</v>
      </c>
      <c r="T53" s="30"/>
      <c r="U53" s="30"/>
      <c r="V53" s="30">
        <v>7.28</v>
      </c>
      <c r="W53" s="35">
        <f t="shared" si="0"/>
        <v>990.08</v>
      </c>
      <c r="X53" s="33"/>
    </row>
    <row r="54" spans="1:24" x14ac:dyDescent="0.25">
      <c r="A54" s="2"/>
      <c r="P54" s="29">
        <v>8</v>
      </c>
      <c r="Q54" s="39">
        <v>272</v>
      </c>
      <c r="R54" s="39" t="s">
        <v>93</v>
      </c>
      <c r="S54" s="41" t="s">
        <v>101</v>
      </c>
      <c r="T54" s="30"/>
      <c r="U54" s="30"/>
      <c r="V54" s="30">
        <v>11.72</v>
      </c>
      <c r="W54" s="35">
        <f t="shared" si="0"/>
        <v>3187.84</v>
      </c>
      <c r="X54" s="33"/>
    </row>
    <row r="55" spans="1:24" x14ac:dyDescent="0.25">
      <c r="A55" s="19"/>
      <c r="P55" s="29">
        <v>9</v>
      </c>
      <c r="Q55" s="39">
        <v>136</v>
      </c>
      <c r="R55" s="39" t="s">
        <v>93</v>
      </c>
      <c r="S55" s="41" t="s">
        <v>102</v>
      </c>
      <c r="T55" s="30"/>
      <c r="U55" s="30"/>
      <c r="V55" s="30">
        <v>8.3699999999999992</v>
      </c>
      <c r="W55" s="35">
        <f t="shared" si="0"/>
        <v>1138.32</v>
      </c>
      <c r="X55" s="33"/>
    </row>
    <row r="56" spans="1:24" ht="13.8" thickBot="1" x14ac:dyDescent="0.3">
      <c r="A56" s="2"/>
      <c r="P56" s="42">
        <v>10</v>
      </c>
      <c r="Q56" s="54">
        <v>136</v>
      </c>
      <c r="R56" s="54" t="s">
        <v>93</v>
      </c>
      <c r="S56" s="55" t="s">
        <v>103</v>
      </c>
      <c r="T56" s="43"/>
      <c r="U56" s="43"/>
      <c r="V56" s="43">
        <v>8.3699999999999992</v>
      </c>
      <c r="W56" s="46">
        <f t="shared" si="0"/>
        <v>1138.32</v>
      </c>
      <c r="X56" s="56"/>
    </row>
    <row r="57" spans="1:24" x14ac:dyDescent="0.25">
      <c r="A57" s="2"/>
      <c r="P57" s="20"/>
      <c r="Q57" s="20"/>
      <c r="R57" s="20"/>
      <c r="S57" s="20"/>
      <c r="T57" s="20"/>
      <c r="U57" s="20"/>
      <c r="V57" s="61" t="s">
        <v>104</v>
      </c>
      <c r="W57" s="62">
        <f>SUM(W47:W56)</f>
        <v>26298.32</v>
      </c>
      <c r="X57" s="20"/>
    </row>
    <row r="58" spans="1:24" x14ac:dyDescent="0.25">
      <c r="A58" s="2"/>
    </row>
    <row r="59" spans="1:24" x14ac:dyDescent="0.25">
      <c r="A59" s="2"/>
    </row>
  </sheetData>
  <mergeCells count="103">
    <mergeCell ref="A1:B1"/>
    <mergeCell ref="A2:B2"/>
    <mergeCell ref="A3:B3"/>
    <mergeCell ref="A4:B4"/>
    <mergeCell ref="A5:B5"/>
    <mergeCell ref="B16:C16"/>
    <mergeCell ref="E16:G16"/>
    <mergeCell ref="K16:L16"/>
    <mergeCell ref="B17:C17"/>
    <mergeCell ref="E17:G17"/>
    <mergeCell ref="K17:L17"/>
    <mergeCell ref="A6:B6"/>
    <mergeCell ref="B14:C14"/>
    <mergeCell ref="E14:G14"/>
    <mergeCell ref="K14:L14"/>
    <mergeCell ref="B15:C15"/>
    <mergeCell ref="E15:G15"/>
    <mergeCell ref="K15:L15"/>
    <mergeCell ref="B20:C20"/>
    <mergeCell ref="E20:G20"/>
    <mergeCell ref="K20:L20"/>
    <mergeCell ref="B21:C21"/>
    <mergeCell ref="E21:G21"/>
    <mergeCell ref="K21:L21"/>
    <mergeCell ref="B18:C18"/>
    <mergeCell ref="E18:G18"/>
    <mergeCell ref="K18:L18"/>
    <mergeCell ref="B19:C19"/>
    <mergeCell ref="E19:G19"/>
    <mergeCell ref="K19:L19"/>
    <mergeCell ref="B24:C24"/>
    <mergeCell ref="E24:G24"/>
    <mergeCell ref="K24:L24"/>
    <mergeCell ref="B25:C25"/>
    <mergeCell ref="E25:G25"/>
    <mergeCell ref="K25:L25"/>
    <mergeCell ref="B22:C22"/>
    <mergeCell ref="E22:G22"/>
    <mergeCell ref="K22:L22"/>
    <mergeCell ref="B23:C23"/>
    <mergeCell ref="E23:G23"/>
    <mergeCell ref="K23:L23"/>
    <mergeCell ref="B28:C28"/>
    <mergeCell ref="E28:G28"/>
    <mergeCell ref="K28:L28"/>
    <mergeCell ref="B29:C29"/>
    <mergeCell ref="E29:G29"/>
    <mergeCell ref="K29:L29"/>
    <mergeCell ref="B26:C26"/>
    <mergeCell ref="E26:G26"/>
    <mergeCell ref="K26:L26"/>
    <mergeCell ref="B27:C27"/>
    <mergeCell ref="E27:G27"/>
    <mergeCell ref="K27:L27"/>
    <mergeCell ref="W1:X1"/>
    <mergeCell ref="P2:S2"/>
    <mergeCell ref="U2:V2"/>
    <mergeCell ref="W2:X2"/>
    <mergeCell ref="P3:S3"/>
    <mergeCell ref="U3:V4"/>
    <mergeCell ref="W3:X4"/>
    <mergeCell ref="P4:S4"/>
    <mergeCell ref="B30:C30"/>
    <mergeCell ref="E30:G30"/>
    <mergeCell ref="K30:L30"/>
    <mergeCell ref="P1:S1"/>
    <mergeCell ref="U1:V1"/>
    <mergeCell ref="P5:S5"/>
    <mergeCell ref="U5:U6"/>
    <mergeCell ref="V5:X6"/>
    <mergeCell ref="P6:S6"/>
    <mergeCell ref="P7:S7"/>
    <mergeCell ref="P8:S8"/>
    <mergeCell ref="U8:V8"/>
    <mergeCell ref="W8:X8"/>
    <mergeCell ref="P9:S9"/>
    <mergeCell ref="U9:V9"/>
    <mergeCell ref="W9:X9"/>
    <mergeCell ref="P12:S12"/>
    <mergeCell ref="U12:V12"/>
    <mergeCell ref="W12:X12"/>
    <mergeCell ref="P13:S13"/>
    <mergeCell ref="U13:V13"/>
    <mergeCell ref="W13:X13"/>
    <mergeCell ref="P10:S10"/>
    <mergeCell ref="U10:V10"/>
    <mergeCell ref="W10:X10"/>
    <mergeCell ref="P11:S11"/>
    <mergeCell ref="U11:V11"/>
    <mergeCell ref="W11:X11"/>
    <mergeCell ref="P18:S18"/>
    <mergeCell ref="U18:X18"/>
    <mergeCell ref="P16:S16"/>
    <mergeCell ref="U16:V16"/>
    <mergeCell ref="W16:X16"/>
    <mergeCell ref="P17:S17"/>
    <mergeCell ref="U17:X17"/>
    <mergeCell ref="P14:S14"/>
    <mergeCell ref="U14:V14"/>
    <mergeCell ref="W14:X14"/>
    <mergeCell ref="P15:S15"/>
    <mergeCell ref="U15:V15"/>
    <mergeCell ref="W15:X15"/>
  </mergeCells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2017-08-16T09:36:41Z</dcterms:created>
  <dcterms:modified xsi:type="dcterms:W3CDTF">2017-09-12T18:07:44Z</dcterms:modified>
</cp:coreProperties>
</file>