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comparePaper/results/"/>
    </mc:Choice>
  </mc:AlternateContent>
  <xr:revisionPtr revIDLastSave="2568" documentId="8_{5EA607B5-FEB3-4371-A8A2-A647BC772F7A}" xr6:coauthVersionLast="47" xr6:coauthVersionMax="47" xr10:uidLastSave="{279D6CD2-40EA-4DC0-915E-F45D4F33C5AB}"/>
  <bookViews>
    <workbookView xWindow="28680" yWindow="-2505" windowWidth="29040" windowHeight="15840" xr2:uid="{A47F8309-D409-42C2-BDCF-8F73EE3D5D94}"/>
  </bookViews>
  <sheets>
    <sheet name="First Table (2)" sheetId="5" r:id="rId1"/>
    <sheet name="First Table" sheetId="2" r:id="rId2"/>
    <sheet name="Sheet1" sheetId="4" r:id="rId3"/>
    <sheet name="Sheet3" sheetId="3" r:id="rId4"/>
    <sheet name="Origin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5" l="1"/>
  <c r="G129" i="5"/>
  <c r="G128" i="5"/>
  <c r="G127" i="5"/>
  <c r="G126" i="5"/>
  <c r="G125" i="5"/>
  <c r="G123" i="5"/>
  <c r="G122" i="5"/>
  <c r="G121" i="5"/>
  <c r="G120" i="5"/>
  <c r="G119" i="5"/>
  <c r="G118" i="5"/>
  <c r="G116" i="5"/>
  <c r="G115" i="5"/>
  <c r="G114" i="5"/>
  <c r="G113" i="5"/>
  <c r="G112" i="5"/>
  <c r="G111" i="5"/>
  <c r="G109" i="5"/>
  <c r="G108" i="5"/>
  <c r="G107" i="5"/>
  <c r="G106" i="5"/>
  <c r="G105" i="5"/>
  <c r="G104" i="5"/>
  <c r="G102" i="5"/>
  <c r="G101" i="5"/>
  <c r="G100" i="5"/>
  <c r="G99" i="5"/>
  <c r="G98" i="5"/>
  <c r="G97" i="5"/>
  <c r="L141" i="5"/>
  <c r="L140" i="5"/>
  <c r="L139" i="5"/>
  <c r="L137" i="5"/>
  <c r="L136" i="5"/>
  <c r="L135" i="5"/>
  <c r="T182" i="5"/>
  <c r="T183" i="5"/>
  <c r="T184" i="5"/>
  <c r="T185" i="5"/>
  <c r="Y181" i="5"/>
  <c r="T181" i="5"/>
  <c r="S185" i="5"/>
  <c r="S184" i="5"/>
  <c r="S183" i="5"/>
  <c r="S182" i="5"/>
  <c r="S181" i="5"/>
  <c r="R185" i="5"/>
  <c r="R184" i="5"/>
  <c r="R183" i="5"/>
  <c r="R182" i="5"/>
  <c r="R181" i="5"/>
  <c r="Q185" i="5"/>
  <c r="Q184" i="5"/>
  <c r="Q183" i="5"/>
  <c r="Q182" i="5"/>
  <c r="Q181" i="5"/>
  <c r="P185" i="5"/>
  <c r="P184" i="5"/>
  <c r="P183" i="5"/>
  <c r="P182" i="5"/>
  <c r="P181" i="5"/>
  <c r="L107" i="5"/>
  <c r="J113" i="5"/>
  <c r="M141" i="5"/>
  <c r="M140" i="5"/>
  <c r="M139" i="5"/>
  <c r="N141" i="5"/>
  <c r="N140" i="5"/>
  <c r="N139" i="5"/>
  <c r="N137" i="5"/>
  <c r="N136" i="5"/>
  <c r="N135" i="5"/>
  <c r="N134" i="5"/>
  <c r="N133" i="5"/>
  <c r="N132" i="5"/>
  <c r="N130" i="5"/>
  <c r="N129" i="5"/>
  <c r="N128" i="5"/>
  <c r="N127" i="5"/>
  <c r="N126" i="5"/>
  <c r="N125" i="5"/>
  <c r="N123" i="5"/>
  <c r="N122" i="5"/>
  <c r="N121" i="5"/>
  <c r="N120" i="5"/>
  <c r="N119" i="5"/>
  <c r="N118" i="5"/>
  <c r="N116" i="5"/>
  <c r="N115" i="5"/>
  <c r="N114" i="5"/>
  <c r="N113" i="5"/>
  <c r="N112" i="5"/>
  <c r="N111" i="5"/>
  <c r="N109" i="5"/>
  <c r="N108" i="5"/>
  <c r="N107" i="5"/>
  <c r="M137" i="5"/>
  <c r="M136" i="5"/>
  <c r="M135" i="5"/>
  <c r="M134" i="5"/>
  <c r="M133" i="5"/>
  <c r="M132" i="5"/>
  <c r="M130" i="5"/>
  <c r="M129" i="5"/>
  <c r="M128" i="5"/>
  <c r="M127" i="5"/>
  <c r="M126" i="5"/>
  <c r="M125" i="5"/>
  <c r="M123" i="5"/>
  <c r="M122" i="5"/>
  <c r="M121" i="5"/>
  <c r="M120" i="5"/>
  <c r="M119" i="5"/>
  <c r="M118" i="5"/>
  <c r="M116" i="5"/>
  <c r="M115" i="5"/>
  <c r="M114" i="5"/>
  <c r="M113" i="5"/>
  <c r="M112" i="5"/>
  <c r="M111" i="5"/>
  <c r="M109" i="5"/>
  <c r="M108" i="5"/>
  <c r="M107" i="5"/>
  <c r="L134" i="5"/>
  <c r="L133" i="5"/>
  <c r="L132" i="5"/>
  <c r="L130" i="5"/>
  <c r="L129" i="5"/>
  <c r="L128" i="5"/>
  <c r="L127" i="5"/>
  <c r="L126" i="5"/>
  <c r="L125" i="5"/>
  <c r="L123" i="5"/>
  <c r="L122" i="5"/>
  <c r="L121" i="5"/>
  <c r="L120" i="5"/>
  <c r="L119" i="5"/>
  <c r="L118" i="5"/>
  <c r="L116" i="5"/>
  <c r="L115" i="5"/>
  <c r="L114" i="5"/>
  <c r="L113" i="5"/>
  <c r="L112" i="5"/>
  <c r="L111" i="5"/>
  <c r="L109" i="5"/>
  <c r="L108" i="5"/>
  <c r="K141" i="5"/>
  <c r="K140" i="5"/>
  <c r="K139" i="5"/>
  <c r="K137" i="5"/>
  <c r="K136" i="5"/>
  <c r="K135" i="5"/>
  <c r="K134" i="5"/>
  <c r="K133" i="5"/>
  <c r="K132" i="5"/>
  <c r="K130" i="5"/>
  <c r="K129" i="5"/>
  <c r="K128" i="5"/>
  <c r="K127" i="5"/>
  <c r="K126" i="5"/>
  <c r="K125" i="5"/>
  <c r="K123" i="5"/>
  <c r="K122" i="5"/>
  <c r="K121" i="5"/>
  <c r="K120" i="5"/>
  <c r="K119" i="5"/>
  <c r="K118" i="5"/>
  <c r="K116" i="5"/>
  <c r="K115" i="5"/>
  <c r="K114" i="5"/>
  <c r="K113" i="5"/>
  <c r="K112" i="5"/>
  <c r="K111" i="5"/>
  <c r="K109" i="5"/>
  <c r="K108" i="5"/>
  <c r="K107" i="5"/>
  <c r="J111" i="5"/>
  <c r="J141" i="5"/>
  <c r="J140" i="5"/>
  <c r="J139" i="5"/>
  <c r="J137" i="5"/>
  <c r="J136" i="5"/>
  <c r="J135" i="5"/>
  <c r="J134" i="5"/>
  <c r="J133" i="5"/>
  <c r="J132" i="5"/>
  <c r="J130" i="5"/>
  <c r="J129" i="5"/>
  <c r="J128" i="5"/>
  <c r="J127" i="5"/>
  <c r="J126" i="5"/>
  <c r="J125" i="5"/>
  <c r="J123" i="5"/>
  <c r="J122" i="5"/>
  <c r="J121" i="5"/>
  <c r="J120" i="5"/>
  <c r="J119" i="5"/>
  <c r="J118" i="5"/>
  <c r="J116" i="5"/>
  <c r="J115" i="5"/>
  <c r="J114" i="5"/>
  <c r="J112" i="5"/>
  <c r="J109" i="5"/>
  <c r="J108" i="5"/>
  <c r="J107" i="5"/>
  <c r="O101" i="5"/>
  <c r="O100" i="5"/>
  <c r="O99" i="5"/>
  <c r="O98" i="5"/>
  <c r="O97" i="5"/>
  <c r="O96" i="5"/>
  <c r="M101" i="5"/>
  <c r="M100" i="5"/>
  <c r="M99" i="5"/>
  <c r="M98" i="5"/>
  <c r="M97" i="5"/>
  <c r="M96" i="5"/>
  <c r="L101" i="5"/>
  <c r="L100" i="5"/>
  <c r="L99" i="5"/>
  <c r="L98" i="5"/>
  <c r="L97" i="5"/>
  <c r="L96" i="5"/>
  <c r="K101" i="5"/>
  <c r="K100" i="5"/>
  <c r="K99" i="5"/>
  <c r="K98" i="5"/>
  <c r="K97" i="5"/>
  <c r="K96" i="5"/>
  <c r="J101" i="5"/>
  <c r="J100" i="5"/>
  <c r="J99" i="5"/>
  <c r="J98" i="5"/>
  <c r="J9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C87" i="5"/>
  <c r="D87" i="5"/>
  <c r="E87" i="5"/>
  <c r="C88" i="5"/>
  <c r="D88" i="5"/>
  <c r="E88" i="5"/>
  <c r="C89" i="5"/>
  <c r="D89" i="5"/>
  <c r="E89" i="5"/>
  <c r="F89" i="5"/>
  <c r="F88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C72" i="5"/>
  <c r="D72" i="5"/>
  <c r="E72" i="5"/>
  <c r="C73" i="5"/>
  <c r="D73" i="5"/>
  <c r="E73" i="5"/>
  <c r="C74" i="5"/>
  <c r="D74" i="5"/>
  <c r="E74" i="5"/>
  <c r="F74" i="5"/>
  <c r="F73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C57" i="5"/>
  <c r="D57" i="5"/>
  <c r="E57" i="5"/>
  <c r="C58" i="5"/>
  <c r="D58" i="5"/>
  <c r="E58" i="5"/>
  <c r="C59" i="5"/>
  <c r="D59" i="5"/>
  <c r="E59" i="5"/>
  <c r="F58" i="5"/>
  <c r="F59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C42" i="5"/>
  <c r="D42" i="5"/>
  <c r="E42" i="5"/>
  <c r="C43" i="5"/>
  <c r="D43" i="5"/>
  <c r="E43" i="5"/>
  <c r="C44" i="5"/>
  <c r="D44" i="5"/>
  <c r="E44" i="5"/>
  <c r="F44" i="5"/>
  <c r="F43" i="5"/>
  <c r="J96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G28" i="5"/>
  <c r="G29" i="5"/>
  <c r="G30" i="5"/>
  <c r="C28" i="5"/>
  <c r="D28" i="5"/>
  <c r="E28" i="5"/>
  <c r="C29" i="5"/>
  <c r="D29" i="5"/>
  <c r="E29" i="5"/>
  <c r="C30" i="5"/>
  <c r="D30" i="5"/>
  <c r="E30" i="5"/>
  <c r="F30" i="5"/>
  <c r="F29" i="5"/>
  <c r="R121" i="5"/>
  <c r="F87" i="5"/>
  <c r="F72" i="5"/>
  <c r="F57" i="5"/>
  <c r="F42" i="5"/>
  <c r="F28" i="5"/>
  <c r="AJ15" i="5"/>
  <c r="AI15" i="5"/>
  <c r="AH15" i="5"/>
  <c r="AG15" i="5"/>
  <c r="AF15" i="5"/>
  <c r="AD15" i="5"/>
  <c r="AC15" i="5"/>
  <c r="AB15" i="5"/>
  <c r="AA15" i="5"/>
  <c r="Z15" i="5"/>
  <c r="X15" i="5"/>
  <c r="W15" i="5"/>
  <c r="V15" i="5"/>
  <c r="U15" i="5"/>
  <c r="N15" i="5"/>
  <c r="L15" i="5"/>
  <c r="K15" i="5"/>
  <c r="J15" i="5"/>
  <c r="I15" i="5"/>
  <c r="H15" i="5"/>
  <c r="F15" i="5"/>
  <c r="E15" i="5"/>
  <c r="D15" i="5"/>
  <c r="C15" i="5"/>
  <c r="AJ14" i="5"/>
  <c r="AI14" i="5"/>
  <c r="AH14" i="5"/>
  <c r="AG14" i="5"/>
  <c r="AF14" i="5"/>
  <c r="AD14" i="5"/>
  <c r="AC14" i="5"/>
  <c r="AB14" i="5"/>
  <c r="AA14" i="5"/>
  <c r="Z14" i="5"/>
  <c r="X14" i="5"/>
  <c r="W14" i="5"/>
  <c r="V14" i="5"/>
  <c r="U14" i="5"/>
  <c r="N14" i="5"/>
  <c r="L14" i="5"/>
  <c r="K14" i="5"/>
  <c r="J14" i="5"/>
  <c r="I14" i="5"/>
  <c r="H14" i="5"/>
  <c r="F14" i="5"/>
  <c r="E14" i="5"/>
  <c r="D14" i="5"/>
  <c r="C14" i="5"/>
  <c r="AJ13" i="5"/>
  <c r="AI13" i="5"/>
  <c r="AH13" i="5"/>
  <c r="AG13" i="5"/>
  <c r="AF13" i="5"/>
  <c r="AD13" i="5"/>
  <c r="AC13" i="5"/>
  <c r="AB13" i="5"/>
  <c r="AA13" i="5"/>
  <c r="Z13" i="5"/>
  <c r="X13" i="5"/>
  <c r="W13" i="5"/>
  <c r="V13" i="5"/>
  <c r="U13" i="5"/>
  <c r="N13" i="5"/>
  <c r="L13" i="5"/>
  <c r="K13" i="5"/>
  <c r="J13" i="5"/>
  <c r="I13" i="5"/>
  <c r="H13" i="5"/>
  <c r="F13" i="5"/>
  <c r="E13" i="5"/>
  <c r="D13" i="5"/>
  <c r="C13" i="5"/>
  <c r="C17" i="5" s="1"/>
  <c r="K8" i="4"/>
  <c r="K7" i="4"/>
  <c r="K9" i="4"/>
  <c r="K10" i="4"/>
  <c r="K6" i="4"/>
  <c r="K5" i="4"/>
  <c r="K4" i="4"/>
  <c r="R126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J146" i="2"/>
  <c r="J145" i="2"/>
  <c r="J144" i="2"/>
  <c r="J142" i="2"/>
  <c r="J141" i="2"/>
  <c r="J140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J139" i="2"/>
  <c r="J138" i="2"/>
  <c r="J137" i="2"/>
  <c r="J135" i="2"/>
  <c r="J134" i="2"/>
  <c r="J133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J128" i="2"/>
  <c r="J132" i="2"/>
  <c r="J131" i="2"/>
  <c r="J130" i="2"/>
  <c r="J127" i="2"/>
  <c r="J126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J125" i="2"/>
  <c r="J124" i="2"/>
  <c r="J123" i="2"/>
  <c r="J121" i="2"/>
  <c r="J120" i="2"/>
  <c r="J119" i="2"/>
  <c r="N112" i="2"/>
  <c r="N113" i="2"/>
  <c r="N114" i="2"/>
  <c r="N116" i="2"/>
  <c r="N117" i="2"/>
  <c r="N118" i="2"/>
  <c r="M112" i="2"/>
  <c r="M113" i="2"/>
  <c r="M114" i="2"/>
  <c r="M116" i="2"/>
  <c r="M117" i="2"/>
  <c r="M118" i="2"/>
  <c r="L112" i="2"/>
  <c r="L113" i="2"/>
  <c r="L114" i="2"/>
  <c r="L116" i="2"/>
  <c r="L117" i="2"/>
  <c r="L118" i="2"/>
  <c r="K112" i="2"/>
  <c r="K113" i="2"/>
  <c r="K114" i="2"/>
  <c r="K116" i="2"/>
  <c r="K117" i="2"/>
  <c r="K118" i="2"/>
  <c r="J118" i="2"/>
  <c r="J117" i="2"/>
  <c r="J116" i="2"/>
  <c r="J114" i="2"/>
  <c r="J113" i="2"/>
  <c r="J112" i="2"/>
  <c r="O106" i="2"/>
  <c r="O105" i="2"/>
  <c r="O104" i="2"/>
  <c r="O103" i="2"/>
  <c r="O102" i="2"/>
  <c r="O101" i="2"/>
  <c r="M106" i="2"/>
  <c r="M105" i="2"/>
  <c r="M104" i="2"/>
  <c r="M103" i="2"/>
  <c r="M102" i="2"/>
  <c r="M101" i="2"/>
  <c r="K102" i="2"/>
  <c r="K103" i="2"/>
  <c r="K104" i="2"/>
  <c r="K105" i="2"/>
  <c r="K106" i="2"/>
  <c r="L106" i="2"/>
  <c r="L105" i="2"/>
  <c r="L104" i="2"/>
  <c r="L103" i="2"/>
  <c r="L102" i="2"/>
  <c r="L101" i="2"/>
  <c r="K101" i="2"/>
  <c r="J106" i="2"/>
  <c r="J105" i="2"/>
  <c r="J104" i="2"/>
  <c r="J103" i="2"/>
  <c r="J102" i="2"/>
  <c r="J101" i="2"/>
  <c r="C29" i="2"/>
  <c r="C30" i="2"/>
  <c r="C31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D46" i="2"/>
  <c r="D47" i="2" s="1"/>
  <c r="E102" i="2" s="1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T47" i="2" s="1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D62" i="2"/>
  <c r="E62" i="2"/>
  <c r="F62" i="2"/>
  <c r="F63" i="2" s="1"/>
  <c r="G116" i="2" s="1"/>
  <c r="G62" i="2"/>
  <c r="H62" i="2"/>
  <c r="I62" i="2"/>
  <c r="J62" i="2"/>
  <c r="K62" i="2"/>
  <c r="L62" i="2"/>
  <c r="M62" i="2"/>
  <c r="N62" i="2"/>
  <c r="N63" i="2" s="1"/>
  <c r="O62" i="2"/>
  <c r="P62" i="2"/>
  <c r="Q62" i="2"/>
  <c r="R62" i="2"/>
  <c r="S62" i="2"/>
  <c r="T62" i="2"/>
  <c r="U62" i="2"/>
  <c r="V62" i="2"/>
  <c r="V63" i="2" s="1"/>
  <c r="E119" i="2" s="1"/>
  <c r="W62" i="2"/>
  <c r="X62" i="2"/>
  <c r="Y62" i="2"/>
  <c r="Z62" i="2"/>
  <c r="AA62" i="2"/>
  <c r="AB62" i="2"/>
  <c r="AC62" i="2"/>
  <c r="AD62" i="2"/>
  <c r="AD63" i="2" s="1"/>
  <c r="G120" i="2" s="1"/>
  <c r="AE62" i="2"/>
  <c r="AF62" i="2"/>
  <c r="AG62" i="2"/>
  <c r="AH62" i="2"/>
  <c r="AI62" i="2"/>
  <c r="AJ62" i="2"/>
  <c r="AK62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C94" i="2"/>
  <c r="C93" i="2"/>
  <c r="C92" i="2"/>
  <c r="C78" i="2"/>
  <c r="C77" i="2"/>
  <c r="C76" i="2"/>
  <c r="C62" i="2"/>
  <c r="C61" i="2"/>
  <c r="C60" i="2"/>
  <c r="C46" i="2"/>
  <c r="C45" i="2"/>
  <c r="C44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13" i="2"/>
  <c r="D13" i="2"/>
  <c r="E13" i="2"/>
  <c r="F13" i="2"/>
  <c r="H13" i="2"/>
  <c r="I13" i="2"/>
  <c r="J13" i="2"/>
  <c r="K13" i="2"/>
  <c r="L13" i="2"/>
  <c r="N13" i="2"/>
  <c r="U13" i="2"/>
  <c r="V13" i="2"/>
  <c r="W13" i="2"/>
  <c r="X13" i="2"/>
  <c r="Z13" i="2"/>
  <c r="AA13" i="2"/>
  <c r="AB13" i="2"/>
  <c r="AC13" i="2"/>
  <c r="AD13" i="2"/>
  <c r="AF13" i="2"/>
  <c r="AG13" i="2"/>
  <c r="AH13" i="2"/>
  <c r="AI13" i="2"/>
  <c r="AJ13" i="2"/>
  <c r="C14" i="2"/>
  <c r="D14" i="2"/>
  <c r="E14" i="2"/>
  <c r="F14" i="2"/>
  <c r="H14" i="2"/>
  <c r="I14" i="2"/>
  <c r="J14" i="2"/>
  <c r="K14" i="2"/>
  <c r="L14" i="2"/>
  <c r="N14" i="2"/>
  <c r="U14" i="2"/>
  <c r="V14" i="2"/>
  <c r="W14" i="2"/>
  <c r="X14" i="2"/>
  <c r="Z14" i="2"/>
  <c r="AA14" i="2"/>
  <c r="AB14" i="2"/>
  <c r="AC14" i="2"/>
  <c r="AD14" i="2"/>
  <c r="AF14" i="2"/>
  <c r="AG14" i="2"/>
  <c r="AH14" i="2"/>
  <c r="AI14" i="2"/>
  <c r="AJ14" i="2"/>
  <c r="C15" i="2"/>
  <c r="D15" i="2"/>
  <c r="E15" i="2"/>
  <c r="F15" i="2"/>
  <c r="H15" i="2"/>
  <c r="I15" i="2"/>
  <c r="J15" i="2"/>
  <c r="K15" i="2"/>
  <c r="L15" i="2"/>
  <c r="N15" i="2"/>
  <c r="U15" i="2"/>
  <c r="V15" i="2"/>
  <c r="W15" i="2"/>
  <c r="X15" i="2"/>
  <c r="Z15" i="2"/>
  <c r="AA15" i="2"/>
  <c r="AB15" i="2"/>
  <c r="AC15" i="2"/>
  <c r="AD15" i="2"/>
  <c r="AF15" i="2"/>
  <c r="AG15" i="2"/>
  <c r="AH15" i="2"/>
  <c r="AI15" i="2"/>
  <c r="AJ15" i="2"/>
  <c r="C92" i="1"/>
  <c r="C93" i="1"/>
  <c r="C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76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29" i="1"/>
  <c r="D14" i="1"/>
  <c r="E14" i="1"/>
  <c r="F14" i="1"/>
  <c r="H14" i="1"/>
  <c r="I14" i="1"/>
  <c r="J14" i="1"/>
  <c r="K14" i="1"/>
  <c r="L14" i="1"/>
  <c r="N14" i="1"/>
  <c r="U14" i="1"/>
  <c r="V14" i="1"/>
  <c r="W14" i="1"/>
  <c r="X14" i="1"/>
  <c r="Z14" i="1"/>
  <c r="AA14" i="1"/>
  <c r="AB14" i="1"/>
  <c r="AC14" i="1"/>
  <c r="AD14" i="1"/>
  <c r="AF14" i="1"/>
  <c r="AG14" i="1"/>
  <c r="AH14" i="1"/>
  <c r="AI14" i="1"/>
  <c r="AJ14" i="1"/>
  <c r="C14" i="1"/>
  <c r="D13" i="1"/>
  <c r="E13" i="1"/>
  <c r="F13" i="1"/>
  <c r="H13" i="1"/>
  <c r="I13" i="1"/>
  <c r="J13" i="1"/>
  <c r="K13" i="1"/>
  <c r="L13" i="1"/>
  <c r="N13" i="1"/>
  <c r="U13" i="1"/>
  <c r="V13" i="1"/>
  <c r="W13" i="1"/>
  <c r="X13" i="1"/>
  <c r="Z13" i="1"/>
  <c r="AA13" i="1"/>
  <c r="AB13" i="1"/>
  <c r="AC13" i="1"/>
  <c r="AD13" i="1"/>
  <c r="AF13" i="1"/>
  <c r="AG13" i="1"/>
  <c r="AH13" i="1"/>
  <c r="AI13" i="1"/>
  <c r="AJ13" i="1"/>
  <c r="C13" i="1"/>
  <c r="D15" i="1"/>
  <c r="E15" i="1"/>
  <c r="F15" i="1"/>
  <c r="H15" i="1"/>
  <c r="I15" i="1"/>
  <c r="J15" i="1"/>
  <c r="K15" i="1"/>
  <c r="L15" i="1"/>
  <c r="N15" i="1"/>
  <c r="U15" i="1"/>
  <c r="V15" i="1"/>
  <c r="W15" i="1"/>
  <c r="X15" i="1"/>
  <c r="Z15" i="1"/>
  <c r="AA15" i="1"/>
  <c r="AB15" i="1"/>
  <c r="AC15" i="1"/>
  <c r="AD15" i="1"/>
  <c r="AF15" i="1"/>
  <c r="AG15" i="1"/>
  <c r="AH15" i="1"/>
  <c r="AI15" i="1"/>
  <c r="AJ15" i="1"/>
  <c r="C15" i="1"/>
  <c r="AH75" i="5" l="1"/>
  <c r="E123" i="5" s="1"/>
  <c r="AA75" i="5"/>
  <c r="D122" i="5" s="1"/>
  <c r="Z75" i="5"/>
  <c r="S31" i="5"/>
  <c r="R75" i="5"/>
  <c r="J75" i="5"/>
  <c r="E119" i="5" s="1"/>
  <c r="O45" i="5"/>
  <c r="D106" i="5" s="1"/>
  <c r="AJ45" i="5"/>
  <c r="T45" i="5"/>
  <c r="C75" i="5"/>
  <c r="D118" i="5" s="1"/>
  <c r="AB45" i="5"/>
  <c r="E108" i="5" s="1"/>
  <c r="L45" i="5"/>
  <c r="AI75" i="5"/>
  <c r="F123" i="5" s="1"/>
  <c r="G90" i="5"/>
  <c r="AG31" i="5"/>
  <c r="D102" i="5" s="1"/>
  <c r="W31" i="5"/>
  <c r="F100" i="5" s="1"/>
  <c r="AB75" i="5"/>
  <c r="E122" i="5" s="1"/>
  <c r="H60" i="5"/>
  <c r="P60" i="5"/>
  <c r="E113" i="5" s="1"/>
  <c r="X60" i="5"/>
  <c r="AF60" i="5"/>
  <c r="H90" i="5"/>
  <c r="P90" i="5"/>
  <c r="E127" i="5" s="1"/>
  <c r="X90" i="5"/>
  <c r="AF90" i="5"/>
  <c r="AE45" i="5"/>
  <c r="W45" i="5"/>
  <c r="F107" i="5" s="1"/>
  <c r="G45" i="5"/>
  <c r="C31" i="5"/>
  <c r="D97" i="5" s="1"/>
  <c r="E45" i="5"/>
  <c r="F104" i="5" s="1"/>
  <c r="M45" i="5"/>
  <c r="AC45" i="5"/>
  <c r="F108" i="5" s="1"/>
  <c r="AK45" i="5"/>
  <c r="F60" i="5"/>
  <c r="N60" i="5"/>
  <c r="V60" i="5"/>
  <c r="E114" i="5" s="1"/>
  <c r="AD60" i="5"/>
  <c r="D90" i="5"/>
  <c r="E125" i="5" s="1"/>
  <c r="L90" i="5"/>
  <c r="T90" i="5"/>
  <c r="AB90" i="5"/>
  <c r="E129" i="5" s="1"/>
  <c r="AJ90" i="5"/>
  <c r="AF31" i="5"/>
  <c r="X31" i="5"/>
  <c r="O60" i="5"/>
  <c r="D113" i="5" s="1"/>
  <c r="AG60" i="5"/>
  <c r="D116" i="5" s="1"/>
  <c r="O90" i="5"/>
  <c r="D127" i="5" s="1"/>
  <c r="K31" i="5"/>
  <c r="F98" i="5" s="1"/>
  <c r="E60" i="5"/>
  <c r="F111" i="5" s="1"/>
  <c r="M60" i="5"/>
  <c r="U60" i="5"/>
  <c r="D114" i="5" s="1"/>
  <c r="AC60" i="5"/>
  <c r="F115" i="5" s="1"/>
  <c r="AK60" i="5"/>
  <c r="G31" i="5"/>
  <c r="I60" i="5"/>
  <c r="D112" i="5" s="1"/>
  <c r="W90" i="5"/>
  <c r="F128" i="5" s="1"/>
  <c r="AE90" i="5"/>
  <c r="Q31" i="5"/>
  <c r="F99" i="5" s="1"/>
  <c r="H31" i="5"/>
  <c r="T75" i="5"/>
  <c r="AI31" i="5"/>
  <c r="F102" i="5" s="1"/>
  <c r="AA31" i="5"/>
  <c r="D101" i="5" s="1"/>
  <c r="AE31" i="5"/>
  <c r="Y31" i="5"/>
  <c r="O31" i="5"/>
  <c r="D99" i="5" s="1"/>
  <c r="I31" i="5"/>
  <c r="D98" i="5" s="1"/>
  <c r="D31" i="5"/>
  <c r="L31" i="5"/>
  <c r="T31" i="5"/>
  <c r="AB31" i="5"/>
  <c r="E101" i="5" s="1"/>
  <c r="AJ31" i="5"/>
  <c r="J45" i="5"/>
  <c r="E105" i="5" s="1"/>
  <c r="R45" i="5"/>
  <c r="Z45" i="5"/>
  <c r="AH45" i="5"/>
  <c r="E109" i="5" s="1"/>
  <c r="Q60" i="5"/>
  <c r="F113" i="5" s="1"/>
  <c r="Y60" i="5"/>
  <c r="D75" i="5"/>
  <c r="E118" i="5" s="1"/>
  <c r="L75" i="5"/>
  <c r="AJ75" i="5"/>
  <c r="I75" i="5"/>
  <c r="D119" i="5" s="1"/>
  <c r="Q75" i="5"/>
  <c r="F120" i="5" s="1"/>
  <c r="Y75" i="5"/>
  <c r="AG75" i="5"/>
  <c r="D123" i="5" s="1"/>
  <c r="F90" i="5"/>
  <c r="N90" i="5"/>
  <c r="V90" i="5"/>
  <c r="E128" i="5" s="1"/>
  <c r="AD90" i="5"/>
  <c r="G60" i="5"/>
  <c r="W60" i="5"/>
  <c r="F114" i="5" s="1"/>
  <c r="AE60" i="5"/>
  <c r="E75" i="5"/>
  <c r="F118" i="5" s="1"/>
  <c r="M75" i="5"/>
  <c r="U75" i="5"/>
  <c r="D121" i="5" s="1"/>
  <c r="AC75" i="5"/>
  <c r="F122" i="5" s="1"/>
  <c r="AK75" i="5"/>
  <c r="F31" i="5"/>
  <c r="N31" i="5"/>
  <c r="V31" i="5"/>
  <c r="E100" i="5" s="1"/>
  <c r="AD31" i="5"/>
  <c r="D45" i="5"/>
  <c r="E97" i="5" s="1"/>
  <c r="I45" i="5"/>
  <c r="D105" i="5" s="1"/>
  <c r="Q45" i="5"/>
  <c r="F106" i="5" s="1"/>
  <c r="Y45" i="5"/>
  <c r="AG45" i="5"/>
  <c r="D109" i="5" s="1"/>
  <c r="K75" i="5"/>
  <c r="F119" i="5" s="1"/>
  <c r="S75" i="5"/>
  <c r="U45" i="5"/>
  <c r="D107" i="5" s="1"/>
  <c r="I90" i="5"/>
  <c r="D126" i="5" s="1"/>
  <c r="Q90" i="5"/>
  <c r="F127" i="5" s="1"/>
  <c r="Y90" i="5"/>
  <c r="AG90" i="5"/>
  <c r="D130" i="5" s="1"/>
  <c r="P31" i="5"/>
  <c r="E99" i="5" s="1"/>
  <c r="E31" i="5"/>
  <c r="F97" i="5" s="1"/>
  <c r="M31" i="5"/>
  <c r="U31" i="5"/>
  <c r="D100" i="5" s="1"/>
  <c r="AC31" i="5"/>
  <c r="F101" i="5" s="1"/>
  <c r="AK31" i="5"/>
  <c r="F45" i="5"/>
  <c r="N45" i="5"/>
  <c r="V45" i="5"/>
  <c r="E107" i="5" s="1"/>
  <c r="AD45" i="5"/>
  <c r="C45" i="5"/>
  <c r="D104" i="5" s="1"/>
  <c r="K45" i="5"/>
  <c r="F105" i="5" s="1"/>
  <c r="S45" i="5"/>
  <c r="AA45" i="5"/>
  <c r="D108" i="5" s="1"/>
  <c r="AI45" i="5"/>
  <c r="F109" i="5" s="1"/>
  <c r="H75" i="5"/>
  <c r="X75" i="5"/>
  <c r="AF75" i="5"/>
  <c r="H45" i="5"/>
  <c r="P45" i="5"/>
  <c r="E106" i="5" s="1"/>
  <c r="AF45" i="5"/>
  <c r="J60" i="5"/>
  <c r="E112" i="5" s="1"/>
  <c r="AH60" i="5"/>
  <c r="E116" i="5" s="1"/>
  <c r="R90" i="5"/>
  <c r="AH90" i="5"/>
  <c r="E130" i="5" s="1"/>
  <c r="C60" i="5"/>
  <c r="D111" i="5" s="1"/>
  <c r="K60" i="5"/>
  <c r="F112" i="5" s="1"/>
  <c r="S60" i="5"/>
  <c r="AA60" i="5"/>
  <c r="D115" i="5" s="1"/>
  <c r="AI60" i="5"/>
  <c r="F116" i="5" s="1"/>
  <c r="F75" i="5"/>
  <c r="N75" i="5"/>
  <c r="V75" i="5"/>
  <c r="E121" i="5" s="1"/>
  <c r="AD75" i="5"/>
  <c r="C90" i="5"/>
  <c r="D125" i="5" s="1"/>
  <c r="K90" i="5"/>
  <c r="F126" i="5" s="1"/>
  <c r="S90" i="5"/>
  <c r="AA90" i="5"/>
  <c r="D129" i="5" s="1"/>
  <c r="AI90" i="5"/>
  <c r="F130" i="5" s="1"/>
  <c r="X45" i="5"/>
  <c r="Z60" i="5"/>
  <c r="J90" i="5"/>
  <c r="E126" i="5" s="1"/>
  <c r="Z90" i="5"/>
  <c r="D60" i="5"/>
  <c r="E111" i="5" s="1"/>
  <c r="L60" i="5"/>
  <c r="T60" i="5"/>
  <c r="AB60" i="5"/>
  <c r="E115" i="5" s="1"/>
  <c r="AJ60" i="5"/>
  <c r="G75" i="5"/>
  <c r="O75" i="5"/>
  <c r="D120" i="5" s="1"/>
  <c r="W75" i="5"/>
  <c r="F121" i="5" s="1"/>
  <c r="AE75" i="5"/>
  <c r="R60" i="5"/>
  <c r="J31" i="5"/>
  <c r="E98" i="5" s="1"/>
  <c r="R31" i="5"/>
  <c r="Z31" i="5"/>
  <c r="AH31" i="5"/>
  <c r="E102" i="5" s="1"/>
  <c r="P75" i="5"/>
  <c r="E120" i="5" s="1"/>
  <c r="E90" i="5"/>
  <c r="F125" i="5" s="1"/>
  <c r="M90" i="5"/>
  <c r="U90" i="5"/>
  <c r="D128" i="5" s="1"/>
  <c r="AC90" i="5"/>
  <c r="F129" i="5" s="1"/>
  <c r="AK90" i="5"/>
  <c r="AH47" i="2"/>
  <c r="E114" i="2" s="1"/>
  <c r="C95" i="2"/>
  <c r="D130" i="2" s="1"/>
  <c r="AE95" i="2"/>
  <c r="W95" i="2"/>
  <c r="F133" i="2" s="1"/>
  <c r="O95" i="2"/>
  <c r="D132" i="2" s="1"/>
  <c r="N95" i="2"/>
  <c r="L79" i="2"/>
  <c r="G124" i="2" s="1"/>
  <c r="D79" i="2"/>
  <c r="E123" i="2" s="1"/>
  <c r="Y79" i="2"/>
  <c r="AI79" i="2"/>
  <c r="F128" i="2" s="1"/>
  <c r="AA79" i="2"/>
  <c r="D127" i="2" s="1"/>
  <c r="S79" i="2"/>
  <c r="K79" i="2"/>
  <c r="F124" i="2" s="1"/>
  <c r="M47" i="2"/>
  <c r="E47" i="2"/>
  <c r="F109" i="2" s="1"/>
  <c r="F95" i="2"/>
  <c r="G130" i="2" s="1"/>
  <c r="AJ79" i="2"/>
  <c r="G128" i="2" s="1"/>
  <c r="Z47" i="2"/>
  <c r="V95" i="2"/>
  <c r="E133" i="2" s="1"/>
  <c r="AB79" i="2"/>
  <c r="E127" i="2" s="1"/>
  <c r="AD95" i="2"/>
  <c r="G134" i="2" s="1"/>
  <c r="T79" i="2"/>
  <c r="Q32" i="2"/>
  <c r="F104" i="2" s="1"/>
  <c r="L47" i="2"/>
  <c r="G110" i="2" s="1"/>
  <c r="F47" i="2"/>
  <c r="G109" i="2" s="1"/>
  <c r="Y32" i="2"/>
  <c r="I32" i="2"/>
  <c r="D103" i="2" s="1"/>
  <c r="C47" i="2"/>
  <c r="D109" i="2" s="1"/>
  <c r="AG79" i="2"/>
  <c r="D128" i="2" s="1"/>
  <c r="I79" i="2"/>
  <c r="D124" i="2" s="1"/>
  <c r="AG32" i="2"/>
  <c r="D107" i="2" s="1"/>
  <c r="AI32" i="2"/>
  <c r="F107" i="2" s="1"/>
  <c r="AA32" i="2"/>
  <c r="D106" i="2" s="1"/>
  <c r="S32" i="2"/>
  <c r="K32" i="2"/>
  <c r="F103" i="2" s="1"/>
  <c r="E109" i="2"/>
  <c r="G95" i="2"/>
  <c r="Q79" i="2"/>
  <c r="F125" i="2" s="1"/>
  <c r="AK79" i="2"/>
  <c r="AC79" i="2"/>
  <c r="F127" i="2" s="1"/>
  <c r="U79" i="2"/>
  <c r="D126" i="2" s="1"/>
  <c r="M79" i="2"/>
  <c r="E79" i="2"/>
  <c r="F123" i="2" s="1"/>
  <c r="AI63" i="2"/>
  <c r="F121" i="2" s="1"/>
  <c r="AA63" i="2"/>
  <c r="D120" i="2" s="1"/>
  <c r="S63" i="2"/>
  <c r="K63" i="2"/>
  <c r="F117" i="2" s="1"/>
  <c r="C17" i="2"/>
  <c r="C79" i="2"/>
  <c r="D123" i="2" s="1"/>
  <c r="AH63" i="2"/>
  <c r="E121" i="2" s="1"/>
  <c r="Z63" i="2"/>
  <c r="R63" i="2"/>
  <c r="G118" i="2" s="1"/>
  <c r="J63" i="2"/>
  <c r="E117" i="2" s="1"/>
  <c r="AD47" i="2"/>
  <c r="G113" i="2" s="1"/>
  <c r="V47" i="2"/>
  <c r="E112" i="2" s="1"/>
  <c r="N47" i="2"/>
  <c r="AK47" i="2"/>
  <c r="M95" i="2"/>
  <c r="Q63" i="2"/>
  <c r="F118" i="2" s="1"/>
  <c r="AD32" i="2"/>
  <c r="G106" i="2" s="1"/>
  <c r="V32" i="2"/>
  <c r="E105" i="2" s="1"/>
  <c r="N32" i="2"/>
  <c r="F32" i="2"/>
  <c r="G102" i="2" s="1"/>
  <c r="AF32" i="2"/>
  <c r="X32" i="2"/>
  <c r="G105" i="2" s="1"/>
  <c r="P32" i="2"/>
  <c r="E104" i="2" s="1"/>
  <c r="H32" i="2"/>
  <c r="AJ95" i="2"/>
  <c r="G135" i="2" s="1"/>
  <c r="AB95" i="2"/>
  <c r="E134" i="2" s="1"/>
  <c r="T95" i="2"/>
  <c r="L95" i="2"/>
  <c r="G131" i="2" s="1"/>
  <c r="D95" i="2"/>
  <c r="E130" i="2" s="1"/>
  <c r="AH79" i="2"/>
  <c r="E128" i="2" s="1"/>
  <c r="Z79" i="2"/>
  <c r="R79" i="2"/>
  <c r="G125" i="2" s="1"/>
  <c r="J79" i="2"/>
  <c r="E124" i="2" s="1"/>
  <c r="AF63" i="2"/>
  <c r="X63" i="2"/>
  <c r="G119" i="2" s="1"/>
  <c r="P63" i="2"/>
  <c r="E118" i="2" s="1"/>
  <c r="H63" i="2"/>
  <c r="U95" i="2"/>
  <c r="D133" i="2" s="1"/>
  <c r="G63" i="2"/>
  <c r="AC47" i="2"/>
  <c r="F113" i="2" s="1"/>
  <c r="AE32" i="2"/>
  <c r="W32" i="2"/>
  <c r="F105" i="2" s="1"/>
  <c r="O32" i="2"/>
  <c r="D104" i="2" s="1"/>
  <c r="G32" i="2"/>
  <c r="AI95" i="2"/>
  <c r="F135" i="2" s="1"/>
  <c r="AA95" i="2"/>
  <c r="D134" i="2" s="1"/>
  <c r="S95" i="2"/>
  <c r="K95" i="2"/>
  <c r="F131" i="2" s="1"/>
  <c r="AE63" i="2"/>
  <c r="W63" i="2"/>
  <c r="F119" i="2" s="1"/>
  <c r="O63" i="2"/>
  <c r="D118" i="2" s="1"/>
  <c r="AC95" i="2"/>
  <c r="F134" i="2" s="1"/>
  <c r="Y63" i="2"/>
  <c r="C63" i="2"/>
  <c r="D116" i="2" s="1"/>
  <c r="AH95" i="2"/>
  <c r="E135" i="2" s="1"/>
  <c r="Z95" i="2"/>
  <c r="R95" i="2"/>
  <c r="G132" i="2" s="1"/>
  <c r="J95" i="2"/>
  <c r="E131" i="2" s="1"/>
  <c r="AF79" i="2"/>
  <c r="X79" i="2"/>
  <c r="G126" i="2" s="1"/>
  <c r="P79" i="2"/>
  <c r="E125" i="2" s="1"/>
  <c r="H79" i="2"/>
  <c r="E95" i="2"/>
  <c r="F130" i="2" s="1"/>
  <c r="I63" i="2"/>
  <c r="D117" i="2" s="1"/>
  <c r="AK32" i="2"/>
  <c r="AC32" i="2"/>
  <c r="F106" i="2" s="1"/>
  <c r="U32" i="2"/>
  <c r="D105" i="2" s="1"/>
  <c r="M32" i="2"/>
  <c r="E32" i="2"/>
  <c r="F102" i="2" s="1"/>
  <c r="AG95" i="2"/>
  <c r="D135" i="2" s="1"/>
  <c r="Y95" i="2"/>
  <c r="Q95" i="2"/>
  <c r="F132" i="2" s="1"/>
  <c r="I95" i="2"/>
  <c r="D131" i="2" s="1"/>
  <c r="AE79" i="2"/>
  <c r="W79" i="2"/>
  <c r="F126" i="2" s="1"/>
  <c r="O79" i="2"/>
  <c r="D125" i="2" s="1"/>
  <c r="G79" i="2"/>
  <c r="AK63" i="2"/>
  <c r="AC63" i="2"/>
  <c r="F120" i="2" s="1"/>
  <c r="U63" i="2"/>
  <c r="D119" i="2" s="1"/>
  <c r="M63" i="2"/>
  <c r="E63" i="2"/>
  <c r="F116" i="2" s="1"/>
  <c r="O47" i="2"/>
  <c r="D111" i="2" s="1"/>
  <c r="G47" i="2"/>
  <c r="AG47" i="2"/>
  <c r="D114" i="2" s="1"/>
  <c r="Y47" i="2"/>
  <c r="Q47" i="2"/>
  <c r="F111" i="2" s="1"/>
  <c r="I47" i="2"/>
  <c r="D110" i="2" s="1"/>
  <c r="AK95" i="2"/>
  <c r="AG63" i="2"/>
  <c r="D121" i="2" s="1"/>
  <c r="U47" i="2"/>
  <c r="D112" i="2" s="1"/>
  <c r="AH32" i="2"/>
  <c r="E107" i="2" s="1"/>
  <c r="Z32" i="2"/>
  <c r="R32" i="2"/>
  <c r="G104" i="2" s="1"/>
  <c r="J32" i="2"/>
  <c r="E103" i="2" s="1"/>
  <c r="AJ32" i="2"/>
  <c r="G107" i="2" s="1"/>
  <c r="AB32" i="2"/>
  <c r="E106" i="2" s="1"/>
  <c r="T32" i="2"/>
  <c r="L32" i="2"/>
  <c r="G103" i="2" s="1"/>
  <c r="D32" i="2"/>
  <c r="AF95" i="2"/>
  <c r="X95" i="2"/>
  <c r="G133" i="2" s="1"/>
  <c r="P95" i="2"/>
  <c r="E132" i="2" s="1"/>
  <c r="H95" i="2"/>
  <c r="AD79" i="2"/>
  <c r="G127" i="2" s="1"/>
  <c r="V79" i="2"/>
  <c r="E126" i="2" s="1"/>
  <c r="N79" i="2"/>
  <c r="F79" i="2"/>
  <c r="G123" i="2" s="1"/>
  <c r="AJ63" i="2"/>
  <c r="G121" i="2" s="1"/>
  <c r="AB63" i="2"/>
  <c r="E120" i="2" s="1"/>
  <c r="T63" i="2"/>
  <c r="L63" i="2"/>
  <c r="G117" i="2" s="1"/>
  <c r="D63" i="2"/>
  <c r="E116" i="2" s="1"/>
  <c r="R47" i="2"/>
  <c r="G111" i="2" s="1"/>
  <c r="J47" i="2"/>
  <c r="E110" i="2" s="1"/>
  <c r="C32" i="2"/>
  <c r="D102" i="2" s="1"/>
  <c r="AE47" i="2"/>
  <c r="W47" i="2"/>
  <c r="F112" i="2" s="1"/>
  <c r="AF47" i="2"/>
  <c r="X47" i="2"/>
  <c r="G112" i="2" s="1"/>
  <c r="P47" i="2"/>
  <c r="E111" i="2" s="1"/>
  <c r="H47" i="2"/>
  <c r="AJ47" i="2"/>
  <c r="G114" i="2" s="1"/>
  <c r="AB47" i="2"/>
  <c r="E113" i="2" s="1"/>
  <c r="AI47" i="2"/>
  <c r="F114" i="2" s="1"/>
  <c r="AA47" i="2"/>
  <c r="D113" i="2" s="1"/>
  <c r="S47" i="2"/>
  <c r="K47" i="2"/>
  <c r="F110" i="2" s="1"/>
  <c r="E104" i="5" l="1"/>
</calcChain>
</file>

<file path=xl/sharedStrings.xml><?xml version="1.0" encoding="utf-8"?>
<sst xmlns="http://schemas.openxmlformats.org/spreadsheetml/2006/main" count="1197" uniqueCount="344">
  <si>
    <t>Precision</t>
  </si>
  <si>
    <t>Recall</t>
  </si>
  <si>
    <t xml:space="preserve"> F1</t>
  </si>
  <si>
    <t>#</t>
  </si>
  <si>
    <t xml:space="preserve">accuracy </t>
  </si>
  <si>
    <t>KNN</t>
  </si>
  <si>
    <t>dt</t>
  </si>
  <si>
    <t>nn</t>
  </si>
  <si>
    <t>nb</t>
  </si>
  <si>
    <t>rf</t>
  </si>
  <si>
    <t>AVG</t>
  </si>
  <si>
    <t>min</t>
  </si>
  <si>
    <t>max</t>
  </si>
  <si>
    <t>AUC</t>
  </si>
  <si>
    <t>SVM</t>
  </si>
  <si>
    <t>TFIDF</t>
  </si>
  <si>
    <t>LSI</t>
  </si>
  <si>
    <t>MiniLm</t>
  </si>
  <si>
    <t>ROBERTA</t>
  </si>
  <si>
    <t>BERT</t>
  </si>
  <si>
    <t>C</t>
  </si>
  <si>
    <t>F</t>
  </si>
  <si>
    <t>A</t>
  </si>
  <si>
    <t>M</t>
  </si>
  <si>
    <t>NB</t>
  </si>
  <si>
    <t>DT</t>
  </si>
  <si>
    <t>RF</t>
  </si>
  <si>
    <t>NN</t>
  </si>
  <si>
    <t>P</t>
  </si>
  <si>
    <t>R</t>
  </si>
  <si>
    <t>MiniLM</t>
  </si>
  <si>
    <t>Performance of methods across six classifiers across all multiclass classification settings, without oversampling. M = Method, C = Classifier, P = Precision, R = Recall, F = F1 measure, A = AUC, unit is percentage</t>
  </si>
  <si>
    <t>F1 Graph</t>
  </si>
  <si>
    <t>2 Graph</t>
  </si>
  <si>
    <t>p</t>
  </si>
  <si>
    <t>r</t>
  </si>
  <si>
    <t>f1</t>
  </si>
  <si>
    <t>ACU</t>
  </si>
  <si>
    <t>accuracy</t>
  </si>
  <si>
    <t>52,76,81,57,36,36,</t>
  </si>
  <si>
    <t>53,76,81,59,37,37,</t>
  </si>
  <si>
    <t>64,80,75,56,35,35,</t>
  </si>
  <si>
    <t>57,77,75,54,34,34,</t>
  </si>
  <si>
    <t>67,80,75,68,64,64,</t>
  </si>
  <si>
    <t>66,87,87,87,86,86,</t>
  </si>
  <si>
    <t>82,88,84,66,45,45,</t>
  </si>
  <si>
    <t>82,82,75,63,45,45,</t>
  </si>
  <si>
    <t>81,82,75,59,37,37,</t>
  </si>
  <si>
    <t>81,82,75,69,50,50,</t>
  </si>
  <si>
    <t>82,87,85,85,83,83,</t>
  </si>
  <si>
    <t>75,85,86,66,39,39,</t>
  </si>
  <si>
    <t>75,80,74,59,36,36,</t>
  </si>
  <si>
    <t>74,80,76,58,34,34,</t>
  </si>
  <si>
    <t>75,79,74,70,66,66,</t>
  </si>
  <si>
    <t>75,91,92,94,95,95,</t>
  </si>
  <si>
    <t>75,86,84,64,41,40,</t>
  </si>
  <si>
    <t>75,82,78,61,42,41,</t>
  </si>
  <si>
    <t>74,82,78,59,38,37,</t>
  </si>
  <si>
    <t>75,81,77,72,69,68,</t>
  </si>
  <si>
    <t>76,92,92,93,93,93,</t>
  </si>
  <si>
    <t>76,86,80,62,39,39,</t>
  </si>
  <si>
    <t>76,83,76,60,38,39,</t>
  </si>
  <si>
    <t>75,83,75,57,35,35,</t>
  </si>
  <si>
    <t>76,82,76,71,67,67,</t>
  </si>
  <si>
    <t>76,90,90,90,90,90,</t>
  </si>
  <si>
    <t>76,86,85,64,41,42,</t>
  </si>
  <si>
    <t>76,81,74,60,38,40,</t>
  </si>
  <si>
    <t>75,82,76,58,36,37,</t>
  </si>
  <si>
    <t>76,81,74,70,66,68,</t>
  </si>
  <si>
    <t>78,93,93,95,95,95,</t>
  </si>
  <si>
    <t>52,76,80,58,38,38,</t>
  </si>
  <si>
    <t>64,80,76,55,34,34,</t>
  </si>
  <si>
    <t>56,77,75,53,33,33,</t>
  </si>
  <si>
    <t>66,87,87,86,86,86,</t>
  </si>
  <si>
    <t>86,87,79,62,43,43,</t>
  </si>
  <si>
    <t>86,86,75,57,41,41,</t>
  </si>
  <si>
    <t>85,86,72,53,35,35,</t>
  </si>
  <si>
    <t>85,85,72,62,47,47,</t>
  </si>
  <si>
    <t>85,92,89,90,89,89,</t>
  </si>
  <si>
    <t>75,85,86,65,40,40,</t>
  </si>
  <si>
    <t>75,80,73,59,36,36,</t>
  </si>
  <si>
    <t>74,80,75,58,34,34,</t>
  </si>
  <si>
    <t>75,79,73,70,66,66,</t>
  </si>
  <si>
    <t>75,92,92,93,95,95,</t>
  </si>
  <si>
    <t>75,85,85,65,41,41,</t>
  </si>
  <si>
    <t>75,82,79,61,40,42,</t>
  </si>
  <si>
    <t>74,82,79,59,37,38,</t>
  </si>
  <si>
    <t>75,81,77,73,68,68,</t>
  </si>
  <si>
    <t>76,92,93,93,93,93,</t>
  </si>
  <si>
    <t>76,87,81,62,39,38,</t>
  </si>
  <si>
    <t>76,85,76,62,40,40,</t>
  </si>
  <si>
    <t>75,85,76,59,35,35,</t>
  </si>
  <si>
    <t>76,84,76,72,69,68,</t>
  </si>
  <si>
    <t>76,92,90,91,91,91,</t>
  </si>
  <si>
    <t>76,85,87,64,40,40,</t>
  </si>
  <si>
    <t>76,78,71,58,37,37,</t>
  </si>
  <si>
    <t>75,78,72,56,34,35,</t>
  </si>
  <si>
    <t>76,78,72,68,65,66,</t>
  </si>
  <si>
    <t>81,94,93,95,95,95,</t>
  </si>
  <si>
    <t>52,75,80,57,37,37,</t>
  </si>
  <si>
    <t>64,77,73,54,33,33,</t>
  </si>
  <si>
    <t>56,74,73,52,62,32,</t>
  </si>
  <si>
    <t>67,77,72,67,62,62,</t>
  </si>
  <si>
    <t>66,84,85,85,85,85,</t>
  </si>
  <si>
    <t>78,85,75,57,39,39,</t>
  </si>
  <si>
    <t>78,81,70,54,36,36,</t>
  </si>
  <si>
    <t>78,82,70,52,32,32,</t>
  </si>
  <si>
    <t>78,80,68,61,46,46,</t>
  </si>
  <si>
    <t>81,93,91,92,90,90,</t>
  </si>
  <si>
    <t>75,85,86,64,40,40,</t>
  </si>
  <si>
    <t>75,81,78,62,38,38,</t>
  </si>
  <si>
    <t>74,81,80,59,36,36,</t>
  </si>
  <si>
    <t>75,80,76,72,68,68,</t>
  </si>
  <si>
    <t>77,93,93,95,95,95,</t>
  </si>
  <si>
    <t>75,86,85,63,40,40,</t>
  </si>
  <si>
    <t>75,81,77,60,37,37,</t>
  </si>
  <si>
    <t>74,82,77,57,35,34,</t>
  </si>
  <si>
    <t>75,81,76,70,67,66,</t>
  </si>
  <si>
    <t>76,93,92,93,93,93,</t>
  </si>
  <si>
    <t>76,85,77,59,38,36,</t>
  </si>
  <si>
    <t>76,83,71,58,37,37,</t>
  </si>
  <si>
    <t>75,82,71,55,33,33,</t>
  </si>
  <si>
    <t>76,82,73,69,65,65,</t>
  </si>
  <si>
    <t>76,90,88,89,89,89,</t>
  </si>
  <si>
    <t>74,87,87,65,41,40,</t>
  </si>
  <si>
    <t>74,85,80,61,40,39,</t>
  </si>
  <si>
    <t>73,85,81,59,37,35,</t>
  </si>
  <si>
    <t>75,84,79,72,69,66,</t>
  </si>
  <si>
    <t>80,94,94,95,96,95,</t>
  </si>
  <si>
    <t>64,78,72,53,32,32,</t>
  </si>
  <si>
    <t>56,75,72,51,31,31,</t>
  </si>
  <si>
    <t>67,78,72,66,62,62,</t>
  </si>
  <si>
    <t>66,85,85,85,84,84,</t>
  </si>
  <si>
    <t>73,83,71,56,38,38,</t>
  </si>
  <si>
    <t>72,78,66,52,36,36,</t>
  </si>
  <si>
    <t>72,79,66,49,31,31,</t>
  </si>
  <si>
    <t>73,77,66,59,45,45,</t>
  </si>
  <si>
    <t>76,90,89,90,89,89,</t>
  </si>
  <si>
    <t>76,85,80,49,23,23,</t>
  </si>
  <si>
    <t>76,82,57,36,19,19,</t>
  </si>
  <si>
    <t>75,82,58,36,18,18,</t>
  </si>
  <si>
    <t>76,81,66,58,54,54,</t>
  </si>
  <si>
    <t>81,94,92,94,94,94,</t>
  </si>
  <si>
    <t>75,85,86,63,40,40,</t>
  </si>
  <si>
    <t>75,81,76,59,38,38,</t>
  </si>
  <si>
    <t>74,81,77,57,35,36,</t>
  </si>
  <si>
    <t>75,80,75,70,67,66,</t>
  </si>
  <si>
    <t>76,86,81,61,38,38,</t>
  </si>
  <si>
    <t>76,83,74,59,37,37,</t>
  </si>
  <si>
    <t>75,83,74,56,33,33,</t>
  </si>
  <si>
    <t>76,82,75,70,65,65,</t>
  </si>
  <si>
    <t>76,86,85,65,41,41,</t>
  </si>
  <si>
    <t>76,82,78,62,40,41,</t>
  </si>
  <si>
    <t>75,83,78,59,37,38,</t>
  </si>
  <si>
    <t>76,81,76,72,66,66,</t>
  </si>
  <si>
    <t>78,94,93,95,95,95,</t>
  </si>
  <si>
    <t>76,81,56,36,36,52,</t>
  </si>
  <si>
    <t>78,72,52,32,32,64,</t>
  </si>
  <si>
    <t>75,73,49,29,29,56,</t>
  </si>
  <si>
    <t>77,72,66,62,62,67,</t>
  </si>
  <si>
    <t>85,85,85,84,84,66,</t>
  </si>
  <si>
    <t>82,73,53,35,35,77,</t>
  </si>
  <si>
    <t>79,67,52,35,35,77,</t>
  </si>
  <si>
    <t>79,68,49,30,30,77,</t>
  </si>
  <si>
    <t>78,68,60,45,45,77,</t>
  </si>
  <si>
    <t>91,89,90,89,89,79,</t>
  </si>
  <si>
    <t>86,85,63,34,34,76,</t>
  </si>
  <si>
    <t>82,75,59,33,33,76,</t>
  </si>
  <si>
    <t>83,75,57,31,31,75,</t>
  </si>
  <si>
    <t>81,75,70,66,66,76,</t>
  </si>
  <si>
    <t>95,93,95,95,95,81,</t>
  </si>
  <si>
    <t>85,84,63,39,40,76,</t>
  </si>
  <si>
    <t>81,76,58,37,37,76,</t>
  </si>
  <si>
    <t>81,76,56,34,34,75,</t>
  </si>
  <si>
    <t>80,75,70,66,66,76,</t>
  </si>
  <si>
    <t>93,92,93,93,93,76,</t>
  </si>
  <si>
    <t>86,79,60,38,36,76,</t>
  </si>
  <si>
    <t>82,74,58,37,36,76,</t>
  </si>
  <si>
    <t>82,73,56,33,32,75,</t>
  </si>
  <si>
    <t>81,74,70,65,65,76,</t>
  </si>
  <si>
    <t>89,89,89,89,89,76,</t>
  </si>
  <si>
    <t>86,83,59,39,40,74,</t>
  </si>
  <si>
    <t>82,76,56,39,39,74,</t>
  </si>
  <si>
    <t>83,76,54,35,35,73,</t>
  </si>
  <si>
    <t>81,75,66,66,65,74,</t>
  </si>
  <si>
    <t>94,93,94,95,95,79,</t>
  </si>
  <si>
    <t>92,68,49,56,43,</t>
  </si>
  <si>
    <t>91,59,42,49,43,</t>
  </si>
  <si>
    <t>92,57,40,46,38,</t>
  </si>
  <si>
    <t>92,59,42,48,43,</t>
  </si>
  <si>
    <t>94,76,67,74,76,</t>
  </si>
  <si>
    <t>91,80,70,73,59,</t>
  </si>
  <si>
    <t>86,71,60,63,53,</t>
  </si>
  <si>
    <t>85,68,57,60,49,</t>
  </si>
  <si>
    <t>86,70,59,62,53,</t>
  </si>
  <si>
    <t>86,80,76,81,82,</t>
  </si>
  <si>
    <t>94,76,63,68,50,</t>
  </si>
  <si>
    <t>90,71,54,61,50,</t>
  </si>
  <si>
    <t>88,69,54,60,46,</t>
  </si>
  <si>
    <t>90,70,54,61,50,</t>
  </si>
  <si>
    <t>99,85,74,82,83,</t>
  </si>
  <si>
    <t>93,67,62,67,55,</t>
  </si>
  <si>
    <t>90,66,55,59,50,</t>
  </si>
  <si>
    <t>90,64,55,59,49,</t>
  </si>
  <si>
    <t>91,65,55,59,50,</t>
  </si>
  <si>
    <t>99,81,76,81,81,</t>
  </si>
  <si>
    <t>92,77,54,60,46,</t>
  </si>
  <si>
    <t>89,68,47,51,41,</t>
  </si>
  <si>
    <t>89,67,46,51,40,</t>
  </si>
  <si>
    <t>90,68,47,51,41,</t>
  </si>
  <si>
    <t>89,77,71,75,75,</t>
  </si>
  <si>
    <t>94,74,60,63,53,</t>
  </si>
  <si>
    <t>91,68,53,56,49,</t>
  </si>
  <si>
    <t>91,66,52,55,47,</t>
  </si>
  <si>
    <t>92,68,52,56,48,</t>
  </si>
  <si>
    <t>98,81,79,84,83,</t>
  </si>
  <si>
    <t>93,72,44,53,48,</t>
  </si>
  <si>
    <t>92,59,41,50,45,</t>
  </si>
  <si>
    <t>92,57,38,47,40,</t>
  </si>
  <si>
    <t>93,59,41,49,45,</t>
  </si>
  <si>
    <t>92,78,65,74,76,</t>
  </si>
  <si>
    <t>77,53,35,51,38,</t>
  </si>
  <si>
    <t>72,52,42,44,39,</t>
  </si>
  <si>
    <t>70,44,33,41,34,</t>
  </si>
  <si>
    <t>72,52,42,45,39,</t>
  </si>
  <si>
    <t>74,77,73,77,80,</t>
  </si>
  <si>
    <t>93,75,63,67,50,</t>
  </si>
  <si>
    <t>89,69,54,59,50,</t>
  </si>
  <si>
    <t>87,67,54,59,46,</t>
  </si>
  <si>
    <t>89,69,54,58,49,</t>
  </si>
  <si>
    <t>98,85,76,82,82,</t>
  </si>
  <si>
    <t>94,67,57,57,47,</t>
  </si>
  <si>
    <t>92,66,50,52,45,</t>
  </si>
  <si>
    <t>91,64,50,51,43,</t>
  </si>
  <si>
    <t>92,65,50,52,44,</t>
  </si>
  <si>
    <t>93,80,72,79,80,</t>
  </si>
  <si>
    <t>93,71,53,57,45,</t>
  </si>
  <si>
    <t>91,64,45,50,42,</t>
  </si>
  <si>
    <t>90,63,44,49,40,</t>
  </si>
  <si>
    <t>91,75,68,74,75,</t>
  </si>
  <si>
    <t>61,60,50,64,46,</t>
  </si>
  <si>
    <t>59,55,47,58,44,</t>
  </si>
  <si>
    <t>59,54,46,58,41,</t>
  </si>
  <si>
    <t>60,55,47,58,43,</t>
  </si>
  <si>
    <t>78,76,76,83,82,</t>
  </si>
  <si>
    <t>92,64,58,65,49,</t>
  </si>
  <si>
    <t>90,62,51,53,43,</t>
  </si>
  <si>
    <t>89,60,49,52,41,</t>
  </si>
  <si>
    <t>92,80,74,78,79,</t>
  </si>
  <si>
    <t>92,67,57,60,48,</t>
  </si>
  <si>
    <t>89,64,52,54,44,</t>
  </si>
  <si>
    <t>89,62,52,54,43,</t>
  </si>
  <si>
    <t>90,64,52,54,44,</t>
  </si>
  <si>
    <t>93,79,75,81,81,</t>
  </si>
  <si>
    <t>92,77,61,66,47,</t>
  </si>
  <si>
    <t>88,70,52,57,48,</t>
  </si>
  <si>
    <t>87,69,52,57,43,</t>
  </si>
  <si>
    <t>88,70,52,57,47,</t>
  </si>
  <si>
    <t>99,85,75,83,83,</t>
  </si>
  <si>
    <t>90,66,60,62,52,</t>
  </si>
  <si>
    <t>84,63,53,56,48,</t>
  </si>
  <si>
    <t>82,62,52,56,46,</t>
  </si>
  <si>
    <t>84,63,52,56,48,</t>
  </si>
  <si>
    <t>97,79,74,80,79,</t>
  </si>
  <si>
    <t>86,72,61,59,46,</t>
  </si>
  <si>
    <t>83,68,53,52,44,</t>
  </si>
  <si>
    <t>82,66,53,52,42,</t>
  </si>
  <si>
    <t>83,67,53,52,44,</t>
  </si>
  <si>
    <t>83,77,73,76,76,</t>
  </si>
  <si>
    <t>92,70,60,65,53,</t>
  </si>
  <si>
    <t>88,69,53,61,49,</t>
  </si>
  <si>
    <t>87,68,53,59,48,</t>
  </si>
  <si>
    <t>98,82,79,85,85,</t>
  </si>
  <si>
    <t>77,63,55,58,48,</t>
  </si>
  <si>
    <t>76,57,47,52,44,</t>
  </si>
  <si>
    <t>76,55,45,50,41,</t>
  </si>
  <si>
    <t>77,57,47,52,44,</t>
  </si>
  <si>
    <t>85,74,67,75,76,</t>
  </si>
  <si>
    <t>89,66,57,62,51,</t>
  </si>
  <si>
    <t>86,62,50,58,48,</t>
  </si>
  <si>
    <t>85,60,50,57,47,</t>
  </si>
  <si>
    <t>86,61,50,58,48,</t>
  </si>
  <si>
    <t>89,80,76,83,82,</t>
  </si>
  <si>
    <t>41,46,21,15,16,</t>
  </si>
  <si>
    <t>55,47,29,30,28,</t>
  </si>
  <si>
    <t>42,37,18,17,16,</t>
  </si>
  <si>
    <t>54,46,28,28,26,</t>
  </si>
  <si>
    <t>43,69,52,67,64,</t>
  </si>
  <si>
    <t>90,70,59,63,52,</t>
  </si>
  <si>
    <t>85,67,52,59,47,</t>
  </si>
  <si>
    <t>84,65,52,58,46,</t>
  </si>
  <si>
    <t>85,67,52,58,47,</t>
  </si>
  <si>
    <t>98,80,74,80,80,</t>
  </si>
  <si>
    <t>89,71,58,61,45,</t>
  </si>
  <si>
    <t>87,67,51,54,45,</t>
  </si>
  <si>
    <t>86,66,51,55,42,</t>
  </si>
  <si>
    <t>87,67,50,54,44,</t>
  </si>
  <si>
    <t>87,76,72,77,77,</t>
  </si>
  <si>
    <t>92,71,61,66,51,</t>
  </si>
  <si>
    <t>90,68,55,58,50,</t>
  </si>
  <si>
    <t>89,66,55,57,47,</t>
  </si>
  <si>
    <t>90,67,55,58,50,</t>
  </si>
  <si>
    <t>97,81,78,83,84,</t>
  </si>
  <si>
    <t>52,50,57,48,70,</t>
  </si>
  <si>
    <t>50,45,52,45,68,</t>
  </si>
  <si>
    <t>49,44,49,41,67,</t>
  </si>
  <si>
    <t>50,45,51,44,68,</t>
  </si>
  <si>
    <t>72,67,75,76,80,</t>
  </si>
  <si>
    <t>68,55,63,50,86,</t>
  </si>
  <si>
    <t>61,47,54,45,82,</t>
  </si>
  <si>
    <t>60,47,55,44,81,</t>
  </si>
  <si>
    <t>76,73,81,81,86,</t>
  </si>
  <si>
    <t>71,63,68,49,92,</t>
  </si>
  <si>
    <t>65,50,55,45,91,</t>
  </si>
  <si>
    <t>63,50,54,41,90,</t>
  </si>
  <si>
    <t>64,50,54,45,91,</t>
  </si>
  <si>
    <t>85,77,83,83,97,</t>
  </si>
  <si>
    <t>71,61,62,51,90,</t>
  </si>
  <si>
    <t>69,51,54,47,85,</t>
  </si>
  <si>
    <t>68,51,54,46,84,</t>
  </si>
  <si>
    <t>78,74,80,79,95,</t>
  </si>
  <si>
    <t>70,56,61,43,78,</t>
  </si>
  <si>
    <t>63,47,52,41,71,</t>
  </si>
  <si>
    <t>63,48,53,39,69,</t>
  </si>
  <si>
    <t>63,47,52,41,72,</t>
  </si>
  <si>
    <t>73,69,75,75,71,</t>
  </si>
  <si>
    <t>73,61,63,49,92,</t>
  </si>
  <si>
    <t>68,52,57,47,89,</t>
  </si>
  <si>
    <t>67,52,55,45,88,</t>
  </si>
  <si>
    <t>68,51,57,48,89,</t>
  </si>
  <si>
    <t>82,78,83,84,98,</t>
  </si>
  <si>
    <t>Before oversampling</t>
  </si>
  <si>
    <t>After oversampling</t>
  </si>
  <si>
    <t>#Descriptions</t>
  </si>
  <si>
    <t>#Classes</t>
  </si>
  <si>
    <t>n = 2</t>
  </si>
  <si>
    <t>n = 3</t>
  </si>
  <si>
    <t>n = 4</t>
  </si>
  <si>
    <t>n = 5</t>
  </si>
  <si>
    <t>n = 6</t>
  </si>
  <si>
    <t>F1 grah</t>
  </si>
  <si>
    <t>Methods</t>
  </si>
  <si>
    <t>Class number</t>
  </si>
  <si>
    <t>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</si>
</sst>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" fontId="0" fillId="5" borderId="0" xfId="0" applyNumberFormat="1" applyFill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96C-8AD7-4393-8E21-F1AFE7B08656}">
  <dimension ref="A3:AN216"/>
  <sheetViews>
    <sheetView tabSelected="1" topLeftCell="A88" workbookViewId="0">
      <selection activeCell="G131" sqref="G131"/>
    </sheetView>
  </sheetViews>
  <sheetFormatPr defaultRowHeight="14.5" x14ac:dyDescent="0.35"/>
  <cols>
    <col min="1" max="1" width="3.26953125" customWidth="1"/>
    <col min="2" max="2" width="5" style="2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9" width="13" bestFit="1" customWidth="1"/>
    <col min="10" max="10" width="20.453125" customWidth="1"/>
    <col min="11" max="12" width="13" bestFit="1" customWidth="1"/>
    <col min="13" max="13" width="13" customWidth="1"/>
    <col min="14" max="14" width="3.08984375" style="1" customWidth="1"/>
    <col min="15" max="15" width="13" customWidth="1"/>
    <col min="16" max="16" width="22.7265625" customWidth="1"/>
    <col min="17" max="17" width="16" customWidth="1"/>
    <col min="18" max="18" width="24.26953125" customWidth="1"/>
    <col min="19" max="19" width="17.36328125" customWidth="1"/>
    <col min="20" max="20" width="15.0898437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  <col min="37" max="37" width="12" bestFit="1" customWidth="1"/>
  </cols>
  <sheetData>
    <row r="3" spans="2:36" x14ac:dyDescent="0.35">
      <c r="B3" s="18" t="s">
        <v>5</v>
      </c>
      <c r="C3" s="18"/>
      <c r="D3" s="18"/>
      <c r="E3" s="18"/>
      <c r="F3" s="18"/>
      <c r="G3" s="7"/>
      <c r="I3" s="18" t="s">
        <v>8</v>
      </c>
      <c r="J3" s="18"/>
      <c r="K3" s="18"/>
      <c r="L3" s="18"/>
      <c r="M3" s="7"/>
      <c r="O3" s="7"/>
      <c r="P3" s="7"/>
      <c r="Q3" s="7"/>
      <c r="R3" s="7"/>
      <c r="S3" s="7"/>
      <c r="U3" s="18" t="s">
        <v>9</v>
      </c>
      <c r="V3" s="18"/>
      <c r="W3" s="18"/>
      <c r="X3" s="18"/>
      <c r="Y3" s="7"/>
      <c r="AA3" s="18" t="s">
        <v>6</v>
      </c>
      <c r="AB3" s="18"/>
      <c r="AC3" s="18"/>
      <c r="AD3" s="18"/>
      <c r="AE3" s="7"/>
      <c r="AG3" s="18" t="s">
        <v>7</v>
      </c>
      <c r="AH3" s="18"/>
      <c r="AI3" s="18"/>
      <c r="AJ3" s="18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7" spans="1:40" x14ac:dyDescent="0.35">
      <c r="C17" s="10" t="str">
        <f>C13 &amp; "-" &amp; C14 &amp; "(" &amp; C15 &amp; ")"</f>
        <v>66.5772766942741-95.9514946172289(77.1401626465333)</v>
      </c>
    </row>
    <row r="19" spans="1:40" ht="15" customHeight="1" x14ac:dyDescent="0.35">
      <c r="A19" s="19" t="s">
        <v>15</v>
      </c>
      <c r="B19" s="18" t="s">
        <v>5</v>
      </c>
      <c r="C19" s="18"/>
      <c r="D19" s="18"/>
      <c r="E19" s="18"/>
      <c r="F19" s="18"/>
      <c r="G19" s="7"/>
      <c r="I19" s="18" t="s">
        <v>8</v>
      </c>
      <c r="J19" s="18"/>
      <c r="K19" s="18"/>
      <c r="L19" s="18"/>
      <c r="M19" s="7"/>
      <c r="O19" s="18" t="s">
        <v>14</v>
      </c>
      <c r="P19" s="18"/>
      <c r="Q19" s="18"/>
      <c r="R19" s="18"/>
      <c r="S19" s="7"/>
      <c r="U19" s="18" t="s">
        <v>9</v>
      </c>
      <c r="V19" s="18"/>
      <c r="W19" s="18"/>
      <c r="X19" s="18"/>
      <c r="Y19" s="7"/>
      <c r="AA19" s="18" t="s">
        <v>6</v>
      </c>
      <c r="AB19" s="18"/>
      <c r="AC19" s="18"/>
      <c r="AD19" s="18"/>
      <c r="AE19" s="7"/>
      <c r="AG19" s="18" t="s">
        <v>7</v>
      </c>
      <c r="AH19" s="18"/>
      <c r="AI19" s="18"/>
      <c r="AJ19" s="18"/>
      <c r="AK19" s="18" t="s">
        <v>7</v>
      </c>
      <c r="AL19" s="18"/>
      <c r="AM19" s="18"/>
      <c r="AN19" s="18"/>
    </row>
    <row r="20" spans="1:40" x14ac:dyDescent="0.35">
      <c r="A20" s="19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9"/>
      <c r="B21" s="2">
        <v>2</v>
      </c>
      <c r="C21" s="15">
        <v>0.92423076923076919</v>
      </c>
      <c r="D21" s="15">
        <v>0.91454545454545444</v>
      </c>
      <c r="E21" s="15">
        <v>0.9155624568668046</v>
      </c>
      <c r="F21" s="15">
        <v>0.9164502164502164</v>
      </c>
      <c r="G21" s="15">
        <v>0.93619834710743799</v>
      </c>
      <c r="I21" s="15">
        <v>0.90979949874686716</v>
      </c>
      <c r="J21" s="15">
        <v>0.85727272727272741</v>
      </c>
      <c r="K21" s="15">
        <v>0.8461588019823314</v>
      </c>
      <c r="L21" s="15">
        <v>0.8606060606060606</v>
      </c>
      <c r="M21" s="15">
        <v>0.85727272727272741</v>
      </c>
      <c r="O21" s="15">
        <v>0.93961538461538452</v>
      </c>
      <c r="P21" s="15">
        <v>0.89818181818181808</v>
      </c>
      <c r="Q21" s="15">
        <v>0.88229252826027016</v>
      </c>
      <c r="R21" s="15">
        <v>0.89913419913419901</v>
      </c>
      <c r="S21" s="15">
        <v>0.99173553719008256</v>
      </c>
      <c r="U21" s="15">
        <v>0.93375000000000008</v>
      </c>
      <c r="V21" s="15">
        <v>0.90363636363636357</v>
      </c>
      <c r="W21" s="15">
        <v>0.90093032655961713</v>
      </c>
      <c r="X21" s="15">
        <v>0.90649350649350635</v>
      </c>
      <c r="Y21" s="15">
        <v>0.99173553719008256</v>
      </c>
      <c r="AA21" s="15">
        <v>0.91834224598930481</v>
      </c>
      <c r="AB21" s="15">
        <v>0.89363636363636356</v>
      </c>
      <c r="AC21" s="15">
        <v>0.88896103896103895</v>
      </c>
      <c r="AD21" s="15">
        <v>0.89610389610389607</v>
      </c>
      <c r="AE21" s="15">
        <v>0.89363636363636356</v>
      </c>
      <c r="AG21" s="15">
        <v>0.93798076923076934</v>
      </c>
      <c r="AH21" s="15">
        <v>0.91454545454545444</v>
      </c>
      <c r="AI21" s="15">
        <v>0.91318082788671018</v>
      </c>
      <c r="AJ21" s="15">
        <v>0.9164502164502164</v>
      </c>
      <c r="AK21" s="15">
        <v>0.98181818181818181</v>
      </c>
    </row>
    <row r="22" spans="1:40" x14ac:dyDescent="0.35">
      <c r="A22" s="19"/>
      <c r="B22" s="2">
        <v>4</v>
      </c>
      <c r="C22" s="15">
        <v>0.68104377104377101</v>
      </c>
      <c r="D22" s="15">
        <v>0.58727272727272717</v>
      </c>
      <c r="E22" s="15">
        <v>0.56702321261660793</v>
      </c>
      <c r="F22" s="15">
        <v>0.58588709677419359</v>
      </c>
      <c r="G22" s="15">
        <v>0.76018930666108075</v>
      </c>
      <c r="I22" s="15">
        <v>0.80238066256642104</v>
      </c>
      <c r="J22" s="15">
        <v>0.71151515151515154</v>
      </c>
      <c r="K22" s="15">
        <v>0.67605465198394543</v>
      </c>
      <c r="L22" s="15">
        <v>0.70443548387096777</v>
      </c>
      <c r="M22" s="15">
        <v>0.79838063817902527</v>
      </c>
      <c r="O22" s="15">
        <v>0.75727627148679777</v>
      </c>
      <c r="P22" s="15">
        <v>0.70787878787878777</v>
      </c>
      <c r="Q22" s="15">
        <v>0.68819923371647518</v>
      </c>
      <c r="R22" s="15">
        <v>0.70463709677419362</v>
      </c>
      <c r="S22" s="15">
        <v>0.85361611506772783</v>
      </c>
      <c r="U22" s="15">
        <v>0.66977907713201834</v>
      </c>
      <c r="V22" s="15">
        <v>0.65939393939393942</v>
      </c>
      <c r="W22" s="15">
        <v>0.64232432581402832</v>
      </c>
      <c r="X22" s="15">
        <v>0.65443548387096784</v>
      </c>
      <c r="Y22" s="15">
        <v>0.80764750034911326</v>
      </c>
      <c r="AA22" s="15">
        <v>0.77265749501043612</v>
      </c>
      <c r="AB22" s="15">
        <v>0.67999999999999994</v>
      </c>
      <c r="AC22" s="15">
        <v>0.66686220773177296</v>
      </c>
      <c r="AD22" s="15">
        <v>0.67963709677419359</v>
      </c>
      <c r="AE22" s="15">
        <v>0.76594548596564738</v>
      </c>
      <c r="AG22" s="15">
        <v>0.73562779268661616</v>
      </c>
      <c r="AH22" s="15">
        <v>0.6836363636363636</v>
      </c>
      <c r="AI22" s="15">
        <v>0.66272278338945001</v>
      </c>
      <c r="AJ22" s="15">
        <v>0.67963709677419359</v>
      </c>
      <c r="AK22" s="15">
        <v>0.81270335846948749</v>
      </c>
    </row>
    <row r="23" spans="1:40" x14ac:dyDescent="0.35">
      <c r="A23" s="19"/>
      <c r="B23" s="2">
        <v>8</v>
      </c>
      <c r="C23" s="15">
        <v>0.49448780568846362</v>
      </c>
      <c r="D23" s="15">
        <v>0.41954545454545461</v>
      </c>
      <c r="E23" s="15">
        <v>0.39620466194712012</v>
      </c>
      <c r="F23" s="15">
        <v>0.42081949058693241</v>
      </c>
      <c r="G23" s="15">
        <v>0.66871707273409253</v>
      </c>
      <c r="I23" s="15">
        <v>0.69784225048543935</v>
      </c>
      <c r="J23" s="15">
        <v>0.59818181818181826</v>
      </c>
      <c r="K23" s="15">
        <v>0.56736156935991233</v>
      </c>
      <c r="L23" s="15">
        <v>0.59413067552602439</v>
      </c>
      <c r="M23" s="15">
        <v>0.75814254903011469</v>
      </c>
      <c r="O23" s="15">
        <v>0.62736225730790951</v>
      </c>
      <c r="P23" s="15">
        <v>0.54090909090909101</v>
      </c>
      <c r="Q23" s="15">
        <v>0.53811472652622205</v>
      </c>
      <c r="R23" s="15">
        <v>0.53709856035437431</v>
      </c>
      <c r="S23" s="15">
        <v>0.73937467727321438</v>
      </c>
      <c r="U23" s="15">
        <v>0.62303030303030305</v>
      </c>
      <c r="V23" s="15">
        <v>0.55045454545454553</v>
      </c>
      <c r="W23" s="15">
        <v>0.54738023798875113</v>
      </c>
      <c r="X23" s="15">
        <v>0.54673311184939088</v>
      </c>
      <c r="Y23" s="15">
        <v>0.76143913210445469</v>
      </c>
      <c r="AA23" s="15">
        <v>0.54278499278499281</v>
      </c>
      <c r="AB23" s="15">
        <v>0.47090909090909089</v>
      </c>
      <c r="AC23" s="15">
        <v>0.46209245696929802</v>
      </c>
      <c r="AD23" s="15">
        <v>0.47076411960132891</v>
      </c>
      <c r="AE23" s="15">
        <v>0.70816128849582527</v>
      </c>
      <c r="AG23" s="15">
        <v>0.60102189477189483</v>
      </c>
      <c r="AH23" s="15">
        <v>0.52636363636363637</v>
      </c>
      <c r="AI23" s="15">
        <v>0.52433015083708312</v>
      </c>
      <c r="AJ23" s="15">
        <v>0.52303433001107424</v>
      </c>
      <c r="AK23" s="15">
        <v>0.78827049497764035</v>
      </c>
    </row>
    <row r="24" spans="1:40" x14ac:dyDescent="0.35">
      <c r="A24" s="19"/>
      <c r="B24" s="2">
        <v>16</v>
      </c>
      <c r="C24" s="15">
        <v>0.55866023800760645</v>
      </c>
      <c r="D24" s="15">
        <v>0.48836363636363639</v>
      </c>
      <c r="E24" s="15">
        <v>0.46321207606933168</v>
      </c>
      <c r="F24" s="15">
        <v>0.48301886792452831</v>
      </c>
      <c r="G24" s="15">
        <v>0.74385277586242926</v>
      </c>
      <c r="I24" s="15">
        <v>0.73174975464022118</v>
      </c>
      <c r="J24" s="15">
        <v>0.62545454545454549</v>
      </c>
      <c r="K24" s="15">
        <v>0.60237093412263687</v>
      </c>
      <c r="L24" s="15">
        <v>0.62264150943396224</v>
      </c>
      <c r="M24" s="15">
        <v>0.80612737416159974</v>
      </c>
      <c r="O24" s="15">
        <v>0.67673653831548575</v>
      </c>
      <c r="P24" s="15">
        <v>0.60836363636363633</v>
      </c>
      <c r="Q24" s="15">
        <v>0.60445955078707814</v>
      </c>
      <c r="R24" s="15">
        <v>0.60754716981132073</v>
      </c>
      <c r="S24" s="15">
        <v>0.81974968135564885</v>
      </c>
      <c r="U24" s="15">
        <v>0.66772732822732828</v>
      </c>
      <c r="V24" s="15">
        <v>0.58945454545454545</v>
      </c>
      <c r="W24" s="15">
        <v>0.59033682975087343</v>
      </c>
      <c r="X24" s="15">
        <v>0.58867924528301885</v>
      </c>
      <c r="Y24" s="15">
        <v>0.81059152928393829</v>
      </c>
      <c r="AA24" s="15">
        <v>0.59578787878787876</v>
      </c>
      <c r="AB24" s="15">
        <v>0.5127272727272727</v>
      </c>
      <c r="AC24" s="15">
        <v>0.50971879795661823</v>
      </c>
      <c r="AD24" s="15">
        <v>0.51320754716981132</v>
      </c>
      <c r="AE24" s="15">
        <v>0.74738920579201407</v>
      </c>
      <c r="AG24" s="15">
        <v>0.63023147767265419</v>
      </c>
      <c r="AH24" s="15">
        <v>0.5643636363636364</v>
      </c>
      <c r="AI24" s="15">
        <v>0.55445612522800525</v>
      </c>
      <c r="AJ24" s="15">
        <v>0.56226415094339621</v>
      </c>
      <c r="AK24" s="15">
        <v>0.8388161056436616</v>
      </c>
    </row>
    <row r="25" spans="1:40" x14ac:dyDescent="0.35">
      <c r="A25" s="19"/>
      <c r="B25" s="2">
        <v>32</v>
      </c>
      <c r="C25" s="15">
        <v>0.43289119122519759</v>
      </c>
      <c r="D25" s="15">
        <v>0.43363636363636371</v>
      </c>
      <c r="E25" s="15">
        <v>0.38283917646233528</v>
      </c>
      <c r="F25" s="15">
        <v>0.43437500000000001</v>
      </c>
      <c r="G25" s="15">
        <v>0.75783966535735403</v>
      </c>
      <c r="I25" s="15">
        <v>0.59472291741441563</v>
      </c>
      <c r="J25" s="15">
        <v>0.52727272727272734</v>
      </c>
      <c r="K25" s="15">
        <v>0.49369422532941559</v>
      </c>
      <c r="L25" s="15">
        <v>0.5282242063492063</v>
      </c>
      <c r="M25" s="15">
        <v>0.82228033856866412</v>
      </c>
      <c r="O25" s="15">
        <v>0.49827211414740019</v>
      </c>
      <c r="P25" s="15">
        <v>0.50484848484848488</v>
      </c>
      <c r="Q25" s="15">
        <v>0.46317024915039762</v>
      </c>
      <c r="R25" s="15">
        <v>0.49692460317460319</v>
      </c>
      <c r="S25" s="15">
        <v>0.83358865049607966</v>
      </c>
      <c r="U25" s="15">
        <v>0.55307548329287459</v>
      </c>
      <c r="V25" s="15">
        <v>0.49878787878787878</v>
      </c>
      <c r="W25" s="15">
        <v>0.49488079250898381</v>
      </c>
      <c r="X25" s="15">
        <v>0.4969742063492063</v>
      </c>
      <c r="Y25" s="15">
        <v>0.80778080508328143</v>
      </c>
      <c r="AA25" s="15">
        <v>0.4587135385217227</v>
      </c>
      <c r="AB25" s="15">
        <v>0.41242424242424253</v>
      </c>
      <c r="AC25" s="15">
        <v>0.39881917906646452</v>
      </c>
      <c r="AD25" s="15">
        <v>0.41220238095238088</v>
      </c>
      <c r="AE25" s="15">
        <v>0.74669532947834849</v>
      </c>
      <c r="AG25" s="15">
        <v>0.53205775877602512</v>
      </c>
      <c r="AH25" s="15">
        <v>0.49030303030303041</v>
      </c>
      <c r="AI25" s="15">
        <v>0.47166427884802897</v>
      </c>
      <c r="AJ25" s="15">
        <v>0.48452380952380952</v>
      </c>
      <c r="AK25" s="15">
        <v>0.83411508728430905</v>
      </c>
    </row>
    <row r="26" spans="1:40" x14ac:dyDescent="0.35">
      <c r="A26" s="8"/>
    </row>
    <row r="27" spans="1:40" x14ac:dyDescent="0.35">
      <c r="A27" s="8"/>
    </row>
    <row r="28" spans="1:40" x14ac:dyDescent="0.35">
      <c r="A28" s="8"/>
      <c r="B28" s="2" t="s">
        <v>11</v>
      </c>
      <c r="C28" s="3">
        <f t="shared" ref="C28:E28" si="3">ROUND(MIN(C21:C25)*100,0)</f>
        <v>43</v>
      </c>
      <c r="D28" s="3">
        <f t="shared" si="3"/>
        <v>42</v>
      </c>
      <c r="E28" s="3">
        <f t="shared" si="3"/>
        <v>38</v>
      </c>
      <c r="F28" s="3">
        <f>ROUND(MIN(F21:F25)*100,0)</f>
        <v>42</v>
      </c>
      <c r="G28" s="3">
        <f t="shared" ref="G28:K28" si="4">ROUND(MIN(G21:G25)*100,0)</f>
        <v>67</v>
      </c>
      <c r="H28" s="3">
        <f t="shared" si="4"/>
        <v>0</v>
      </c>
      <c r="I28" s="3">
        <f t="shared" si="4"/>
        <v>59</v>
      </c>
      <c r="J28" s="3">
        <f t="shared" si="4"/>
        <v>53</v>
      </c>
      <c r="K28" s="3">
        <f t="shared" si="4"/>
        <v>49</v>
      </c>
      <c r="L28" s="3">
        <f t="shared" ref="L28:AK28" si="5">ROUND(MIN(L21:L25)*100,0)</f>
        <v>53</v>
      </c>
      <c r="M28" s="3">
        <f t="shared" si="5"/>
        <v>76</v>
      </c>
      <c r="N28" s="3">
        <f t="shared" si="5"/>
        <v>0</v>
      </c>
      <c r="O28" s="3">
        <f t="shared" si="5"/>
        <v>50</v>
      </c>
      <c r="P28" s="3">
        <f t="shared" si="5"/>
        <v>50</v>
      </c>
      <c r="Q28" s="3">
        <f t="shared" si="5"/>
        <v>46</v>
      </c>
      <c r="R28" s="3">
        <f t="shared" si="5"/>
        <v>50</v>
      </c>
      <c r="S28" s="3">
        <f t="shared" si="5"/>
        <v>74</v>
      </c>
      <c r="T28" s="3">
        <f t="shared" si="5"/>
        <v>0</v>
      </c>
      <c r="U28" s="3">
        <f t="shared" si="5"/>
        <v>55</v>
      </c>
      <c r="V28" s="3">
        <f t="shared" si="5"/>
        <v>50</v>
      </c>
      <c r="W28" s="3">
        <f t="shared" si="5"/>
        <v>49</v>
      </c>
      <c r="X28" s="3">
        <f t="shared" si="5"/>
        <v>50</v>
      </c>
      <c r="Y28" s="3">
        <f t="shared" si="5"/>
        <v>76</v>
      </c>
      <c r="Z28" s="3">
        <f t="shared" si="5"/>
        <v>0</v>
      </c>
      <c r="AA28" s="3">
        <f t="shared" si="5"/>
        <v>46</v>
      </c>
      <c r="AB28" s="3">
        <f t="shared" si="5"/>
        <v>41</v>
      </c>
      <c r="AC28" s="3">
        <f t="shared" si="5"/>
        <v>40</v>
      </c>
      <c r="AD28" s="3">
        <f t="shared" si="5"/>
        <v>41</v>
      </c>
      <c r="AE28" s="3">
        <f t="shared" si="5"/>
        <v>71</v>
      </c>
      <c r="AF28" s="3">
        <f t="shared" si="5"/>
        <v>0</v>
      </c>
      <c r="AG28" s="3">
        <f t="shared" si="5"/>
        <v>53</v>
      </c>
      <c r="AH28" s="3">
        <f t="shared" si="5"/>
        <v>49</v>
      </c>
      <c r="AI28" s="3">
        <f t="shared" si="5"/>
        <v>47</v>
      </c>
      <c r="AJ28" s="3">
        <f t="shared" si="5"/>
        <v>48</v>
      </c>
      <c r="AK28" s="3">
        <f t="shared" si="5"/>
        <v>79</v>
      </c>
    </row>
    <row r="29" spans="1:40" x14ac:dyDescent="0.35">
      <c r="A29" s="8"/>
      <c r="B29" s="2" t="s">
        <v>12</v>
      </c>
      <c r="C29" s="3">
        <f t="shared" ref="C29:E29" si="6">ROUND(MAX(C21:C26)*100,0)</f>
        <v>92</v>
      </c>
      <c r="D29" s="3">
        <f t="shared" si="6"/>
        <v>91</v>
      </c>
      <c r="E29" s="3">
        <f t="shared" si="6"/>
        <v>92</v>
      </c>
      <c r="F29" s="3">
        <f>ROUND(MAX(F21:F26)*100,0)</f>
        <v>92</v>
      </c>
      <c r="G29" s="3">
        <f t="shared" ref="G29:K29" si="7">ROUND(MAX(G21:G26)*100,0)</f>
        <v>94</v>
      </c>
      <c r="H29" s="3">
        <f t="shared" si="7"/>
        <v>0</v>
      </c>
      <c r="I29" s="3">
        <f t="shared" si="7"/>
        <v>91</v>
      </c>
      <c r="J29" s="3">
        <f t="shared" si="7"/>
        <v>86</v>
      </c>
      <c r="K29" s="3">
        <f t="shared" si="7"/>
        <v>85</v>
      </c>
      <c r="L29" s="3">
        <f t="shared" ref="L29:AK29" si="8">ROUND(MAX(L21:L26)*100,0)</f>
        <v>86</v>
      </c>
      <c r="M29" s="3">
        <f t="shared" si="8"/>
        <v>86</v>
      </c>
      <c r="N29" s="3">
        <f t="shared" si="8"/>
        <v>0</v>
      </c>
      <c r="O29" s="3">
        <f t="shared" si="8"/>
        <v>94</v>
      </c>
      <c r="P29" s="3">
        <f t="shared" si="8"/>
        <v>90</v>
      </c>
      <c r="Q29" s="3">
        <f t="shared" si="8"/>
        <v>88</v>
      </c>
      <c r="R29" s="3">
        <f t="shared" si="8"/>
        <v>90</v>
      </c>
      <c r="S29" s="3">
        <f t="shared" si="8"/>
        <v>99</v>
      </c>
      <c r="T29" s="3">
        <f t="shared" si="8"/>
        <v>0</v>
      </c>
      <c r="U29" s="3">
        <f t="shared" si="8"/>
        <v>93</v>
      </c>
      <c r="V29" s="3">
        <f t="shared" si="8"/>
        <v>90</v>
      </c>
      <c r="W29" s="3">
        <f t="shared" si="8"/>
        <v>90</v>
      </c>
      <c r="X29" s="3">
        <f t="shared" si="8"/>
        <v>91</v>
      </c>
      <c r="Y29" s="3">
        <f t="shared" si="8"/>
        <v>99</v>
      </c>
      <c r="Z29" s="3">
        <f t="shared" si="8"/>
        <v>0</v>
      </c>
      <c r="AA29" s="3">
        <f t="shared" si="8"/>
        <v>92</v>
      </c>
      <c r="AB29" s="3">
        <f t="shared" si="8"/>
        <v>89</v>
      </c>
      <c r="AC29" s="3">
        <f t="shared" si="8"/>
        <v>89</v>
      </c>
      <c r="AD29" s="3">
        <f t="shared" si="8"/>
        <v>90</v>
      </c>
      <c r="AE29" s="3">
        <f t="shared" si="8"/>
        <v>89</v>
      </c>
      <c r="AF29" s="3">
        <f t="shared" si="8"/>
        <v>0</v>
      </c>
      <c r="AG29" s="3">
        <f t="shared" si="8"/>
        <v>94</v>
      </c>
      <c r="AH29" s="3">
        <f t="shared" si="8"/>
        <v>91</v>
      </c>
      <c r="AI29" s="3">
        <f t="shared" si="8"/>
        <v>91</v>
      </c>
      <c r="AJ29" s="3">
        <f t="shared" si="8"/>
        <v>92</v>
      </c>
      <c r="AK29" s="3">
        <f t="shared" si="8"/>
        <v>98</v>
      </c>
    </row>
    <row r="30" spans="1:40" x14ac:dyDescent="0.35">
      <c r="A30" s="8"/>
      <c r="B30" s="2" t="s">
        <v>10</v>
      </c>
      <c r="C30" s="3">
        <f t="shared" ref="C30:E30" si="9">ROUND(AVERAGE(C21:C27)*100,0)</f>
        <v>62</v>
      </c>
      <c r="D30" s="3">
        <f t="shared" si="9"/>
        <v>57</v>
      </c>
      <c r="E30" s="3">
        <f t="shared" si="9"/>
        <v>54</v>
      </c>
      <c r="F30" s="3">
        <f>ROUND(AVERAGE(F21:F27)*100,0)</f>
        <v>57</v>
      </c>
      <c r="G30" s="3">
        <f t="shared" ref="G30:K30" si="10">ROUND(AVERAGE(G21:G27)*100,0)</f>
        <v>77</v>
      </c>
      <c r="H30" s="3" t="e">
        <f t="shared" si="10"/>
        <v>#DIV/0!</v>
      </c>
      <c r="I30" s="3">
        <f t="shared" si="10"/>
        <v>75</v>
      </c>
      <c r="J30" s="3">
        <f t="shared" si="10"/>
        <v>66</v>
      </c>
      <c r="K30" s="3">
        <f t="shared" si="10"/>
        <v>64</v>
      </c>
      <c r="L30" s="3">
        <f t="shared" ref="L30:AK30" si="11">ROUND(AVERAGE(L21:L27)*100,0)</f>
        <v>66</v>
      </c>
      <c r="M30" s="3">
        <f t="shared" si="11"/>
        <v>81</v>
      </c>
      <c r="N30" s="3" t="e">
        <f t="shared" si="11"/>
        <v>#DIV/0!</v>
      </c>
      <c r="O30" s="3">
        <f t="shared" si="11"/>
        <v>70</v>
      </c>
      <c r="P30" s="3">
        <f t="shared" si="11"/>
        <v>65</v>
      </c>
      <c r="Q30" s="3">
        <f t="shared" si="11"/>
        <v>64</v>
      </c>
      <c r="R30" s="3">
        <f t="shared" si="11"/>
        <v>65</v>
      </c>
      <c r="S30" s="3">
        <f t="shared" si="11"/>
        <v>85</v>
      </c>
      <c r="T30" s="3" t="e">
        <f t="shared" si="11"/>
        <v>#DIV/0!</v>
      </c>
      <c r="U30" s="3">
        <f t="shared" si="11"/>
        <v>69</v>
      </c>
      <c r="V30" s="3">
        <f t="shared" si="11"/>
        <v>64</v>
      </c>
      <c r="W30" s="3">
        <f t="shared" si="11"/>
        <v>64</v>
      </c>
      <c r="X30" s="3">
        <f t="shared" si="11"/>
        <v>64</v>
      </c>
      <c r="Y30" s="3">
        <f t="shared" si="11"/>
        <v>84</v>
      </c>
      <c r="Z30" s="3" t="e">
        <f t="shared" si="11"/>
        <v>#DIV/0!</v>
      </c>
      <c r="AA30" s="3">
        <f t="shared" si="11"/>
        <v>66</v>
      </c>
      <c r="AB30" s="3">
        <f t="shared" si="11"/>
        <v>59</v>
      </c>
      <c r="AC30" s="3">
        <f t="shared" si="11"/>
        <v>59</v>
      </c>
      <c r="AD30" s="3">
        <f t="shared" si="11"/>
        <v>59</v>
      </c>
      <c r="AE30" s="3">
        <f t="shared" si="11"/>
        <v>77</v>
      </c>
      <c r="AF30" s="3" t="e">
        <f t="shared" si="11"/>
        <v>#DIV/0!</v>
      </c>
      <c r="AG30" s="3">
        <f t="shared" si="11"/>
        <v>69</v>
      </c>
      <c r="AH30" s="3">
        <f t="shared" si="11"/>
        <v>64</v>
      </c>
      <c r="AI30" s="3">
        <f t="shared" si="11"/>
        <v>63</v>
      </c>
      <c r="AJ30" s="3">
        <f t="shared" si="11"/>
        <v>63</v>
      </c>
      <c r="AK30" s="3">
        <f t="shared" si="11"/>
        <v>85</v>
      </c>
    </row>
    <row r="31" spans="1:40" x14ac:dyDescent="0.35">
      <c r="C31" s="10" t="str">
        <f>C28 &amp; "-" &amp; C29 &amp; "(" &amp; C30 &amp; ")"</f>
        <v>43-92(62)</v>
      </c>
      <c r="D31" s="10" t="str">
        <f t="shared" ref="D31:AK31" si="12">D28 &amp; "-" &amp; D29 &amp; "(" &amp; D30 &amp; ")"</f>
        <v>42-91(57)</v>
      </c>
      <c r="E31" s="10" t="str">
        <f t="shared" si="12"/>
        <v>38-92(54)</v>
      </c>
      <c r="F31" s="10" t="str">
        <f t="shared" si="12"/>
        <v>42-92(57)</v>
      </c>
      <c r="G31" s="10" t="str">
        <f t="shared" si="12"/>
        <v>67-94(77)</v>
      </c>
      <c r="H31" s="10" t="e">
        <f t="shared" si="12"/>
        <v>#DIV/0!</v>
      </c>
      <c r="I31" s="10" t="str">
        <f t="shared" si="12"/>
        <v>59-91(75)</v>
      </c>
      <c r="J31" s="10" t="str">
        <f t="shared" si="12"/>
        <v>53-86(66)</v>
      </c>
      <c r="K31" s="10" t="str">
        <f t="shared" si="12"/>
        <v>49-85(64)</v>
      </c>
      <c r="L31" s="10" t="str">
        <f t="shared" si="12"/>
        <v>53-86(66)</v>
      </c>
      <c r="M31" s="10" t="str">
        <f t="shared" si="12"/>
        <v>76-86(81)</v>
      </c>
      <c r="N31" s="10" t="e">
        <f t="shared" si="12"/>
        <v>#DIV/0!</v>
      </c>
      <c r="O31" s="10" t="str">
        <f t="shared" si="12"/>
        <v>50-94(70)</v>
      </c>
      <c r="P31" s="10" t="str">
        <f t="shared" si="12"/>
        <v>50-90(65)</v>
      </c>
      <c r="Q31" s="10" t="str">
        <f t="shared" si="12"/>
        <v>46-88(64)</v>
      </c>
      <c r="R31" s="10" t="str">
        <f t="shared" si="12"/>
        <v>50-90(65)</v>
      </c>
      <c r="S31" s="10" t="str">
        <f t="shared" si="12"/>
        <v>74-99(85)</v>
      </c>
      <c r="T31" s="10" t="e">
        <f t="shared" si="12"/>
        <v>#DIV/0!</v>
      </c>
      <c r="U31" s="10" t="str">
        <f t="shared" si="12"/>
        <v>55-93(69)</v>
      </c>
      <c r="V31" s="10" t="str">
        <f t="shared" si="12"/>
        <v>50-90(64)</v>
      </c>
      <c r="W31" s="10" t="str">
        <f t="shared" si="12"/>
        <v>49-90(64)</v>
      </c>
      <c r="X31" s="10" t="str">
        <f t="shared" si="12"/>
        <v>50-91(64)</v>
      </c>
      <c r="Y31" s="10" t="str">
        <f t="shared" si="12"/>
        <v>76-99(84)</v>
      </c>
      <c r="Z31" s="10" t="e">
        <f t="shared" si="12"/>
        <v>#DIV/0!</v>
      </c>
      <c r="AA31" s="10" t="str">
        <f t="shared" si="12"/>
        <v>46-92(66)</v>
      </c>
      <c r="AB31" s="10" t="str">
        <f t="shared" si="12"/>
        <v>41-89(59)</v>
      </c>
      <c r="AC31" s="10" t="str">
        <f t="shared" si="12"/>
        <v>40-89(59)</v>
      </c>
      <c r="AD31" s="10" t="str">
        <f t="shared" si="12"/>
        <v>41-90(59)</v>
      </c>
      <c r="AE31" s="10" t="str">
        <f t="shared" si="12"/>
        <v>71-89(77)</v>
      </c>
      <c r="AF31" s="10" t="e">
        <f t="shared" si="12"/>
        <v>#DIV/0!</v>
      </c>
      <c r="AG31" s="10" t="str">
        <f t="shared" si="12"/>
        <v>53-94(69)</v>
      </c>
      <c r="AH31" s="10" t="str">
        <f t="shared" si="12"/>
        <v>49-91(64)</v>
      </c>
      <c r="AI31" s="10" t="str">
        <f t="shared" si="12"/>
        <v>47-91(63)</v>
      </c>
      <c r="AJ31" s="10" t="str">
        <f t="shared" si="12"/>
        <v>48-92(63)</v>
      </c>
      <c r="AK31" s="10" t="str">
        <f t="shared" si="12"/>
        <v>79-98(85)</v>
      </c>
    </row>
    <row r="32" spans="1:40" x14ac:dyDescent="0.35">
      <c r="E32" s="10"/>
    </row>
    <row r="33" spans="1:40" ht="15" customHeight="1" x14ac:dyDescent="0.35">
      <c r="A33" s="19" t="s">
        <v>16</v>
      </c>
      <c r="B33" s="18" t="s">
        <v>5</v>
      </c>
      <c r="C33" s="18"/>
      <c r="D33" s="18"/>
      <c r="E33" s="18"/>
      <c r="F33" s="18"/>
      <c r="G33" s="7"/>
      <c r="I33" s="18" t="s">
        <v>8</v>
      </c>
      <c r="J33" s="18"/>
      <c r="K33" s="18"/>
      <c r="L33" s="18"/>
      <c r="M33" s="7"/>
      <c r="O33" s="18" t="s">
        <v>14</v>
      </c>
      <c r="P33" s="18"/>
      <c r="Q33" s="18"/>
      <c r="R33" s="18"/>
      <c r="S33" s="7"/>
      <c r="U33" s="18" t="s">
        <v>9</v>
      </c>
      <c r="V33" s="18"/>
      <c r="W33" s="18"/>
      <c r="X33" s="18"/>
      <c r="Y33" s="7"/>
      <c r="AA33" s="18" t="s">
        <v>6</v>
      </c>
      <c r="AB33" s="18"/>
      <c r="AC33" s="18"/>
      <c r="AD33" s="18"/>
      <c r="AE33" s="7"/>
      <c r="AG33" s="18" t="s">
        <v>7</v>
      </c>
      <c r="AH33" s="18"/>
      <c r="AI33" s="18"/>
      <c r="AJ33" s="18"/>
      <c r="AK33" s="18" t="s">
        <v>7</v>
      </c>
      <c r="AL33" s="18"/>
      <c r="AM33" s="18"/>
      <c r="AN33" s="18"/>
    </row>
    <row r="34" spans="1:40" x14ac:dyDescent="0.35">
      <c r="A34" s="19"/>
      <c r="B34" s="2" t="s">
        <v>3</v>
      </c>
      <c r="C34" t="s">
        <v>0</v>
      </c>
      <c r="D34" t="s">
        <v>1</v>
      </c>
      <c r="E34" t="s">
        <v>2</v>
      </c>
      <c r="F34" t="s">
        <v>4</v>
      </c>
      <c r="G34" t="s">
        <v>13</v>
      </c>
      <c r="I34" t="s">
        <v>0</v>
      </c>
      <c r="J34" t="s">
        <v>1</v>
      </c>
      <c r="K34" t="s">
        <v>2</v>
      </c>
      <c r="L34" t="s">
        <v>4</v>
      </c>
      <c r="M34" t="s">
        <v>13</v>
      </c>
      <c r="O34" t="s">
        <v>0</v>
      </c>
      <c r="P34" t="s">
        <v>1</v>
      </c>
      <c r="Q34" t="s">
        <v>2</v>
      </c>
      <c r="R34" t="s">
        <v>4</v>
      </c>
      <c r="S34" t="s">
        <v>13</v>
      </c>
      <c r="U34" t="s">
        <v>0</v>
      </c>
      <c r="V34" t="s">
        <v>1</v>
      </c>
      <c r="W34" t="s">
        <v>2</v>
      </c>
      <c r="X34" t="s">
        <v>4</v>
      </c>
      <c r="Y34" t="s">
        <v>13</v>
      </c>
      <c r="AA34" t="s">
        <v>0</v>
      </c>
      <c r="AB34" t="s">
        <v>1</v>
      </c>
      <c r="AC34" t="s">
        <v>2</v>
      </c>
      <c r="AD34" t="s">
        <v>4</v>
      </c>
      <c r="AE34" t="s">
        <v>13</v>
      </c>
      <c r="AG34" t="s">
        <v>0</v>
      </c>
      <c r="AH34" t="s">
        <v>1</v>
      </c>
      <c r="AI34" t="s">
        <v>2</v>
      </c>
      <c r="AJ34" t="s">
        <v>4</v>
      </c>
      <c r="AK34" t="s">
        <v>13</v>
      </c>
    </row>
    <row r="35" spans="1:40" x14ac:dyDescent="0.35">
      <c r="A35" s="19"/>
      <c r="B35" s="2">
        <v>2</v>
      </c>
      <c r="C35" s="15">
        <v>0.9335714285714285</v>
      </c>
      <c r="D35" s="15">
        <v>0.92454545454545456</v>
      </c>
      <c r="E35" s="15">
        <v>0.92480428693216421</v>
      </c>
      <c r="F35" s="15">
        <v>0.92597402597402589</v>
      </c>
      <c r="G35" s="15">
        <v>0.92371900826446274</v>
      </c>
      <c r="I35" s="15">
        <v>0.7650126189599874</v>
      </c>
      <c r="J35" s="15">
        <v>0.71727272727272728</v>
      </c>
      <c r="K35" s="15">
        <v>0.69971547795319511</v>
      </c>
      <c r="L35" s="15">
        <v>0.72077922077922074</v>
      </c>
      <c r="M35" s="15">
        <v>0.74479338842975207</v>
      </c>
      <c r="O35" s="15">
        <v>0.9335714285714285</v>
      </c>
      <c r="P35" s="15">
        <v>0.88818181818181829</v>
      </c>
      <c r="Q35" s="15">
        <v>0.87208991388118517</v>
      </c>
      <c r="R35" s="15">
        <v>0.88961038961038952</v>
      </c>
      <c r="S35" s="15">
        <v>0.98347107438016523</v>
      </c>
      <c r="U35" s="15">
        <v>0.94327731092436973</v>
      </c>
      <c r="V35" s="15">
        <v>0.91545454545454541</v>
      </c>
      <c r="W35" s="15">
        <v>0.9114243697478992</v>
      </c>
      <c r="X35" s="15">
        <v>0.91688311688311686</v>
      </c>
      <c r="Y35" s="15">
        <v>0.92561983471074394</v>
      </c>
      <c r="AA35" s="15">
        <v>0.93494397759103642</v>
      </c>
      <c r="AB35" s="15">
        <v>0.90545454545454551</v>
      </c>
      <c r="AC35" s="15">
        <v>0.90181338576620573</v>
      </c>
      <c r="AD35" s="15">
        <v>0.90735930735930737</v>
      </c>
      <c r="AE35" s="15">
        <v>0.90545454545454551</v>
      </c>
      <c r="AG35" s="15">
        <v>0.61326048951048961</v>
      </c>
      <c r="AH35" s="15">
        <v>0.59363636363636363</v>
      </c>
      <c r="AI35" s="15">
        <v>0.58966329966329967</v>
      </c>
      <c r="AJ35" s="15">
        <v>0.5965367965367967</v>
      </c>
      <c r="AK35" s="15">
        <v>0.78280991735537198</v>
      </c>
    </row>
    <row r="36" spans="1:40" x14ac:dyDescent="0.35">
      <c r="A36" s="19"/>
      <c r="B36" s="2">
        <v>4</v>
      </c>
      <c r="C36" s="15">
        <v>0.72000837604285883</v>
      </c>
      <c r="D36" s="15">
        <v>0.58727272727272728</v>
      </c>
      <c r="E36" s="15">
        <v>0.56763614833541176</v>
      </c>
      <c r="F36" s="15">
        <v>0.58588709677419359</v>
      </c>
      <c r="G36" s="15">
        <v>0.77535434995112407</v>
      </c>
      <c r="I36" s="15">
        <v>0.52959204921348846</v>
      </c>
      <c r="J36" s="15">
        <v>0.51575757575757575</v>
      </c>
      <c r="K36" s="15">
        <v>0.43997629602017813</v>
      </c>
      <c r="L36" s="15">
        <v>0.5151209677419355</v>
      </c>
      <c r="M36" s="15">
        <v>0.76763052471721838</v>
      </c>
      <c r="O36" s="15">
        <v>0.7480675805675806</v>
      </c>
      <c r="P36" s="15">
        <v>0.6896969696969697</v>
      </c>
      <c r="Q36" s="15">
        <v>0.67115021556447707</v>
      </c>
      <c r="R36" s="15">
        <v>0.68588709677419357</v>
      </c>
      <c r="S36" s="15">
        <v>0.85497259460969133</v>
      </c>
      <c r="U36" s="15">
        <v>0.670917840329605</v>
      </c>
      <c r="V36" s="15">
        <v>0.65999999999999992</v>
      </c>
      <c r="W36" s="15">
        <v>0.63505691302792755</v>
      </c>
      <c r="X36" s="15">
        <v>0.65443548387096784</v>
      </c>
      <c r="Y36" s="15">
        <v>0.79671632802681192</v>
      </c>
      <c r="AA36" s="15">
        <v>0.70997897527309295</v>
      </c>
      <c r="AB36" s="15">
        <v>0.64424242424242428</v>
      </c>
      <c r="AC36" s="15">
        <v>0.63142654573174606</v>
      </c>
      <c r="AD36" s="15">
        <v>0.64193548387096777</v>
      </c>
      <c r="AE36" s="15">
        <v>0.75439773600055848</v>
      </c>
      <c r="AG36" s="15">
        <v>0.60459725459725466</v>
      </c>
      <c r="AH36" s="15">
        <v>0.54969696969696968</v>
      </c>
      <c r="AI36" s="15">
        <v>0.538466036594901</v>
      </c>
      <c r="AJ36" s="15">
        <v>0.54657258064516134</v>
      </c>
      <c r="AK36" s="15">
        <v>0.75979707792207807</v>
      </c>
    </row>
    <row r="37" spans="1:40" x14ac:dyDescent="0.35">
      <c r="A37" s="19"/>
      <c r="B37" s="2">
        <v>8</v>
      </c>
      <c r="C37" s="15">
        <v>0.44087707431457429</v>
      </c>
      <c r="D37" s="15">
        <v>0.41</v>
      </c>
      <c r="E37" s="15">
        <v>0.38327975352221161</v>
      </c>
      <c r="F37" s="15">
        <v>0.41140642303433</v>
      </c>
      <c r="G37" s="15">
        <v>0.65479489799397894</v>
      </c>
      <c r="I37" s="15">
        <v>0.35149122807017552</v>
      </c>
      <c r="J37" s="15">
        <v>0.42454545454545461</v>
      </c>
      <c r="K37" s="15">
        <v>0.3332487209677612</v>
      </c>
      <c r="L37" s="15">
        <v>0.42358803986710958</v>
      </c>
      <c r="M37" s="15">
        <v>0.73355251353422768</v>
      </c>
      <c r="O37" s="15">
        <v>0.62677100677100683</v>
      </c>
      <c r="P37" s="15">
        <v>0.54045454545454541</v>
      </c>
      <c r="Q37" s="15">
        <v>0.5379172664729267</v>
      </c>
      <c r="R37" s="15">
        <v>0.53709856035437431</v>
      </c>
      <c r="S37" s="15">
        <v>0.75719659419725061</v>
      </c>
      <c r="U37" s="15">
        <v>0.57439716081020431</v>
      </c>
      <c r="V37" s="15">
        <v>0.50227272727272732</v>
      </c>
      <c r="W37" s="15">
        <v>0.50445599277407061</v>
      </c>
      <c r="X37" s="15">
        <v>0.49988925802879292</v>
      </c>
      <c r="Y37" s="15">
        <v>0.72449820044296787</v>
      </c>
      <c r="AA37">
        <v>0.52629243563454087</v>
      </c>
      <c r="AB37">
        <v>0.45181818181818179</v>
      </c>
      <c r="AC37">
        <v>0.44426430846408138</v>
      </c>
      <c r="AD37">
        <v>0.45204872646733107</v>
      </c>
      <c r="AE37">
        <v>0.67760872340650091</v>
      </c>
      <c r="AG37" s="15">
        <v>0.49605267281737869</v>
      </c>
      <c r="AH37" s="15">
        <v>0.47272727272727277</v>
      </c>
      <c r="AI37" s="15">
        <v>0.45899337178876831</v>
      </c>
      <c r="AJ37" s="15">
        <v>0.47087486157253589</v>
      </c>
      <c r="AK37" s="15">
        <v>0.75597924440525721</v>
      </c>
    </row>
    <row r="38" spans="1:40" x14ac:dyDescent="0.35">
      <c r="A38" s="19"/>
      <c r="B38" s="2">
        <v>16</v>
      </c>
      <c r="C38" s="15">
        <v>0.53265540307645565</v>
      </c>
      <c r="D38" s="15">
        <v>0.496</v>
      </c>
      <c r="E38" s="15">
        <v>0.46622316463094488</v>
      </c>
      <c r="F38" s="15">
        <v>0.49056603773584911</v>
      </c>
      <c r="G38" s="15">
        <v>0.73585323554608328</v>
      </c>
      <c r="I38" s="15">
        <v>0.51465334589952583</v>
      </c>
      <c r="J38" s="15">
        <v>0.44363636363636361</v>
      </c>
      <c r="K38" s="15">
        <v>0.40630301838538557</v>
      </c>
      <c r="L38" s="15">
        <v>0.44528301886792448</v>
      </c>
      <c r="M38" s="15">
        <v>0.77103261664472722</v>
      </c>
      <c r="O38" s="15">
        <v>0.66747651041768685</v>
      </c>
      <c r="P38" s="15">
        <v>0.58654545454545448</v>
      </c>
      <c r="Q38" s="15">
        <v>0.58800564307092773</v>
      </c>
      <c r="R38" s="15">
        <v>0.58490566037735836</v>
      </c>
      <c r="S38" s="15">
        <v>0.81616832779623483</v>
      </c>
      <c r="U38" s="15">
        <v>0.56720389513867775</v>
      </c>
      <c r="V38" s="15">
        <v>0.51927272727272722</v>
      </c>
      <c r="W38" s="15">
        <v>0.50581963608548608</v>
      </c>
      <c r="X38" s="15">
        <v>0.51698113207547169</v>
      </c>
      <c r="Y38" s="15">
        <v>0.78920788148519605</v>
      </c>
      <c r="AA38" s="15">
        <v>0.56729248821354084</v>
      </c>
      <c r="AB38" s="15">
        <v>0.5</v>
      </c>
      <c r="AC38" s="15">
        <v>0.49144794199461589</v>
      </c>
      <c r="AD38" s="15">
        <v>0.49811320754716981</v>
      </c>
      <c r="AE38" s="15">
        <v>0.74097452934662233</v>
      </c>
      <c r="AG38" s="15">
        <v>0.64274507518625157</v>
      </c>
      <c r="AH38" s="15">
        <v>0.58218181818181824</v>
      </c>
      <c r="AI38" s="15">
        <v>0.57938198374515504</v>
      </c>
      <c r="AJ38" s="15">
        <v>0.5811320754716981</v>
      </c>
      <c r="AK38" s="15">
        <v>0.82506111703127938</v>
      </c>
    </row>
    <row r="39" spans="1:40" x14ac:dyDescent="0.35">
      <c r="A39" s="19"/>
      <c r="B39" s="2">
        <v>32</v>
      </c>
      <c r="C39" s="15">
        <v>0.47797130973601559</v>
      </c>
      <c r="D39" s="15">
        <v>0.44545454545454538</v>
      </c>
      <c r="E39" s="15">
        <v>0.3971784218425668</v>
      </c>
      <c r="F39" s="15">
        <v>0.44692460317460309</v>
      </c>
      <c r="G39" s="15">
        <v>0.75580684710991319</v>
      </c>
      <c r="I39" s="15">
        <v>0.3788113144356694</v>
      </c>
      <c r="J39" s="15">
        <v>0.39393939393939392</v>
      </c>
      <c r="K39" s="15">
        <v>0.34487254590935962</v>
      </c>
      <c r="L39" s="15">
        <v>0.38983134920634921</v>
      </c>
      <c r="M39" s="15">
        <v>0.79580868173144126</v>
      </c>
      <c r="O39" s="15">
        <v>0.49668481256009861</v>
      </c>
      <c r="P39" s="15">
        <v>0.50151515151515147</v>
      </c>
      <c r="Q39" s="15">
        <v>0.46105039806490838</v>
      </c>
      <c r="R39" s="15">
        <v>0.49375000000000002</v>
      </c>
      <c r="S39" s="15">
        <v>0.81617565643214218</v>
      </c>
      <c r="U39" s="15">
        <v>0.46617000689369109</v>
      </c>
      <c r="V39" s="15">
        <v>0.44515151515151508</v>
      </c>
      <c r="W39" s="15">
        <v>0.42941696771123139</v>
      </c>
      <c r="X39" s="15">
        <v>0.44027777777777782</v>
      </c>
      <c r="Y39" s="15">
        <v>0.79814936602967279</v>
      </c>
      <c r="AA39" s="15">
        <v>0.44687768823958079</v>
      </c>
      <c r="AB39" s="15">
        <v>0.42181818181818193</v>
      </c>
      <c r="AC39" s="15">
        <v>0.39882787528564678</v>
      </c>
      <c r="AD39" s="15">
        <v>0.42152777777777778</v>
      </c>
      <c r="AE39" s="15">
        <v>0.74583220544305462</v>
      </c>
      <c r="AG39" s="15">
        <v>0.45661468925972898</v>
      </c>
      <c r="AH39" s="15">
        <v>0.44030303030303031</v>
      </c>
      <c r="AI39" s="15">
        <v>0.41230561228537632</v>
      </c>
      <c r="AJ39" s="15">
        <v>0.43397817460317462</v>
      </c>
      <c r="AK39" s="15">
        <v>0.81686660921625553</v>
      </c>
    </row>
    <row r="40" spans="1:40" x14ac:dyDescent="0.35">
      <c r="A40" s="8"/>
    </row>
    <row r="41" spans="1:40" x14ac:dyDescent="0.35">
      <c r="A41" s="8"/>
    </row>
    <row r="42" spans="1:40" x14ac:dyDescent="0.35">
      <c r="A42" s="8"/>
      <c r="B42" s="2" t="s">
        <v>11</v>
      </c>
      <c r="C42" s="3">
        <f t="shared" ref="C42:E42" si="13">ROUND(MIN(C35:C39)*100,0)</f>
        <v>44</v>
      </c>
      <c r="D42" s="3">
        <f t="shared" si="13"/>
        <v>41</v>
      </c>
      <c r="E42" s="3">
        <f t="shared" si="13"/>
        <v>38</v>
      </c>
      <c r="F42" s="3">
        <f>ROUND(MIN(F35:F39)*100,0)</f>
        <v>41</v>
      </c>
      <c r="G42" s="3">
        <f t="shared" ref="G42:AK42" si="14">ROUND(MIN(G35:G39)*100,0)</f>
        <v>65</v>
      </c>
      <c r="H42" s="3">
        <f t="shared" si="14"/>
        <v>0</v>
      </c>
      <c r="I42" s="3">
        <f t="shared" si="14"/>
        <v>35</v>
      </c>
      <c r="J42" s="3">
        <f t="shared" si="14"/>
        <v>39</v>
      </c>
      <c r="K42" s="3">
        <f t="shared" si="14"/>
        <v>33</v>
      </c>
      <c r="L42" s="3">
        <f t="shared" si="14"/>
        <v>39</v>
      </c>
      <c r="M42" s="3">
        <f t="shared" si="14"/>
        <v>73</v>
      </c>
      <c r="N42" s="3">
        <f t="shared" si="14"/>
        <v>0</v>
      </c>
      <c r="O42" s="3">
        <f t="shared" si="14"/>
        <v>50</v>
      </c>
      <c r="P42" s="3">
        <f t="shared" si="14"/>
        <v>50</v>
      </c>
      <c r="Q42" s="3">
        <f t="shared" si="14"/>
        <v>46</v>
      </c>
      <c r="R42" s="3">
        <f t="shared" si="14"/>
        <v>49</v>
      </c>
      <c r="S42" s="3">
        <f t="shared" si="14"/>
        <v>76</v>
      </c>
      <c r="T42" s="3">
        <f t="shared" si="14"/>
        <v>0</v>
      </c>
      <c r="U42" s="3">
        <f t="shared" si="14"/>
        <v>47</v>
      </c>
      <c r="V42" s="3">
        <f t="shared" si="14"/>
        <v>45</v>
      </c>
      <c r="W42" s="3">
        <f t="shared" si="14"/>
        <v>43</v>
      </c>
      <c r="X42" s="3">
        <f t="shared" si="14"/>
        <v>44</v>
      </c>
      <c r="Y42" s="3">
        <f t="shared" si="14"/>
        <v>72</v>
      </c>
      <c r="Z42" s="3">
        <f t="shared" si="14"/>
        <v>0</v>
      </c>
      <c r="AA42" s="3">
        <f t="shared" si="14"/>
        <v>45</v>
      </c>
      <c r="AB42" s="3">
        <f t="shared" si="14"/>
        <v>42</v>
      </c>
      <c r="AC42" s="3">
        <f t="shared" si="14"/>
        <v>40</v>
      </c>
      <c r="AD42" s="3">
        <f t="shared" si="14"/>
        <v>42</v>
      </c>
      <c r="AE42" s="3">
        <f t="shared" si="14"/>
        <v>68</v>
      </c>
      <c r="AF42" s="3">
        <f t="shared" si="14"/>
        <v>0</v>
      </c>
      <c r="AG42" s="3">
        <f t="shared" si="14"/>
        <v>46</v>
      </c>
      <c r="AH42" s="3">
        <f t="shared" si="14"/>
        <v>44</v>
      </c>
      <c r="AI42" s="3">
        <f t="shared" si="14"/>
        <v>41</v>
      </c>
      <c r="AJ42" s="3">
        <f t="shared" si="14"/>
        <v>43</v>
      </c>
      <c r="AK42" s="3">
        <f t="shared" si="14"/>
        <v>76</v>
      </c>
    </row>
    <row r="43" spans="1:40" x14ac:dyDescent="0.35">
      <c r="A43" s="8"/>
      <c r="B43" s="2" t="s">
        <v>12</v>
      </c>
      <c r="C43" s="3">
        <f t="shared" ref="C43:E43" si="15">ROUND(MAX(C35:C40)*100,0)</f>
        <v>93</v>
      </c>
      <c r="D43" s="3">
        <f t="shared" si="15"/>
        <v>92</v>
      </c>
      <c r="E43" s="3">
        <f t="shared" si="15"/>
        <v>92</v>
      </c>
      <c r="F43" s="3">
        <f>ROUND(MAX(F35:F40)*100,0)</f>
        <v>93</v>
      </c>
      <c r="G43" s="3">
        <f t="shared" ref="G43:AK43" si="16">ROUND(MAX(G35:G40)*100,0)</f>
        <v>92</v>
      </c>
      <c r="H43" s="3">
        <f t="shared" si="16"/>
        <v>0</v>
      </c>
      <c r="I43" s="3">
        <f t="shared" si="16"/>
        <v>77</v>
      </c>
      <c r="J43" s="3">
        <f t="shared" si="16"/>
        <v>72</v>
      </c>
      <c r="K43" s="3">
        <f t="shared" si="16"/>
        <v>70</v>
      </c>
      <c r="L43" s="3">
        <f t="shared" si="16"/>
        <v>72</v>
      </c>
      <c r="M43" s="3">
        <f t="shared" si="16"/>
        <v>80</v>
      </c>
      <c r="N43" s="3">
        <f t="shared" si="16"/>
        <v>0</v>
      </c>
      <c r="O43" s="3">
        <f t="shared" si="16"/>
        <v>93</v>
      </c>
      <c r="P43" s="3">
        <f t="shared" si="16"/>
        <v>89</v>
      </c>
      <c r="Q43" s="3">
        <f t="shared" si="16"/>
        <v>87</v>
      </c>
      <c r="R43" s="3">
        <f t="shared" si="16"/>
        <v>89</v>
      </c>
      <c r="S43" s="3">
        <f t="shared" si="16"/>
        <v>98</v>
      </c>
      <c r="T43" s="3">
        <f t="shared" si="16"/>
        <v>0</v>
      </c>
      <c r="U43" s="3">
        <f t="shared" si="16"/>
        <v>94</v>
      </c>
      <c r="V43" s="3">
        <f t="shared" si="16"/>
        <v>92</v>
      </c>
      <c r="W43" s="3">
        <f t="shared" si="16"/>
        <v>91</v>
      </c>
      <c r="X43" s="3">
        <f t="shared" si="16"/>
        <v>92</v>
      </c>
      <c r="Y43" s="3">
        <f t="shared" si="16"/>
        <v>93</v>
      </c>
      <c r="Z43" s="3">
        <f t="shared" si="16"/>
        <v>0</v>
      </c>
      <c r="AA43" s="3">
        <f t="shared" si="16"/>
        <v>93</v>
      </c>
      <c r="AB43" s="3">
        <f t="shared" si="16"/>
        <v>91</v>
      </c>
      <c r="AC43" s="3">
        <f t="shared" si="16"/>
        <v>90</v>
      </c>
      <c r="AD43" s="3">
        <f t="shared" si="16"/>
        <v>91</v>
      </c>
      <c r="AE43" s="3">
        <f t="shared" si="16"/>
        <v>91</v>
      </c>
      <c r="AF43" s="3">
        <f t="shared" si="16"/>
        <v>0</v>
      </c>
      <c r="AG43" s="3">
        <f t="shared" si="16"/>
        <v>64</v>
      </c>
      <c r="AH43" s="3">
        <f t="shared" si="16"/>
        <v>59</v>
      </c>
      <c r="AI43" s="3">
        <f t="shared" si="16"/>
        <v>59</v>
      </c>
      <c r="AJ43" s="3">
        <f t="shared" si="16"/>
        <v>60</v>
      </c>
      <c r="AK43" s="3">
        <f t="shared" si="16"/>
        <v>83</v>
      </c>
    </row>
    <row r="44" spans="1:40" x14ac:dyDescent="0.35">
      <c r="A44" s="8"/>
      <c r="B44" s="2" t="s">
        <v>10</v>
      </c>
      <c r="C44" s="3">
        <f t="shared" ref="C44:E44" si="17">ROUND(AVERAGE(C35:C41)*100,0)</f>
        <v>62</v>
      </c>
      <c r="D44" s="3">
        <f t="shared" si="17"/>
        <v>57</v>
      </c>
      <c r="E44" s="3">
        <f t="shared" si="17"/>
        <v>55</v>
      </c>
      <c r="F44" s="3">
        <f>ROUND(AVERAGE(F35:F41)*100,0)</f>
        <v>57</v>
      </c>
      <c r="G44" s="3">
        <f t="shared" ref="G44:AK44" si="18">ROUND(AVERAGE(G35:G41)*100,0)</f>
        <v>77</v>
      </c>
      <c r="H44" s="3" t="e">
        <f t="shared" si="18"/>
        <v>#DIV/0!</v>
      </c>
      <c r="I44" s="3">
        <f t="shared" si="18"/>
        <v>51</v>
      </c>
      <c r="J44" s="3">
        <f t="shared" si="18"/>
        <v>50</v>
      </c>
      <c r="K44" s="3">
        <f t="shared" si="18"/>
        <v>44</v>
      </c>
      <c r="L44" s="3">
        <f t="shared" si="18"/>
        <v>50</v>
      </c>
      <c r="M44" s="3">
        <f t="shared" si="18"/>
        <v>76</v>
      </c>
      <c r="N44" s="3" t="e">
        <f t="shared" si="18"/>
        <v>#DIV/0!</v>
      </c>
      <c r="O44" s="3">
        <f t="shared" si="18"/>
        <v>69</v>
      </c>
      <c r="P44" s="3">
        <f t="shared" si="18"/>
        <v>64</v>
      </c>
      <c r="Q44" s="3">
        <f t="shared" si="18"/>
        <v>63</v>
      </c>
      <c r="R44" s="3">
        <f t="shared" si="18"/>
        <v>64</v>
      </c>
      <c r="S44" s="3">
        <f t="shared" si="18"/>
        <v>85</v>
      </c>
      <c r="T44" s="3" t="e">
        <f t="shared" si="18"/>
        <v>#DIV/0!</v>
      </c>
      <c r="U44" s="3">
        <f t="shared" si="18"/>
        <v>64</v>
      </c>
      <c r="V44" s="3">
        <f t="shared" si="18"/>
        <v>61</v>
      </c>
      <c r="W44" s="3">
        <f t="shared" si="18"/>
        <v>60</v>
      </c>
      <c r="X44" s="3">
        <f t="shared" si="18"/>
        <v>61</v>
      </c>
      <c r="Y44" s="3">
        <f t="shared" si="18"/>
        <v>81</v>
      </c>
      <c r="Z44" s="3" t="e">
        <f t="shared" si="18"/>
        <v>#DIV/0!</v>
      </c>
      <c r="AA44" s="3">
        <f t="shared" si="18"/>
        <v>64</v>
      </c>
      <c r="AB44" s="3">
        <f t="shared" si="18"/>
        <v>58</v>
      </c>
      <c r="AC44" s="3">
        <f t="shared" si="18"/>
        <v>57</v>
      </c>
      <c r="AD44" s="3">
        <f t="shared" si="18"/>
        <v>58</v>
      </c>
      <c r="AE44" s="3">
        <f t="shared" si="18"/>
        <v>76</v>
      </c>
      <c r="AF44" s="3" t="e">
        <f t="shared" si="18"/>
        <v>#DIV/0!</v>
      </c>
      <c r="AG44" s="3">
        <f t="shared" si="18"/>
        <v>56</v>
      </c>
      <c r="AH44" s="3">
        <f t="shared" si="18"/>
        <v>53</v>
      </c>
      <c r="AI44" s="3">
        <f t="shared" si="18"/>
        <v>52</v>
      </c>
      <c r="AJ44" s="3">
        <f t="shared" si="18"/>
        <v>53</v>
      </c>
      <c r="AK44" s="3">
        <f t="shared" si="18"/>
        <v>79</v>
      </c>
    </row>
    <row r="45" spans="1:40" x14ac:dyDescent="0.35">
      <c r="C45" s="10" t="str">
        <f>C42 &amp; "-" &amp; C43 &amp; "(" &amp; C44 &amp; ")"</f>
        <v>44-93(62)</v>
      </c>
      <c r="D45" s="10" t="str">
        <f t="shared" ref="D45:AK45" si="19">D42 &amp; "-" &amp; D43 &amp; "(" &amp; D44 &amp; ")"</f>
        <v>41-92(57)</v>
      </c>
      <c r="E45" s="10" t="str">
        <f t="shared" si="19"/>
        <v>38-92(55)</v>
      </c>
      <c r="F45" s="10" t="str">
        <f t="shared" si="19"/>
        <v>41-93(57)</v>
      </c>
      <c r="G45" s="10" t="str">
        <f t="shared" si="19"/>
        <v>65-92(77)</v>
      </c>
      <c r="H45" s="10" t="e">
        <f t="shared" si="19"/>
        <v>#DIV/0!</v>
      </c>
      <c r="I45" s="10" t="str">
        <f t="shared" si="19"/>
        <v>35-77(51)</v>
      </c>
      <c r="J45" s="10" t="str">
        <f t="shared" si="19"/>
        <v>39-72(50)</v>
      </c>
      <c r="K45" s="10" t="str">
        <f t="shared" si="19"/>
        <v>33-70(44)</v>
      </c>
      <c r="L45" s="10" t="str">
        <f t="shared" si="19"/>
        <v>39-72(50)</v>
      </c>
      <c r="M45" s="10" t="str">
        <f t="shared" si="19"/>
        <v>73-80(76)</v>
      </c>
      <c r="N45" s="10" t="e">
        <f t="shared" si="19"/>
        <v>#DIV/0!</v>
      </c>
      <c r="O45" s="10" t="str">
        <f t="shared" si="19"/>
        <v>50-93(69)</v>
      </c>
      <c r="P45" s="10" t="str">
        <f t="shared" si="19"/>
        <v>50-89(64)</v>
      </c>
      <c r="Q45" s="10" t="str">
        <f t="shared" si="19"/>
        <v>46-87(63)</v>
      </c>
      <c r="R45" s="10" t="str">
        <f t="shared" si="19"/>
        <v>49-89(64)</v>
      </c>
      <c r="S45" s="10" t="str">
        <f t="shared" si="19"/>
        <v>76-98(85)</v>
      </c>
      <c r="T45" s="10" t="e">
        <f t="shared" si="19"/>
        <v>#DIV/0!</v>
      </c>
      <c r="U45" s="10" t="str">
        <f t="shared" si="19"/>
        <v>47-94(64)</v>
      </c>
      <c r="V45" s="10" t="str">
        <f t="shared" si="19"/>
        <v>45-92(61)</v>
      </c>
      <c r="W45" s="10" t="str">
        <f t="shared" si="19"/>
        <v>43-91(60)</v>
      </c>
      <c r="X45" s="10" t="str">
        <f t="shared" si="19"/>
        <v>44-92(61)</v>
      </c>
      <c r="Y45" s="10" t="str">
        <f t="shared" si="19"/>
        <v>72-93(81)</v>
      </c>
      <c r="Z45" s="10" t="e">
        <f t="shared" si="19"/>
        <v>#DIV/0!</v>
      </c>
      <c r="AA45" s="10" t="str">
        <f t="shared" si="19"/>
        <v>45-93(64)</v>
      </c>
      <c r="AB45" s="10" t="str">
        <f t="shared" si="19"/>
        <v>42-91(58)</v>
      </c>
      <c r="AC45" s="10" t="str">
        <f t="shared" si="19"/>
        <v>40-90(57)</v>
      </c>
      <c r="AD45" s="10" t="str">
        <f t="shared" si="19"/>
        <v>42-91(58)</v>
      </c>
      <c r="AE45" s="10" t="str">
        <f t="shared" si="19"/>
        <v>68-91(76)</v>
      </c>
      <c r="AF45" s="10" t="e">
        <f t="shared" si="19"/>
        <v>#DIV/0!</v>
      </c>
      <c r="AG45" s="10" t="str">
        <f t="shared" si="19"/>
        <v>46-64(56)</v>
      </c>
      <c r="AH45" s="10" t="str">
        <f t="shared" si="19"/>
        <v>44-59(53)</v>
      </c>
      <c r="AI45" s="10" t="str">
        <f t="shared" si="19"/>
        <v>41-59(52)</v>
      </c>
      <c r="AJ45" s="10" t="str">
        <f t="shared" si="19"/>
        <v>43-60(53)</v>
      </c>
      <c r="AK45" s="10" t="str">
        <f t="shared" si="19"/>
        <v>76-83(79)</v>
      </c>
    </row>
    <row r="48" spans="1:40" ht="15" customHeight="1" x14ac:dyDescent="0.35">
      <c r="A48" s="19" t="s">
        <v>17</v>
      </c>
      <c r="B48" s="18" t="s">
        <v>5</v>
      </c>
      <c r="C48" s="18"/>
      <c r="D48" s="18"/>
      <c r="E48" s="18"/>
      <c r="F48" s="18"/>
      <c r="G48" s="7"/>
      <c r="I48" s="18" t="s">
        <v>8</v>
      </c>
      <c r="J48" s="18"/>
      <c r="K48" s="18"/>
      <c r="L48" s="18"/>
      <c r="M48" s="7"/>
      <c r="O48" s="18" t="s">
        <v>14</v>
      </c>
      <c r="P48" s="18"/>
      <c r="Q48" s="18"/>
      <c r="R48" s="18"/>
      <c r="S48" s="7"/>
      <c r="U48" s="18" t="s">
        <v>9</v>
      </c>
      <c r="V48" s="18"/>
      <c r="W48" s="18"/>
      <c r="X48" s="18"/>
      <c r="Y48" s="7"/>
      <c r="AA48" s="18" t="s">
        <v>6</v>
      </c>
      <c r="AB48" s="18"/>
      <c r="AC48" s="18"/>
      <c r="AD48" s="18"/>
      <c r="AE48" s="7"/>
      <c r="AG48" s="18" t="s">
        <v>7</v>
      </c>
      <c r="AH48" s="18"/>
      <c r="AI48" s="18"/>
      <c r="AJ48" s="18"/>
      <c r="AK48" s="18" t="s">
        <v>7</v>
      </c>
      <c r="AL48" s="18"/>
      <c r="AM48" s="18"/>
      <c r="AN48" s="18"/>
    </row>
    <row r="49" spans="1:40" x14ac:dyDescent="0.35">
      <c r="A49" s="19"/>
      <c r="B49" s="2" t="s">
        <v>3</v>
      </c>
      <c r="C49" t="s">
        <v>0</v>
      </c>
      <c r="D49" t="s">
        <v>1</v>
      </c>
      <c r="E49" t="s">
        <v>2</v>
      </c>
      <c r="F49" t="s">
        <v>4</v>
      </c>
      <c r="G49" t="s">
        <v>13</v>
      </c>
      <c r="I49" t="s">
        <v>0</v>
      </c>
      <c r="J49" t="s">
        <v>1</v>
      </c>
      <c r="K49" t="s">
        <v>2</v>
      </c>
      <c r="L49" t="s">
        <v>4</v>
      </c>
      <c r="M49" t="s">
        <v>13</v>
      </c>
      <c r="O49" t="s">
        <v>0</v>
      </c>
      <c r="P49" t="s">
        <v>1</v>
      </c>
      <c r="Q49" t="s">
        <v>2</v>
      </c>
      <c r="R49" t="s">
        <v>4</v>
      </c>
      <c r="S49" t="s">
        <v>13</v>
      </c>
      <c r="U49" t="s">
        <v>0</v>
      </c>
      <c r="V49" t="s">
        <v>1</v>
      </c>
      <c r="W49" t="s">
        <v>2</v>
      </c>
      <c r="X49" t="s">
        <v>4</v>
      </c>
      <c r="Y49" t="s">
        <v>13</v>
      </c>
      <c r="AA49" t="s">
        <v>0</v>
      </c>
      <c r="AB49" t="s">
        <v>1</v>
      </c>
      <c r="AC49" t="s">
        <v>2</v>
      </c>
      <c r="AD49" t="s">
        <v>4</v>
      </c>
      <c r="AE49" t="s">
        <v>13</v>
      </c>
      <c r="AG49" t="s">
        <v>0</v>
      </c>
      <c r="AH49" t="s">
        <v>1</v>
      </c>
      <c r="AI49" t="s">
        <v>2</v>
      </c>
      <c r="AJ49" t="s">
        <v>4</v>
      </c>
      <c r="AK49" t="s">
        <v>13</v>
      </c>
    </row>
    <row r="50" spans="1:40" x14ac:dyDescent="0.35">
      <c r="A50" s="19"/>
      <c r="B50" s="2">
        <v>2</v>
      </c>
      <c r="C50" s="15">
        <v>0.91506410256410253</v>
      </c>
      <c r="D50" s="15">
        <v>0.89636363636363647</v>
      </c>
      <c r="E50" s="15">
        <v>0.89400871459694997</v>
      </c>
      <c r="F50" s="15">
        <v>0.89826839826839833</v>
      </c>
      <c r="G50" s="15">
        <v>0.91966942148760322</v>
      </c>
      <c r="I50" s="15">
        <v>0.91917735042735038</v>
      </c>
      <c r="J50" s="15">
        <v>0.89363636363636378</v>
      </c>
      <c r="K50" s="15">
        <v>0.89203703703703707</v>
      </c>
      <c r="L50" s="15">
        <v>0.89696969696969686</v>
      </c>
      <c r="M50" s="15">
        <v>0.9276859504132231</v>
      </c>
      <c r="O50" s="15">
        <v>0.91905982905982919</v>
      </c>
      <c r="P50" s="15">
        <v>0.87636363636363634</v>
      </c>
      <c r="Q50" s="15">
        <v>0.86936634246979061</v>
      </c>
      <c r="R50" s="15">
        <v>0.87922077922077924</v>
      </c>
      <c r="S50" s="15">
        <v>0.98512396694214888</v>
      </c>
      <c r="U50" s="15">
        <v>0.9023214285714285</v>
      </c>
      <c r="V50" s="15">
        <v>0.83818181818181825</v>
      </c>
      <c r="W50" s="15">
        <v>0.82023806202933325</v>
      </c>
      <c r="X50" s="15">
        <v>0.84199134199134207</v>
      </c>
      <c r="Y50" s="15">
        <v>0.97024793388429753</v>
      </c>
      <c r="AA50" s="15">
        <v>0.85977443609022564</v>
      </c>
      <c r="AB50" s="15">
        <v>0.83090909090909082</v>
      </c>
      <c r="AC50" s="15">
        <v>0.81685306850012718</v>
      </c>
      <c r="AD50" s="15">
        <v>0.83290043290043292</v>
      </c>
      <c r="AE50" s="15">
        <v>0.83090909090909082</v>
      </c>
      <c r="AG50" s="15">
        <v>0.91905982905982919</v>
      </c>
      <c r="AH50" s="15">
        <v>0.87636363636363634</v>
      </c>
      <c r="AI50" s="15">
        <v>0.86936634246979061</v>
      </c>
      <c r="AJ50" s="15">
        <v>0.87922077922077924</v>
      </c>
      <c r="AK50" s="15">
        <v>0.98314049586776853</v>
      </c>
    </row>
    <row r="51" spans="1:40" x14ac:dyDescent="0.35">
      <c r="A51" s="19"/>
      <c r="B51" s="2">
        <v>4</v>
      </c>
      <c r="C51" s="15">
        <v>0.64376283846872073</v>
      </c>
      <c r="D51" s="15">
        <v>0.62121212121212122</v>
      </c>
      <c r="E51" s="15">
        <v>0.59624690124690127</v>
      </c>
      <c r="F51" s="15">
        <v>0.61693548387096775</v>
      </c>
      <c r="G51" s="15">
        <v>0.79753316575897215</v>
      </c>
      <c r="I51" s="15">
        <v>0.66971620971620971</v>
      </c>
      <c r="J51" s="15">
        <v>0.64121212121212123</v>
      </c>
      <c r="K51" s="15">
        <v>0.62493720246042228</v>
      </c>
      <c r="L51" s="15">
        <v>0.63568548387096779</v>
      </c>
      <c r="M51" s="15">
        <v>0.79399961597542235</v>
      </c>
      <c r="O51" s="15">
        <v>0.7655085655085655</v>
      </c>
      <c r="P51" s="15">
        <v>0.70121212121212118</v>
      </c>
      <c r="Q51" s="15">
        <v>0.68540421926577533</v>
      </c>
      <c r="R51" s="15">
        <v>0.69838709677419364</v>
      </c>
      <c r="S51" s="15">
        <v>0.85331099008518374</v>
      </c>
      <c r="U51" s="15">
        <v>0.65802478567184453</v>
      </c>
      <c r="V51" s="15">
        <v>0.63454545454545452</v>
      </c>
      <c r="W51" s="15">
        <v>0.61742077480673974</v>
      </c>
      <c r="X51" s="15">
        <v>0.62923387096774186</v>
      </c>
      <c r="Y51" s="15">
        <v>0.78797566680631204</v>
      </c>
      <c r="AA51" s="15">
        <v>0.72496216746216746</v>
      </c>
      <c r="AB51" s="15">
        <v>0.676969696969697</v>
      </c>
      <c r="AC51" s="15">
        <v>0.66400554599791828</v>
      </c>
      <c r="AD51" s="15">
        <v>0.67338709677419362</v>
      </c>
      <c r="AE51" s="15">
        <v>0.76539205418237666</v>
      </c>
      <c r="AG51" s="15">
        <v>0.70206438441732555</v>
      </c>
      <c r="AH51" s="15">
        <v>0.68848484848484848</v>
      </c>
      <c r="AI51" s="15">
        <v>0.67758463190688256</v>
      </c>
      <c r="AJ51" s="15">
        <v>0.68568548387096784</v>
      </c>
      <c r="AK51" s="15">
        <v>0.81582984220081001</v>
      </c>
    </row>
    <row r="52" spans="1:40" x14ac:dyDescent="0.35">
      <c r="A52" s="19"/>
      <c r="B52" s="2">
        <v>8</v>
      </c>
      <c r="C52" s="15">
        <v>0.58011183218226559</v>
      </c>
      <c r="D52" s="15">
        <v>0.51227272727272721</v>
      </c>
      <c r="E52" s="15">
        <v>0.49195803562746371</v>
      </c>
      <c r="F52" s="15">
        <v>0.50941306755260241</v>
      </c>
      <c r="G52" s="15">
        <v>0.73698489557454283</v>
      </c>
      <c r="I52" s="15">
        <v>0.56633449883449882</v>
      </c>
      <c r="J52" s="15">
        <v>0.51999999999999991</v>
      </c>
      <c r="K52" s="15">
        <v>0.5164848242444976</v>
      </c>
      <c r="L52" s="15">
        <v>0.51849390919158367</v>
      </c>
      <c r="M52" s="15">
        <v>0.75213211785089129</v>
      </c>
      <c r="O52" s="15">
        <v>0.61312012806594851</v>
      </c>
      <c r="P52" s="15">
        <v>0.52181818181818185</v>
      </c>
      <c r="Q52" s="15">
        <v>0.51840550540678421</v>
      </c>
      <c r="R52" s="15">
        <v>0.51838316722037647</v>
      </c>
      <c r="S52" s="15">
        <v>0.75340506189859147</v>
      </c>
      <c r="U52" s="15">
        <v>0.60408294603946777</v>
      </c>
      <c r="V52" s="15">
        <v>0.52681818181818196</v>
      </c>
      <c r="W52" s="15">
        <v>0.5232299644799645</v>
      </c>
      <c r="X52" s="15">
        <v>0.52314507198228133</v>
      </c>
      <c r="Y52" s="15">
        <v>0.74452960845730909</v>
      </c>
      <c r="AA52" s="15">
        <v>0.61159685086155668</v>
      </c>
      <c r="AB52" s="15">
        <v>0.53090909090909089</v>
      </c>
      <c r="AC52" s="15">
        <v>0.5284038739330339</v>
      </c>
      <c r="AD52" s="15">
        <v>0.52757475083056471</v>
      </c>
      <c r="AE52" s="15">
        <v>0.73381354673083854</v>
      </c>
      <c r="AG52" s="15">
        <v>0.59834643617252314</v>
      </c>
      <c r="AH52" s="15">
        <v>0.53045454545454551</v>
      </c>
      <c r="AI52" s="15">
        <v>0.53125225753143368</v>
      </c>
      <c r="AJ52" s="15">
        <v>0.52757475083056471</v>
      </c>
      <c r="AK52" s="15">
        <v>0.78619138347898665</v>
      </c>
    </row>
    <row r="53" spans="1:40" x14ac:dyDescent="0.35">
      <c r="A53" s="19"/>
      <c r="B53" s="2">
        <v>16</v>
      </c>
      <c r="C53" s="15">
        <v>0.65037918403435635</v>
      </c>
      <c r="D53" s="15">
        <v>0.53454545454545443</v>
      </c>
      <c r="E53" s="15">
        <v>0.51846725714452835</v>
      </c>
      <c r="F53" s="15">
        <v>0.5320754716981132</v>
      </c>
      <c r="G53" s="15">
        <v>0.78324453080925216</v>
      </c>
      <c r="I53" s="15">
        <v>0.60263457457575109</v>
      </c>
      <c r="J53" s="15">
        <v>0.54218181818181832</v>
      </c>
      <c r="K53" s="15">
        <v>0.53930915095091669</v>
      </c>
      <c r="L53" s="15">
        <v>0.53962264150943395</v>
      </c>
      <c r="M53" s="15">
        <v>0.81478509789172349</v>
      </c>
      <c r="O53" s="15">
        <v>0.65843219389306351</v>
      </c>
      <c r="P53" s="15">
        <v>0.56763636363636361</v>
      </c>
      <c r="Q53" s="15">
        <v>0.56572533485692544</v>
      </c>
      <c r="R53" s="15">
        <v>0.5660377358490567</v>
      </c>
      <c r="S53" s="15">
        <v>0.83193338765958347</v>
      </c>
      <c r="U53" s="15">
        <v>0.62291269841269847</v>
      </c>
      <c r="V53" s="15">
        <v>0.56363636363636371</v>
      </c>
      <c r="W53" s="15">
        <v>0.5585649644764773</v>
      </c>
      <c r="X53" s="15">
        <v>0.56226415094339621</v>
      </c>
      <c r="Y53" s="15">
        <v>0.80043774420694125</v>
      </c>
      <c r="AA53" s="15">
        <v>0.5870043769813591</v>
      </c>
      <c r="AB53" s="15">
        <v>0.52290909090909099</v>
      </c>
      <c r="AC53" s="15">
        <v>0.52258909141233867</v>
      </c>
      <c r="AD53" s="15">
        <v>0.52452830188679245</v>
      </c>
      <c r="AE53" s="15">
        <v>0.75523830418521087</v>
      </c>
      <c r="AG53" s="15">
        <v>0.65429965976052928</v>
      </c>
      <c r="AH53" s="15">
        <v>0.60836363636363644</v>
      </c>
      <c r="AI53" s="15">
        <v>0.59286084226816493</v>
      </c>
      <c r="AJ53" s="15">
        <v>0.60754716981132073</v>
      </c>
      <c r="AK53" s="15">
        <v>0.84828349944629022</v>
      </c>
    </row>
    <row r="54" spans="1:40" x14ac:dyDescent="0.35">
      <c r="A54" s="19"/>
      <c r="B54" s="2">
        <v>32</v>
      </c>
      <c r="C54" s="15">
        <v>0.49159143029886071</v>
      </c>
      <c r="D54" s="15">
        <v>0.42636363636363628</v>
      </c>
      <c r="E54" s="15">
        <v>0.40698686328021821</v>
      </c>
      <c r="F54" s="15">
        <v>0.42797619047619051</v>
      </c>
      <c r="G54" s="15">
        <v>0.78737937573432859</v>
      </c>
      <c r="I54" s="15">
        <v>0.48372620571149982</v>
      </c>
      <c r="J54" s="15">
        <v>0.43909090909090909</v>
      </c>
      <c r="K54" s="15">
        <v>0.43110171028722277</v>
      </c>
      <c r="L54" s="15">
        <v>0.44032738095238089</v>
      </c>
      <c r="M54" s="15">
        <v>0.81178891317452639</v>
      </c>
      <c r="O54" s="15">
        <v>0.47217288807896018</v>
      </c>
      <c r="P54" s="15">
        <v>0.47939393939393948</v>
      </c>
      <c r="Q54" s="15">
        <v>0.43194242882396833</v>
      </c>
      <c r="R54" s="15">
        <v>0.47162698412698412</v>
      </c>
      <c r="S54" s="15">
        <v>0.83468473786870023</v>
      </c>
      <c r="U54" s="15">
        <v>0.5227106113509622</v>
      </c>
      <c r="V54" s="15">
        <v>0.4845454545454545</v>
      </c>
      <c r="W54" s="15">
        <v>0.45917643637764138</v>
      </c>
      <c r="X54" s="15">
        <v>0.47807539682539679</v>
      </c>
      <c r="Y54" s="15">
        <v>0.79361593104222816</v>
      </c>
      <c r="AA54" s="15">
        <v>0.46385515556568191</v>
      </c>
      <c r="AB54" s="15">
        <v>0.44181818181818178</v>
      </c>
      <c r="AC54" s="15">
        <v>0.4199923860943181</v>
      </c>
      <c r="AD54" s="15">
        <v>0.44042658730158729</v>
      </c>
      <c r="AE54" s="15">
        <v>0.76280259856321186</v>
      </c>
      <c r="AG54" s="15">
        <v>0.52761921629568687</v>
      </c>
      <c r="AH54" s="15">
        <v>0.48878787878787888</v>
      </c>
      <c r="AI54" s="15">
        <v>0.47998745864713732</v>
      </c>
      <c r="AJ54" s="15">
        <v>0.48749999999999999</v>
      </c>
      <c r="AK54" s="15">
        <v>0.84730929775151453</v>
      </c>
    </row>
    <row r="55" spans="1:40" x14ac:dyDescent="0.35">
      <c r="A55" s="19"/>
    </row>
    <row r="56" spans="1:40" x14ac:dyDescent="0.35">
      <c r="A56" s="8"/>
    </row>
    <row r="57" spans="1:40" x14ac:dyDescent="0.35">
      <c r="A57" s="8"/>
      <c r="B57" s="2" t="s">
        <v>11</v>
      </c>
      <c r="C57" s="3">
        <f t="shared" ref="C57:E57" si="20">ROUND(MIN(C50:C54)*100,0)</f>
        <v>49</v>
      </c>
      <c r="D57" s="3">
        <f t="shared" si="20"/>
        <v>43</v>
      </c>
      <c r="E57" s="3">
        <f t="shared" si="20"/>
        <v>41</v>
      </c>
      <c r="F57" s="3">
        <f>ROUND(MIN(F50:F54)*100,0)</f>
        <v>43</v>
      </c>
      <c r="G57" s="3">
        <f t="shared" ref="G57:AK57" si="21">ROUND(MIN(G50:G54)*100,0)</f>
        <v>74</v>
      </c>
      <c r="H57" s="3">
        <f t="shared" si="21"/>
        <v>0</v>
      </c>
      <c r="I57" s="3">
        <f t="shared" si="21"/>
        <v>48</v>
      </c>
      <c r="J57" s="3">
        <f t="shared" si="21"/>
        <v>44</v>
      </c>
      <c r="K57" s="3">
        <f t="shared" si="21"/>
        <v>43</v>
      </c>
      <c r="L57" s="3">
        <f t="shared" si="21"/>
        <v>44</v>
      </c>
      <c r="M57" s="3">
        <f t="shared" si="21"/>
        <v>75</v>
      </c>
      <c r="N57" s="3">
        <f t="shared" si="21"/>
        <v>0</v>
      </c>
      <c r="O57" s="3">
        <f t="shared" si="21"/>
        <v>47</v>
      </c>
      <c r="P57" s="3">
        <f t="shared" si="21"/>
        <v>48</v>
      </c>
      <c r="Q57" s="3">
        <f t="shared" si="21"/>
        <v>43</v>
      </c>
      <c r="R57" s="3">
        <f t="shared" si="21"/>
        <v>47</v>
      </c>
      <c r="S57" s="3">
        <f t="shared" si="21"/>
        <v>75</v>
      </c>
      <c r="T57" s="3">
        <f t="shared" si="21"/>
        <v>0</v>
      </c>
      <c r="U57" s="3">
        <f t="shared" si="21"/>
        <v>52</v>
      </c>
      <c r="V57" s="3">
        <f t="shared" si="21"/>
        <v>48</v>
      </c>
      <c r="W57" s="3">
        <f t="shared" si="21"/>
        <v>46</v>
      </c>
      <c r="X57" s="3">
        <f t="shared" si="21"/>
        <v>48</v>
      </c>
      <c r="Y57" s="3">
        <f t="shared" si="21"/>
        <v>74</v>
      </c>
      <c r="Z57" s="3">
        <f t="shared" si="21"/>
        <v>0</v>
      </c>
      <c r="AA57" s="3">
        <f t="shared" si="21"/>
        <v>46</v>
      </c>
      <c r="AB57" s="3">
        <f t="shared" si="21"/>
        <v>44</v>
      </c>
      <c r="AC57" s="3">
        <f t="shared" si="21"/>
        <v>42</v>
      </c>
      <c r="AD57" s="3">
        <f t="shared" si="21"/>
        <v>44</v>
      </c>
      <c r="AE57" s="3">
        <f t="shared" si="21"/>
        <v>73</v>
      </c>
      <c r="AF57" s="3">
        <f t="shared" si="21"/>
        <v>0</v>
      </c>
      <c r="AG57" s="3">
        <f t="shared" si="21"/>
        <v>53</v>
      </c>
      <c r="AH57" s="3">
        <f t="shared" si="21"/>
        <v>49</v>
      </c>
      <c r="AI57" s="3">
        <f t="shared" si="21"/>
        <v>48</v>
      </c>
      <c r="AJ57" s="3">
        <f t="shared" si="21"/>
        <v>49</v>
      </c>
      <c r="AK57" s="3">
        <f t="shared" si="21"/>
        <v>79</v>
      </c>
    </row>
    <row r="58" spans="1:40" x14ac:dyDescent="0.35">
      <c r="A58" s="8"/>
      <c r="B58" s="2" t="s">
        <v>12</v>
      </c>
      <c r="C58" s="3">
        <f t="shared" ref="C58:E58" si="22">ROUND(MAX(C50:C55)*100,0)</f>
        <v>92</v>
      </c>
      <c r="D58" s="3">
        <f t="shared" si="22"/>
        <v>90</v>
      </c>
      <c r="E58" s="3">
        <f t="shared" si="22"/>
        <v>89</v>
      </c>
      <c r="F58" s="3">
        <f>ROUND(MAX(F50:F55)*100,0)</f>
        <v>90</v>
      </c>
      <c r="G58" s="3">
        <f t="shared" ref="G58:AK58" si="23">ROUND(MAX(G50:G55)*100,0)</f>
        <v>92</v>
      </c>
      <c r="H58" s="3">
        <f t="shared" si="23"/>
        <v>0</v>
      </c>
      <c r="I58" s="3">
        <f t="shared" si="23"/>
        <v>92</v>
      </c>
      <c r="J58" s="3">
        <f t="shared" si="23"/>
        <v>89</v>
      </c>
      <c r="K58" s="3">
        <f t="shared" si="23"/>
        <v>89</v>
      </c>
      <c r="L58" s="3">
        <f t="shared" si="23"/>
        <v>90</v>
      </c>
      <c r="M58" s="3">
        <f t="shared" si="23"/>
        <v>93</v>
      </c>
      <c r="N58" s="3">
        <f t="shared" si="23"/>
        <v>0</v>
      </c>
      <c r="O58" s="3">
        <f t="shared" si="23"/>
        <v>92</v>
      </c>
      <c r="P58" s="3">
        <f t="shared" si="23"/>
        <v>88</v>
      </c>
      <c r="Q58" s="3">
        <f t="shared" si="23"/>
        <v>87</v>
      </c>
      <c r="R58" s="3">
        <f t="shared" si="23"/>
        <v>88</v>
      </c>
      <c r="S58" s="3">
        <f t="shared" si="23"/>
        <v>99</v>
      </c>
      <c r="T58" s="3">
        <f t="shared" si="23"/>
        <v>0</v>
      </c>
      <c r="U58" s="3">
        <f t="shared" si="23"/>
        <v>90</v>
      </c>
      <c r="V58" s="3">
        <f t="shared" si="23"/>
        <v>84</v>
      </c>
      <c r="W58" s="3">
        <f t="shared" si="23"/>
        <v>82</v>
      </c>
      <c r="X58" s="3">
        <f t="shared" si="23"/>
        <v>84</v>
      </c>
      <c r="Y58" s="3">
        <f t="shared" si="23"/>
        <v>97</v>
      </c>
      <c r="Z58" s="3">
        <f t="shared" si="23"/>
        <v>0</v>
      </c>
      <c r="AA58" s="3">
        <f t="shared" si="23"/>
        <v>86</v>
      </c>
      <c r="AB58" s="3">
        <f t="shared" si="23"/>
        <v>83</v>
      </c>
      <c r="AC58" s="3">
        <f t="shared" si="23"/>
        <v>82</v>
      </c>
      <c r="AD58" s="3">
        <f t="shared" si="23"/>
        <v>83</v>
      </c>
      <c r="AE58" s="3">
        <f t="shared" si="23"/>
        <v>83</v>
      </c>
      <c r="AF58" s="3">
        <f t="shared" si="23"/>
        <v>0</v>
      </c>
      <c r="AG58" s="3">
        <f t="shared" si="23"/>
        <v>92</v>
      </c>
      <c r="AH58" s="3">
        <f t="shared" si="23"/>
        <v>88</v>
      </c>
      <c r="AI58" s="3">
        <f t="shared" si="23"/>
        <v>87</v>
      </c>
      <c r="AJ58" s="3">
        <f t="shared" si="23"/>
        <v>88</v>
      </c>
      <c r="AK58" s="3">
        <f t="shared" si="23"/>
        <v>98</v>
      </c>
    </row>
    <row r="59" spans="1:40" x14ac:dyDescent="0.35">
      <c r="A59" s="8"/>
      <c r="B59" s="2" t="s">
        <v>10</v>
      </c>
      <c r="C59" s="3">
        <f t="shared" ref="C59:E59" si="24">ROUND(AVERAGE(C50:C56)*100,0)</f>
        <v>66</v>
      </c>
      <c r="D59" s="3">
        <f t="shared" si="24"/>
        <v>60</v>
      </c>
      <c r="E59" s="3">
        <f t="shared" si="24"/>
        <v>58</v>
      </c>
      <c r="F59" s="3">
        <f>ROUND(AVERAGE(F50:F56)*100,0)</f>
        <v>60</v>
      </c>
      <c r="G59" s="3">
        <f t="shared" ref="G59:AK59" si="25">ROUND(AVERAGE(G50:G56)*100,0)</f>
        <v>80</v>
      </c>
      <c r="H59" s="3" t="e">
        <f t="shared" si="25"/>
        <v>#DIV/0!</v>
      </c>
      <c r="I59" s="3">
        <f t="shared" si="25"/>
        <v>65</v>
      </c>
      <c r="J59" s="3">
        <f t="shared" si="25"/>
        <v>61</v>
      </c>
      <c r="K59" s="3">
        <f t="shared" si="25"/>
        <v>60</v>
      </c>
      <c r="L59" s="3">
        <f t="shared" si="25"/>
        <v>61</v>
      </c>
      <c r="M59" s="3">
        <f t="shared" si="25"/>
        <v>82</v>
      </c>
      <c r="N59" s="3" t="e">
        <f t="shared" si="25"/>
        <v>#DIV/0!</v>
      </c>
      <c r="O59" s="3">
        <f t="shared" si="25"/>
        <v>69</v>
      </c>
      <c r="P59" s="3">
        <f t="shared" si="25"/>
        <v>63</v>
      </c>
      <c r="Q59" s="3">
        <f t="shared" si="25"/>
        <v>61</v>
      </c>
      <c r="R59" s="3">
        <f t="shared" si="25"/>
        <v>63</v>
      </c>
      <c r="S59" s="3">
        <f t="shared" si="25"/>
        <v>85</v>
      </c>
      <c r="T59" s="3" t="e">
        <f t="shared" si="25"/>
        <v>#DIV/0!</v>
      </c>
      <c r="U59" s="3">
        <f t="shared" si="25"/>
        <v>66</v>
      </c>
      <c r="V59" s="3">
        <f t="shared" si="25"/>
        <v>61</v>
      </c>
      <c r="W59" s="3">
        <f t="shared" si="25"/>
        <v>60</v>
      </c>
      <c r="X59" s="3">
        <f t="shared" si="25"/>
        <v>61</v>
      </c>
      <c r="Y59" s="3">
        <f t="shared" si="25"/>
        <v>82</v>
      </c>
      <c r="Z59" s="3" t="e">
        <f t="shared" si="25"/>
        <v>#DIV/0!</v>
      </c>
      <c r="AA59" s="3">
        <f t="shared" si="25"/>
        <v>65</v>
      </c>
      <c r="AB59" s="3">
        <f t="shared" si="25"/>
        <v>60</v>
      </c>
      <c r="AC59" s="3">
        <f t="shared" si="25"/>
        <v>59</v>
      </c>
      <c r="AD59" s="3">
        <f t="shared" si="25"/>
        <v>60</v>
      </c>
      <c r="AE59" s="3">
        <f t="shared" si="25"/>
        <v>77</v>
      </c>
      <c r="AF59" s="3" t="e">
        <f t="shared" si="25"/>
        <v>#DIV/0!</v>
      </c>
      <c r="AG59" s="3">
        <f t="shared" si="25"/>
        <v>68</v>
      </c>
      <c r="AH59" s="3">
        <f t="shared" si="25"/>
        <v>64</v>
      </c>
      <c r="AI59" s="3">
        <f t="shared" si="25"/>
        <v>63</v>
      </c>
      <c r="AJ59" s="3">
        <f t="shared" si="25"/>
        <v>64</v>
      </c>
      <c r="AK59" s="3">
        <f t="shared" si="25"/>
        <v>86</v>
      </c>
    </row>
    <row r="60" spans="1:40" x14ac:dyDescent="0.35">
      <c r="C60" s="10" t="str">
        <f>C57 &amp; "-" &amp; C58 &amp; "(" &amp; C59 &amp; ")"</f>
        <v>49-92(66)</v>
      </c>
      <c r="D60" s="10" t="str">
        <f t="shared" ref="D60:AK60" si="26">D57 &amp; "-" &amp; D58 &amp; "(" &amp; D59 &amp; ")"</f>
        <v>43-90(60)</v>
      </c>
      <c r="E60" s="10" t="str">
        <f t="shared" si="26"/>
        <v>41-89(58)</v>
      </c>
      <c r="F60" s="10" t="str">
        <f t="shared" si="26"/>
        <v>43-90(60)</v>
      </c>
      <c r="G60" s="10" t="str">
        <f t="shared" si="26"/>
        <v>74-92(80)</v>
      </c>
      <c r="H60" s="10" t="e">
        <f t="shared" si="26"/>
        <v>#DIV/0!</v>
      </c>
      <c r="I60" s="10" t="str">
        <f t="shared" si="26"/>
        <v>48-92(65)</v>
      </c>
      <c r="J60" s="10" t="str">
        <f t="shared" si="26"/>
        <v>44-89(61)</v>
      </c>
      <c r="K60" s="10" t="str">
        <f t="shared" si="26"/>
        <v>43-89(60)</v>
      </c>
      <c r="L60" s="10" t="str">
        <f t="shared" si="26"/>
        <v>44-90(61)</v>
      </c>
      <c r="M60" s="10" t="str">
        <f t="shared" si="26"/>
        <v>75-93(82)</v>
      </c>
      <c r="N60" s="10" t="e">
        <f t="shared" si="26"/>
        <v>#DIV/0!</v>
      </c>
      <c r="O60" s="10" t="str">
        <f t="shared" si="26"/>
        <v>47-92(69)</v>
      </c>
      <c r="P60" s="10" t="str">
        <f t="shared" si="26"/>
        <v>48-88(63)</v>
      </c>
      <c r="Q60" s="10" t="str">
        <f t="shared" si="26"/>
        <v>43-87(61)</v>
      </c>
      <c r="R60" s="10" t="str">
        <f t="shared" si="26"/>
        <v>47-88(63)</v>
      </c>
      <c r="S60" s="10" t="str">
        <f t="shared" si="26"/>
        <v>75-99(85)</v>
      </c>
      <c r="T60" s="10" t="e">
        <f t="shared" si="26"/>
        <v>#DIV/0!</v>
      </c>
      <c r="U60" s="10" t="str">
        <f t="shared" si="26"/>
        <v>52-90(66)</v>
      </c>
      <c r="V60" s="10" t="str">
        <f t="shared" si="26"/>
        <v>48-84(61)</v>
      </c>
      <c r="W60" s="10" t="str">
        <f t="shared" si="26"/>
        <v>46-82(60)</v>
      </c>
      <c r="X60" s="10" t="str">
        <f t="shared" si="26"/>
        <v>48-84(61)</v>
      </c>
      <c r="Y60" s="10" t="str">
        <f t="shared" si="26"/>
        <v>74-97(82)</v>
      </c>
      <c r="Z60" s="10" t="e">
        <f t="shared" si="26"/>
        <v>#DIV/0!</v>
      </c>
      <c r="AA60" s="10" t="str">
        <f t="shared" si="26"/>
        <v>46-86(65)</v>
      </c>
      <c r="AB60" s="10" t="str">
        <f t="shared" si="26"/>
        <v>44-83(60)</v>
      </c>
      <c r="AC60" s="10" t="str">
        <f t="shared" si="26"/>
        <v>42-82(59)</v>
      </c>
      <c r="AD60" s="10" t="str">
        <f t="shared" si="26"/>
        <v>44-83(60)</v>
      </c>
      <c r="AE60" s="10" t="str">
        <f t="shared" si="26"/>
        <v>73-83(77)</v>
      </c>
      <c r="AF60" s="10" t="e">
        <f t="shared" si="26"/>
        <v>#DIV/0!</v>
      </c>
      <c r="AG60" s="10" t="str">
        <f t="shared" si="26"/>
        <v>53-92(68)</v>
      </c>
      <c r="AH60" s="10" t="str">
        <f t="shared" si="26"/>
        <v>49-88(64)</v>
      </c>
      <c r="AI60" s="10" t="str">
        <f t="shared" si="26"/>
        <v>48-87(63)</v>
      </c>
      <c r="AJ60" s="10" t="str">
        <f t="shared" si="26"/>
        <v>49-88(64)</v>
      </c>
      <c r="AK60" s="10" t="str">
        <f t="shared" si="26"/>
        <v>79-98(86)</v>
      </c>
    </row>
    <row r="63" spans="1:40" ht="15" customHeight="1" x14ac:dyDescent="0.35">
      <c r="A63" s="19" t="s">
        <v>18</v>
      </c>
      <c r="B63" s="18" t="s">
        <v>5</v>
      </c>
      <c r="C63" s="18"/>
      <c r="D63" s="18"/>
      <c r="E63" s="18"/>
      <c r="F63" s="18"/>
      <c r="G63" s="7"/>
      <c r="I63" s="18" t="s">
        <v>8</v>
      </c>
      <c r="J63" s="18"/>
      <c r="K63" s="18"/>
      <c r="L63" s="18"/>
      <c r="M63" s="7"/>
      <c r="O63" s="18" t="s">
        <v>14</v>
      </c>
      <c r="P63" s="18"/>
      <c r="Q63" s="18"/>
      <c r="R63" s="18"/>
      <c r="S63" s="7"/>
      <c r="U63" s="18" t="s">
        <v>9</v>
      </c>
      <c r="V63" s="18"/>
      <c r="W63" s="18"/>
      <c r="X63" s="18"/>
      <c r="Y63" s="7"/>
      <c r="AA63" s="18" t="s">
        <v>6</v>
      </c>
      <c r="AB63" s="18"/>
      <c r="AC63" s="18"/>
      <c r="AD63" s="18"/>
      <c r="AE63" s="7"/>
      <c r="AG63" s="18" t="s">
        <v>7</v>
      </c>
      <c r="AH63" s="18"/>
      <c r="AI63" s="18"/>
      <c r="AJ63" s="18"/>
      <c r="AK63" s="18" t="s">
        <v>7</v>
      </c>
      <c r="AL63" s="18"/>
      <c r="AM63" s="18"/>
      <c r="AN63" s="18"/>
    </row>
    <row r="64" spans="1:40" x14ac:dyDescent="0.35">
      <c r="A64" s="19"/>
      <c r="B64" s="2" t="s">
        <v>3</v>
      </c>
      <c r="C64" t="s">
        <v>0</v>
      </c>
      <c r="D64" t="s">
        <v>1</v>
      </c>
      <c r="E64" t="s">
        <v>2</v>
      </c>
      <c r="F64" t="s">
        <v>4</v>
      </c>
      <c r="G64" t="s">
        <v>13</v>
      </c>
      <c r="I64" t="s">
        <v>0</v>
      </c>
      <c r="J64" t="s">
        <v>1</v>
      </c>
      <c r="K64" t="s">
        <v>2</v>
      </c>
      <c r="L64" t="s">
        <v>4</v>
      </c>
      <c r="M64" t="s">
        <v>13</v>
      </c>
      <c r="O64" t="s">
        <v>0</v>
      </c>
      <c r="P64" t="s">
        <v>1</v>
      </c>
      <c r="Q64" t="s">
        <v>2</v>
      </c>
      <c r="R64" t="s">
        <v>4</v>
      </c>
      <c r="S64" t="s">
        <v>13</v>
      </c>
      <c r="U64" t="s">
        <v>0</v>
      </c>
      <c r="V64" t="s">
        <v>1</v>
      </c>
      <c r="W64" t="s">
        <v>2</v>
      </c>
      <c r="X64" t="s">
        <v>4</v>
      </c>
      <c r="Y64" t="s">
        <v>13</v>
      </c>
      <c r="AA64" t="s">
        <v>0</v>
      </c>
      <c r="AB64" t="s">
        <v>1</v>
      </c>
      <c r="AC64" t="s">
        <v>2</v>
      </c>
      <c r="AD64" t="s">
        <v>4</v>
      </c>
      <c r="AE64" t="s">
        <v>13</v>
      </c>
      <c r="AG64" t="s">
        <v>0</v>
      </c>
      <c r="AH64" t="s">
        <v>1</v>
      </c>
      <c r="AI64" t="s">
        <v>2</v>
      </c>
      <c r="AJ64" t="s">
        <v>4</v>
      </c>
      <c r="AK64" t="s">
        <v>13</v>
      </c>
    </row>
    <row r="65" spans="1:40" x14ac:dyDescent="0.35">
      <c r="A65" s="19"/>
      <c r="B65" s="2">
        <v>2</v>
      </c>
      <c r="C65" s="15">
        <v>0.76937867687867689</v>
      </c>
      <c r="D65" s="15">
        <v>0.76454545454545453</v>
      </c>
      <c r="E65" s="15">
        <v>0.76262427808652056</v>
      </c>
      <c r="F65" s="15">
        <v>0.76580086580086582</v>
      </c>
      <c r="G65" s="15">
        <v>0.85429752066115705</v>
      </c>
      <c r="I65" s="15">
        <v>0.88722610722610717</v>
      </c>
      <c r="J65" s="15">
        <v>0.85636363636363622</v>
      </c>
      <c r="K65" s="15">
        <v>0.85403418092205285</v>
      </c>
      <c r="L65" s="15">
        <v>0.85887445887445879</v>
      </c>
      <c r="M65" s="15">
        <v>0.88867768595041308</v>
      </c>
      <c r="O65" s="15">
        <v>0.40952380952380951</v>
      </c>
      <c r="P65" s="15">
        <v>0.55454545454545445</v>
      </c>
      <c r="Q65" s="15">
        <v>0.42403736680776533</v>
      </c>
      <c r="R65" s="15">
        <v>0.53809523809523818</v>
      </c>
      <c r="S65" s="15">
        <v>0.43421487603305792</v>
      </c>
      <c r="U65" s="15">
        <v>0.90274509803921565</v>
      </c>
      <c r="V65" s="15">
        <v>0.84545454545454546</v>
      </c>
      <c r="W65" s="15">
        <v>0.83640109890109893</v>
      </c>
      <c r="X65" s="15">
        <v>0.8502164502164502</v>
      </c>
      <c r="Y65" s="15">
        <v>0.9809917355371901</v>
      </c>
      <c r="AA65" s="15">
        <v>0.89145299145299151</v>
      </c>
      <c r="AB65" s="15">
        <v>0.86818181818181817</v>
      </c>
      <c r="AC65" s="15">
        <v>0.86046564437079698</v>
      </c>
      <c r="AD65" s="15">
        <v>0.87056277056277054</v>
      </c>
      <c r="AE65" s="15">
        <v>0.86818181818181817</v>
      </c>
      <c r="AG65" s="15">
        <v>0.91738095238095241</v>
      </c>
      <c r="AH65" s="15">
        <v>0.8954545454545455</v>
      </c>
      <c r="AI65" s="15">
        <v>0.89359414422343486</v>
      </c>
      <c r="AJ65" s="15">
        <v>0.89783549783549788</v>
      </c>
      <c r="AK65" s="15">
        <v>0.96528925619834705</v>
      </c>
    </row>
    <row r="66" spans="1:40" x14ac:dyDescent="0.35">
      <c r="A66" s="19"/>
      <c r="B66" s="2">
        <v>4</v>
      </c>
      <c r="C66" s="15">
        <v>0.63409699233228645</v>
      </c>
      <c r="D66" s="15">
        <v>0.57393939393939397</v>
      </c>
      <c r="E66" s="15">
        <v>0.54759730259223161</v>
      </c>
      <c r="F66" s="15">
        <v>0.57298387096774195</v>
      </c>
      <c r="G66" s="15">
        <v>0.73811683947772655</v>
      </c>
      <c r="I66" s="15">
        <v>0.66472241209083305</v>
      </c>
      <c r="J66" s="15">
        <v>0.61696969696969695</v>
      </c>
      <c r="K66" s="15">
        <v>0.60358587247025386</v>
      </c>
      <c r="L66" s="15">
        <v>0.61088709677419362</v>
      </c>
      <c r="M66" s="15">
        <v>0.79931931643625198</v>
      </c>
      <c r="O66" s="15">
        <v>0.45880582118839042</v>
      </c>
      <c r="P66" s="15">
        <v>0.47212121212121211</v>
      </c>
      <c r="Q66" s="15">
        <v>0.36821215141231972</v>
      </c>
      <c r="R66" s="15">
        <v>0.45987903225806448</v>
      </c>
      <c r="S66" s="15">
        <v>0.69409501117162409</v>
      </c>
      <c r="U66" s="15">
        <v>0.69651481416187289</v>
      </c>
      <c r="V66" s="15">
        <v>0.67272727272727262</v>
      </c>
      <c r="W66" s="15">
        <v>0.65195484502502055</v>
      </c>
      <c r="X66" s="15">
        <v>0.66713709677419364</v>
      </c>
      <c r="Y66" s="15">
        <v>0.80114369501466276</v>
      </c>
      <c r="AA66" s="15">
        <v>0.71470773235479113</v>
      </c>
      <c r="AB66" s="15">
        <v>0.66848484848484846</v>
      </c>
      <c r="AC66" s="15">
        <v>0.66412272854997323</v>
      </c>
      <c r="AD66" s="15">
        <v>0.66713709677419364</v>
      </c>
      <c r="AE66" s="15">
        <v>0.75634727167993299</v>
      </c>
      <c r="AG66" s="15">
        <v>0.70836570836570834</v>
      </c>
      <c r="AH66" s="15">
        <v>0.67636363636363639</v>
      </c>
      <c r="AI66" s="15">
        <v>0.66146167564458414</v>
      </c>
      <c r="AJ66" s="15">
        <v>0.67338709677419362</v>
      </c>
      <c r="AK66" s="15">
        <v>0.80850160592096076</v>
      </c>
    </row>
    <row r="67" spans="1:40" x14ac:dyDescent="0.35">
      <c r="A67" s="19"/>
      <c r="B67" s="2">
        <v>8</v>
      </c>
      <c r="C67" s="15">
        <v>0.54638071895424833</v>
      </c>
      <c r="D67" s="15">
        <v>0.4668181818181818</v>
      </c>
      <c r="E67" s="15">
        <v>0.45080175667228151</v>
      </c>
      <c r="F67" s="15">
        <v>0.4672203765227021</v>
      </c>
      <c r="G67" s="15">
        <v>0.66579260480704594</v>
      </c>
      <c r="I67" s="15">
        <v>0.56584970584970584</v>
      </c>
      <c r="J67" s="15">
        <v>0.50227272727272732</v>
      </c>
      <c r="K67" s="15">
        <v>0.49992442238576318</v>
      </c>
      <c r="L67" s="15">
        <v>0.49977851605758589</v>
      </c>
      <c r="M67" s="15">
        <v>0.76437692012288783</v>
      </c>
      <c r="O67" s="15">
        <v>0.21369675343813271</v>
      </c>
      <c r="P67" s="15">
        <v>0.28954545454545461</v>
      </c>
      <c r="Q67" s="15">
        <v>0.18093010855064801</v>
      </c>
      <c r="R67" s="15">
        <v>0.27840531561461801</v>
      </c>
      <c r="S67" s="15">
        <v>0.5182165772774362</v>
      </c>
      <c r="U67" s="15">
        <v>0.58732017982017981</v>
      </c>
      <c r="V67" s="15">
        <v>0.52227272727272722</v>
      </c>
      <c r="W67" s="15">
        <v>0.52074375419316132</v>
      </c>
      <c r="X67" s="15">
        <v>0.51838316722037658</v>
      </c>
      <c r="Y67" s="15">
        <v>0.74057226766107109</v>
      </c>
      <c r="AA67" s="15">
        <v>0.58213112406207035</v>
      </c>
      <c r="AB67" s="15">
        <v>0.50818181818181818</v>
      </c>
      <c r="AC67" s="15">
        <v>0.50719552892927511</v>
      </c>
      <c r="AD67" s="15">
        <v>0.50409745293466224</v>
      </c>
      <c r="AE67" s="15">
        <v>0.71596232560575213</v>
      </c>
      <c r="AG67" s="15">
        <v>0.60794827721298317</v>
      </c>
      <c r="AH67" s="15">
        <v>0.54863636363636359</v>
      </c>
      <c r="AI67" s="15">
        <v>0.5462568761162111</v>
      </c>
      <c r="AJ67" s="15">
        <v>0.54640088593576963</v>
      </c>
      <c r="AK67" s="15">
        <v>0.78036199390756777</v>
      </c>
    </row>
    <row r="68" spans="1:40" x14ac:dyDescent="0.35">
      <c r="A68" s="19"/>
      <c r="B68" s="2">
        <v>16</v>
      </c>
      <c r="C68" s="15">
        <v>0.57738266725223242</v>
      </c>
      <c r="D68" s="15">
        <v>0.5214545454545455</v>
      </c>
      <c r="E68" s="15">
        <v>0.5023483908963785</v>
      </c>
      <c r="F68" s="15">
        <v>0.51698113207547169</v>
      </c>
      <c r="G68" s="15">
        <v>0.75187634509705592</v>
      </c>
      <c r="I68" s="15">
        <v>0.62453374304013687</v>
      </c>
      <c r="J68" s="15">
        <v>0.57963636363636373</v>
      </c>
      <c r="K68" s="15">
        <v>0.57391911764817949</v>
      </c>
      <c r="L68" s="15">
        <v>0.57735849056603772</v>
      </c>
      <c r="M68" s="15">
        <v>0.82615913412315345</v>
      </c>
      <c r="O68" s="15">
        <v>0.15147408963585429</v>
      </c>
      <c r="P68" s="15">
        <v>0.29599999999999999</v>
      </c>
      <c r="Q68" s="15">
        <v>0.16942969363910659</v>
      </c>
      <c r="R68" s="15">
        <v>0.27924528301886792</v>
      </c>
      <c r="S68" s="15">
        <v>0.66986564700474305</v>
      </c>
      <c r="U68" s="15">
        <v>0.63067865368504761</v>
      </c>
      <c r="V68" s="15">
        <v>0.58618181818181825</v>
      </c>
      <c r="W68" s="15">
        <v>0.578309238397541</v>
      </c>
      <c r="X68" s="15">
        <v>0.58490566037735847</v>
      </c>
      <c r="Y68" s="15">
        <v>0.80453937608391313</v>
      </c>
      <c r="AA68" s="15">
        <v>0.60788365882483542</v>
      </c>
      <c r="AB68" s="15">
        <v>0.54327272727272724</v>
      </c>
      <c r="AC68" s="15">
        <v>0.54769900400877347</v>
      </c>
      <c r="AD68" s="15">
        <v>0.54339622641509433</v>
      </c>
      <c r="AE68" s="15">
        <v>0.76981132075471681</v>
      </c>
      <c r="AG68" s="15">
        <v>0.65684708428826077</v>
      </c>
      <c r="AH68" s="15">
        <v>0.57599999999999996</v>
      </c>
      <c r="AI68" s="15">
        <v>0.57047654372220258</v>
      </c>
      <c r="AJ68" s="15">
        <v>0.57735849056603772</v>
      </c>
      <c r="AK68" s="15">
        <v>0.83286320232349187</v>
      </c>
    </row>
    <row r="69" spans="1:40" x14ac:dyDescent="0.35">
      <c r="A69" s="19"/>
      <c r="B69" s="2">
        <v>32</v>
      </c>
      <c r="C69" s="15">
        <v>0.47660014535401529</v>
      </c>
      <c r="D69" s="15">
        <v>0.43545454545454543</v>
      </c>
      <c r="E69" s="15">
        <v>0.40968095402219518</v>
      </c>
      <c r="F69" s="15">
        <v>0.43735119047619048</v>
      </c>
      <c r="G69" s="15">
        <v>0.76119617683591745</v>
      </c>
      <c r="I69" s="15">
        <v>0.51008265613528769</v>
      </c>
      <c r="J69" s="15">
        <v>0.47606060606060607</v>
      </c>
      <c r="K69" s="15">
        <v>0.46534297067934122</v>
      </c>
      <c r="L69" s="15">
        <v>0.47519841269841268</v>
      </c>
      <c r="M69" s="15">
        <v>0.81915058103147731</v>
      </c>
      <c r="O69" s="15">
        <v>0.16406219533416569</v>
      </c>
      <c r="P69" s="15">
        <v>0.27545454545454551</v>
      </c>
      <c r="Q69" s="15">
        <v>0.16446049567878851</v>
      </c>
      <c r="R69" s="15">
        <v>0.26130952380952382</v>
      </c>
      <c r="S69" s="15">
        <v>0.64007853715990515</v>
      </c>
      <c r="U69" s="15">
        <v>0.51948884907089243</v>
      </c>
      <c r="V69" s="15">
        <v>0.46757575757575759</v>
      </c>
      <c r="W69" s="15">
        <v>0.46131874925274569</v>
      </c>
      <c r="X69" s="15">
        <v>0.46562500000000001</v>
      </c>
      <c r="Y69" s="15">
        <v>0.79919621019267251</v>
      </c>
      <c r="AA69" s="15">
        <v>0.45325368038182678</v>
      </c>
      <c r="AB69" s="15">
        <v>0.44515151515151508</v>
      </c>
      <c r="AC69" s="15">
        <v>0.41921236803276019</v>
      </c>
      <c r="AD69" s="15">
        <v>0.44345238095238088</v>
      </c>
      <c r="AE69" s="15">
        <v>0.76562099838927666</v>
      </c>
      <c r="AG69" s="15">
        <v>0.51204889278098986</v>
      </c>
      <c r="AH69" s="15">
        <v>0.49515151515151512</v>
      </c>
      <c r="AI69" s="15">
        <v>0.46884084552968452</v>
      </c>
      <c r="AJ69" s="15">
        <v>0.49712301587301583</v>
      </c>
      <c r="AK69" s="15">
        <v>0.84034557118283537</v>
      </c>
    </row>
    <row r="70" spans="1:40" x14ac:dyDescent="0.35">
      <c r="A70" s="19"/>
    </row>
    <row r="71" spans="1:40" x14ac:dyDescent="0.35">
      <c r="A71" s="19"/>
    </row>
    <row r="72" spans="1:40" x14ac:dyDescent="0.35">
      <c r="A72" s="19"/>
      <c r="B72" s="2" t="s">
        <v>11</v>
      </c>
      <c r="C72" s="3">
        <f t="shared" ref="C72:E72" si="27">ROUND(MIN(C65:C69)*100,0)</f>
        <v>48</v>
      </c>
      <c r="D72" s="3">
        <f t="shared" si="27"/>
        <v>44</v>
      </c>
      <c r="E72" s="3">
        <f t="shared" si="27"/>
        <v>41</v>
      </c>
      <c r="F72" s="3">
        <f>ROUND(MIN(F65:F69)*100,0)</f>
        <v>44</v>
      </c>
      <c r="G72" s="3">
        <f t="shared" ref="G72:AK72" si="28">ROUND(MIN(G65:G69)*100,0)</f>
        <v>67</v>
      </c>
      <c r="H72" s="3">
        <f t="shared" si="28"/>
        <v>0</v>
      </c>
      <c r="I72" s="3">
        <f t="shared" si="28"/>
        <v>51</v>
      </c>
      <c r="J72" s="3">
        <f t="shared" si="28"/>
        <v>48</v>
      </c>
      <c r="K72" s="3">
        <f t="shared" si="28"/>
        <v>47</v>
      </c>
      <c r="L72" s="3">
        <f t="shared" si="28"/>
        <v>48</v>
      </c>
      <c r="M72" s="3">
        <f t="shared" si="28"/>
        <v>76</v>
      </c>
      <c r="N72" s="3">
        <f t="shared" si="28"/>
        <v>0</v>
      </c>
      <c r="O72" s="3">
        <f t="shared" si="28"/>
        <v>15</v>
      </c>
      <c r="P72" s="3">
        <f t="shared" si="28"/>
        <v>28</v>
      </c>
      <c r="Q72" s="3">
        <f t="shared" si="28"/>
        <v>16</v>
      </c>
      <c r="R72" s="3">
        <f t="shared" si="28"/>
        <v>26</v>
      </c>
      <c r="S72" s="3">
        <f t="shared" si="28"/>
        <v>43</v>
      </c>
      <c r="T72" s="3">
        <f t="shared" si="28"/>
        <v>0</v>
      </c>
      <c r="U72" s="3">
        <f t="shared" si="28"/>
        <v>52</v>
      </c>
      <c r="V72" s="3">
        <f t="shared" si="28"/>
        <v>47</v>
      </c>
      <c r="W72" s="3">
        <f t="shared" si="28"/>
        <v>46</v>
      </c>
      <c r="X72" s="3">
        <f t="shared" si="28"/>
        <v>47</v>
      </c>
      <c r="Y72" s="3">
        <f t="shared" si="28"/>
        <v>74</v>
      </c>
      <c r="Z72" s="3">
        <f t="shared" si="28"/>
        <v>0</v>
      </c>
      <c r="AA72" s="3">
        <f t="shared" si="28"/>
        <v>45</v>
      </c>
      <c r="AB72" s="3">
        <f t="shared" si="28"/>
        <v>45</v>
      </c>
      <c r="AC72" s="3">
        <f t="shared" si="28"/>
        <v>42</v>
      </c>
      <c r="AD72" s="3">
        <f t="shared" si="28"/>
        <v>44</v>
      </c>
      <c r="AE72" s="3">
        <f t="shared" si="28"/>
        <v>72</v>
      </c>
      <c r="AF72" s="3">
        <f t="shared" si="28"/>
        <v>0</v>
      </c>
      <c r="AG72" s="3">
        <f t="shared" si="28"/>
        <v>51</v>
      </c>
      <c r="AH72" s="3">
        <f t="shared" si="28"/>
        <v>50</v>
      </c>
      <c r="AI72" s="3">
        <f t="shared" si="28"/>
        <v>47</v>
      </c>
      <c r="AJ72" s="3">
        <f t="shared" si="28"/>
        <v>50</v>
      </c>
      <c r="AK72" s="3">
        <f t="shared" si="28"/>
        <v>78</v>
      </c>
    </row>
    <row r="73" spans="1:40" x14ac:dyDescent="0.35">
      <c r="A73" s="19"/>
      <c r="B73" s="2" t="s">
        <v>12</v>
      </c>
      <c r="C73" s="3">
        <f t="shared" ref="C73:E73" si="29">ROUND(MAX(C65:C70)*100,0)</f>
        <v>77</v>
      </c>
      <c r="D73" s="3">
        <f t="shared" si="29"/>
        <v>76</v>
      </c>
      <c r="E73" s="3">
        <f t="shared" si="29"/>
        <v>76</v>
      </c>
      <c r="F73" s="3">
        <f>ROUND(MAX(F65:F70)*100,0)</f>
        <v>77</v>
      </c>
      <c r="G73" s="3">
        <f t="shared" ref="G73:AK73" si="30">ROUND(MAX(G65:G70)*100,0)</f>
        <v>85</v>
      </c>
      <c r="H73" s="3">
        <f t="shared" si="30"/>
        <v>0</v>
      </c>
      <c r="I73" s="3">
        <f t="shared" si="30"/>
        <v>89</v>
      </c>
      <c r="J73" s="3">
        <f t="shared" si="30"/>
        <v>86</v>
      </c>
      <c r="K73" s="3">
        <f t="shared" si="30"/>
        <v>85</v>
      </c>
      <c r="L73" s="3">
        <f t="shared" si="30"/>
        <v>86</v>
      </c>
      <c r="M73" s="3">
        <f t="shared" si="30"/>
        <v>89</v>
      </c>
      <c r="N73" s="3">
        <f t="shared" si="30"/>
        <v>0</v>
      </c>
      <c r="O73" s="3">
        <f t="shared" si="30"/>
        <v>46</v>
      </c>
      <c r="P73" s="3">
        <f t="shared" si="30"/>
        <v>55</v>
      </c>
      <c r="Q73" s="3">
        <f t="shared" si="30"/>
        <v>42</v>
      </c>
      <c r="R73" s="3">
        <f t="shared" si="30"/>
        <v>54</v>
      </c>
      <c r="S73" s="3">
        <f t="shared" si="30"/>
        <v>69</v>
      </c>
      <c r="T73" s="3">
        <f t="shared" si="30"/>
        <v>0</v>
      </c>
      <c r="U73" s="3">
        <f t="shared" si="30"/>
        <v>90</v>
      </c>
      <c r="V73" s="3">
        <f t="shared" si="30"/>
        <v>85</v>
      </c>
      <c r="W73" s="3">
        <f t="shared" si="30"/>
        <v>84</v>
      </c>
      <c r="X73" s="3">
        <f t="shared" si="30"/>
        <v>85</v>
      </c>
      <c r="Y73" s="3">
        <f t="shared" si="30"/>
        <v>98</v>
      </c>
      <c r="Z73" s="3">
        <f t="shared" si="30"/>
        <v>0</v>
      </c>
      <c r="AA73" s="3">
        <f t="shared" si="30"/>
        <v>89</v>
      </c>
      <c r="AB73" s="3">
        <f t="shared" si="30"/>
        <v>87</v>
      </c>
      <c r="AC73" s="3">
        <f t="shared" si="30"/>
        <v>86</v>
      </c>
      <c r="AD73" s="3">
        <f t="shared" si="30"/>
        <v>87</v>
      </c>
      <c r="AE73" s="3">
        <f t="shared" si="30"/>
        <v>87</v>
      </c>
      <c r="AF73" s="3">
        <f t="shared" si="30"/>
        <v>0</v>
      </c>
      <c r="AG73" s="3">
        <f t="shared" si="30"/>
        <v>92</v>
      </c>
      <c r="AH73" s="3">
        <f t="shared" si="30"/>
        <v>90</v>
      </c>
      <c r="AI73" s="3">
        <f t="shared" si="30"/>
        <v>89</v>
      </c>
      <c r="AJ73" s="3">
        <f t="shared" si="30"/>
        <v>90</v>
      </c>
      <c r="AK73" s="3">
        <f t="shared" si="30"/>
        <v>97</v>
      </c>
    </row>
    <row r="74" spans="1:40" x14ac:dyDescent="0.35">
      <c r="A74" s="19"/>
      <c r="B74" s="2" t="s">
        <v>10</v>
      </c>
      <c r="C74" s="3">
        <f t="shared" ref="C74:E74" si="31">ROUND(AVERAGE(C65:C71)*100,0)</f>
        <v>60</v>
      </c>
      <c r="D74" s="3">
        <f t="shared" si="31"/>
        <v>55</v>
      </c>
      <c r="E74" s="3">
        <f t="shared" si="31"/>
        <v>53</v>
      </c>
      <c r="F74" s="3">
        <f>ROUND(AVERAGE(F65:F71)*100,0)</f>
        <v>55</v>
      </c>
      <c r="G74" s="3">
        <f t="shared" ref="G74:AK74" si="32">ROUND(AVERAGE(G65:G71)*100,0)</f>
        <v>75</v>
      </c>
      <c r="H74" s="3" t="e">
        <f t="shared" si="32"/>
        <v>#DIV/0!</v>
      </c>
      <c r="I74" s="3">
        <f t="shared" si="32"/>
        <v>65</v>
      </c>
      <c r="J74" s="3">
        <f t="shared" si="32"/>
        <v>61</v>
      </c>
      <c r="K74" s="3">
        <f t="shared" si="32"/>
        <v>60</v>
      </c>
      <c r="L74" s="3">
        <f t="shared" si="32"/>
        <v>60</v>
      </c>
      <c r="M74" s="3">
        <f t="shared" si="32"/>
        <v>82</v>
      </c>
      <c r="N74" s="3" t="e">
        <f t="shared" si="32"/>
        <v>#DIV/0!</v>
      </c>
      <c r="O74" s="3">
        <f t="shared" si="32"/>
        <v>28</v>
      </c>
      <c r="P74" s="3">
        <f t="shared" si="32"/>
        <v>38</v>
      </c>
      <c r="Q74" s="3">
        <f t="shared" si="32"/>
        <v>26</v>
      </c>
      <c r="R74" s="3">
        <f t="shared" si="32"/>
        <v>36</v>
      </c>
      <c r="S74" s="3">
        <f t="shared" si="32"/>
        <v>59</v>
      </c>
      <c r="T74" s="3" t="e">
        <f t="shared" si="32"/>
        <v>#DIV/0!</v>
      </c>
      <c r="U74" s="3">
        <f t="shared" si="32"/>
        <v>67</v>
      </c>
      <c r="V74" s="3">
        <f t="shared" si="32"/>
        <v>62</v>
      </c>
      <c r="W74" s="3">
        <f t="shared" si="32"/>
        <v>61</v>
      </c>
      <c r="X74" s="3">
        <f t="shared" si="32"/>
        <v>62</v>
      </c>
      <c r="Y74" s="3">
        <f t="shared" si="32"/>
        <v>83</v>
      </c>
      <c r="Z74" s="3" t="e">
        <f t="shared" si="32"/>
        <v>#DIV/0!</v>
      </c>
      <c r="AA74" s="3">
        <f t="shared" si="32"/>
        <v>65</v>
      </c>
      <c r="AB74" s="3">
        <f t="shared" si="32"/>
        <v>61</v>
      </c>
      <c r="AC74" s="3">
        <f t="shared" si="32"/>
        <v>60</v>
      </c>
      <c r="AD74" s="3">
        <f t="shared" si="32"/>
        <v>61</v>
      </c>
      <c r="AE74" s="3">
        <f t="shared" si="32"/>
        <v>78</v>
      </c>
      <c r="AF74" s="3" t="e">
        <f t="shared" si="32"/>
        <v>#DIV/0!</v>
      </c>
      <c r="AG74" s="3">
        <f t="shared" si="32"/>
        <v>68</v>
      </c>
      <c r="AH74" s="3">
        <f t="shared" si="32"/>
        <v>64</v>
      </c>
      <c r="AI74" s="3">
        <f t="shared" si="32"/>
        <v>63</v>
      </c>
      <c r="AJ74" s="3">
        <f t="shared" si="32"/>
        <v>64</v>
      </c>
      <c r="AK74" s="3">
        <f t="shared" si="32"/>
        <v>85</v>
      </c>
    </row>
    <row r="75" spans="1:40" x14ac:dyDescent="0.35">
      <c r="C75" s="10" t="str">
        <f>C72 &amp; "-" &amp; C73 &amp; "(" &amp; C74 &amp; ")"</f>
        <v>48-77(60)</v>
      </c>
      <c r="D75" s="10" t="str">
        <f t="shared" ref="D75:AK75" si="33">D72 &amp; "-" &amp; D73 &amp; "(" &amp; D74 &amp; ")"</f>
        <v>44-76(55)</v>
      </c>
      <c r="E75" s="10" t="str">
        <f t="shared" si="33"/>
        <v>41-76(53)</v>
      </c>
      <c r="F75" s="10" t="str">
        <f t="shared" si="33"/>
        <v>44-77(55)</v>
      </c>
      <c r="G75" s="10" t="str">
        <f t="shared" si="33"/>
        <v>67-85(75)</v>
      </c>
      <c r="H75" s="10" t="e">
        <f t="shared" si="33"/>
        <v>#DIV/0!</v>
      </c>
      <c r="I75" s="10" t="str">
        <f t="shared" si="33"/>
        <v>51-89(65)</v>
      </c>
      <c r="J75" s="10" t="str">
        <f t="shared" si="33"/>
        <v>48-86(61)</v>
      </c>
      <c r="K75" s="10" t="str">
        <f t="shared" si="33"/>
        <v>47-85(60)</v>
      </c>
      <c r="L75" s="10" t="str">
        <f t="shared" si="33"/>
        <v>48-86(60)</v>
      </c>
      <c r="M75" s="10" t="str">
        <f t="shared" si="33"/>
        <v>76-89(82)</v>
      </c>
      <c r="N75" s="10" t="e">
        <f t="shared" si="33"/>
        <v>#DIV/0!</v>
      </c>
      <c r="O75" s="10" t="str">
        <f t="shared" si="33"/>
        <v>15-46(28)</v>
      </c>
      <c r="P75" s="10" t="str">
        <f t="shared" si="33"/>
        <v>28-55(38)</v>
      </c>
      <c r="Q75" s="10" t="str">
        <f t="shared" si="33"/>
        <v>16-42(26)</v>
      </c>
      <c r="R75" s="10" t="str">
        <f t="shared" si="33"/>
        <v>26-54(36)</v>
      </c>
      <c r="S75" s="10" t="str">
        <f t="shared" si="33"/>
        <v>43-69(59)</v>
      </c>
      <c r="T75" s="10" t="e">
        <f t="shared" si="33"/>
        <v>#DIV/0!</v>
      </c>
      <c r="U75" s="10" t="str">
        <f t="shared" si="33"/>
        <v>52-90(67)</v>
      </c>
      <c r="V75" s="10" t="str">
        <f t="shared" si="33"/>
        <v>47-85(62)</v>
      </c>
      <c r="W75" s="10" t="str">
        <f t="shared" si="33"/>
        <v>46-84(61)</v>
      </c>
      <c r="X75" s="10" t="str">
        <f t="shared" si="33"/>
        <v>47-85(62)</v>
      </c>
      <c r="Y75" s="10" t="str">
        <f t="shared" si="33"/>
        <v>74-98(83)</v>
      </c>
      <c r="Z75" s="10" t="e">
        <f t="shared" si="33"/>
        <v>#DIV/0!</v>
      </c>
      <c r="AA75" s="10" t="str">
        <f t="shared" si="33"/>
        <v>45-89(65)</v>
      </c>
      <c r="AB75" s="10" t="str">
        <f t="shared" si="33"/>
        <v>45-87(61)</v>
      </c>
      <c r="AC75" s="10" t="str">
        <f t="shared" si="33"/>
        <v>42-86(60)</v>
      </c>
      <c r="AD75" s="10" t="str">
        <f t="shared" si="33"/>
        <v>44-87(61)</v>
      </c>
      <c r="AE75" s="10" t="str">
        <f t="shared" si="33"/>
        <v>72-87(78)</v>
      </c>
      <c r="AF75" s="10" t="e">
        <f t="shared" si="33"/>
        <v>#DIV/0!</v>
      </c>
      <c r="AG75" s="10" t="str">
        <f t="shared" si="33"/>
        <v>51-92(68)</v>
      </c>
      <c r="AH75" s="10" t="str">
        <f t="shared" si="33"/>
        <v>50-90(64)</v>
      </c>
      <c r="AI75" s="10" t="str">
        <f t="shared" si="33"/>
        <v>47-89(63)</v>
      </c>
      <c r="AJ75" s="10" t="str">
        <f t="shared" si="33"/>
        <v>50-90(64)</v>
      </c>
      <c r="AK75" s="10" t="str">
        <f t="shared" si="33"/>
        <v>78-97(85)</v>
      </c>
    </row>
    <row r="78" spans="1:40" x14ac:dyDescent="0.35">
      <c r="A78" s="19" t="s">
        <v>19</v>
      </c>
      <c r="B78" s="18" t="s">
        <v>5</v>
      </c>
      <c r="C78" s="18"/>
      <c r="D78" s="18"/>
      <c r="E78" s="18"/>
      <c r="F78" s="18"/>
      <c r="G78" s="7"/>
      <c r="I78" s="18" t="s">
        <v>8</v>
      </c>
      <c r="J78" s="18"/>
      <c r="K78" s="18"/>
      <c r="L78" s="18"/>
      <c r="M78" s="7"/>
      <c r="O78" s="18" t="s">
        <v>14</v>
      </c>
      <c r="P78" s="18"/>
      <c r="Q78" s="18"/>
      <c r="R78" s="18"/>
      <c r="S78" s="7"/>
      <c r="U78" s="18" t="s">
        <v>9</v>
      </c>
      <c r="V78" s="18"/>
      <c r="W78" s="18"/>
      <c r="X78" s="18"/>
      <c r="Y78" s="7"/>
      <c r="AA78" s="18" t="s">
        <v>6</v>
      </c>
      <c r="AB78" s="18"/>
      <c r="AC78" s="18"/>
      <c r="AD78" s="18"/>
      <c r="AE78" s="7"/>
      <c r="AG78" s="18" t="s">
        <v>7</v>
      </c>
      <c r="AH78" s="18"/>
      <c r="AI78" s="18"/>
      <c r="AJ78" s="18"/>
      <c r="AK78" s="18" t="s">
        <v>7</v>
      </c>
      <c r="AL78" s="18"/>
      <c r="AM78" s="18"/>
      <c r="AN78" s="18"/>
    </row>
    <row r="79" spans="1:40" x14ac:dyDescent="0.35">
      <c r="A79" s="19"/>
      <c r="B79" s="2" t="s">
        <v>3</v>
      </c>
      <c r="C79" t="s">
        <v>0</v>
      </c>
      <c r="D79" t="s">
        <v>1</v>
      </c>
      <c r="E79" t="s">
        <v>2</v>
      </c>
      <c r="F79" t="s">
        <v>4</v>
      </c>
      <c r="G79" t="s">
        <v>13</v>
      </c>
      <c r="I79" t="s">
        <v>0</v>
      </c>
      <c r="J79" t="s">
        <v>1</v>
      </c>
      <c r="K79" t="s">
        <v>2</v>
      </c>
      <c r="L79" t="s">
        <v>4</v>
      </c>
      <c r="M79" t="s">
        <v>13</v>
      </c>
      <c r="O79" t="s">
        <v>0</v>
      </c>
      <c r="P79" t="s">
        <v>1</v>
      </c>
      <c r="Q79" t="s">
        <v>2</v>
      </c>
      <c r="R79" t="s">
        <v>4</v>
      </c>
      <c r="S79" t="s">
        <v>13</v>
      </c>
      <c r="U79" t="s">
        <v>0</v>
      </c>
      <c r="V79" t="s">
        <v>1</v>
      </c>
      <c r="W79" t="s">
        <v>2</v>
      </c>
      <c r="X79" t="s">
        <v>4</v>
      </c>
      <c r="Y79" t="s">
        <v>13</v>
      </c>
      <c r="AA79" t="s">
        <v>0</v>
      </c>
      <c r="AB79" t="s">
        <v>1</v>
      </c>
      <c r="AC79" t="s">
        <v>2</v>
      </c>
      <c r="AD79" t="s">
        <v>4</v>
      </c>
      <c r="AE79" t="s">
        <v>13</v>
      </c>
      <c r="AG79" t="s">
        <v>0</v>
      </c>
      <c r="AH79" t="s">
        <v>1</v>
      </c>
      <c r="AI79" t="s">
        <v>2</v>
      </c>
      <c r="AJ79" t="s">
        <v>4</v>
      </c>
      <c r="AK79" t="s">
        <v>13</v>
      </c>
    </row>
    <row r="80" spans="1:40" x14ac:dyDescent="0.35">
      <c r="A80" s="19"/>
      <c r="B80" s="2">
        <v>2</v>
      </c>
      <c r="C80" s="15">
        <v>0.70077922077922083</v>
      </c>
      <c r="D80" s="15">
        <v>0.68181818181818188</v>
      </c>
      <c r="E80" s="15">
        <v>0.66918220668220663</v>
      </c>
      <c r="F80" s="15">
        <v>0.68051948051948052</v>
      </c>
      <c r="G80" s="15">
        <v>0.80297520661157029</v>
      </c>
      <c r="I80" s="15">
        <v>0.85621848739495798</v>
      </c>
      <c r="J80" s="15">
        <v>0.81909090909090909</v>
      </c>
      <c r="K80" s="15">
        <v>0.80785294117647055</v>
      </c>
      <c r="L80" s="15">
        <v>0.82337662337662343</v>
      </c>
      <c r="M80" s="15">
        <v>0.85900826446280987</v>
      </c>
      <c r="O80" s="15">
        <v>0.92115384615384632</v>
      </c>
      <c r="P80" s="15">
        <v>0.90636363636363648</v>
      </c>
      <c r="Q80" s="15">
        <v>0.90468737720453984</v>
      </c>
      <c r="R80" s="15">
        <v>0.90562770562770556</v>
      </c>
      <c r="S80" s="15">
        <v>0.9735537190082646</v>
      </c>
      <c r="U80" s="15">
        <v>0.89736048265460033</v>
      </c>
      <c r="V80" s="15">
        <v>0.84727272727272729</v>
      </c>
      <c r="W80" s="15">
        <v>0.83825036075036086</v>
      </c>
      <c r="X80" s="15">
        <v>0.85021645021645009</v>
      </c>
      <c r="Y80" s="15">
        <v>0.94793388429752068</v>
      </c>
      <c r="AA80" s="15">
        <v>0.777948717948718</v>
      </c>
      <c r="AB80" s="15">
        <v>0.71363636363636362</v>
      </c>
      <c r="AC80" s="15">
        <v>0.69180309016213637</v>
      </c>
      <c r="AD80" s="15">
        <v>0.71991341991341984</v>
      </c>
      <c r="AE80" s="15">
        <v>0.71363636363636362</v>
      </c>
      <c r="AG80" s="15">
        <v>0.92072649572649579</v>
      </c>
      <c r="AH80" s="15">
        <v>0.88818181818181829</v>
      </c>
      <c r="AI80" s="15">
        <v>0.88104906478180367</v>
      </c>
      <c r="AJ80" s="15">
        <v>0.88874458874458873</v>
      </c>
      <c r="AK80" s="15">
        <v>0.97685950413223144</v>
      </c>
    </row>
    <row r="81" spans="1:37" x14ac:dyDescent="0.35">
      <c r="A81" s="19"/>
      <c r="B81" s="2">
        <v>4</v>
      </c>
      <c r="C81" s="15">
        <v>0.52324342868460516</v>
      </c>
      <c r="D81" s="15">
        <v>0.50484848484848477</v>
      </c>
      <c r="E81" s="15">
        <v>0.48629954459875557</v>
      </c>
      <c r="F81" s="15">
        <v>0.50262096774193554</v>
      </c>
      <c r="G81" s="15">
        <v>0.72142089093701989</v>
      </c>
      <c r="I81" s="15">
        <v>0.67712962962962953</v>
      </c>
      <c r="J81" s="15">
        <v>0.6133333333333334</v>
      </c>
      <c r="K81" s="15">
        <v>0.60231450387056795</v>
      </c>
      <c r="L81" s="15">
        <v>0.61088709677419362</v>
      </c>
      <c r="M81" s="15">
        <v>0.7554605676581484</v>
      </c>
      <c r="O81" s="15">
        <v>0.70965969215969216</v>
      </c>
      <c r="P81" s="15">
        <v>0.646060606060606</v>
      </c>
      <c r="Q81" s="15">
        <v>0.63436151206894242</v>
      </c>
      <c r="R81" s="15">
        <v>0.64213709677419362</v>
      </c>
      <c r="S81" s="15">
        <v>0.8490319089512639</v>
      </c>
      <c r="U81" s="15">
        <v>0.71264130749424859</v>
      </c>
      <c r="V81" s="15">
        <v>0.68848484848484848</v>
      </c>
      <c r="W81" s="15">
        <v>0.67615109528153006</v>
      </c>
      <c r="X81" s="15">
        <v>0.68568548387096784</v>
      </c>
      <c r="Y81" s="15">
        <v>0.77909064725596988</v>
      </c>
      <c r="AA81" s="15">
        <v>0.70459874003991652</v>
      </c>
      <c r="AB81" s="15">
        <v>0.63212121212121208</v>
      </c>
      <c r="AC81" s="15">
        <v>0.62676679867349239</v>
      </c>
      <c r="AD81" s="15">
        <v>0.62963709677419355</v>
      </c>
      <c r="AE81" s="15">
        <v>0.72611938800446874</v>
      </c>
      <c r="AG81" s="15">
        <v>0.73199023199023194</v>
      </c>
      <c r="AH81" s="15">
        <v>0.68121212121212116</v>
      </c>
      <c r="AI81" s="15">
        <v>0.67071012321012335</v>
      </c>
      <c r="AJ81" s="15">
        <v>0.67963709677419359</v>
      </c>
      <c r="AK81" s="15">
        <v>0.81764662756598239</v>
      </c>
    </row>
    <row r="82" spans="1:37" x14ac:dyDescent="0.35">
      <c r="A82" s="19"/>
      <c r="B82" s="2">
        <v>8</v>
      </c>
      <c r="C82" s="15">
        <v>0.50440324295587446</v>
      </c>
      <c r="D82" s="15">
        <v>0.45318181818181819</v>
      </c>
      <c r="E82" s="15">
        <v>0.43554633414460459</v>
      </c>
      <c r="F82" s="15">
        <v>0.45260243632336661</v>
      </c>
      <c r="G82" s="15">
        <v>0.67313248766737144</v>
      </c>
      <c r="I82" s="15">
        <v>0.55193223443223449</v>
      </c>
      <c r="J82" s="15">
        <v>0.47272727272727277</v>
      </c>
      <c r="K82" s="15">
        <v>0.47133202449801309</v>
      </c>
      <c r="L82" s="15">
        <v>0.47209302325581398</v>
      </c>
      <c r="M82" s="15">
        <v>0.73188993778477074</v>
      </c>
      <c r="O82" s="15">
        <v>0.63254990379990383</v>
      </c>
      <c r="P82" s="15">
        <v>0.50363636363636366</v>
      </c>
      <c r="Q82" s="15">
        <v>0.49701499738999738</v>
      </c>
      <c r="R82" s="15">
        <v>0.49977851605758589</v>
      </c>
      <c r="S82" s="15">
        <v>0.77385158992670244</v>
      </c>
      <c r="U82" s="15">
        <v>0.61295454545454553</v>
      </c>
      <c r="V82" s="15">
        <v>0.51363636363636367</v>
      </c>
      <c r="W82" s="15">
        <v>0.50834714820782934</v>
      </c>
      <c r="X82" s="15">
        <v>0.50941306755260241</v>
      </c>
      <c r="Y82" s="15">
        <v>0.73536118404601147</v>
      </c>
      <c r="AA82" s="15">
        <v>0.55557361755891166</v>
      </c>
      <c r="AB82" s="15">
        <v>0.46818181818181809</v>
      </c>
      <c r="AC82" s="15">
        <v>0.47580571108121922</v>
      </c>
      <c r="AD82" s="15">
        <v>0.46633444075304542</v>
      </c>
      <c r="AE82" s="15">
        <v>0.69000783576575964</v>
      </c>
      <c r="AG82" s="15">
        <v>0.60645798645798643</v>
      </c>
      <c r="AH82" s="15">
        <v>0.51590909090909087</v>
      </c>
      <c r="AI82" s="15">
        <v>0.51750540626032637</v>
      </c>
      <c r="AJ82" s="15">
        <v>0.51373200442967892</v>
      </c>
      <c r="AK82" s="15">
        <v>0.78115670354276878</v>
      </c>
    </row>
    <row r="83" spans="1:37" x14ac:dyDescent="0.35">
      <c r="A83" s="19"/>
      <c r="B83" s="2">
        <v>16</v>
      </c>
      <c r="C83" s="15">
        <v>0.57179365079365074</v>
      </c>
      <c r="D83" s="15">
        <v>0.51672727272727281</v>
      </c>
      <c r="E83" s="15">
        <v>0.4888630088804985</v>
      </c>
      <c r="F83" s="15">
        <v>0.51320754716981143</v>
      </c>
      <c r="G83" s="15">
        <v>0.74686892747445621</v>
      </c>
      <c r="I83" s="15">
        <v>0.62736365822299323</v>
      </c>
      <c r="J83" s="15">
        <v>0.54436363636363638</v>
      </c>
      <c r="K83" s="15">
        <v>0.5469450590569449</v>
      </c>
      <c r="L83" s="15">
        <v>0.53962264150943395</v>
      </c>
      <c r="M83" s="15">
        <v>0.80855116070122646</v>
      </c>
      <c r="O83" s="15">
        <v>0.67766432361868456</v>
      </c>
      <c r="P83" s="15">
        <v>0.54727272727272724</v>
      </c>
      <c r="Q83" s="15">
        <v>0.5373633474007683</v>
      </c>
      <c r="R83" s="15">
        <v>0.54339622641509444</v>
      </c>
      <c r="S83" s="15">
        <v>0.83300110741971201</v>
      </c>
      <c r="U83" s="15">
        <v>0.61585399045399059</v>
      </c>
      <c r="V83" s="15">
        <v>0.53709090909090906</v>
      </c>
      <c r="W83" s="15">
        <v>0.53541882051954615</v>
      </c>
      <c r="X83" s="15">
        <v>0.53584905660377358</v>
      </c>
      <c r="Y83" s="15">
        <v>0.79751561879688249</v>
      </c>
      <c r="AA83" s="15">
        <v>0.60940958353651853</v>
      </c>
      <c r="AB83" s="15">
        <v>0.52072727272727282</v>
      </c>
      <c r="AC83" s="15">
        <v>0.52913118366259282</v>
      </c>
      <c r="AD83" s="15">
        <v>0.52075471698113207</v>
      </c>
      <c r="AE83" s="15">
        <v>0.75256796004931148</v>
      </c>
      <c r="AG83" s="15">
        <v>0.6296415211670966</v>
      </c>
      <c r="AH83" s="15">
        <v>0.57490909090909093</v>
      </c>
      <c r="AI83" s="15">
        <v>0.54844421723463321</v>
      </c>
      <c r="AJ83" s="15">
        <v>0.57358490566037734</v>
      </c>
      <c r="AK83" s="15">
        <v>0.83349631208341157</v>
      </c>
    </row>
    <row r="84" spans="1:37" x14ac:dyDescent="0.35">
      <c r="A84" s="19"/>
      <c r="B84" s="2">
        <v>32</v>
      </c>
      <c r="C84" s="15">
        <v>0.47897154777589562</v>
      </c>
      <c r="D84" s="15">
        <v>0.44515151515151508</v>
      </c>
      <c r="E84" s="15">
        <v>0.40908559857113319</v>
      </c>
      <c r="F84" s="15">
        <v>0.44340277777777781</v>
      </c>
      <c r="G84" s="15">
        <v>0.76214989205850059</v>
      </c>
      <c r="I84" s="15">
        <v>0.49629763624648537</v>
      </c>
      <c r="J84" s="15">
        <v>0.4460606060606061</v>
      </c>
      <c r="K84" s="15">
        <v>0.43668143517656688</v>
      </c>
      <c r="L84" s="15">
        <v>0.44707341269841272</v>
      </c>
      <c r="M84" s="15">
        <v>0.80581449636579361</v>
      </c>
      <c r="O84" s="15">
        <v>0.49227852851078008</v>
      </c>
      <c r="P84" s="15">
        <v>0.45060606060606062</v>
      </c>
      <c r="Q84" s="15">
        <v>0.41437731610488482</v>
      </c>
      <c r="R84" s="15">
        <v>0.44692460317460309</v>
      </c>
      <c r="S84" s="15">
        <v>0.83278425474769813</v>
      </c>
      <c r="U84" s="15">
        <v>0.5060167573893064</v>
      </c>
      <c r="V84" s="15">
        <v>0.46939393939393942</v>
      </c>
      <c r="W84" s="15">
        <v>0.45697661967479758</v>
      </c>
      <c r="X84" s="15">
        <v>0.46562500000000001</v>
      </c>
      <c r="Y84" s="15">
        <v>0.79292777998556307</v>
      </c>
      <c r="AA84" s="15">
        <v>0.43137526416938182</v>
      </c>
      <c r="AB84" s="15">
        <v>0.41272727272727278</v>
      </c>
      <c r="AC84" s="15">
        <v>0.39216401480458207</v>
      </c>
      <c r="AD84" s="15">
        <v>0.41205357142857141</v>
      </c>
      <c r="AE84" s="15">
        <v>0.75141600025149557</v>
      </c>
      <c r="AG84" s="15">
        <v>0.49363501264817061</v>
      </c>
      <c r="AH84" s="15">
        <v>0.4748484848484848</v>
      </c>
      <c r="AI84" s="15">
        <v>0.44896061552474409</v>
      </c>
      <c r="AJ84" s="15">
        <v>0.47504960317460321</v>
      </c>
      <c r="AK84" s="15">
        <v>0.84101928164428164</v>
      </c>
    </row>
    <row r="85" spans="1:37" x14ac:dyDescent="0.35">
      <c r="A85" s="19"/>
    </row>
    <row r="86" spans="1:37" x14ac:dyDescent="0.35">
      <c r="A86" s="19"/>
    </row>
    <row r="87" spans="1:37" x14ac:dyDescent="0.35">
      <c r="A87" s="19"/>
      <c r="B87" s="2" t="s">
        <v>11</v>
      </c>
      <c r="C87" s="3">
        <f t="shared" ref="C87:E87" si="34">ROUND(MIN(C80:C84)*100,0)</f>
        <v>48</v>
      </c>
      <c r="D87" s="3">
        <f t="shared" si="34"/>
        <v>45</v>
      </c>
      <c r="E87" s="3">
        <f t="shared" si="34"/>
        <v>41</v>
      </c>
      <c r="F87" s="3">
        <f>ROUND(MIN(F80:F84)*100,0)</f>
        <v>44</v>
      </c>
      <c r="G87" s="3">
        <f t="shared" ref="G87:AK87" si="35">ROUND(MIN(G80:G84)*100,0)</f>
        <v>67</v>
      </c>
      <c r="H87" s="3">
        <f t="shared" si="35"/>
        <v>0</v>
      </c>
      <c r="I87" s="3">
        <f t="shared" si="35"/>
        <v>50</v>
      </c>
      <c r="J87" s="3">
        <f t="shared" si="35"/>
        <v>45</v>
      </c>
      <c r="K87" s="3">
        <f t="shared" si="35"/>
        <v>44</v>
      </c>
      <c r="L87" s="3">
        <f t="shared" si="35"/>
        <v>45</v>
      </c>
      <c r="M87" s="3">
        <f t="shared" si="35"/>
        <v>73</v>
      </c>
      <c r="N87" s="3">
        <f t="shared" si="35"/>
        <v>0</v>
      </c>
      <c r="O87" s="3">
        <f t="shared" si="35"/>
        <v>49</v>
      </c>
      <c r="P87" s="3">
        <f t="shared" si="35"/>
        <v>45</v>
      </c>
      <c r="Q87" s="3">
        <f t="shared" si="35"/>
        <v>41</v>
      </c>
      <c r="R87" s="3">
        <f t="shared" si="35"/>
        <v>45</v>
      </c>
      <c r="S87" s="3">
        <f t="shared" si="35"/>
        <v>77</v>
      </c>
      <c r="T87" s="3">
        <f t="shared" si="35"/>
        <v>0</v>
      </c>
      <c r="U87" s="3">
        <f t="shared" si="35"/>
        <v>51</v>
      </c>
      <c r="V87" s="3">
        <f t="shared" si="35"/>
        <v>47</v>
      </c>
      <c r="W87" s="3">
        <f t="shared" si="35"/>
        <v>46</v>
      </c>
      <c r="X87" s="3">
        <f t="shared" si="35"/>
        <v>47</v>
      </c>
      <c r="Y87" s="3">
        <f t="shared" si="35"/>
        <v>74</v>
      </c>
      <c r="Z87" s="3">
        <f t="shared" si="35"/>
        <v>0</v>
      </c>
      <c r="AA87" s="3">
        <f t="shared" si="35"/>
        <v>43</v>
      </c>
      <c r="AB87" s="3">
        <f t="shared" si="35"/>
        <v>41</v>
      </c>
      <c r="AC87" s="3">
        <f t="shared" si="35"/>
        <v>39</v>
      </c>
      <c r="AD87" s="3">
        <f t="shared" si="35"/>
        <v>41</v>
      </c>
      <c r="AE87" s="3">
        <f t="shared" si="35"/>
        <v>69</v>
      </c>
      <c r="AF87" s="3">
        <f t="shared" si="35"/>
        <v>0</v>
      </c>
      <c r="AG87" s="3">
        <f t="shared" si="35"/>
        <v>49</v>
      </c>
      <c r="AH87" s="3">
        <f t="shared" si="35"/>
        <v>47</v>
      </c>
      <c r="AI87" s="3">
        <f t="shared" si="35"/>
        <v>45</v>
      </c>
      <c r="AJ87" s="3">
        <f t="shared" si="35"/>
        <v>48</v>
      </c>
      <c r="AK87" s="3">
        <f t="shared" si="35"/>
        <v>78</v>
      </c>
    </row>
    <row r="88" spans="1:37" x14ac:dyDescent="0.35">
      <c r="A88" s="19"/>
      <c r="B88" s="2" t="s">
        <v>12</v>
      </c>
      <c r="C88" s="3">
        <f t="shared" ref="C88:E88" si="36">ROUND(MAX(C80:C85)*100,0)</f>
        <v>70</v>
      </c>
      <c r="D88" s="3">
        <f t="shared" si="36"/>
        <v>68</v>
      </c>
      <c r="E88" s="3">
        <f t="shared" si="36"/>
        <v>67</v>
      </c>
      <c r="F88" s="3">
        <f>ROUND(MAX(F80:F85)*100,0)</f>
        <v>68</v>
      </c>
      <c r="G88" s="3">
        <f t="shared" ref="G88:AK88" si="37">ROUND(MAX(G80:G85)*100,0)</f>
        <v>80</v>
      </c>
      <c r="H88" s="3">
        <f t="shared" si="37"/>
        <v>0</v>
      </c>
      <c r="I88" s="3">
        <f t="shared" si="37"/>
        <v>86</v>
      </c>
      <c r="J88" s="3">
        <f t="shared" si="37"/>
        <v>82</v>
      </c>
      <c r="K88" s="3">
        <f t="shared" si="37"/>
        <v>81</v>
      </c>
      <c r="L88" s="3">
        <f t="shared" si="37"/>
        <v>82</v>
      </c>
      <c r="M88" s="3">
        <f t="shared" si="37"/>
        <v>86</v>
      </c>
      <c r="N88" s="3">
        <f t="shared" si="37"/>
        <v>0</v>
      </c>
      <c r="O88" s="3">
        <f t="shared" si="37"/>
        <v>92</v>
      </c>
      <c r="P88" s="3">
        <f t="shared" si="37"/>
        <v>91</v>
      </c>
      <c r="Q88" s="3">
        <f t="shared" si="37"/>
        <v>90</v>
      </c>
      <c r="R88" s="3">
        <f t="shared" si="37"/>
        <v>91</v>
      </c>
      <c r="S88" s="3">
        <f t="shared" si="37"/>
        <v>97</v>
      </c>
      <c r="T88" s="3">
        <f t="shared" si="37"/>
        <v>0</v>
      </c>
      <c r="U88" s="3">
        <f t="shared" si="37"/>
        <v>90</v>
      </c>
      <c r="V88" s="3">
        <f t="shared" si="37"/>
        <v>85</v>
      </c>
      <c r="W88" s="3">
        <f t="shared" si="37"/>
        <v>84</v>
      </c>
      <c r="X88" s="3">
        <f t="shared" si="37"/>
        <v>85</v>
      </c>
      <c r="Y88" s="3">
        <f t="shared" si="37"/>
        <v>95</v>
      </c>
      <c r="Z88" s="3">
        <f t="shared" si="37"/>
        <v>0</v>
      </c>
      <c r="AA88" s="3">
        <f t="shared" si="37"/>
        <v>78</v>
      </c>
      <c r="AB88" s="3">
        <f t="shared" si="37"/>
        <v>71</v>
      </c>
      <c r="AC88" s="3">
        <f t="shared" si="37"/>
        <v>69</v>
      </c>
      <c r="AD88" s="3">
        <f t="shared" si="37"/>
        <v>72</v>
      </c>
      <c r="AE88" s="3">
        <f t="shared" si="37"/>
        <v>75</v>
      </c>
      <c r="AF88" s="3">
        <f t="shared" si="37"/>
        <v>0</v>
      </c>
      <c r="AG88" s="3">
        <f t="shared" si="37"/>
        <v>92</v>
      </c>
      <c r="AH88" s="3">
        <f t="shared" si="37"/>
        <v>89</v>
      </c>
      <c r="AI88" s="3">
        <f t="shared" si="37"/>
        <v>88</v>
      </c>
      <c r="AJ88" s="3">
        <f t="shared" si="37"/>
        <v>89</v>
      </c>
      <c r="AK88" s="3">
        <f t="shared" si="37"/>
        <v>98</v>
      </c>
    </row>
    <row r="89" spans="1:37" x14ac:dyDescent="0.35">
      <c r="A89" s="19"/>
      <c r="B89" s="2" t="s">
        <v>10</v>
      </c>
      <c r="C89" s="3">
        <f t="shared" ref="C89:E89" si="38">ROUND(AVERAGE(C80:C86)*100,0)</f>
        <v>56</v>
      </c>
      <c r="D89" s="3">
        <f t="shared" si="38"/>
        <v>52</v>
      </c>
      <c r="E89" s="3">
        <f t="shared" si="38"/>
        <v>50</v>
      </c>
      <c r="F89" s="3">
        <f>ROUND(AVERAGE(F80:F86)*100,0)</f>
        <v>52</v>
      </c>
      <c r="G89" s="3">
        <f t="shared" ref="G89:AK89" si="39">ROUND(AVERAGE(G80:G86)*100,0)</f>
        <v>74</v>
      </c>
      <c r="H89" s="3" t="e">
        <f t="shared" si="39"/>
        <v>#DIV/0!</v>
      </c>
      <c r="I89" s="3">
        <f t="shared" si="39"/>
        <v>64</v>
      </c>
      <c r="J89" s="3">
        <f t="shared" si="39"/>
        <v>58</v>
      </c>
      <c r="K89" s="3">
        <f t="shared" si="39"/>
        <v>57</v>
      </c>
      <c r="L89" s="3">
        <f t="shared" si="39"/>
        <v>58</v>
      </c>
      <c r="M89" s="3">
        <f t="shared" si="39"/>
        <v>79</v>
      </c>
      <c r="N89" s="3" t="e">
        <f t="shared" si="39"/>
        <v>#DIV/0!</v>
      </c>
      <c r="O89" s="3">
        <f t="shared" si="39"/>
        <v>69</v>
      </c>
      <c r="P89" s="3">
        <f t="shared" si="39"/>
        <v>61</v>
      </c>
      <c r="Q89" s="3">
        <f t="shared" si="39"/>
        <v>60</v>
      </c>
      <c r="R89" s="3">
        <f t="shared" si="39"/>
        <v>61</v>
      </c>
      <c r="S89" s="3">
        <f t="shared" si="39"/>
        <v>85</v>
      </c>
      <c r="T89" s="3" t="e">
        <f t="shared" si="39"/>
        <v>#DIV/0!</v>
      </c>
      <c r="U89" s="3">
        <f t="shared" si="39"/>
        <v>67</v>
      </c>
      <c r="V89" s="3">
        <f t="shared" si="39"/>
        <v>61</v>
      </c>
      <c r="W89" s="3">
        <f t="shared" si="39"/>
        <v>60</v>
      </c>
      <c r="X89" s="3">
        <f t="shared" si="39"/>
        <v>61</v>
      </c>
      <c r="Y89" s="3">
        <f t="shared" si="39"/>
        <v>81</v>
      </c>
      <c r="Z89" s="3" t="e">
        <f t="shared" si="39"/>
        <v>#DIV/0!</v>
      </c>
      <c r="AA89" s="3">
        <f t="shared" si="39"/>
        <v>62</v>
      </c>
      <c r="AB89" s="3">
        <f t="shared" si="39"/>
        <v>55</v>
      </c>
      <c r="AC89" s="3">
        <f t="shared" si="39"/>
        <v>54</v>
      </c>
      <c r="AD89" s="3">
        <f t="shared" si="39"/>
        <v>55</v>
      </c>
      <c r="AE89" s="3">
        <f t="shared" si="39"/>
        <v>73</v>
      </c>
      <c r="AF89" s="3" t="e">
        <f t="shared" si="39"/>
        <v>#DIV/0!</v>
      </c>
      <c r="AG89" s="3">
        <f t="shared" si="39"/>
        <v>68</v>
      </c>
      <c r="AH89" s="3">
        <f t="shared" si="39"/>
        <v>63</v>
      </c>
      <c r="AI89" s="3">
        <f t="shared" si="39"/>
        <v>61</v>
      </c>
      <c r="AJ89" s="3">
        <f t="shared" si="39"/>
        <v>63</v>
      </c>
      <c r="AK89" s="3">
        <f t="shared" si="39"/>
        <v>85</v>
      </c>
    </row>
    <row r="90" spans="1:37" x14ac:dyDescent="0.35">
      <c r="C90" s="10" t="str">
        <f>C87 &amp; "-" &amp; C88 &amp; "(" &amp; C89 &amp; ")"</f>
        <v>48-70(56)</v>
      </c>
      <c r="D90" s="10" t="str">
        <f t="shared" ref="D90:AK90" si="40">D87 &amp; "-" &amp; D88 &amp; "(" &amp; D89 &amp; ")"</f>
        <v>45-68(52)</v>
      </c>
      <c r="E90" s="10" t="str">
        <f t="shared" si="40"/>
        <v>41-67(50)</v>
      </c>
      <c r="F90" s="10" t="str">
        <f t="shared" si="40"/>
        <v>44-68(52)</v>
      </c>
      <c r="G90" s="10" t="str">
        <f t="shared" si="40"/>
        <v>67-80(74)</v>
      </c>
      <c r="H90" s="10" t="e">
        <f t="shared" si="40"/>
        <v>#DIV/0!</v>
      </c>
      <c r="I90" s="10" t="str">
        <f t="shared" si="40"/>
        <v>50-86(64)</v>
      </c>
      <c r="J90" s="10" t="str">
        <f t="shared" si="40"/>
        <v>45-82(58)</v>
      </c>
      <c r="K90" s="10" t="str">
        <f t="shared" si="40"/>
        <v>44-81(57)</v>
      </c>
      <c r="L90" s="10" t="str">
        <f t="shared" si="40"/>
        <v>45-82(58)</v>
      </c>
      <c r="M90" s="10" t="str">
        <f t="shared" si="40"/>
        <v>73-86(79)</v>
      </c>
      <c r="N90" s="10" t="e">
        <f t="shared" si="40"/>
        <v>#DIV/0!</v>
      </c>
      <c r="O90" s="10" t="str">
        <f t="shared" si="40"/>
        <v>49-92(69)</v>
      </c>
      <c r="P90" s="10" t="str">
        <f t="shared" si="40"/>
        <v>45-91(61)</v>
      </c>
      <c r="Q90" s="10" t="str">
        <f t="shared" si="40"/>
        <v>41-90(60)</v>
      </c>
      <c r="R90" s="10" t="str">
        <f t="shared" si="40"/>
        <v>45-91(61)</v>
      </c>
      <c r="S90" s="10" t="str">
        <f t="shared" si="40"/>
        <v>77-97(85)</v>
      </c>
      <c r="T90" s="10" t="e">
        <f t="shared" si="40"/>
        <v>#DIV/0!</v>
      </c>
      <c r="U90" s="10" t="str">
        <f t="shared" si="40"/>
        <v>51-90(67)</v>
      </c>
      <c r="V90" s="10" t="str">
        <f t="shared" si="40"/>
        <v>47-85(61)</v>
      </c>
      <c r="W90" s="10" t="str">
        <f t="shared" si="40"/>
        <v>46-84(60)</v>
      </c>
      <c r="X90" s="10" t="str">
        <f t="shared" si="40"/>
        <v>47-85(61)</v>
      </c>
      <c r="Y90" s="10" t="str">
        <f t="shared" si="40"/>
        <v>74-95(81)</v>
      </c>
      <c r="Z90" s="10" t="e">
        <f t="shared" si="40"/>
        <v>#DIV/0!</v>
      </c>
      <c r="AA90" s="10" t="str">
        <f t="shared" si="40"/>
        <v>43-78(62)</v>
      </c>
      <c r="AB90" s="10" t="str">
        <f t="shared" si="40"/>
        <v>41-71(55)</v>
      </c>
      <c r="AC90" s="10" t="str">
        <f t="shared" si="40"/>
        <v>39-69(54)</v>
      </c>
      <c r="AD90" s="10" t="str">
        <f t="shared" si="40"/>
        <v>41-72(55)</v>
      </c>
      <c r="AE90" s="10" t="str">
        <f t="shared" si="40"/>
        <v>69-75(73)</v>
      </c>
      <c r="AF90" s="10" t="e">
        <f t="shared" si="40"/>
        <v>#DIV/0!</v>
      </c>
      <c r="AG90" s="10" t="str">
        <f t="shared" si="40"/>
        <v>49-92(68)</v>
      </c>
      <c r="AH90" s="10" t="str">
        <f t="shared" si="40"/>
        <v>47-89(63)</v>
      </c>
      <c r="AI90" s="10" t="str">
        <f t="shared" si="40"/>
        <v>45-88(61)</v>
      </c>
      <c r="AJ90" s="10" t="str">
        <f t="shared" si="40"/>
        <v>48-89(63)</v>
      </c>
      <c r="AK90" s="10" t="str">
        <f t="shared" si="40"/>
        <v>78-98(85)</v>
      </c>
    </row>
    <row r="93" spans="1:37" x14ac:dyDescent="0.35">
      <c r="C93" s="21" t="s">
        <v>31</v>
      </c>
      <c r="D93" s="21"/>
      <c r="E93" s="21"/>
      <c r="F93" s="21"/>
      <c r="G93" s="21"/>
    </row>
    <row r="94" spans="1:37" x14ac:dyDescent="0.35">
      <c r="C94" s="21"/>
      <c r="D94" s="21"/>
      <c r="E94" s="21"/>
      <c r="F94" s="21"/>
      <c r="G94" s="21"/>
      <c r="J94" s="22" t="s">
        <v>32</v>
      </c>
      <c r="K94" s="22"/>
      <c r="L94" s="22"/>
      <c r="M94" s="22"/>
      <c r="N94" s="22"/>
      <c r="O94" s="22"/>
    </row>
    <row r="95" spans="1:37" x14ac:dyDescent="0.35">
      <c r="C95" s="21"/>
      <c r="D95" s="21"/>
      <c r="E95" s="21"/>
      <c r="F95" s="21"/>
      <c r="G95" s="21"/>
      <c r="J95" t="s">
        <v>15</v>
      </c>
      <c r="K95" t="s">
        <v>16</v>
      </c>
      <c r="L95" t="s">
        <v>17</v>
      </c>
      <c r="M95" t="s">
        <v>18</v>
      </c>
      <c r="O95" t="s">
        <v>19</v>
      </c>
    </row>
    <row r="96" spans="1:37" x14ac:dyDescent="0.35">
      <c r="B96" s="14" t="s">
        <v>23</v>
      </c>
      <c r="C96" s="14" t="s">
        <v>20</v>
      </c>
      <c r="D96" s="14" t="s">
        <v>28</v>
      </c>
      <c r="E96" s="14" t="s">
        <v>29</v>
      </c>
      <c r="F96" s="14" t="s">
        <v>21</v>
      </c>
      <c r="G96" s="14" t="s">
        <v>22</v>
      </c>
      <c r="I96" s="11" t="s">
        <v>5</v>
      </c>
      <c r="J96" s="10" t="str">
        <f>ROUND(E21 * 100, 0) &amp; "," &amp; ROUND(E22 * 100, 0) &amp; "," &amp; ROUND(E23 * 100, 0) &amp; "," &amp; ROUND(E24 * 100, 0) &amp; "," &amp; ROUND(E25 * 100, 0) &amp; ","</f>
        <v>92,57,40,46,38,</v>
      </c>
      <c r="K96" s="10" t="str">
        <f>ROUND(E35 * 100, 0) &amp; "," &amp; ROUND(E36 * 100, 0) &amp; "," &amp; ROUND(E37 * 100, 0) &amp; "," &amp; ROUND(E38 * 100, 0) &amp; "," &amp; ROUND(E39 * 100, 0) &amp; ","</f>
        <v>92,57,38,47,40,</v>
      </c>
      <c r="L96" s="10" t="str">
        <f>ROUND(E50* 100, 0) &amp; "," &amp; ROUND(E51 * 100, 0) &amp; "," &amp; ROUND(E52 * 100, 0) &amp; "," &amp; ROUND(E53 * 100, 0) &amp; "," &amp; ROUND(E54 * 100, 0) &amp; ","</f>
        <v>89,60,49,52,41,</v>
      </c>
      <c r="M96" s="10" t="str">
        <f>ROUND(E65* 100, 0) &amp; "," &amp; ROUND(E66 * 100, 0) &amp; "," &amp; ROUND(E67 * 100, 0) &amp; "," &amp; ROUND(E68 * 100, 0) &amp; "," &amp; ROUND(E69 * 100, 0) &amp; ","</f>
        <v>76,55,45,50,41,</v>
      </c>
      <c r="O96" t="str">
        <f>ROUND(E80* 100, 0) &amp; "," &amp; ROUND(E81 * 100, 0) &amp; "," &amp; ROUND(E82 * 100, 0) &amp; "," &amp; ROUND(E83 * 100, 0) &amp; "," &amp; ROUND(E84 * 100, 0) &amp; ","</f>
        <v>67,49,44,49,41,</v>
      </c>
    </row>
    <row r="97" spans="2:15" x14ac:dyDescent="0.35">
      <c r="B97" s="20" t="s">
        <v>15</v>
      </c>
      <c r="C97" s="11" t="s">
        <v>5</v>
      </c>
      <c r="D97" s="11" t="str">
        <f>C31</f>
        <v>43-92(62)</v>
      </c>
      <c r="E97" s="11" t="str">
        <f>D45</f>
        <v>41-92(57)</v>
      </c>
      <c r="F97" s="11" t="str">
        <f>E31</f>
        <v>38-92(54)</v>
      </c>
      <c r="G97" s="11" t="str">
        <f>G31</f>
        <v>67-94(77)</v>
      </c>
      <c r="I97" s="11" t="s">
        <v>24</v>
      </c>
      <c r="J97" t="str">
        <f>ROUND(K21 * 100, 0) &amp; "," &amp; ROUND(K22 * 100, 0) &amp; "," &amp; ROUND(K23 * 100, 0) &amp; "," &amp; ROUND(K24 * 100, 0) &amp; "," &amp; ROUND(K25 * 100, 0) &amp; ","</f>
        <v>85,68,57,60,49,</v>
      </c>
      <c r="K97" s="10" t="str">
        <f>ROUND(K36 * 100, 0) &amp; "," &amp; ROUND(K37 * 100, 0) &amp; "," &amp; ROUND(K38 * 100, 0) &amp; "," &amp; ROUND(K39 * 100, 0) &amp; ","  &amp; ROUND(K35 * 100, 0) &amp; ","</f>
        <v>44,33,41,34,70,</v>
      </c>
      <c r="L97" s="10" t="str">
        <f>ROUND(K51* 100, 0) &amp; "," &amp; ROUND(K52 * 100, 0) &amp; "," &amp; ROUND(K53 * 100, 0) &amp; "," &amp; ROUND(K54 * 100, 0) &amp; "," &amp; ROUND(K50 * 100, 0) &amp; ","</f>
        <v>62,52,54,43,89,</v>
      </c>
      <c r="M97" s="10" t="str">
        <f>ROUND(K66* 100, 0) &amp; "," &amp; ROUND(K67 * 100, 0) &amp; "," &amp; ROUND(K68 * 100, 0) &amp; "," &amp; ROUND(K69 * 100, 0) &amp; "," &amp; ROUND(K65 * 100, 0) &amp; ","</f>
        <v>60,50,57,47,85,</v>
      </c>
      <c r="O97" t="str">
        <f>ROUND(K80* 100, 0) &amp; "," &amp; ROUND(K81 * 100, 0) &amp; "," &amp; ROUND(K82 * 100, 0) &amp; "," &amp; ROUND(K83 * 100, 0) &amp; "," &amp; ROUND(K84 * 100, 0) &amp; ","</f>
        <v>81,60,47,55,44,</v>
      </c>
    </row>
    <row r="98" spans="2:15" x14ac:dyDescent="0.35">
      <c r="B98" s="20"/>
      <c r="C98" s="11" t="s">
        <v>24</v>
      </c>
      <c r="D98" s="9" t="str">
        <f>I31</f>
        <v>59-91(75)</v>
      </c>
      <c r="E98" s="9" t="str">
        <f>J31</f>
        <v>53-86(66)</v>
      </c>
      <c r="F98" s="9" t="str">
        <f>K31</f>
        <v>49-85(64)</v>
      </c>
      <c r="G98" s="9" t="str">
        <f>M31</f>
        <v>76-86(81)</v>
      </c>
      <c r="I98" s="11" t="s">
        <v>14</v>
      </c>
      <c r="J98" t="str">
        <f>ROUND(Q22 * 100, 0) &amp; "," &amp; ROUND(Q23 * 100, 0) &amp; "," &amp; ROUND(Q24 * 100, 0) &amp; "," &amp; ROUND(Q25 * 100, 0) &amp; ","  &amp; ROUND(Q21 * 100, 0) &amp; ","</f>
        <v>69,54,60,46,88,</v>
      </c>
      <c r="K98" s="10" t="str">
        <f>ROUND(Q37 * 100, 0) &amp; "," &amp; ROUND(Q38 * 100, 0) &amp; "," &amp; ROUND(Q39 * 100, 0) &amp;  "," &amp; ROUND(Q35 * 100, 0) &amp; "," &amp; ROUND(Q36 * 100, 0) &amp; ","</f>
        <v>54,59,46,87,67,</v>
      </c>
      <c r="L98" s="10" t="str">
        <f>ROUND(Q52* 100, 0) &amp; "," &amp; ROUND(Q53 * 100, 0) &amp; "," &amp; ROUND(Q54 * 100, 0) &amp; "," &amp; ROUND(Q51 * 100, 0) &amp; "," &amp; ROUND(Q50 * 100, 0) &amp; ","</f>
        <v>52,57,43,69,87,</v>
      </c>
      <c r="M98" s="10" t="str">
        <f>ROUND(Q67* 100, 0) &amp; "," &amp; ROUND(Q68 * 100, 0) &amp; "," &amp; ROUND(Q69 * 100, 0)  &amp; "," &amp; ROUND(Q65 * 100, 0) &amp; "," &amp; ROUND(Q66 * 100, 0) &amp; ","</f>
        <v>18,17,16,42,37,</v>
      </c>
      <c r="O98" t="str">
        <f>ROUND(Q80* 100, 0) &amp; "," &amp; ROUND(Q81 * 100, 0) &amp; "," &amp; ROUND(Q82 * 100, 0) &amp; "," &amp; ROUND(Q83 * 100, 0) &amp; "," &amp; ROUND(Q84 * 100, 0) &amp; ","</f>
        <v>90,63,50,54,41,</v>
      </c>
    </row>
    <row r="99" spans="2:15" x14ac:dyDescent="0.35">
      <c r="B99" s="20"/>
      <c r="C99" s="11" t="s">
        <v>14</v>
      </c>
      <c r="D99" s="11" t="str">
        <f>O31</f>
        <v>50-94(70)</v>
      </c>
      <c r="E99" s="11" t="str">
        <f>P31</f>
        <v>50-90(65)</v>
      </c>
      <c r="F99" s="9" t="str">
        <f>Q31</f>
        <v>46-88(64)</v>
      </c>
      <c r="G99" s="11" t="str">
        <f>S31</f>
        <v>74-99(85)</v>
      </c>
      <c r="I99" s="11" t="s">
        <v>26</v>
      </c>
      <c r="J99" t="str">
        <f>ROUND(W23 * 100, 0) &amp; "," &amp; ROUND(W24 * 100, 0) &amp; "," &amp; ROUND(W25 * 100, 0) &amp;  "," &amp; ROUND(W21 * 100, 0) &amp; "," &amp; ROUND(W22 * 100, 0) &amp; ","</f>
        <v>55,59,49,90,64,</v>
      </c>
      <c r="K99" s="10" t="str">
        <f>ROUND(W38 * 100, 0) &amp; "," &amp; ROUND(W39 * 100, 0) &amp; "," &amp; ROUND(W35 * 100, 0) &amp; "," &amp; ROUND(W36 * 100, 0) &amp; "," &amp; ROUND(W37 * 100, 0) &amp; ","</f>
        <v>51,43,91,64,50,</v>
      </c>
      <c r="L99" s="10" t="str">
        <f>ROUND(W53* 100, 0) &amp; "," &amp; ROUND(W54 * 100, 0) &amp; "," &amp; ROUND(W50 * 100, 0) &amp; "," &amp; ROUND(W51 * 100, 0) &amp; "," &amp; ROUND(W52 * 100, 0) &amp; ","</f>
        <v>56,46,82,62,52,</v>
      </c>
      <c r="M99" s="10" t="str">
        <f>ROUND(W68* 100, 0) &amp; "," &amp; ROUND(W69 * 100, 0)  &amp; "," &amp; ROUND(W65 * 100, 0) &amp; "," &amp; ROUND(W66 * 100, 0) &amp; "," &amp; ROUND(W67 * 100, 0) &amp; ","</f>
        <v>58,46,84,65,52,</v>
      </c>
      <c r="O99" t="str">
        <f>ROUND(W80* 100, 0) &amp; "," &amp; ROUND(W81 * 100, 0) &amp; "," &amp; ROUND(W82 * 100, 0) &amp; "," &amp; ROUND(W83 * 100, 0) &amp; "," &amp; ROUND(W84 * 100, 0) &amp; ","</f>
        <v>84,68,51,54,46,</v>
      </c>
    </row>
    <row r="100" spans="2:15" x14ac:dyDescent="0.35">
      <c r="B100" s="20"/>
      <c r="C100" s="11" t="s">
        <v>26</v>
      </c>
      <c r="D100" s="11" t="str">
        <f>U31</f>
        <v>55-93(69)</v>
      </c>
      <c r="E100" s="11" t="str">
        <f>V31</f>
        <v>50-90(64)</v>
      </c>
      <c r="F100" s="9" t="str">
        <f>W31</f>
        <v>49-90(64)</v>
      </c>
      <c r="G100" s="11" t="str">
        <f>Y31</f>
        <v>76-99(84)</v>
      </c>
      <c r="I100" s="11" t="s">
        <v>25</v>
      </c>
      <c r="J100" t="str">
        <f>ROUND(AC24 * 100, 0) &amp; "," &amp; ROUND(AC25 * 100, 0) &amp; "," &amp; ROUND(AC21 * 100, 0) &amp; "," &amp; ROUND(AC22 * 100, 0) &amp; "," &amp; ROUND(AC23 * 100, 0) &amp; ","</f>
        <v>51,40,89,67,46,</v>
      </c>
      <c r="K100" s="10" t="str">
        <f>ROUND(AC39 * 100, 0) &amp;  "," &amp; ROUND(AC35 * 100, 0) &amp; "," &amp; ROUND(AC36 * 100, 0) &amp; "," &amp; ROUND(AC37* 100, 0) &amp; "," &amp; ROUND(AC38 * 100, 0) &amp; ","</f>
        <v>40,90,63,44,49,</v>
      </c>
      <c r="L100" s="10" t="str">
        <f>ROUND(AC54* 100, 0) &amp; "," &amp; ROUND(AC50 * 100, 0) &amp; "," &amp; ROUND(E51 * 100, 0) &amp; "," &amp; ROUND(AC52 * 100, 0) &amp; "," &amp; ROUND(AC53 * 100, 0) &amp; ","</f>
        <v>42,82,60,53,52,</v>
      </c>
      <c r="M100" s="10" t="str">
        <f>ROUND(AC69* 100, 0)&amp; "," &amp; ROUND(AC65 * 100, 0) &amp; "," &amp; ROUND(AC66 * 100, 0) &amp; "," &amp; ROUND(AC67 * 100, 0) &amp; "," &amp; ROUND(AC68 * 100, 0) &amp; ","</f>
        <v>42,86,66,51,55,</v>
      </c>
      <c r="O100" t="str">
        <f>ROUND(AC80* 100, 0) &amp; "," &amp; ROUND(AC81 * 100, 0) &amp; "," &amp; ROUND(AC82 * 100, 0) &amp; "," &amp; ROUND(AC83 * 100, 0) &amp; "," &amp; ROUND(AC84 * 100, 0) &amp; ","</f>
        <v>69,63,48,53,39,</v>
      </c>
    </row>
    <row r="101" spans="2:15" x14ac:dyDescent="0.35">
      <c r="B101" s="20"/>
      <c r="C101" s="11" t="s">
        <v>25</v>
      </c>
      <c r="D101" s="11" t="str">
        <f>AA31</f>
        <v>46-92(66)</v>
      </c>
      <c r="E101" s="11" t="str">
        <f>AB31</f>
        <v>41-89(59)</v>
      </c>
      <c r="F101" s="11" t="str">
        <f>AC31</f>
        <v>40-89(59)</v>
      </c>
      <c r="G101" s="11" t="str">
        <f>AE31</f>
        <v>71-89(77)</v>
      </c>
      <c r="I101" s="11" t="s">
        <v>27</v>
      </c>
      <c r="J101" t="str">
        <f>ROUND(AI25 * 100, 0) &amp; ","&amp; ROUND(AI21 * 100, 0) &amp; "," &amp; ROUND(AI22 * 100, 0) &amp; "," &amp; ROUND(AI23 * 100, 0) &amp; "," &amp; ROUND(AI24 * 100, 0) &amp; ","</f>
        <v>47,91,66,52,55,</v>
      </c>
      <c r="K101" s="10" t="str">
        <f>ROUND(AI35* 100, 0) &amp; "," &amp; ROUND(AI36 * 100, 0) &amp; "," &amp; ROUND(AI37 * 100, 0) &amp; "," &amp; ROUND(AI38* 100, 0) &amp; "," &amp; ROUND(AI39 * 100, 0) &amp; ","</f>
        <v>59,54,46,58,41,</v>
      </c>
      <c r="L101" s="10" t="str">
        <f>ROUND(AI50 * 100, 0) &amp; "," &amp; ROUND(AI51* 100, 0) &amp; "," &amp; ROUND(AI52 * 100, 0) &amp; "," &amp; ROUND(AI53 * 100, 0) &amp; "," &amp; ROUND(AI54 * 100, 0) &amp; ","</f>
        <v>87,68,53,59,48,</v>
      </c>
      <c r="M101" s="10" t="str">
        <f xml:space="preserve"> ROUND(AI65 * 100, 0) &amp; "," &amp; ROUND(AI66 * 100, 0) &amp; "," &amp; ROUND(AI67 * 100, 0) &amp; "," &amp; ROUND(AI68 * 100, 0) &amp; "," &amp; ROUND(AI69 * 100, 0) &amp; ","</f>
        <v>89,66,55,57,47,</v>
      </c>
      <c r="O101" t="str">
        <f>ROUND(AI80* 100, 0) &amp; "," &amp; ROUND(AI81 * 100, 0) &amp; "," &amp; ROUND(AI82 * 100, 0) &amp; "," &amp; ROUND(AI83 * 100, 0) &amp; "," &amp; ROUND(AI84 * 100, 0) &amp; ","</f>
        <v>88,67,52,55,45,</v>
      </c>
    </row>
    <row r="102" spans="2:15" x14ac:dyDescent="0.35">
      <c r="B102" s="20"/>
      <c r="C102" s="11" t="s">
        <v>27</v>
      </c>
      <c r="D102" s="11" t="str">
        <f>AG31</f>
        <v>53-94(69)</v>
      </c>
      <c r="E102" s="11" t="str">
        <f>AH31</f>
        <v>49-91(64)</v>
      </c>
      <c r="F102" s="11" t="str">
        <f>AI31</f>
        <v>47-91(63)</v>
      </c>
      <c r="G102" s="11" t="str">
        <f>AK31</f>
        <v>79-98(85)</v>
      </c>
    </row>
    <row r="103" spans="2:15" ht="8.25" customHeight="1" x14ac:dyDescent="0.35">
      <c r="B103" s="12"/>
      <c r="C103" s="13"/>
      <c r="D103" s="13"/>
      <c r="E103" s="13"/>
      <c r="F103" s="13"/>
      <c r="G103" s="13"/>
    </row>
    <row r="104" spans="2:15" x14ac:dyDescent="0.35">
      <c r="B104" s="20" t="s">
        <v>16</v>
      </c>
      <c r="C104" s="11" t="s">
        <v>5</v>
      </c>
      <c r="D104" s="11" t="str">
        <f>C45</f>
        <v>44-93(62)</v>
      </c>
      <c r="E104" s="11" t="str">
        <f>D45</f>
        <v>41-92(57)</v>
      </c>
      <c r="F104" s="11" t="str">
        <f>E45</f>
        <v>38-92(55)</v>
      </c>
      <c r="G104" s="11" t="str">
        <f>G45</f>
        <v>65-92(77)</v>
      </c>
    </row>
    <row r="105" spans="2:15" x14ac:dyDescent="0.35">
      <c r="B105" s="20"/>
      <c r="C105" s="11" t="s">
        <v>24</v>
      </c>
      <c r="D105" s="11" t="str">
        <f>I45</f>
        <v>35-77(51)</v>
      </c>
      <c r="E105" s="11" t="str">
        <f>J45</f>
        <v>39-72(50)</v>
      </c>
      <c r="F105" s="11" t="str">
        <f>K45</f>
        <v>33-70(44)</v>
      </c>
      <c r="G105" s="9" t="str">
        <f>M45</f>
        <v>73-80(76)</v>
      </c>
      <c r="J105" s="22" t="s">
        <v>33</v>
      </c>
      <c r="K105" s="22"/>
      <c r="L105" s="22"/>
      <c r="M105" s="22"/>
      <c r="N105" s="22"/>
      <c r="O105" s="22"/>
    </row>
    <row r="106" spans="2:15" x14ac:dyDescent="0.35">
      <c r="B106" s="20"/>
      <c r="C106" s="11" t="s">
        <v>14</v>
      </c>
      <c r="D106" s="9" t="str">
        <f>O45</f>
        <v>50-93(69)</v>
      </c>
      <c r="E106" s="9" t="str">
        <f>P45</f>
        <v>50-89(64)</v>
      </c>
      <c r="F106" s="9" t="str">
        <f>Q45</f>
        <v>46-87(63)</v>
      </c>
      <c r="G106" s="11" t="str">
        <f>S45</f>
        <v>76-98(85)</v>
      </c>
      <c r="J106" t="s">
        <v>34</v>
      </c>
      <c r="K106" t="s">
        <v>35</v>
      </c>
      <c r="L106" t="s">
        <v>36</v>
      </c>
      <c r="M106" t="s">
        <v>38</v>
      </c>
      <c r="N106" s="1" t="s">
        <v>37</v>
      </c>
    </row>
    <row r="107" spans="2:15" x14ac:dyDescent="0.35">
      <c r="B107" s="20"/>
      <c r="C107" s="11" t="s">
        <v>26</v>
      </c>
      <c r="D107" s="11" t="str">
        <f>U45</f>
        <v>47-94(64)</v>
      </c>
      <c r="E107" s="11" t="str">
        <f>V45</f>
        <v>45-92(61)</v>
      </c>
      <c r="F107" s="11" t="str">
        <f>W45</f>
        <v>43-91(60)</v>
      </c>
      <c r="G107" s="11" t="str">
        <f>Y45</f>
        <v>72-93(81)</v>
      </c>
      <c r="I107" s="17" t="s">
        <v>15</v>
      </c>
      <c r="J107" s="10" t="str">
        <f>ROUND(C21 * 100, 0) &amp; "," &amp; ROUND(C22 * 100, 0) &amp; "," &amp; ROUND(C23 * 100, 0) &amp; "," &amp; ROUND(C24 * 100, 0) &amp; "," &amp; ROUND(C25 * 100, 0) &amp; ","</f>
        <v>92,68,49,56,43,</v>
      </c>
      <c r="K107" s="10" t="str">
        <f>ROUND(D21 * 100, 0) &amp; "," &amp; ROUND(D22 * 100, 0) &amp; "," &amp; ROUND(D23 * 100, 0) &amp; "," &amp; ROUND(D24 * 100, 0) &amp; "," &amp; ROUND(D25 * 100, 0) &amp; ","</f>
        <v>91,59,42,49,43,</v>
      </c>
      <c r="L107" s="10" t="str">
        <f>ROUND(E21 * 100, 0) &amp; "," &amp; ROUND(E22 * 100, 0) &amp; "," &amp; ROUND(E23 * 100, 0) &amp; "," &amp; ROUND(E24 * 100, 0) &amp; "," &amp; ROUND(E25 * 100, 0) &amp; ","</f>
        <v>92,57,40,46,38,</v>
      </c>
      <c r="M107" s="10" t="str">
        <f>ROUND(F21 * 100, 0) &amp; "," &amp; ROUND(F22 * 100, 0) &amp; "," &amp; ROUND(F23 * 100, 0) &amp; "," &amp; ROUND(F24 * 100, 0) &amp; "," &amp; ROUND(F25 * 100, 0) &amp; ","</f>
        <v>92,59,42,48,43,</v>
      </c>
      <c r="N107" s="10" t="str">
        <f>ROUND(G21 * 100, 0) &amp; "," &amp; ROUND(G22 * 100, 0) &amp; "," &amp; ROUND(G23 * 100, 0) &amp; "," &amp; ROUND(G24 * 100, 0) &amp; "," &amp; ROUND(G25 * 100, 0) &amp; ","</f>
        <v>94,76,67,74,76,</v>
      </c>
    </row>
    <row r="108" spans="2:15" x14ac:dyDescent="0.35">
      <c r="B108" s="20"/>
      <c r="C108" s="11" t="s">
        <v>25</v>
      </c>
      <c r="D108" s="11" t="str">
        <f>AA45</f>
        <v>45-93(64)</v>
      </c>
      <c r="E108" s="11" t="str">
        <f>AB45</f>
        <v>42-91(58)</v>
      </c>
      <c r="F108" s="11" t="str">
        <f>AC45</f>
        <v>40-90(57)</v>
      </c>
      <c r="G108" s="11" t="str">
        <f>AE45</f>
        <v>68-91(76)</v>
      </c>
      <c r="I108" s="17"/>
      <c r="J108" s="10" t="str">
        <f>ROUND(I21 * 100, 0) &amp; "," &amp; ROUND(I22 * 100, 0) &amp; "," &amp; ROUND(I23 * 100, 0) &amp; "," &amp; ROUND(I24 * 100, 0) &amp; "," &amp; ROUND(I25 * 100, 0) &amp; ","</f>
        <v>91,80,70,73,59,</v>
      </c>
      <c r="K108" s="10" t="str">
        <f>ROUND(J21 * 100, 0) &amp; "," &amp; ROUND(J22 * 100, 0) &amp; "," &amp; ROUND(J23 * 100, 0) &amp; "," &amp; ROUND(J24 * 100, 0) &amp; "," &amp; ROUND(J25 * 100, 0) &amp; ","</f>
        <v>86,71,60,63,53,</v>
      </c>
      <c r="L108" s="10" t="str">
        <f>ROUND(K21 * 100, 0) &amp; "," &amp; ROUND(K22 * 100, 0) &amp; "," &amp; ROUND(K23 * 100, 0) &amp; "," &amp; ROUND(K24 * 100, 0) &amp; "," &amp; ROUND(K25 * 100, 0) &amp; ","</f>
        <v>85,68,57,60,49,</v>
      </c>
      <c r="M108" s="10" t="str">
        <f>ROUND(L21 * 100, 0) &amp; "," &amp; ROUND(L22 * 100, 0) &amp; "," &amp; ROUND(L23 * 100, 0) &amp; "," &amp; ROUND(L24 * 100, 0) &amp; "," &amp; ROUND(L25 * 100, 0) &amp; ","</f>
        <v>86,70,59,62,53,</v>
      </c>
      <c r="N108" s="10" t="str">
        <f>ROUND(M21 * 100, 0) &amp; "," &amp; ROUND(M22 * 100, 0) &amp; "," &amp; ROUND(M23 * 100, 0) &amp; "," &amp; ROUND(M24 * 100, 0) &amp; "," &amp; ROUND(M25 * 100, 0) &amp; ","</f>
        <v>86,80,76,81,82,</v>
      </c>
    </row>
    <row r="109" spans="2:15" x14ac:dyDescent="0.35">
      <c r="B109" s="20"/>
      <c r="C109" s="11" t="s">
        <v>27</v>
      </c>
      <c r="D109" s="11" t="str">
        <f>AG45</f>
        <v>46-64(56)</v>
      </c>
      <c r="E109" s="11" t="str">
        <f>AH45</f>
        <v>44-59(53)</v>
      </c>
      <c r="F109" s="11" t="str">
        <f>AI45</f>
        <v>41-59(52)</v>
      </c>
      <c r="G109" s="11" t="str">
        <f>AK45</f>
        <v>76-83(79)</v>
      </c>
      <c r="I109" s="17"/>
      <c r="J109" s="10" t="str">
        <f>ROUND(O21 * 100, 0) &amp; "," &amp; ROUND(O22 * 100, 0) &amp; "," &amp; ROUND(O23 * 100, 0) &amp; "," &amp; ROUND(O24 * 100, 0) &amp; "," &amp; ROUND(O25 * 100, 0) &amp; ","</f>
        <v>94,76,63,68,50,</v>
      </c>
      <c r="K109" s="10" t="str">
        <f>ROUND(P21 * 100, 0) &amp; "," &amp; ROUND(P22 * 100, 0) &amp; "," &amp; ROUND(P23 * 100, 0) &amp; "," &amp; ROUND(P24 * 100, 0) &amp; "," &amp; ROUND(P25 * 100, 0) &amp; ","</f>
        <v>90,71,54,61,50,</v>
      </c>
      <c r="L109" s="10" t="str">
        <f>ROUND(Q21 * 100, 0) &amp; "," &amp; ROUND(Q22 * 100, 0) &amp; "," &amp; ROUND(Q23 * 100, 0) &amp; "," &amp; ROUND(Q24 * 100, 0) &amp; "," &amp; ROUND(Q25 * 100, 0) &amp; ","</f>
        <v>88,69,54,60,46,</v>
      </c>
      <c r="M109" s="10" t="str">
        <f>ROUND(R21 * 100, 0) &amp; "," &amp; ROUND(R22 * 100, 0) &amp; "," &amp; ROUND(R23 * 100, 0) &amp; "," &amp; ROUND(R24 * 100, 0) &amp; "," &amp; ROUND(R25 * 100, 0) &amp; ","</f>
        <v>90,70,54,61,50,</v>
      </c>
      <c r="N109" s="10" t="str">
        <f>ROUND(S21 * 100, 0) &amp; "," &amp; ROUND(S22 * 100, 0) &amp; "," &amp; ROUND(S23 * 100, 0) &amp; "," &amp; ROUND(S24 * 100, 0) &amp; "," &amp; ROUND(S25 * 100, 0) &amp; ","</f>
        <v>99,85,74,82,83,</v>
      </c>
    </row>
    <row r="110" spans="2:15" ht="6" customHeight="1" x14ac:dyDescent="0.35">
      <c r="B110" s="12"/>
      <c r="C110" s="13"/>
      <c r="D110" s="13"/>
      <c r="E110" s="13"/>
      <c r="F110" s="13"/>
      <c r="G110" s="13"/>
      <c r="I110" s="17"/>
      <c r="J110" s="10"/>
      <c r="K110" s="10"/>
      <c r="L110" s="10"/>
      <c r="M110" s="10"/>
      <c r="N110" s="10"/>
    </row>
    <row r="111" spans="2:15" x14ac:dyDescent="0.35">
      <c r="B111" s="20" t="s">
        <v>30</v>
      </c>
      <c r="C111" s="11" t="s">
        <v>5</v>
      </c>
      <c r="D111" s="11" t="str">
        <f>C60</f>
        <v>49-92(66)</v>
      </c>
      <c r="E111" s="11" t="str">
        <f>D60</f>
        <v>43-90(60)</v>
      </c>
      <c r="F111" s="11" t="str">
        <f>E60</f>
        <v>41-89(58)</v>
      </c>
      <c r="G111" s="11" t="str">
        <f>G60</f>
        <v>74-92(80)</v>
      </c>
      <c r="I111" s="17"/>
      <c r="J111" s="10" t="str">
        <f>ROUND(U21 * 100, 0) &amp; "," &amp; ROUND(U22 * 100, 0) &amp; "," &amp; ROUND(U23 * 100, 0) &amp; "," &amp; ROUND(U24 * 100, 0) &amp; "," &amp; ROUND(U25 * 100, 0) &amp; ","</f>
        <v>93,67,62,67,55,</v>
      </c>
      <c r="K111" s="10" t="str">
        <f>ROUND(V21 * 100, 0) &amp; "," &amp; ROUND(V22 * 100, 0) &amp; "," &amp; ROUND(V23 * 100, 0) &amp; "," &amp; ROUND(V24 * 100, 0) &amp; "," &amp; ROUND(V25 * 100, 0) &amp; ","</f>
        <v>90,66,55,59,50,</v>
      </c>
      <c r="L111" s="10" t="str">
        <f>ROUND(W21 * 100, 0) &amp; "," &amp; ROUND(W22 * 100, 0) &amp; "," &amp; ROUND(W23 * 100, 0) &amp; "," &amp; ROUND(W24 * 100, 0) &amp; "," &amp; ROUND(W25 * 100, 0) &amp; ","</f>
        <v>90,64,55,59,49,</v>
      </c>
      <c r="M111" s="10" t="str">
        <f>ROUND(X21 * 100, 0) &amp; "," &amp; ROUND(X22 * 100, 0) &amp; "," &amp; ROUND(X23 * 100, 0) &amp; "," &amp; ROUND(X24 * 100, 0) &amp; "," &amp; ROUND(X25 * 100, 0) &amp; ","</f>
        <v>91,65,55,59,50,</v>
      </c>
      <c r="N111" s="10" t="str">
        <f>ROUND(Y21 * 100, 0) &amp; "," &amp; ROUND(Y22 * 100, 0) &amp; "," &amp; ROUND(Y23 * 100, 0) &amp; "," &amp; ROUND(Y24 * 100, 0) &amp; "," &amp; ROUND(Y25 * 100, 0) &amp; ","</f>
        <v>99,81,76,81,81,</v>
      </c>
    </row>
    <row r="112" spans="2:15" x14ac:dyDescent="0.35">
      <c r="B112" s="20"/>
      <c r="C112" s="11" t="s">
        <v>24</v>
      </c>
      <c r="D112" s="11" t="str">
        <f>I60</f>
        <v>48-92(65)</v>
      </c>
      <c r="E112" s="11" t="str">
        <f>J60</f>
        <v>44-89(61)</v>
      </c>
      <c r="F112" s="11" t="str">
        <f>K60</f>
        <v>43-89(60)</v>
      </c>
      <c r="G112" s="9" t="str">
        <f>M60</f>
        <v>75-93(82)</v>
      </c>
      <c r="I112" s="17"/>
      <c r="J112" s="10" t="str">
        <f>ROUND(AA21 * 100, 0) &amp; "," &amp; ROUND(AA22 * 100, 0) &amp; "," &amp; ROUND(AA23 * 100, 0) &amp; "," &amp; ROUND(AA24 * 100, 0) &amp; "," &amp; ROUND(AA25 * 100, 0) &amp; ","</f>
        <v>92,77,54,60,46,</v>
      </c>
      <c r="K112" s="10" t="str">
        <f>ROUND(AB21 * 100, 0) &amp; "," &amp; ROUND(AB22 * 100, 0) &amp; "," &amp; ROUND(AB23 * 100, 0) &amp; "," &amp; ROUND(AB24 * 100, 0) &amp; "," &amp; ROUND(AB25 * 100, 0) &amp; ","</f>
        <v>89,68,47,51,41,</v>
      </c>
      <c r="L112" s="10" t="str">
        <f>ROUND(AC21 * 100, 0) &amp; "," &amp; ROUND(AC22 * 100, 0) &amp; "," &amp; ROUND(AC23 * 100, 0) &amp; "," &amp; ROUND(AC24 * 100, 0) &amp; "," &amp; ROUND(AC25 * 100, 0) &amp; ","</f>
        <v>89,67,46,51,40,</v>
      </c>
      <c r="M112" s="10" t="str">
        <f>ROUND(AD21 * 100, 0) &amp; "," &amp; ROUND(AD22 * 100, 0) &amp; "," &amp; ROUND(AD23 * 100, 0) &amp; "," &amp; ROUND(AD24 * 100, 0) &amp; "," &amp; ROUND(AD25 * 100, 0) &amp; ","</f>
        <v>90,68,47,51,41,</v>
      </c>
      <c r="N112" s="10" t="str">
        <f>ROUND(AE21 * 100, 0) &amp; "," &amp; ROUND(AE22 * 100, 0) &amp; "," &amp; ROUND(AE23 * 100, 0) &amp; "," &amp; ROUND(AE24 * 100, 0) &amp; "," &amp; ROUND(AE25 * 100, 0) &amp; ","</f>
        <v>89,77,71,75,75,</v>
      </c>
    </row>
    <row r="113" spans="2:32" x14ac:dyDescent="0.35">
      <c r="B113" s="20"/>
      <c r="C113" s="11" t="s">
        <v>14</v>
      </c>
      <c r="D113" s="9" t="str">
        <f>O60</f>
        <v>47-92(69)</v>
      </c>
      <c r="E113" s="11" t="str">
        <f>P60</f>
        <v>48-88(63)</v>
      </c>
      <c r="F113" s="11" t="str">
        <f>Q60</f>
        <v>43-87(61)</v>
      </c>
      <c r="G113" s="11" t="str">
        <f>S60</f>
        <v>75-99(85)</v>
      </c>
      <c r="I113" s="17"/>
      <c r="J113" t="str">
        <f>ROUND(AG21 * 100, 0) &amp; "," &amp; ROUND(AG22 * 100, 0) &amp; "," &amp; ROUND(AG23 * 100, 0) &amp; "," &amp; ROUND(AG24 * 100, 0) &amp; "," &amp; ROUND(AG25 * 100, 0) &amp; ","</f>
        <v>94,74,60,63,53,</v>
      </c>
      <c r="K113" t="str">
        <f>ROUND(AH21 * 100, 0) &amp; "," &amp; ROUND(AH22 * 100, 0) &amp; "," &amp; ROUND(AH23 * 100, 0) &amp; "," &amp; ROUND(AH24 * 100, 0) &amp; "," &amp; ROUND(AH25 * 100, 0) &amp; ","</f>
        <v>91,68,53,56,49,</v>
      </c>
      <c r="L113" t="str">
        <f>ROUND(AI21 * 100, 0) &amp; "," &amp; ROUND(AI22 * 100, 0) &amp; "," &amp; ROUND(AI23 * 100, 0) &amp; "," &amp; ROUND(AI24 * 100, 0) &amp; "," &amp; ROUND(AI25 * 100, 0) &amp; ","</f>
        <v>91,66,52,55,47,</v>
      </c>
      <c r="M113" t="str">
        <f>ROUND(AJ21 * 100, 0) &amp; "," &amp; ROUND(AJ22 * 100, 0) &amp; "," &amp; ROUND(AJ23 * 100, 0) &amp; "," &amp; ROUND(AJ24 * 100, 0) &amp; "," &amp; ROUND(AJ25 * 100, 0) &amp; ","</f>
        <v>92,68,52,56,48,</v>
      </c>
      <c r="N113" t="str">
        <f>ROUND(AK21 * 100, 0) &amp; "," &amp; ROUND(AK22 * 100, 0) &amp; "," &amp; ROUND(AK23 * 100, 0) &amp; "," &amp; ROUND(AK24 * 100, 0) &amp; "," &amp; ROUND(AK25 * 100, 0) &amp; ","</f>
        <v>98,81,79,84,83,</v>
      </c>
    </row>
    <row r="114" spans="2:32" x14ac:dyDescent="0.35">
      <c r="B114" s="20"/>
      <c r="C114" s="11" t="s">
        <v>26</v>
      </c>
      <c r="D114" s="11" t="str">
        <f>U60</f>
        <v>52-90(66)</v>
      </c>
      <c r="E114" s="11" t="str">
        <f>V60</f>
        <v>48-84(61)</v>
      </c>
      <c r="F114" s="11" t="str">
        <f>W60</f>
        <v>46-82(60)</v>
      </c>
      <c r="G114" s="11" t="str">
        <f>Y60</f>
        <v>74-97(82)</v>
      </c>
      <c r="I114" s="17" t="s">
        <v>16</v>
      </c>
      <c r="J114" s="10" t="str">
        <f>ROUND(C35 * 100, 0) &amp; "," &amp; ROUND(C36 * 100, 0) &amp; "," &amp; ROUND(C37 * 100, 0) &amp; "," &amp; ROUND(C38 * 100, 0) &amp; "," &amp; ROUND(C39 * 100, 0) &amp; ","</f>
        <v>93,72,44,53,48,</v>
      </c>
      <c r="K114" s="10" t="str">
        <f>ROUND(D35 * 100, 0) &amp; "," &amp; ROUND(D36 * 100, 0) &amp; "," &amp; ROUND(D37 * 100, 0) &amp; "," &amp; ROUND(D38 * 100, 0) &amp; "," &amp; ROUND(D39 * 100, 0) &amp; ","</f>
        <v>92,59,41,50,45,</v>
      </c>
      <c r="L114" s="10" t="str">
        <f>ROUND(E35 * 100, 0) &amp; "," &amp; ROUND(E36 * 100, 0) &amp; "," &amp; ROUND(E37 * 100, 0) &amp; "," &amp; ROUND(E38 * 100, 0) &amp; "," &amp; ROUND(E39 * 100, 0) &amp; ","</f>
        <v>92,57,38,47,40,</v>
      </c>
      <c r="M114" s="10" t="str">
        <f>ROUND(F35 * 100, 0) &amp; "," &amp; ROUND(F36 * 100, 0) &amp; "," &amp; ROUND(F37 * 100, 0) &amp; "," &amp; ROUND(F38 * 100, 0) &amp; "," &amp; ROUND(F39 * 100, 0) &amp; ","</f>
        <v>93,59,41,49,45,</v>
      </c>
      <c r="N114" s="10" t="str">
        <f>ROUND(G35 * 100, 0) &amp; "," &amp; ROUND(G36 * 100, 0) &amp; "," &amp; ROUND(G37 * 100, 0) &amp; "," &amp; ROUND(G38 * 100, 0) &amp; "," &amp; ROUND(G39 * 100, 0) &amp; ","</f>
        <v>92,78,65,74,76,</v>
      </c>
    </row>
    <row r="115" spans="2:32" x14ac:dyDescent="0.35">
      <c r="B115" s="20"/>
      <c r="C115" s="11" t="s">
        <v>25</v>
      </c>
      <c r="D115" s="11" t="str">
        <f>AA60</f>
        <v>46-86(65)</v>
      </c>
      <c r="E115" s="11" t="str">
        <f>AB60</f>
        <v>44-83(60)</v>
      </c>
      <c r="F115" s="11" t="str">
        <f>AC60</f>
        <v>42-82(59)</v>
      </c>
      <c r="G115" s="11" t="str">
        <f>AE60</f>
        <v>73-83(77)</v>
      </c>
      <c r="I115" s="17"/>
      <c r="J115" s="10" t="str">
        <f>ROUND(I35* 100, 0) &amp; "," &amp; ROUND(I36 * 100, 0) &amp; "," &amp; ROUND(I37 * 100, 0) &amp; "," &amp; ROUND(I38 * 100, 0) &amp; "," &amp; ROUND(I39 * 100, 0) &amp; ","</f>
        <v>77,53,35,51,38,</v>
      </c>
      <c r="K115" s="10" t="str">
        <f>ROUND(J35* 100, 0) &amp; "," &amp; ROUND(J36 * 100, 0) &amp; "," &amp; ROUND(J37 * 100, 0) &amp; "," &amp; ROUND(J38 * 100, 0) &amp; "," &amp; ROUND(J39 * 100, 0) &amp; ","</f>
        <v>72,52,42,44,39,</v>
      </c>
      <c r="L115" s="10" t="str">
        <f>ROUND(K35* 100, 0) &amp; "," &amp; ROUND(K36 * 100, 0) &amp; "," &amp; ROUND(K37 * 100, 0) &amp; "," &amp; ROUND(K38 * 100, 0) &amp; "," &amp; ROUND(K39 * 100, 0) &amp; ","</f>
        <v>70,44,33,41,34,</v>
      </c>
      <c r="M115" s="10" t="str">
        <f>ROUND(L35* 100, 0) &amp; "," &amp; ROUND(L36 * 100, 0) &amp; "," &amp; ROUND(L37 * 100, 0) &amp; "," &amp; ROUND(L38 * 100, 0) &amp; "," &amp; ROUND(L39 * 100, 0) &amp; ","</f>
        <v>72,52,42,45,39,</v>
      </c>
      <c r="N115" s="10" t="str">
        <f>ROUND(M35* 100, 0) &amp; "," &amp; ROUND(M36 * 100, 0) &amp; "," &amp; ROUND(M37 * 100, 0) &amp; "," &amp; ROUND(M38 * 100, 0) &amp; "," &amp; ROUND(M39 * 100, 0) &amp; ","</f>
        <v>74,77,73,77,80,</v>
      </c>
    </row>
    <row r="116" spans="2:32" x14ac:dyDescent="0.35">
      <c r="B116" s="20"/>
      <c r="C116" s="11" t="s">
        <v>27</v>
      </c>
      <c r="D116" s="11" t="str">
        <f>AG60</f>
        <v>53-92(68)</v>
      </c>
      <c r="E116" s="9" t="str">
        <f>AH60</f>
        <v>49-88(64)</v>
      </c>
      <c r="F116" s="9" t="str">
        <f>AI60</f>
        <v>48-87(63)</v>
      </c>
      <c r="G116" s="11" t="str">
        <f>AK60</f>
        <v>79-98(86)</v>
      </c>
      <c r="I116" s="17"/>
      <c r="J116" s="10" t="str">
        <f>ROUND(O35 * 100, 0) &amp; "," &amp; ROUND(O36 * 100, 0) &amp; "," &amp; ROUND(O37 * 100, 0) &amp; "," &amp; ROUND(O38 * 100, 0) &amp; "," &amp; ROUND(O39 * 100, 0) &amp; ","</f>
        <v>93,75,63,67,50,</v>
      </c>
      <c r="K116" s="10" t="str">
        <f>ROUND(P35 * 100, 0) &amp; "," &amp; ROUND(P36 * 100, 0) &amp; "," &amp; ROUND(P37 * 100, 0) &amp; "," &amp; ROUND(P38 * 100, 0) &amp; "," &amp; ROUND(P39 * 100, 0) &amp; ","</f>
        <v>89,69,54,59,50,</v>
      </c>
      <c r="L116" s="10" t="str">
        <f>ROUND(Q35 * 100, 0) &amp; "," &amp; ROUND(Q36 * 100, 0) &amp; "," &amp; ROUND(Q37 * 100, 0) &amp; "," &amp; ROUND(Q38 * 100, 0) &amp; "," &amp; ROUND(Q39 * 100, 0) &amp; ","</f>
        <v>87,67,54,59,46,</v>
      </c>
      <c r="M116" s="10" t="str">
        <f>ROUND(R35 * 100, 0) &amp; "," &amp; ROUND(R36 * 100, 0) &amp; "," &amp; ROUND(R37 * 100, 0) &amp; "," &amp; ROUND(R38 * 100, 0) &amp; "," &amp; ROUND(R39 * 100, 0) &amp; ","</f>
        <v>89,69,54,58,49,</v>
      </c>
      <c r="N116" s="10" t="str">
        <f>ROUND(S35 * 100, 0) &amp; "," &amp; ROUND(S36 * 100, 0) &amp; "," &amp; ROUND(S37 * 100, 0) &amp; "," &amp; ROUND(S38 * 100, 0) &amp; "," &amp; ROUND(S39 * 100, 0) &amp; ","</f>
        <v>98,85,76,82,82,</v>
      </c>
    </row>
    <row r="117" spans="2:32" ht="5.25" customHeight="1" x14ac:dyDescent="0.35">
      <c r="B117" s="12"/>
      <c r="C117" s="13"/>
      <c r="D117" s="13"/>
      <c r="E117" s="13"/>
      <c r="F117" s="13"/>
      <c r="G117" s="13"/>
      <c r="I117" s="17"/>
      <c r="J117" s="10"/>
      <c r="N117"/>
      <c r="P117" s="1"/>
      <c r="T117"/>
      <c r="V117" s="1"/>
      <c r="Z117"/>
      <c r="AB117" s="1"/>
      <c r="AF117"/>
    </row>
    <row r="118" spans="2:32" x14ac:dyDescent="0.35">
      <c r="B118" s="20" t="s">
        <v>18</v>
      </c>
      <c r="C118" s="11" t="s">
        <v>5</v>
      </c>
      <c r="D118" s="11" t="str">
        <f>C75</f>
        <v>48-77(60)</v>
      </c>
      <c r="E118" s="11" t="str">
        <f>D75</f>
        <v>44-76(55)</v>
      </c>
      <c r="F118" s="11" t="str">
        <f>E75</f>
        <v>41-76(53)</v>
      </c>
      <c r="G118" s="11" t="str">
        <f>G75</f>
        <v>67-85(75)</v>
      </c>
      <c r="I118" s="17"/>
      <c r="J118" s="10" t="str">
        <f>ROUND(U35 * 100, 0) &amp; "," &amp; ROUND(U36 * 100, 0) &amp; "," &amp; ROUND(U37 * 100, 0) &amp; "," &amp; ROUND(U38 * 100, 0) &amp; "," &amp; ROUND(U39 * 100, 0) &amp; ","</f>
        <v>94,67,57,57,47,</v>
      </c>
      <c r="K118" s="10" t="str">
        <f>ROUND(V35 * 100, 0) &amp; "," &amp; ROUND(V36 * 100, 0) &amp; "," &amp; ROUND(V37 * 100, 0) &amp; "," &amp; ROUND(V38 * 100, 0) &amp; "," &amp; ROUND(V39 * 100, 0) &amp; ","</f>
        <v>92,66,50,52,45,</v>
      </c>
      <c r="L118" s="10" t="str">
        <f>ROUND(W35 * 100, 0) &amp; "," &amp; ROUND(W36 * 100, 0) &amp; "," &amp; ROUND(W37 * 100, 0) &amp; "," &amp; ROUND(W38 * 100, 0) &amp; "," &amp; ROUND(W39 * 100, 0) &amp; ","</f>
        <v>91,64,50,51,43,</v>
      </c>
      <c r="M118" s="10" t="str">
        <f>ROUND(X35 * 100, 0) &amp; "," &amp; ROUND(X36 * 100, 0) &amp; "," &amp; ROUND(X37 * 100, 0) &amp; "," &amp; ROUND(X38 * 100, 0) &amp; "," &amp; ROUND(X39 * 100, 0) &amp; ","</f>
        <v>92,65,50,52,44,</v>
      </c>
      <c r="N118" s="10" t="str">
        <f>ROUND(Y35 * 100, 0) &amp; "," &amp; ROUND(Y36 * 100, 0) &amp; "," &amp; ROUND(Y37 * 100, 0) &amp; "," &amp; ROUND(Y38 * 100, 0) &amp; "," &amp; ROUND(Y39 * 100, 0) &amp; ","</f>
        <v>93,80,72,79,80,</v>
      </c>
    </row>
    <row r="119" spans="2:32" x14ac:dyDescent="0.35">
      <c r="B119" s="20"/>
      <c r="C119" s="11" t="s">
        <v>24</v>
      </c>
      <c r="D119" s="11" t="str">
        <f>I75</f>
        <v>51-89(65)</v>
      </c>
      <c r="E119" s="11" t="str">
        <f>J75</f>
        <v>48-86(61)</v>
      </c>
      <c r="F119" s="11" t="str">
        <f>K75</f>
        <v>47-85(60)</v>
      </c>
      <c r="G119" s="9" t="str">
        <f>M75</f>
        <v>76-89(82)</v>
      </c>
      <c r="I119" s="17"/>
      <c r="J119" s="10" t="str">
        <f>ROUND(AA35 * 100, 0) &amp; "," &amp; ROUND(AA36 * 100, 0) &amp; "," &amp; ROUND(AA37 * 100, 0) &amp; "," &amp; ROUND(AA38 * 100, 0) &amp; "," &amp; ROUND(AA39 * 100, 0) &amp; ","</f>
        <v>93,71,53,57,45,</v>
      </c>
      <c r="K119" s="10" t="str">
        <f>ROUND(AB35 * 100, 0) &amp; "," &amp; ROUND(AB36 * 100, 0) &amp; "," &amp; ROUND(AB37 * 100, 0) &amp; "," &amp; ROUND(AB38 * 100, 0) &amp; "," &amp; ROUND(AB39 * 100, 0) &amp; ","</f>
        <v>91,64,45,50,42,</v>
      </c>
      <c r="L119" s="10" t="str">
        <f>ROUND(AC35 * 100, 0) &amp; "," &amp; ROUND(AC36 * 100, 0) &amp; "," &amp; ROUND(AC37 * 100, 0) &amp; "," &amp; ROUND(AC38 * 100, 0) &amp; "," &amp; ROUND(AC39 * 100, 0) &amp; ","</f>
        <v>90,63,44,49,40,</v>
      </c>
      <c r="M119" s="10" t="str">
        <f>ROUND(AD35 * 100, 0) &amp; "," &amp; ROUND(AD36 * 100, 0) &amp; "," &amp; ROUND(AD37 * 100, 0) &amp; "," &amp; ROUND(AD38 * 100, 0) &amp; "," &amp; ROUND(AD39 * 100, 0) &amp; ","</f>
        <v>91,64,45,50,42,</v>
      </c>
      <c r="N119" s="10" t="str">
        <f>ROUND(AE35 * 100, 0) &amp; "," &amp; ROUND(AE36 * 100, 0) &amp; "," &amp; ROUND(AE37 * 100, 0) &amp; "," &amp; ROUND(AE38 * 100, 0) &amp; "," &amp; ROUND(AE39 * 100, 0) &amp; ","</f>
        <v>91,75,68,74,75,</v>
      </c>
    </row>
    <row r="120" spans="2:32" x14ac:dyDescent="0.35">
      <c r="B120" s="20"/>
      <c r="C120" s="11" t="s">
        <v>14</v>
      </c>
      <c r="D120" s="11" t="str">
        <f>O75</f>
        <v>15-46(28)</v>
      </c>
      <c r="E120" s="11" t="str">
        <f>P75</f>
        <v>28-55(38)</v>
      </c>
      <c r="F120" s="11" t="str">
        <f>Q75</f>
        <v>16-42(26)</v>
      </c>
      <c r="G120" s="11" t="str">
        <f>S75</f>
        <v>43-69(59)</v>
      </c>
      <c r="I120" s="17"/>
      <c r="J120" t="str">
        <f>ROUND(AG35 * 100, 0) &amp; "," &amp; ROUND(AG36 * 100, 0) &amp; "," &amp; ROUND(AG37 * 100, 0) &amp; "," &amp; ROUND(AG38 * 100, 0) &amp; "," &amp; ROUND(AG39 * 100, 0) &amp; ","</f>
        <v>61,60,50,64,46,</v>
      </c>
      <c r="K120" t="str">
        <f>ROUND(AH35 * 100, 0) &amp; "," &amp; ROUND(AH36 * 100, 0) &amp; "," &amp; ROUND(AH37 * 100, 0) &amp; "," &amp; ROUND(AH38 * 100, 0) &amp; "," &amp; ROUND(AH39 * 100, 0) &amp; ","</f>
        <v>59,55,47,58,44,</v>
      </c>
      <c r="L120" t="str">
        <f>ROUND(AI35 * 100, 0) &amp; "," &amp; ROUND(AI36 * 100, 0) &amp; "," &amp; ROUND(AI37 * 100, 0) &amp; "," &amp; ROUND(AI38 * 100, 0) &amp; "," &amp; ROUND(AI39 * 100, 0) &amp; ","</f>
        <v>59,54,46,58,41,</v>
      </c>
      <c r="M120" t="str">
        <f>ROUND(AJ35 * 100, 0) &amp; "," &amp; ROUND(AJ36 * 100, 0) &amp; "," &amp; ROUND(AJ37 * 100, 0) &amp; "," &amp; ROUND(AJ38 * 100, 0) &amp; "," &amp; ROUND(AJ39 * 100, 0) &amp; ","</f>
        <v>60,55,47,58,43,</v>
      </c>
      <c r="N120" t="str">
        <f>ROUND(AK35 * 100, 0) &amp; "," &amp; ROUND(AK36 * 100, 0) &amp; "," &amp; ROUND(AK37 * 100, 0) &amp; "," &amp; ROUND(AK38 * 100, 0) &amp; "," &amp; ROUND(AK39 * 100, 0) &amp; ","</f>
        <v>78,76,76,83,82,</v>
      </c>
    </row>
    <row r="121" spans="2:32" x14ac:dyDescent="0.35">
      <c r="B121" s="20"/>
      <c r="C121" s="11" t="s">
        <v>26</v>
      </c>
      <c r="D121" s="11" t="str">
        <f>U75</f>
        <v>52-90(67)</v>
      </c>
      <c r="E121" s="11" t="str">
        <f>V75</f>
        <v>47-85(62)</v>
      </c>
      <c r="F121" s="11" t="str">
        <f>W75</f>
        <v>46-84(61)</v>
      </c>
      <c r="G121" s="11" t="str">
        <f>Y75</f>
        <v>74-98(83)</v>
      </c>
      <c r="I121" s="17" t="s">
        <v>30</v>
      </c>
      <c r="J121" s="10" t="str">
        <f>ROUND(C50 * 100, 0) &amp; "," &amp; ROUND(C51 * 100, 0) &amp; "," &amp; ROUND(C52 * 100, 0) &amp; "," &amp; ROUND(C53 * 100, 0) &amp; "," &amp; ROUND(C54 * 100, 0) &amp; ","</f>
        <v>92,64,58,65,49,</v>
      </c>
      <c r="K121" s="10" t="str">
        <f>ROUND(D50 * 100, 0) &amp; "," &amp; ROUND(D51 * 100, 0) &amp; "," &amp; ROUND(D52 * 100, 0) &amp; "," &amp; ROUND(D53 * 100, 0) &amp; "," &amp; ROUND(D54 * 100, 0) &amp; ","</f>
        <v>90,62,51,53,43,</v>
      </c>
      <c r="L121" s="10" t="str">
        <f>ROUND(E50 * 100, 0) &amp; "," &amp; ROUND(E51 * 100, 0) &amp; "," &amp; ROUND(E52 * 100, 0) &amp; "," &amp; ROUND(E53 * 100, 0) &amp; "," &amp; ROUND(E54 * 100, 0) &amp; ","</f>
        <v>89,60,49,52,41,</v>
      </c>
      <c r="M121" s="10" t="str">
        <f>ROUND(F50 * 100, 0) &amp; "," &amp; ROUND(F51 * 100, 0) &amp; "," &amp; ROUND(F52 * 100, 0) &amp; "," &amp; ROUND(F53 * 100, 0) &amp; "," &amp; ROUND(F54 * 100, 0) &amp; ","</f>
        <v>90,62,51,53,43,</v>
      </c>
      <c r="N121" s="10" t="str">
        <f>ROUND(G50 * 100, 0) &amp; "," &amp; ROUND(G51 * 100, 0) &amp; "," &amp; ROUND(G52 * 100, 0) &amp; "," &amp; ROUND(G53 * 100, 0) &amp; "," &amp; ROUND(G54 * 100, 0) &amp; ","</f>
        <v>92,80,74,78,79,</v>
      </c>
      <c r="R121">
        <f>36*5</f>
        <v>180</v>
      </c>
    </row>
    <row r="122" spans="2:32" x14ac:dyDescent="0.35">
      <c r="B122" s="20"/>
      <c r="C122" s="11" t="s">
        <v>25</v>
      </c>
      <c r="D122" s="11" t="str">
        <f>AA75</f>
        <v>45-89(65)</v>
      </c>
      <c r="E122" s="11" t="str">
        <f>AB75</f>
        <v>45-87(61)</v>
      </c>
      <c r="F122" s="11" t="str">
        <f>AC75</f>
        <v>42-86(60)</v>
      </c>
      <c r="G122" s="11" t="str">
        <f>AE75</f>
        <v>72-87(78)</v>
      </c>
      <c r="I122" s="17"/>
      <c r="J122" s="10" t="str">
        <f>ROUND(I50* 100, 0) &amp; "," &amp; ROUND(I51 * 100, 0) &amp; "," &amp; ROUND(I52* 100, 0) &amp; "," &amp; ROUND(I53 * 100, 0) &amp; "," &amp; ROUND(I54 * 100, 0) &amp; ","</f>
        <v>92,67,57,60,48,</v>
      </c>
      <c r="K122" s="10" t="str">
        <f>ROUND(J50* 100, 0) &amp; "," &amp; ROUND(J51 * 100, 0) &amp; "," &amp; ROUND(J52* 100, 0) &amp; "," &amp; ROUND(J53 * 100, 0) &amp; "," &amp; ROUND(J54 * 100, 0) &amp; ","</f>
        <v>89,64,52,54,44,</v>
      </c>
      <c r="L122" s="10" t="str">
        <f>ROUND(K50* 100, 0) &amp; "," &amp; ROUND(K51 * 100, 0) &amp; "," &amp; ROUND(K52* 100, 0) &amp; "," &amp; ROUND(K53 * 100, 0) &amp; "," &amp; ROUND(K54 * 100, 0) &amp; ","</f>
        <v>89,62,52,54,43,</v>
      </c>
      <c r="M122" s="10" t="str">
        <f>ROUND(L50* 100, 0) &amp; "," &amp; ROUND(L51 * 100, 0) &amp; "," &amp; ROUND(L52* 100, 0) &amp; "," &amp; ROUND(L53 * 100, 0) &amp; "," &amp; ROUND(L54 * 100, 0) &amp; ","</f>
        <v>90,64,52,54,44,</v>
      </c>
      <c r="N122" s="10" t="str">
        <f>ROUND(M50* 100, 0) &amp; "," &amp; ROUND(M51 * 100, 0) &amp; "," &amp; ROUND(M52* 100, 0) &amp; "," &amp; ROUND(M53 * 100, 0) &amp; "," &amp; ROUND(M54 * 100, 0) &amp; ","</f>
        <v>93,79,75,81,81,</v>
      </c>
    </row>
    <row r="123" spans="2:32" x14ac:dyDescent="0.35">
      <c r="B123" s="20"/>
      <c r="C123" s="11" t="s">
        <v>27</v>
      </c>
      <c r="D123" s="9" t="str">
        <f>AG75</f>
        <v>51-92(68)</v>
      </c>
      <c r="E123" s="9" t="str">
        <f>AH75</f>
        <v>50-90(64)</v>
      </c>
      <c r="F123" s="9" t="str">
        <f>AI75</f>
        <v>47-89(63)</v>
      </c>
      <c r="G123" s="11" t="str">
        <f>AK75</f>
        <v>78-97(85)</v>
      </c>
      <c r="I123" s="17"/>
      <c r="J123" s="10" t="str">
        <f>ROUND(O50 * 100, 0) &amp; "," &amp; ROUND(O51 * 100, 0) &amp; "," &amp; ROUND(O52 * 100, 0) &amp; "," &amp; ROUND(O53 * 100, 0) &amp; "," &amp; ROUND(O54 * 100, 0) &amp; ","</f>
        <v>92,77,61,66,47,</v>
      </c>
      <c r="K123" s="10" t="str">
        <f>ROUND(P50 * 100, 0) &amp; "," &amp; ROUND(P51 * 100, 0) &amp; "," &amp; ROUND(P52 * 100, 0) &amp; "," &amp; ROUND(P53 * 100, 0) &amp; "," &amp; ROUND(P54 * 100, 0) &amp; ","</f>
        <v>88,70,52,57,48,</v>
      </c>
      <c r="L123" s="10" t="str">
        <f>ROUND(Q50 * 100, 0) &amp; "," &amp; ROUND(Q51 * 100, 0) &amp; "," &amp; ROUND(Q52 * 100, 0) &amp; "," &amp; ROUND(Q53 * 100, 0) &amp; "," &amp; ROUND(Q54 * 100, 0) &amp; ","</f>
        <v>87,69,52,57,43,</v>
      </c>
      <c r="M123" s="10" t="str">
        <f>ROUND(R50 * 100, 0) &amp; "," &amp; ROUND(R51 * 100, 0) &amp; "," &amp; ROUND(R52 * 100, 0) &amp; "," &amp; ROUND(R53 * 100, 0) &amp; "," &amp; ROUND(R54 * 100, 0) &amp; ","</f>
        <v>88,70,52,57,47,</v>
      </c>
      <c r="N123" s="10" t="str">
        <f>ROUND(S50 * 100, 0) &amp; "," &amp; ROUND(S51 * 100, 0) &amp; "," &amp; ROUND(S52 * 100, 0) &amp; "," &amp; ROUND(S53 * 100, 0) &amp; "," &amp; ROUND(S54 * 100, 0) &amp; ","</f>
        <v>99,85,75,83,83,</v>
      </c>
    </row>
    <row r="124" spans="2:32" ht="5.25" customHeight="1" x14ac:dyDescent="0.35">
      <c r="B124" s="12"/>
      <c r="C124" s="13"/>
      <c r="D124" s="13"/>
      <c r="E124" s="13"/>
      <c r="F124" s="13"/>
      <c r="G124" s="13">
        <v>3</v>
      </c>
      <c r="I124" s="17"/>
      <c r="J124" s="10"/>
      <c r="K124" s="10"/>
      <c r="L124" s="10"/>
      <c r="M124" s="10"/>
      <c r="N124" s="10"/>
    </row>
    <row r="125" spans="2:32" x14ac:dyDescent="0.35">
      <c r="B125" s="20" t="s">
        <v>19</v>
      </c>
      <c r="C125" s="11" t="s">
        <v>5</v>
      </c>
      <c r="D125" s="11" t="str">
        <f>C90</f>
        <v>48-70(56)</v>
      </c>
      <c r="E125" s="11" t="str">
        <f t="shared" ref="E125:G125" si="41">D90</f>
        <v>45-68(52)</v>
      </c>
      <c r="F125" s="11" t="str">
        <f t="shared" si="41"/>
        <v>41-67(50)</v>
      </c>
      <c r="G125" s="11" t="str">
        <f>G90</f>
        <v>67-80(74)</v>
      </c>
      <c r="I125" s="17"/>
      <c r="J125" s="10" t="str">
        <f>ROUND(U50 * 100, 0) &amp; "," &amp; ROUND(U51 * 100, 0) &amp; "," &amp; ROUND(U52 * 100, 0) &amp; "," &amp; ROUND(U53 * 100, 0) &amp; "," &amp; ROUND(U54 * 100, 0) &amp; ","</f>
        <v>90,66,60,62,52,</v>
      </c>
      <c r="K125" s="10" t="str">
        <f>ROUND(V50 * 100, 0) &amp; "," &amp; ROUND(V51 * 100, 0) &amp; "," &amp; ROUND(V52 * 100, 0) &amp; "," &amp; ROUND(V53 * 100, 0) &amp; "," &amp; ROUND(V54 * 100, 0) &amp; ","</f>
        <v>84,63,53,56,48,</v>
      </c>
      <c r="L125" s="10" t="str">
        <f>ROUND(W50 * 100, 0) &amp; "," &amp; ROUND(W51 * 100, 0) &amp; "," &amp; ROUND(W52 * 100, 0) &amp; "," &amp; ROUND(W53 * 100, 0) &amp; "," &amp; ROUND(W54 * 100, 0) &amp; ","</f>
        <v>82,62,52,56,46,</v>
      </c>
      <c r="M125" s="10" t="str">
        <f>ROUND(X50 * 100, 0) &amp; "," &amp; ROUND(X51 * 100, 0) &amp; "," &amp; ROUND(X52 * 100, 0) &amp; "," &amp; ROUND(X53 * 100, 0) &amp; "," &amp; ROUND(X54 * 100, 0) &amp; ","</f>
        <v>84,63,52,56,48,</v>
      </c>
      <c r="N125" s="10" t="str">
        <f>ROUND(Y50 * 100, 0) &amp; "," &amp; ROUND(Y51 * 100, 0) &amp; "," &amp; ROUND(Y52 * 100, 0) &amp; "," &amp; ROUND(Y53 * 100, 0) &amp; "," &amp; ROUND(Y54 * 100, 0) &amp; ","</f>
        <v>97,79,74,80,79,</v>
      </c>
    </row>
    <row r="126" spans="2:32" x14ac:dyDescent="0.35">
      <c r="B126" s="20"/>
      <c r="C126" s="11" t="s">
        <v>24</v>
      </c>
      <c r="D126" s="11" t="str">
        <f>I90</f>
        <v>50-86(64)</v>
      </c>
      <c r="E126" s="11" t="str">
        <f t="shared" ref="E126:G126" si="42">J90</f>
        <v>45-82(58)</v>
      </c>
      <c r="F126" s="11" t="str">
        <f t="shared" si="42"/>
        <v>44-81(57)</v>
      </c>
      <c r="G126" s="9" t="str">
        <f>M90</f>
        <v>73-86(79)</v>
      </c>
      <c r="I126" s="17"/>
      <c r="J126" s="10" t="str">
        <f>ROUND(AA50 * 100, 0) &amp; "," &amp; ROUND(AA51 * 100, 0) &amp; "," &amp; ROUND(AA52 * 100, 0) &amp; "," &amp; ROUND(AA53* 100, 0) &amp; "," &amp; ROUND(AA54 * 100, 0) &amp; ","</f>
        <v>86,72,61,59,46,</v>
      </c>
      <c r="K126" s="10" t="str">
        <f>ROUND(AB50 * 100, 0) &amp; "," &amp; ROUND(AB51 * 100, 0) &amp; "," &amp; ROUND(AB52 * 100, 0) &amp; "," &amp; ROUND(AB53* 100, 0) &amp; "," &amp; ROUND(AB54 * 100, 0) &amp; ","</f>
        <v>83,68,53,52,44,</v>
      </c>
      <c r="L126" s="10" t="str">
        <f>ROUND(AC50 * 100, 0) &amp; "," &amp; ROUND(AC51 * 100, 0) &amp; "," &amp; ROUND(AC52 * 100, 0) &amp; "," &amp; ROUND(AC53* 100, 0) &amp; "," &amp; ROUND(AC54 * 100, 0) &amp; ","</f>
        <v>82,66,53,52,42,</v>
      </c>
      <c r="M126" s="10" t="str">
        <f>ROUND(AD50 * 100, 0) &amp; "," &amp; ROUND(AD51 * 100, 0) &amp; "," &amp; ROUND(AD52 * 100, 0) &amp; "," &amp; ROUND(AD53* 100, 0) &amp; "," &amp; ROUND(AD54 * 100, 0) &amp; ","</f>
        <v>83,67,53,52,44,</v>
      </c>
      <c r="N126" s="10" t="str">
        <f>ROUND(AE50 * 100, 0) &amp; "," &amp; ROUND(AE51 * 100, 0) &amp; "," &amp; ROUND(AE52 * 100, 0) &amp; "," &amp; ROUND(AE53* 100, 0) &amp; "," &amp; ROUND(AE54 * 100, 0) &amp; ","</f>
        <v>83,77,73,76,76,</v>
      </c>
    </row>
    <row r="127" spans="2:32" x14ac:dyDescent="0.35">
      <c r="B127" s="20"/>
      <c r="C127" s="11" t="s">
        <v>14</v>
      </c>
      <c r="D127" s="9" t="str">
        <f>O90</f>
        <v>49-92(69)</v>
      </c>
      <c r="E127" s="11" t="str">
        <f t="shared" ref="E127:G127" si="43">P90</f>
        <v>45-91(61)</v>
      </c>
      <c r="F127" s="11" t="str">
        <f t="shared" si="43"/>
        <v>41-90(60)</v>
      </c>
      <c r="G127" s="11" t="str">
        <f>S90</f>
        <v>77-97(85)</v>
      </c>
      <c r="I127" s="17"/>
      <c r="J127" t="str">
        <f>ROUND(AG50 * 100, 0) &amp; "," &amp; ROUND(AG51 * 100, 0) &amp; "," &amp; ROUND(AG52 * 100, 0) &amp; "," &amp; ROUND(AG53 * 100, 0) &amp; "," &amp; ROUND(AG54 * 100, 0) &amp; ","</f>
        <v>92,70,60,65,53,</v>
      </c>
      <c r="K127" t="str">
        <f>ROUND(AH50 * 100, 0) &amp; "," &amp; ROUND(AH51 * 100, 0) &amp; "," &amp; ROUND(AH52 * 100, 0) &amp; "," &amp; ROUND(AH53 * 100, 0) &amp; "," &amp; ROUND(AH54 * 100, 0) &amp; ","</f>
        <v>88,69,53,61,49,</v>
      </c>
      <c r="L127" t="str">
        <f>ROUND(AI50 * 100, 0) &amp; "," &amp; ROUND(AI51 * 100, 0) &amp; "," &amp; ROUND(AI52 * 100, 0) &amp; "," &amp; ROUND(AI53 * 100, 0) &amp; "," &amp; ROUND(AI54 * 100, 0) &amp; ","</f>
        <v>87,68,53,59,48,</v>
      </c>
      <c r="M127" t="str">
        <f>ROUND(AJ50 * 100, 0) &amp; "," &amp; ROUND(AJ51 * 100, 0) &amp; "," &amp; ROUND(AJ52 * 100, 0) &amp; "," &amp; ROUND(AJ53 * 100, 0) &amp; "," &amp; ROUND(AJ54 * 100, 0) &amp; ","</f>
        <v>88,69,53,61,49,</v>
      </c>
      <c r="N127" t="str">
        <f>ROUND(AK50 * 100, 0) &amp; "," &amp; ROUND(AK51 * 100, 0) &amp; "," &amp; ROUND(AK52 * 100, 0) &amp; "," &amp; ROUND(AK53 * 100, 0) &amp; "," &amp; ROUND(AK54 * 100, 0) &amp; ","</f>
        <v>98,82,79,85,85,</v>
      </c>
    </row>
    <row r="128" spans="2:32" x14ac:dyDescent="0.35">
      <c r="B128" s="20"/>
      <c r="C128" s="11" t="s">
        <v>26</v>
      </c>
      <c r="D128" s="11" t="str">
        <f>U90</f>
        <v>51-90(67)</v>
      </c>
      <c r="E128" s="11" t="str">
        <f t="shared" ref="E128:G128" si="44">V90</f>
        <v>47-85(61)</v>
      </c>
      <c r="F128" s="11" t="str">
        <f t="shared" si="44"/>
        <v>46-84(60)</v>
      </c>
      <c r="G128" s="11" t="str">
        <f>Y90</f>
        <v>74-95(81)</v>
      </c>
      <c r="I128" s="17" t="s">
        <v>18</v>
      </c>
      <c r="J128" s="10" t="str">
        <f>ROUND(C65 * 100, 0) &amp; "," &amp; ROUND(C66 * 100, 0) &amp; "," &amp; ROUND(C67 * 100, 0) &amp; "," &amp; ROUND(C68 * 100, 0) &amp; "," &amp; ROUND(C69 * 100, 0) &amp; ","</f>
        <v>77,63,55,58,48,</v>
      </c>
      <c r="K128" s="10" t="str">
        <f>ROUND(D65 * 100, 0) &amp; "," &amp; ROUND(D66 * 100, 0) &amp; "," &amp; ROUND(D67 * 100, 0) &amp; "," &amp; ROUND(D68 * 100, 0) &amp; "," &amp; ROUND(D69 * 100, 0) &amp; ","</f>
        <v>76,57,47,52,44,</v>
      </c>
      <c r="L128" s="10" t="str">
        <f>ROUND(E65 * 100, 0) &amp; "," &amp; ROUND(E66 * 100, 0) &amp; "," &amp; ROUND(E67 * 100, 0) &amp; "," &amp; ROUND(E68 * 100, 0) &amp; "," &amp; ROUND(E69 * 100, 0) &amp; ","</f>
        <v>76,55,45,50,41,</v>
      </c>
      <c r="M128" s="10" t="str">
        <f>ROUND(F65*100,0)&amp;","&amp;ROUND(F66*100,0)&amp;","&amp;ROUND(F67*100,0)&amp;","&amp;ROUND(F68*100,0)&amp;","&amp;ROUND(F69*100,0)&amp;","</f>
        <v>77,57,47,52,44,</v>
      </c>
      <c r="N128" s="10" t="str">
        <f>ROUND(G65 * 100, 0) &amp; "," &amp; ROUND(G66 * 100, 0) &amp; "," &amp; ROUND(G67 * 100, 0) &amp; "," &amp; ROUND(G68 * 100, 0) &amp; "," &amp; ROUND(G69 * 100, 0) &amp; ","</f>
        <v>85,74,67,75,76,</v>
      </c>
    </row>
    <row r="129" spans="2:14" x14ac:dyDescent="0.35">
      <c r="B129" s="20"/>
      <c r="C129" s="11" t="s">
        <v>25</v>
      </c>
      <c r="D129" s="11" t="str">
        <f>AA90</f>
        <v>43-78(62)</v>
      </c>
      <c r="E129" s="11" t="str">
        <f t="shared" ref="E129:G129" si="45">AB90</f>
        <v>41-71(55)</v>
      </c>
      <c r="F129" s="11" t="str">
        <f t="shared" si="45"/>
        <v>39-69(54)</v>
      </c>
      <c r="G129" s="11" t="str">
        <f>AE90</f>
        <v>69-75(73)</v>
      </c>
      <c r="I129" s="17"/>
      <c r="J129" s="10" t="str">
        <f>ROUND(I65* 100, 0) &amp; "," &amp; ROUND(I66 * 100, 0) &amp; "," &amp; ROUND(I67* 100, 0) &amp; "," &amp; ROUND(I68 * 100, 0) &amp; "," &amp; ROUND(I69 * 100, 0) &amp; ","</f>
        <v>89,66,57,62,51,</v>
      </c>
      <c r="K129" s="10" t="str">
        <f>ROUND(J65* 100, 0) &amp; "," &amp; ROUND(J66 * 100, 0) &amp; "," &amp; ROUND(J67* 100, 0) &amp; "," &amp; ROUND(J68 * 100, 0) &amp; "," &amp; ROUND(J69 * 100, 0) &amp; ","</f>
        <v>86,62,50,58,48,</v>
      </c>
      <c r="L129" s="10" t="str">
        <f>ROUND(K65* 100, 0) &amp; "," &amp; ROUND(K66 * 100, 0) &amp; "," &amp; ROUND(K67* 100, 0) &amp; "," &amp; ROUND(K68 * 100, 0) &amp; "," &amp; ROUND(K69 * 100, 0) &amp; ","</f>
        <v>85,60,50,57,47,</v>
      </c>
      <c r="M129" s="10" t="str">
        <f>ROUND(L65* 100, 0) &amp; "," &amp; ROUND(L66 * 100, 0) &amp; "," &amp; ROUND(L67* 100, 0) &amp; "," &amp; ROUND(L68 * 100, 0) &amp; "," &amp; ROUND(L69 * 100, 0) &amp; ","</f>
        <v>86,61,50,58,48,</v>
      </c>
      <c r="N129" s="10" t="str">
        <f>ROUND(M65* 100, 0) &amp; "," &amp; ROUND(M66 * 100, 0) &amp; "," &amp; ROUND(M67* 100, 0) &amp; "," &amp; ROUND(M68 * 100, 0) &amp; "," &amp; ROUND(M69 * 100, 0) &amp; ","</f>
        <v>89,80,76,83,82,</v>
      </c>
    </row>
    <row r="130" spans="2:14" x14ac:dyDescent="0.35">
      <c r="B130" s="20"/>
      <c r="C130" s="11" t="s">
        <v>27</v>
      </c>
      <c r="D130" s="11" t="str">
        <f>AG90</f>
        <v>49-92(68)</v>
      </c>
      <c r="E130" s="9" t="str">
        <f t="shared" ref="E130:G130" si="46">AH90</f>
        <v>47-89(63)</v>
      </c>
      <c r="F130" s="9" t="str">
        <f t="shared" si="46"/>
        <v>45-88(61)</v>
      </c>
      <c r="G130" s="11" t="str">
        <f>AK90</f>
        <v>78-98(85)</v>
      </c>
      <c r="I130" s="17"/>
      <c r="J130" s="10" t="str">
        <f>ROUND(O65 * 100, 0) &amp; "," &amp; ROUND(O66 * 100, 0) &amp; "," &amp; ROUND(O67 * 100, 0) &amp; "," &amp; ROUND(O68 * 100, 0) &amp; "," &amp; ROUND(O69 * 100, 0) &amp; ","</f>
        <v>41,46,21,15,16,</v>
      </c>
      <c r="K130" s="10" t="str">
        <f>ROUND(P65 * 100, 0) &amp; "," &amp; ROUND(P66 * 100, 0) &amp; "," &amp; ROUND(P67 * 100, 0) &amp; "," &amp; ROUND(P68 * 100, 0) &amp; "," &amp; ROUND(P69 * 100, 0) &amp; ","</f>
        <v>55,47,29,30,28,</v>
      </c>
      <c r="L130" s="10" t="str">
        <f>ROUND(Q65 * 100, 0) &amp; "," &amp; ROUND(Q66 * 100, 0) &amp; "," &amp; ROUND(Q67 * 100, 0) &amp; "," &amp; ROUND(Q68 * 100, 0) &amp; "," &amp; ROUND(Q69 * 100, 0) &amp; ","</f>
        <v>42,37,18,17,16,</v>
      </c>
      <c r="M130" s="10" t="str">
        <f>ROUND(R65 * 100, 0) &amp; "," &amp; ROUND(R66 * 100, 0) &amp; "," &amp; ROUND(R67 * 100, 0) &amp; "," &amp; ROUND(R68 * 100, 0) &amp; "," &amp; ROUND(R69 * 100, 0) &amp; ","</f>
        <v>54,46,28,28,26,</v>
      </c>
      <c r="N130" s="10" t="str">
        <f>ROUND(S65*100,0)&amp;","&amp;ROUND(S66*100,0)&amp;","&amp;ROUND(S67*100,0)&amp;","&amp;ROUND(S68*100,0)&amp;","&amp;ROUND(S69*100,0)&amp;","</f>
        <v>43,69,52,67,64,</v>
      </c>
    </row>
    <row r="131" spans="2:14" x14ac:dyDescent="0.35">
      <c r="I131" s="17"/>
      <c r="J131" s="10"/>
      <c r="K131" s="10"/>
      <c r="L131" s="10"/>
      <c r="M131" s="10"/>
      <c r="N131" s="10"/>
    </row>
    <row r="132" spans="2:14" x14ac:dyDescent="0.35">
      <c r="I132" s="17"/>
      <c r="J132" s="10" t="str">
        <f>ROUND(U65 * 100, 0) &amp; "," &amp; ROUND(U66 * 100, 0) &amp; "," &amp; ROUND(U67 * 100, 0) &amp; "," &amp; ROUND(U68 * 100, 0) &amp; "," &amp; ROUND(U69 * 100, 0) &amp; ","</f>
        <v>90,70,59,63,52,</v>
      </c>
      <c r="K132" s="10" t="str">
        <f>ROUND(V65 * 100, 0) &amp; "," &amp; ROUND(V66 * 100, 0) &amp; "," &amp; ROUND(V67 * 100, 0) &amp; "," &amp; ROUND(V68 * 100, 0) &amp; "," &amp; ROUND(V69 * 100, 0) &amp; ","</f>
        <v>85,67,52,59,47,</v>
      </c>
      <c r="L132" s="10" t="str">
        <f>ROUND(W65 * 100, 0) &amp; "," &amp; ROUND(W66 * 100, 0) &amp; "," &amp; ROUND(W67 * 100, 0) &amp; "," &amp; ROUND(W68 * 100, 0) &amp; "," &amp; ROUND(W69 * 100, 0) &amp; ","</f>
        <v>84,65,52,58,46,</v>
      </c>
      <c r="M132" s="10" t="str">
        <f>ROUND(X65 * 100, 0) &amp; "," &amp; ROUND(X66 * 100, 0) &amp; "," &amp; ROUND(X67 * 100, 0) &amp; "," &amp; ROUND(X68 * 100, 0) &amp; "," &amp; ROUND(X69 * 100, 0) &amp; ","</f>
        <v>85,67,52,58,47,</v>
      </c>
      <c r="N132" s="10" t="str">
        <f>ROUND(Y65 * 100, 0) &amp; "," &amp; ROUND(Y66 * 100, 0) &amp; "," &amp; ROUND(Y67 * 100, 0) &amp; "," &amp; ROUND(Y68 * 100, 0) &amp; "," &amp; ROUND(Y69 * 100, 0) &amp; ","</f>
        <v>98,80,74,80,80,</v>
      </c>
    </row>
    <row r="133" spans="2:14" x14ac:dyDescent="0.35">
      <c r="I133" s="17"/>
      <c r="J133" s="10" t="str">
        <f>ROUND(AA65 * 100, 0) &amp; "," &amp; ROUND(AA66 * 100, 0) &amp; "," &amp; ROUND(AA67 * 100, 0) &amp; "," &amp; ROUND(AA68* 100, 0) &amp; "," &amp; ROUND(AA69 * 100, 0) &amp; ","</f>
        <v>89,71,58,61,45,</v>
      </c>
      <c r="K133" s="10" t="str">
        <f>ROUND(AB65 * 100, 0) &amp; "," &amp; ROUND(AB66 * 100, 0) &amp; "," &amp; ROUND(AB67 * 100, 0) &amp; "," &amp; ROUND(AB68* 100, 0) &amp; "," &amp; ROUND(AB69 * 100, 0) &amp; ","</f>
        <v>87,67,51,54,45,</v>
      </c>
      <c r="L133" s="10" t="str">
        <f>ROUND(AC65 * 100, 0) &amp; "," &amp; ROUND(AC66 * 100, 0) &amp; "," &amp; ROUND(AC67 * 100, 0) &amp; "," &amp; ROUND(AC68* 100, 0) &amp; "," &amp; ROUND(AC69 * 100, 0) &amp; ","</f>
        <v>86,66,51,55,42,</v>
      </c>
      <c r="M133" s="10" t="str">
        <f>ROUND(AD65 * 100, 0) &amp; "," &amp; ROUND(AD66 * 100, 0) &amp; "," &amp; ROUND(AD67 * 100, 0) &amp; "," &amp; ROUND(AD68* 100, 0) &amp; "," &amp; ROUND(AD69 * 100, 0) &amp; ","</f>
        <v>87,67,50,54,44,</v>
      </c>
      <c r="N133" s="10" t="str">
        <f>ROUND(AE65 * 100, 0) &amp; "," &amp; ROUND(AE66 * 100, 0) &amp; "," &amp; ROUND(AE67 * 100, 0) &amp; "," &amp; ROUND(AE68* 100, 0) &amp; "," &amp; ROUND(AE69 * 100, 0) &amp; ","</f>
        <v>87,76,72,77,77,</v>
      </c>
    </row>
    <row r="134" spans="2:14" x14ac:dyDescent="0.35">
      <c r="I134" s="17"/>
      <c r="J134" t="str">
        <f>ROUND(AG65 * 100, 0) &amp; "," &amp; ROUND(AG66 * 100, 0) &amp; "," &amp; ROUND(AG67 * 100, 0) &amp; "," &amp; ROUND(AG68 * 100, 0) &amp; "," &amp; ROUND(AG69 * 100, 0) &amp; ","</f>
        <v>92,71,61,66,51,</v>
      </c>
      <c r="K134" t="str">
        <f>ROUND(AH65 * 100, 0) &amp; "," &amp; ROUND(AH66 * 100, 0) &amp; "," &amp; ROUND(AH67 * 100, 0) &amp; "," &amp; ROUND(AH68 * 100, 0) &amp; "," &amp; ROUND(AH69 * 100, 0) &amp; ","</f>
        <v>90,68,55,58,50,</v>
      </c>
      <c r="L134" t="str">
        <f>ROUND(AI65 * 100, 0) &amp; "," &amp; ROUND(AI66 * 100, 0) &amp; "," &amp; ROUND(AI67 * 100, 0) &amp; "," &amp; ROUND(AI68 * 100, 0) &amp; "," &amp; ROUND(AI69 * 100, 0) &amp; ","</f>
        <v>89,66,55,57,47,</v>
      </c>
      <c r="M134" t="str">
        <f>ROUND(AJ65 * 100, 0) &amp; "," &amp; ROUND(AJ66 * 100, 0) &amp; "," &amp; ROUND(AJ67 * 100, 0) &amp; "," &amp; ROUND(AJ68 * 100, 0) &amp; "," &amp; ROUND(AJ69 * 100, 0) &amp; ","</f>
        <v>90,67,55,58,50,</v>
      </c>
      <c r="N134" t="str">
        <f>ROUND(AK65 * 100, 0) &amp; "," &amp; ROUND(AK66 * 100, 0) &amp; "," &amp; ROUND(AK67 * 100, 0) &amp; "," &amp; ROUND(AK68 * 100, 0) &amp; "," &amp; ROUND(AK69 * 100, 0) &amp; ","</f>
        <v>97,81,78,83,84,</v>
      </c>
    </row>
    <row r="135" spans="2:14" x14ac:dyDescent="0.35">
      <c r="I135" s="17" t="s">
        <v>19</v>
      </c>
      <c r="J135" s="10" t="str">
        <f>ROUND(C81 * 100, 0) &amp; "," &amp; ROUND(C82 * 100, 0) &amp; "," &amp; ROUND(C83 * 100, 0) &amp; "," &amp; ROUND(C84 * 100, 0) &amp; ","  &amp; ROUND(C80 * 100, 0) &amp; ","</f>
        <v>52,50,57,48,70,</v>
      </c>
      <c r="K135" s="10" t="str">
        <f>ROUND(D81 * 100, 0) &amp; "," &amp; ROUND(D82 * 100, 0) &amp; "," &amp; ROUND(D83 * 100, 0) &amp; "," &amp; ROUND(D84 * 100, 0) &amp; "," &amp; ROUND(D80 * 100, 0) &amp; ","</f>
        <v>50,45,52,45,68,</v>
      </c>
      <c r="L135" s="10" t="str">
        <f xml:space="preserve"> ROUND(E80 * 100, 0) &amp; "," &amp;ROUND(E81 * 100, 0) &amp; "," &amp; ROUND(E82 * 100, 0) &amp; "," &amp; ROUND(E83 * 100, 0) &amp; "," &amp; ROUND(E84 * 100, 0) &amp; ","</f>
        <v>67,49,44,49,41,</v>
      </c>
      <c r="M135" s="10" t="str">
        <f>ROUND(F81 * 100, 0) &amp; "," &amp; ROUND(F82 * 100, 0) &amp; "," &amp; ROUND(F83 * 100, 0) &amp; "," &amp; ROUND(F84 * 100, 0) &amp; "," &amp;  ROUND(F80 * 100, 0) &amp; ","</f>
        <v>50,45,51,44,68,</v>
      </c>
      <c r="N135" s="10" t="str">
        <f>ROUND(G81 * 100, 0) &amp; "," &amp; ROUND(G82 * 100, 0) &amp; "," &amp; ROUND(G83 * 100, 0) &amp; "," &amp; ROUND(G84 * 100, 0) &amp; "," &amp;  ROUND(G80 * 100, 0) &amp; ","</f>
        <v>72,67,75,76,80,</v>
      </c>
    </row>
    <row r="136" spans="2:14" x14ac:dyDescent="0.35">
      <c r="I136" s="17"/>
      <c r="J136" s="10" t="str">
        <f>ROUND(I81* 100, 0) &amp; "," &amp; ROUND(I82 * 100, 0) &amp; "," &amp; ROUND(I83* 100, 0) &amp; "," &amp; ROUND(I84 * 100, 0) &amp; ","&amp; ROUND(I80 * 100, 0) &amp; ","</f>
        <v>68,55,63,50,86,</v>
      </c>
      <c r="K136" s="10" t="str">
        <f>ROUND(J81* 100, 0) &amp; "," &amp; ROUND(J82 * 100, 0) &amp; "," &amp; ROUND(J83* 100, 0) &amp; "," &amp; ROUND(J84 * 100, 0) &amp; "," &amp;  ROUND(J80 * 100, 0) &amp; ","</f>
        <v>61,47,54,45,82,</v>
      </c>
      <c r="L136" s="10" t="str">
        <f>ROUND(K80 * 100, 0) &amp; "," &amp;ROUND(K81* 100, 0) &amp; "," &amp; ROUND(K82 * 100, 0) &amp; "," &amp; ROUND(K83* 100, 0) &amp; "," &amp; ROUND(K84 * 100, 0) &amp; ","</f>
        <v>81,60,47,55,44,</v>
      </c>
      <c r="M136" s="10" t="str">
        <f>ROUND(L81* 100, 0) &amp; "," &amp; ROUND(L82 * 100, 0) &amp; "," &amp; ROUND(L83* 100, 0) &amp; "," &amp; ROUND(L84 * 100, 0) &amp; "," &amp; ROUND(L80 * 100, 0) &amp; ","</f>
        <v>61,47,54,45,82,</v>
      </c>
      <c r="N136" s="10" t="str">
        <f>ROUND(M81* 100, 0) &amp; "," &amp; ROUND(M82 * 100, 0) &amp; "," &amp; ROUND(M83* 100, 0) &amp; "," &amp; ROUND(M84 * 100, 0) &amp; "," &amp;  ROUND(M80 * 100, 0) &amp; ","</f>
        <v>76,73,81,81,86,</v>
      </c>
    </row>
    <row r="137" spans="2:14" x14ac:dyDescent="0.35">
      <c r="I137" s="17"/>
      <c r="J137" s="10" t="str">
        <f>ROUND(O81 * 100, 0) &amp; "," &amp; ROUND(O82 * 100, 0) &amp; "," &amp; ROUND(O83 * 100, 0) &amp; "," &amp; ROUND(O84 * 100, 0) &amp; "," &amp; ROUND(O80 * 100, 0) &amp; ","</f>
        <v>71,63,68,49,92,</v>
      </c>
      <c r="K137" s="10" t="str">
        <f>ROUND(P81 * 100, 0) &amp; "," &amp; ROUND(P82 * 100, 0) &amp; "," &amp; ROUND(P83 * 100, 0) &amp; "," &amp; ROUND(P84 * 100, 0) &amp; "," &amp; ROUND(P80 * 100, 0) &amp; ","</f>
        <v>65,50,55,45,91,</v>
      </c>
      <c r="L137" s="10" t="str">
        <f xml:space="preserve"> ROUND(Q80 * 100, 0) &amp; "," &amp;ROUND(Q81 * 100, 0) &amp; "," &amp; ROUND(Q82 * 100, 0) &amp; "," &amp; ROUND(Q83 * 100, 0) &amp; "," &amp; ROUND(Q84 * 100, 0) &amp; ","</f>
        <v>90,63,50,54,41,</v>
      </c>
      <c r="M137" s="10" t="str">
        <f>ROUND(R81 * 100, 0) &amp; "," &amp; ROUND(R82 * 100, 0) &amp; "," &amp; ROUND(R83 * 100, 0) &amp; "," &amp; ROUND(R84 * 100, 0) &amp; "," &amp;ROUND(R80 * 100, 0) &amp; ","</f>
        <v>64,50,54,45,91,</v>
      </c>
      <c r="N137" s="10" t="str">
        <f>ROUND(S81 * 100, 0) &amp; "," &amp; ROUND(S82 * 100, 0) &amp; "," &amp; ROUND(S83 * 100, 0) &amp; "," &amp; ROUND(S84 * 100, 0) &amp; "," &amp; ROUND(S80 * 100, 0) &amp; ","</f>
        <v>85,77,83,83,97,</v>
      </c>
    </row>
    <row r="138" spans="2:14" x14ac:dyDescent="0.35">
      <c r="I138" s="17"/>
      <c r="J138" s="10"/>
      <c r="K138" s="10"/>
      <c r="L138" s="10"/>
      <c r="M138" s="10"/>
      <c r="N138" s="10"/>
    </row>
    <row r="139" spans="2:14" x14ac:dyDescent="0.35">
      <c r="I139" s="17"/>
      <c r="J139" s="10" t="str">
        <f>ROUND(U81 * 100, 0) &amp; "," &amp; ROUND(U82 * 100, 0) &amp; "," &amp; ROUND(U83 * 100, 0) &amp; "," &amp; ROUND(U84 * 100, 0) &amp; "," &amp; ROUND(U80 * 100, 0) &amp; ","</f>
        <v>71,61,62,51,90,</v>
      </c>
      <c r="K139" s="10" t="str">
        <f>ROUND(V81 * 100, 0) &amp; "," &amp; ROUND(V82 * 100, 0) &amp; "," &amp; ROUND(V83 * 100, 0) &amp; "," &amp; ROUND(V84 * 100, 0) &amp; "," &amp; ROUND(V80 * 100, 0) &amp; ","</f>
        <v>69,51,54,47,85,</v>
      </c>
      <c r="L139" s="10" t="str">
        <f xml:space="preserve"> ROUND(W80 * 100, 0) &amp; ","&amp;ROUND(W81 * 100, 0) &amp; "," &amp; ROUND(W82 * 100, 0) &amp; "," &amp; ROUND(W83 * 100, 0) &amp; "," &amp; ROUND(W84 * 100, 0) &amp; ","</f>
        <v>84,68,51,54,46,</v>
      </c>
      <c r="M139" s="10" t="str">
        <f>ROUND(X81 * 100, 0) &amp; "," &amp; ROUND(X82 * 100, 0) &amp; "," &amp; ROUND(X83 * 100, 0) &amp; "," &amp; ROUND(X84 * 100, 0) &amp; "," &amp; ROUND(X80 * 100, 0) &amp; ","</f>
        <v>69,51,54,47,85,</v>
      </c>
      <c r="N139" s="10" t="str">
        <f>ROUND(Y81 * 100, 0) &amp; "," &amp; ROUND(Y82 * 100, 0) &amp; "," &amp; ROUND(Y83 * 100, 0) &amp; "," &amp; ROUND(Y84 * 100, 0) &amp; "," &amp; ROUND(Y80 * 100, 0) &amp; ","</f>
        <v>78,74,80,79,95,</v>
      </c>
    </row>
    <row r="140" spans="2:14" x14ac:dyDescent="0.35">
      <c r="I140" s="17"/>
      <c r="J140" s="10" t="str">
        <f>ROUND(AA81 * 100, 0) &amp; "," &amp; ROUND(AA82 * 100, 0) &amp; "," &amp; ROUND(AA83 * 100, 0) &amp; "," &amp; ROUND(AA84* 100, 0) &amp; "," &amp; ROUND(AA80 * 100, 0) &amp; ","</f>
        <v>70,56,61,43,78,</v>
      </c>
      <c r="K140" s="10" t="str">
        <f>ROUND(AB81 * 100, 0) &amp; "," &amp; ROUND(AB82 * 100, 0) &amp; "," &amp; ROUND(AB83 * 100, 0) &amp; "," &amp; ROUND(AB84* 100, 0) &amp; "," &amp;ROUND(AB80 * 100, 0) &amp; ","</f>
        <v>63,47,52,41,71,</v>
      </c>
      <c r="L140" s="10" t="str">
        <f>ROUND(AC80 * 100, 0) &amp; "," &amp;ROUND(AC81 * 100, 0) &amp; "," &amp; ROUND(AC82 * 100, 0) &amp; "," &amp; ROUND(AC83 * 100, 0) &amp; "," &amp; ROUND(AC84* 100, 0) &amp; ","</f>
        <v>69,63,48,53,39,</v>
      </c>
      <c r="M140" s="10" t="str">
        <f>ROUND(AD81 * 100, 0) &amp; "," &amp; ROUND(AD82 * 100, 0) &amp; "," &amp; ROUND(AD83 * 100, 0) &amp; "," &amp; ROUND(AD84* 100, 0) &amp; "," &amp;ROUND(AD80 * 100, 0) &amp; ","</f>
        <v>63,47,52,41,72,</v>
      </c>
      <c r="N140" s="10" t="str">
        <f>ROUND(AE81 * 100, 0) &amp; "," &amp; ROUND(AE82 * 100, 0) &amp; "," &amp; ROUND(AE83 * 100, 0) &amp; "," &amp; ROUND(AE84* 100, 0) &amp; "," &amp;ROUND(AE80 * 100, 0) &amp; ","</f>
        <v>73,69,75,75,71,</v>
      </c>
    </row>
    <row r="141" spans="2:14" x14ac:dyDescent="0.35">
      <c r="I141" s="17"/>
      <c r="J141" t="str">
        <f>ROUND(AG81 * 100, 0) &amp; "," &amp; ROUND(AG82 * 100, 0) &amp; "," &amp; ROUND(AG83 * 100, 0) &amp; "," &amp; ROUND(AG84 * 100, 0) &amp; "," &amp;ROUND(AG80 * 100, 0) &amp; ","</f>
        <v>73,61,63,49,92,</v>
      </c>
      <c r="K141" t="str">
        <f>ROUND(AH81 * 100, 0) &amp; "," &amp; ROUND(AH82 * 100, 0) &amp; "," &amp; ROUND(AH83 * 100, 0) &amp; "," &amp; ROUND(AH84 * 100, 0) &amp; "," &amp; ROUND(AH80 * 100, 0) &amp; ","</f>
        <v>68,52,57,47,89,</v>
      </c>
      <c r="L141" t="str">
        <f>ROUND(AI80 * 100, 0) &amp; "," &amp;ROUND(AI81 * 100, 0) &amp; "," &amp; ROUND(AI82 * 100, 0) &amp; "," &amp; ROUND(AI83 * 100, 0) &amp; "," &amp; ROUND(AI84 * 100, 0) &amp; ","</f>
        <v>88,67,52,55,45,</v>
      </c>
      <c r="M141" t="str">
        <f>ROUND(AJ81 * 100, 0) &amp; "," &amp; ROUND(AJ82 * 100, 0) &amp; "," &amp; ROUND(AJ83 * 100, 0) &amp; "," &amp; ROUND(AJ84 * 100, 0) &amp; "," &amp; ROUND(AJ80 * 100, 0) &amp; ","</f>
        <v>68,51,57,48,89,</v>
      </c>
      <c r="N141" t="str">
        <f>ROUND(AK81 * 100, 0) &amp; "," &amp; ROUND(AK82 * 100, 0) &amp; "," &amp; ROUND(AK83 * 100, 0) &amp; "," &amp; ROUND(AK84 * 100, 0) &amp; "," &amp;  ROUND(AK80 * 100, 0) &amp; ","</f>
        <v>82,78,83,84,98,</v>
      </c>
    </row>
    <row r="145" spans="3:8" x14ac:dyDescent="0.35">
      <c r="D145" t="s">
        <v>33</v>
      </c>
    </row>
    <row r="146" spans="3:8" x14ac:dyDescent="0.35">
      <c r="D146" t="s">
        <v>34</v>
      </c>
      <c r="E146" t="s">
        <v>35</v>
      </c>
      <c r="F146" t="s">
        <v>36</v>
      </c>
      <c r="G146" t="s">
        <v>38</v>
      </c>
      <c r="H146" s="1" t="s">
        <v>37</v>
      </c>
    </row>
    <row r="147" spans="3:8" x14ac:dyDescent="0.35">
      <c r="C147" t="s">
        <v>15</v>
      </c>
      <c r="D147" t="s">
        <v>186</v>
      </c>
      <c r="E147" t="s">
        <v>187</v>
      </c>
      <c r="F147" t="s">
        <v>188</v>
      </c>
      <c r="G147" t="s">
        <v>189</v>
      </c>
      <c r="H147" s="1" t="s">
        <v>190</v>
      </c>
    </row>
    <row r="148" spans="3:8" x14ac:dyDescent="0.35">
      <c r="D148" t="s">
        <v>191</v>
      </c>
      <c r="E148" t="s">
        <v>192</v>
      </c>
      <c r="F148" t="s">
        <v>193</v>
      </c>
      <c r="G148" t="s">
        <v>194</v>
      </c>
      <c r="H148" s="1" t="s">
        <v>195</v>
      </c>
    </row>
    <row r="149" spans="3:8" x14ac:dyDescent="0.35">
      <c r="D149" t="s">
        <v>196</v>
      </c>
      <c r="E149" t="s">
        <v>197</v>
      </c>
      <c r="F149" t="s">
        <v>198</v>
      </c>
      <c r="G149" t="s">
        <v>199</v>
      </c>
      <c r="H149" s="1" t="s">
        <v>200</v>
      </c>
    </row>
    <row r="150" spans="3:8" x14ac:dyDescent="0.35">
      <c r="D150" t="s">
        <v>201</v>
      </c>
      <c r="E150" t="s">
        <v>202</v>
      </c>
      <c r="F150" t="s">
        <v>203</v>
      </c>
      <c r="G150" t="s">
        <v>204</v>
      </c>
      <c r="H150" s="1" t="s">
        <v>205</v>
      </c>
    </row>
    <row r="151" spans="3:8" x14ac:dyDescent="0.35">
      <c r="D151" t="s">
        <v>206</v>
      </c>
      <c r="E151" t="s">
        <v>207</v>
      </c>
      <c r="F151" t="s">
        <v>208</v>
      </c>
      <c r="G151" t="s">
        <v>209</v>
      </c>
      <c r="H151" s="1" t="s">
        <v>210</v>
      </c>
    </row>
    <row r="152" spans="3:8" x14ac:dyDescent="0.35">
      <c r="D152" t="s">
        <v>211</v>
      </c>
      <c r="E152" t="s">
        <v>212</v>
      </c>
      <c r="F152" t="s">
        <v>213</v>
      </c>
      <c r="G152" t="s">
        <v>214</v>
      </c>
      <c r="H152" s="1" t="s">
        <v>215</v>
      </c>
    </row>
    <row r="153" spans="3:8" x14ac:dyDescent="0.35">
      <c r="C153" t="s">
        <v>16</v>
      </c>
      <c r="D153" t="s">
        <v>216</v>
      </c>
      <c r="E153" t="s">
        <v>217</v>
      </c>
      <c r="F153" t="s">
        <v>218</v>
      </c>
      <c r="G153" t="s">
        <v>219</v>
      </c>
      <c r="H153" s="1" t="s">
        <v>220</v>
      </c>
    </row>
    <row r="154" spans="3:8" x14ac:dyDescent="0.35">
      <c r="D154" t="s">
        <v>221</v>
      </c>
      <c r="E154" t="s">
        <v>222</v>
      </c>
      <c r="F154" t="s">
        <v>223</v>
      </c>
      <c r="G154" t="s">
        <v>224</v>
      </c>
      <c r="H154" s="1" t="s">
        <v>225</v>
      </c>
    </row>
    <row r="155" spans="3:8" x14ac:dyDescent="0.35">
      <c r="D155" t="s">
        <v>226</v>
      </c>
      <c r="E155" t="s">
        <v>227</v>
      </c>
      <c r="F155" t="s">
        <v>228</v>
      </c>
      <c r="G155" t="s">
        <v>229</v>
      </c>
      <c r="H155" s="1" t="s">
        <v>230</v>
      </c>
    </row>
    <row r="156" spans="3:8" x14ac:dyDescent="0.35">
      <c r="D156" t="s">
        <v>231</v>
      </c>
      <c r="E156" t="s">
        <v>232</v>
      </c>
      <c r="F156" t="s">
        <v>233</v>
      </c>
      <c r="G156" t="s">
        <v>234</v>
      </c>
      <c r="H156" s="1" t="s">
        <v>235</v>
      </c>
    </row>
    <row r="157" spans="3:8" x14ac:dyDescent="0.35">
      <c r="D157" t="s">
        <v>236</v>
      </c>
      <c r="E157" t="s">
        <v>237</v>
      </c>
      <c r="F157" t="s">
        <v>238</v>
      </c>
      <c r="G157" t="s">
        <v>237</v>
      </c>
      <c r="H157" s="1" t="s">
        <v>239</v>
      </c>
    </row>
    <row r="158" spans="3:8" x14ac:dyDescent="0.35">
      <c r="D158" t="s">
        <v>240</v>
      </c>
      <c r="E158" t="s">
        <v>241</v>
      </c>
      <c r="F158" t="s">
        <v>242</v>
      </c>
      <c r="G158" t="s">
        <v>243</v>
      </c>
      <c r="H158" s="1" t="s">
        <v>244</v>
      </c>
    </row>
    <row r="159" spans="3:8" x14ac:dyDescent="0.35">
      <c r="C159" t="s">
        <v>30</v>
      </c>
      <c r="D159" t="s">
        <v>245</v>
      </c>
      <c r="E159" t="s">
        <v>246</v>
      </c>
      <c r="F159" t="s">
        <v>247</v>
      </c>
      <c r="G159" t="s">
        <v>246</v>
      </c>
      <c r="H159" s="1" t="s">
        <v>248</v>
      </c>
    </row>
    <row r="160" spans="3:8" x14ac:dyDescent="0.35">
      <c r="D160" t="s">
        <v>249</v>
      </c>
      <c r="E160" t="s">
        <v>250</v>
      </c>
      <c r="F160" t="s">
        <v>251</v>
      </c>
      <c r="G160" t="s">
        <v>252</v>
      </c>
      <c r="H160" s="1" t="s">
        <v>253</v>
      </c>
    </row>
    <row r="161" spans="3:8" x14ac:dyDescent="0.35">
      <c r="D161" t="s">
        <v>254</v>
      </c>
      <c r="E161" t="s">
        <v>255</v>
      </c>
      <c r="F161" t="s">
        <v>256</v>
      </c>
      <c r="G161" t="s">
        <v>257</v>
      </c>
      <c r="H161" s="1" t="s">
        <v>258</v>
      </c>
    </row>
    <row r="162" spans="3:8" x14ac:dyDescent="0.35">
      <c r="D162" t="s">
        <v>259</v>
      </c>
      <c r="E162" t="s">
        <v>260</v>
      </c>
      <c r="F162" t="s">
        <v>261</v>
      </c>
      <c r="G162" t="s">
        <v>262</v>
      </c>
      <c r="H162" s="1" t="s">
        <v>263</v>
      </c>
    </row>
    <row r="163" spans="3:8" x14ac:dyDescent="0.35">
      <c r="D163" t="s">
        <v>264</v>
      </c>
      <c r="E163" t="s">
        <v>265</v>
      </c>
      <c r="F163" t="s">
        <v>266</v>
      </c>
      <c r="G163" t="s">
        <v>267</v>
      </c>
      <c r="H163" s="1" t="s">
        <v>268</v>
      </c>
    </row>
    <row r="164" spans="3:8" x14ac:dyDescent="0.35">
      <c r="D164" t="s">
        <v>269</v>
      </c>
      <c r="E164" t="s">
        <v>270</v>
      </c>
      <c r="F164" t="s">
        <v>271</v>
      </c>
      <c r="G164" t="s">
        <v>270</v>
      </c>
      <c r="H164" s="1" t="s">
        <v>272</v>
      </c>
    </row>
    <row r="165" spans="3:8" x14ac:dyDescent="0.35">
      <c r="C165" t="s">
        <v>18</v>
      </c>
      <c r="D165" t="s">
        <v>273</v>
      </c>
      <c r="E165" t="s">
        <v>274</v>
      </c>
      <c r="F165" t="s">
        <v>275</v>
      </c>
      <c r="G165" t="s">
        <v>276</v>
      </c>
      <c r="H165" s="1" t="s">
        <v>277</v>
      </c>
    </row>
    <row r="166" spans="3:8" x14ac:dyDescent="0.35">
      <c r="D166" t="s">
        <v>278</v>
      </c>
      <c r="E166" t="s">
        <v>279</v>
      </c>
      <c r="F166" t="s">
        <v>280</v>
      </c>
      <c r="G166" t="s">
        <v>281</v>
      </c>
      <c r="H166" s="1" t="s">
        <v>282</v>
      </c>
    </row>
    <row r="167" spans="3:8" x14ac:dyDescent="0.35">
      <c r="D167" t="s">
        <v>283</v>
      </c>
      <c r="E167" t="s">
        <v>284</v>
      </c>
      <c r="F167" t="s">
        <v>285</v>
      </c>
      <c r="G167" t="s">
        <v>286</v>
      </c>
      <c r="H167" s="1" t="s">
        <v>287</v>
      </c>
    </row>
    <row r="168" spans="3:8" x14ac:dyDescent="0.35">
      <c r="D168" t="s">
        <v>288</v>
      </c>
      <c r="E168" t="s">
        <v>289</v>
      </c>
      <c r="F168" t="s">
        <v>290</v>
      </c>
      <c r="G168" t="s">
        <v>291</v>
      </c>
      <c r="H168" s="1" t="s">
        <v>292</v>
      </c>
    </row>
    <row r="169" spans="3:8" x14ac:dyDescent="0.35">
      <c r="D169" t="s">
        <v>293</v>
      </c>
      <c r="E169" t="s">
        <v>294</v>
      </c>
      <c r="F169" t="s">
        <v>295</v>
      </c>
      <c r="G169" t="s">
        <v>296</v>
      </c>
      <c r="H169" s="1" t="s">
        <v>297</v>
      </c>
    </row>
    <row r="170" spans="3:8" x14ac:dyDescent="0.35">
      <c r="D170" t="s">
        <v>298</v>
      </c>
      <c r="E170" t="s">
        <v>299</v>
      </c>
      <c r="F170" t="s">
        <v>300</v>
      </c>
      <c r="G170" t="s">
        <v>301</v>
      </c>
      <c r="H170" s="1" t="s">
        <v>302</v>
      </c>
    </row>
    <row r="171" spans="3:8" x14ac:dyDescent="0.35">
      <c r="C171" t="s">
        <v>19</v>
      </c>
      <c r="D171" t="s">
        <v>303</v>
      </c>
      <c r="E171" t="s">
        <v>304</v>
      </c>
      <c r="F171" t="s">
        <v>305</v>
      </c>
      <c r="G171" t="s">
        <v>306</v>
      </c>
      <c r="H171" s="1" t="s">
        <v>307</v>
      </c>
    </row>
    <row r="172" spans="3:8" x14ac:dyDescent="0.35">
      <c r="D172" t="s">
        <v>308</v>
      </c>
      <c r="E172" t="s">
        <v>309</v>
      </c>
      <c r="F172" t="s">
        <v>310</v>
      </c>
      <c r="G172" t="s">
        <v>309</v>
      </c>
      <c r="H172" s="1" t="s">
        <v>311</v>
      </c>
    </row>
    <row r="173" spans="3:8" x14ac:dyDescent="0.35">
      <c r="D173" t="s">
        <v>312</v>
      </c>
      <c r="E173" t="s">
        <v>313</v>
      </c>
      <c r="F173" t="s">
        <v>314</v>
      </c>
      <c r="G173" t="s">
        <v>315</v>
      </c>
      <c r="H173" s="1" t="s">
        <v>316</v>
      </c>
    </row>
    <row r="174" spans="3:8" x14ac:dyDescent="0.35">
      <c r="D174" t="s">
        <v>317</v>
      </c>
      <c r="E174" t="s">
        <v>318</v>
      </c>
      <c r="F174" t="s">
        <v>319</v>
      </c>
      <c r="G174" t="s">
        <v>318</v>
      </c>
      <c r="H174" s="1" t="s">
        <v>320</v>
      </c>
    </row>
    <row r="175" spans="3:8" x14ac:dyDescent="0.35">
      <c r="D175" t="s">
        <v>321</v>
      </c>
      <c r="E175" t="s">
        <v>322</v>
      </c>
      <c r="F175" t="s">
        <v>323</v>
      </c>
      <c r="G175" t="s">
        <v>324</v>
      </c>
      <c r="H175" s="1" t="s">
        <v>325</v>
      </c>
    </row>
    <row r="176" spans="3:8" x14ac:dyDescent="0.35">
      <c r="D176" t="s">
        <v>326</v>
      </c>
      <c r="E176" t="s">
        <v>327</v>
      </c>
      <c r="F176" t="s">
        <v>328</v>
      </c>
      <c r="G176" t="s">
        <v>329</v>
      </c>
      <c r="H176" s="1" t="s">
        <v>330</v>
      </c>
    </row>
    <row r="179" spans="9:25" x14ac:dyDescent="0.35">
      <c r="I179" t="s">
        <v>340</v>
      </c>
    </row>
    <row r="180" spans="9:25" x14ac:dyDescent="0.35">
      <c r="I180" s="16" t="s">
        <v>341</v>
      </c>
      <c r="J180" s="16" t="s">
        <v>342</v>
      </c>
      <c r="K180" s="16"/>
      <c r="L180" s="16"/>
      <c r="M180" s="16"/>
      <c r="N180" s="16"/>
      <c r="P180" t="s">
        <v>15</v>
      </c>
      <c r="Q180" t="s">
        <v>16</v>
      </c>
      <c r="R180" t="s">
        <v>17</v>
      </c>
      <c r="S180" t="s">
        <v>343</v>
      </c>
      <c r="T180" s="1" t="s">
        <v>19</v>
      </c>
    </row>
    <row r="181" spans="9:25" x14ac:dyDescent="0.35">
      <c r="I181" s="16"/>
      <c r="J181">
        <v>2</v>
      </c>
      <c r="K181">
        <v>3</v>
      </c>
      <c r="L181">
        <v>4</v>
      </c>
      <c r="M181">
        <v>5</v>
      </c>
      <c r="N181" s="1">
        <v>6</v>
      </c>
      <c r="O181">
        <v>2</v>
      </c>
      <c r="P181" t="str">
        <f>ROUND(J182, 0) &amp; "," &amp; ROUND(J183, 0) &amp; "," &amp; ROUND(J184, 0) &amp; "," &amp; ROUND(J186, 0) &amp; "," &amp; ROUND(J187, 0) &amp; ","&amp; ROUND(J188, 0) &amp; ","</f>
        <v>92,85,88,90,89,91,</v>
      </c>
      <c r="Q181" t="str">
        <f>ROUND(J189, 0) &amp; "," &amp; ROUND(J190, 0) &amp; "," &amp; ROUND(J191, 0)  &amp; "," &amp; ROUND(J193, 0) &amp; ","&amp; ROUND(J194, 0) &amp; ","&amp; ROUND(J195, 0) &amp; ","</f>
        <v>92,70,87,91,90,59,</v>
      </c>
      <c r="R181" t="str">
        <f>ROUND(J196, 0) &amp; "," &amp; ROUND(J197, 0) &amp; "," &amp; ROUND(J198, 0)  &amp; "," &amp; ROUND(J200, 0) &amp; ","&amp; ROUND(J201, 0) &amp; ","&amp; ROUND(J202, 0) &amp; ","</f>
        <v>89,89,87,82,82,87,</v>
      </c>
      <c r="S181" t="str">
        <f>ROUND(J203, 0) &amp; "," &amp; ROUND(J204, 0) &amp; "," &amp; ROUND(J205, 0)  &amp; "," &amp; ROUND(J207, 0) &amp; ","&amp; ROUND(J208, 0) &amp; ","&amp; ROUND(J209, 0) &amp; ","</f>
        <v>76,85,42,84,86,89,</v>
      </c>
      <c r="T181" s="1" t="str">
        <f>ROUND(J210, 0) &amp; "," &amp; ROUND(J211, 0) &amp; "," &amp; ROUND(J212, 0)  &amp; "," &amp; ROUND(J214, 0) &amp; ","&amp; ROUND(J215, 0) &amp; ","&amp; ROUND(J216, 0) &amp; ","</f>
        <v>67,81,90,84,69,88,</v>
      </c>
      <c r="Y181" s="1" t="str">
        <f t="shared" ref="Y181" si="47">ROUND(O210, 0) &amp; "," &amp; ROUND(O211, 0) &amp; "," &amp; ROUND(O212, 0)  &amp; "," &amp; ROUND(O214, 0) &amp; ","&amp; ROUND(O215, 0) &amp; ","&amp; ROUND(O216, 0) &amp; ","</f>
        <v>0,0,0,0,0,0,</v>
      </c>
    </row>
    <row r="182" spans="9:25" x14ac:dyDescent="0.35">
      <c r="I182" s="17" t="s">
        <v>15</v>
      </c>
      <c r="J182" s="10">
        <v>92</v>
      </c>
      <c r="K182">
        <v>57</v>
      </c>
      <c r="L182">
        <v>40</v>
      </c>
      <c r="M182">
        <v>46</v>
      </c>
      <c r="N182" s="1">
        <v>38</v>
      </c>
      <c r="O182">
        <v>3</v>
      </c>
      <c r="P182" t="str">
        <f>ROUND(K182, 0) &amp; "," &amp; ROUND(K183, 0) &amp; "," &amp; ROUND(K184, 0) &amp; "," &amp; ROUND(K186, 0) &amp; "," &amp; ROUND(K187, 0) &amp; ","&amp; ROUND(K188, 0) &amp; ","</f>
        <v>57,68,69,64,67,66,</v>
      </c>
      <c r="Q182" t="str">
        <f>ROUND(K189, 0) &amp; "," &amp; ROUND(K190, 0) &amp; "," &amp; ROUND(K191, 0)  &amp; "," &amp; ROUND(K193, 0) &amp; ","&amp; ROUND(K194, 0) &amp; ","&amp; ROUND(K195, 0) &amp; ","</f>
        <v>57,44,67,64,63,54,</v>
      </c>
      <c r="R182" t="str">
        <f>ROUND(K196, 0) &amp; "," &amp; ROUND(K197, 0) &amp; "," &amp; ROUND(K198, 0)  &amp; "," &amp; ROUND(K200, 0) &amp; ","&amp; ROUND(K201, 0) &amp; ","&amp; ROUND(K202, 0) &amp; ","</f>
        <v>60,62,69,62,66,68,</v>
      </c>
      <c r="S182" t="str">
        <f>ROUND(K203, 0) &amp; "," &amp; ROUND(K204, 0) &amp; "," &amp; ROUND(K205, 0)  &amp; "," &amp; ROUND(K207, 0) &amp; ","&amp; ROUND(K208, 0) &amp; ","&amp; ROUND(K209, 0) &amp; ","</f>
        <v>55,60,37,65,66,66,</v>
      </c>
      <c r="T182" s="1" t="str">
        <f>ROUND(K210, 0) &amp; "," &amp; ROUND(K211, 0) &amp; "," &amp; ROUND(K212, 0)  &amp; "," &amp; ROUND(K214, 0) &amp; ","&amp; ROUND(K215, 0) &amp; ","&amp; ROUND(K216, 0) &amp; ","</f>
        <v>49,60,63,68,63,67,</v>
      </c>
    </row>
    <row r="183" spans="9:25" x14ac:dyDescent="0.35">
      <c r="I183" s="17"/>
      <c r="J183" s="10">
        <v>85</v>
      </c>
      <c r="K183">
        <v>68</v>
      </c>
      <c r="L183">
        <v>57</v>
      </c>
      <c r="M183">
        <v>60</v>
      </c>
      <c r="N183" s="1">
        <v>49</v>
      </c>
      <c r="O183">
        <v>4</v>
      </c>
      <c r="P183" t="str">
        <f>ROUND(L182, 0) &amp; "," &amp; ROUND(L183, 0) &amp; "," &amp; ROUND(L184, 0) &amp; "," &amp; ROUND(L186, 0) &amp; "," &amp; ROUND(L187, 0) &amp; ","&amp; ROUND(L188, 0) &amp; ","</f>
        <v>40,57,54,55,46,52,</v>
      </c>
      <c r="Q183" t="str">
        <f>ROUND(L189, 0) &amp; "," &amp; ROUND(L190, 0) &amp; "," &amp; ROUND(L191, 0)  &amp; "," &amp; ROUND(L193, 0) &amp; ","&amp; ROUND(L194, 0) &amp; ","&amp; ROUND(L195, 0) &amp; ","</f>
        <v>38,33,54,50,44,46,</v>
      </c>
      <c r="R183" t="str">
        <f>ROUND(L196, 0) &amp; "," &amp; ROUND(L197, 0) &amp; "," &amp; ROUND(L198, 0)  &amp; "," &amp; ROUND(L200, 0) &amp; ","&amp; ROUND(L201, 0) &amp; ","&amp; ROUND(L202, 0) &amp; ","</f>
        <v>49,52,52,52,53,53,</v>
      </c>
      <c r="S183" t="str">
        <f>ROUND(L203, 0) &amp; "," &amp; ROUND(L204, 0) &amp; "," &amp; ROUND(L205, 0)  &amp; "," &amp; ROUND(L207, 0) &amp; ","&amp; ROUND(L208, 0) &amp; ","&amp; ROUND(L209, 0) &amp; ","</f>
        <v>45,50,18,52,51,55,</v>
      </c>
      <c r="T183" s="1" t="str">
        <f>ROUND(L210, 0) &amp; "," &amp; ROUND(L211, 0) &amp; "," &amp; ROUND(L212, 0)  &amp; "," &amp; ROUND(L214, 0) &amp; ","&amp; ROUND(L215, 0) &amp; ","&amp; ROUND(L216, 0) &amp; ","</f>
        <v>44,47,50,51,48,52,</v>
      </c>
    </row>
    <row r="184" spans="9:25" x14ac:dyDescent="0.35">
      <c r="I184" s="17"/>
      <c r="J184" s="10">
        <v>88</v>
      </c>
      <c r="K184">
        <v>69</v>
      </c>
      <c r="L184">
        <v>54</v>
      </c>
      <c r="M184">
        <v>60</v>
      </c>
      <c r="N184" s="1">
        <v>46</v>
      </c>
      <c r="O184">
        <v>5</v>
      </c>
      <c r="P184" t="str">
        <f>ROUND(M182, 0) &amp; "," &amp; ROUND(M183, 0) &amp; "," &amp; ROUND(M184, 0) &amp; "," &amp; ROUND(M186, 0) &amp; "," &amp; ROUND(M187, 0) &amp; ","&amp; ROUND(M188, 0) &amp; ","</f>
        <v>46,60,60,59,51,55,</v>
      </c>
      <c r="Q184" t="str">
        <f>ROUND(M189, 0) &amp; "," &amp; ROUND(M190, 0) &amp; "," &amp; ROUND(M191, 0)  &amp; "," &amp; ROUND(M193, 0) &amp; ","&amp; ROUND(M194, 0) &amp; ","&amp; ROUND(M195, 0) &amp; ","</f>
        <v>47,41,59,51,49,58,</v>
      </c>
      <c r="R184" t="str">
        <f>ROUND(M196, 0) &amp; "," &amp; ROUND(M197, 0) &amp; "," &amp; ROUND(M198, 0)  &amp; "," &amp; ROUND(M200, 0) &amp; ","&amp; ROUND(M201, 0) &amp; ","&amp; ROUND(M202, 0) &amp; ","</f>
        <v>52,54,57,56,52,59,</v>
      </c>
      <c r="S184" t="str">
        <f>ROUND(M203, 0) &amp; "," &amp; ROUND(M204, 0) &amp; "," &amp; ROUND(M205, 0)  &amp; "," &amp; ROUND(M207, 0) &amp; ","&amp; ROUND(M208, 0) &amp; ","&amp; ROUND(M209, 0) &amp; ","</f>
        <v>50,57,17,58,55,57,</v>
      </c>
      <c r="T184" s="1" t="str">
        <f>ROUND(M210, 0) &amp; "," &amp; ROUND(M211, 0) &amp; "," &amp; ROUND(M212, 0)  &amp; "," &amp; ROUND(M214, 0) &amp; ","&amp; ROUND(M215, 0) &amp; ","&amp; ROUND(M216, 0) &amp; ","</f>
        <v>49,55,54,54,53,55,</v>
      </c>
    </row>
    <row r="185" spans="9:25" x14ac:dyDescent="0.35">
      <c r="I185" s="17"/>
      <c r="J185" s="10"/>
      <c r="O185">
        <v>6</v>
      </c>
      <c r="P185" t="str">
        <f>ROUND(N182, 0) &amp; "," &amp; ROUND(N183, 0) &amp; "," &amp; ROUND(N184, 0) &amp; "," &amp; ROUND(N186, 0) &amp; "," &amp; ROUND(N187, 0) &amp; ","&amp; ROUND(N188, 0) &amp; ","</f>
        <v>38,49,46,49,40,47,</v>
      </c>
      <c r="Q185" t="str">
        <f>ROUND(N189, 0) &amp; "," &amp; ROUND(N190, 0) &amp; "," &amp; ROUND(N191, 0)  &amp; "," &amp; ROUND(N193, 0) &amp; ","&amp; ROUND(N194, 0) &amp; ","&amp; ROUND(N195, 0) &amp; ","</f>
        <v>40,34,46,43,40,41,</v>
      </c>
      <c r="R185" t="str">
        <f>ROUND(N196, 0) &amp; "," &amp; ROUND(N197, 0) &amp; "," &amp; ROUND(N198, 0)  &amp; "," &amp; ROUND(N200, 0) &amp; ","&amp; ROUND(N201, 0) &amp; ","&amp; ROUND(N202, 0) &amp; ","</f>
        <v>41,43,43,46,42,48,</v>
      </c>
      <c r="S185" t="str">
        <f>ROUND(N203, 0) &amp; "," &amp; ROUND(N204, 0) &amp; "," &amp; ROUND(N205, 0)  &amp; "," &amp; ROUND(N207, 0) &amp; ","&amp; ROUND(N208, 0) &amp; ","&amp; ROUND(N209, 0) &amp; ","</f>
        <v>41,47,16,46,42,47,</v>
      </c>
      <c r="T185" s="1" t="str">
        <f>ROUND(N210, 0) &amp; "," &amp; ROUND(N211, 0) &amp; "," &amp; ROUND(N212, 0)  &amp; "," &amp; ROUND(N214, 0) &amp; ","&amp; ROUND(N215, 0) &amp; ","&amp; ROUND(N216, 0) &amp; ","</f>
        <v>41,44,41,46,39,45,</v>
      </c>
    </row>
    <row r="186" spans="9:25" x14ac:dyDescent="0.35">
      <c r="I186" s="17"/>
      <c r="J186" s="10">
        <v>90</v>
      </c>
      <c r="K186">
        <v>64</v>
      </c>
      <c r="L186">
        <v>55</v>
      </c>
      <c r="M186">
        <v>59</v>
      </c>
      <c r="N186" s="1">
        <v>49</v>
      </c>
    </row>
    <row r="187" spans="9:25" x14ac:dyDescent="0.35">
      <c r="I187" s="17"/>
      <c r="J187" s="10">
        <v>89</v>
      </c>
      <c r="K187">
        <v>67</v>
      </c>
      <c r="L187">
        <v>46</v>
      </c>
      <c r="M187">
        <v>51</v>
      </c>
      <c r="N187" s="1">
        <v>40</v>
      </c>
    </row>
    <row r="188" spans="9:25" x14ac:dyDescent="0.35">
      <c r="I188" s="17"/>
      <c r="J188">
        <v>91</v>
      </c>
      <c r="K188">
        <v>66</v>
      </c>
      <c r="L188">
        <v>52</v>
      </c>
      <c r="M188">
        <v>55</v>
      </c>
      <c r="N188" s="1">
        <v>47</v>
      </c>
    </row>
    <row r="189" spans="9:25" x14ac:dyDescent="0.35">
      <c r="I189" s="17" t="s">
        <v>16</v>
      </c>
      <c r="J189" s="10">
        <v>92</v>
      </c>
      <c r="K189">
        <v>57</v>
      </c>
      <c r="L189">
        <v>38</v>
      </c>
      <c r="M189">
        <v>47</v>
      </c>
      <c r="N189" s="1">
        <v>40</v>
      </c>
    </row>
    <row r="190" spans="9:25" x14ac:dyDescent="0.35">
      <c r="I190" s="17"/>
      <c r="J190" s="10">
        <v>70</v>
      </c>
      <c r="K190">
        <v>44</v>
      </c>
      <c r="L190">
        <v>33</v>
      </c>
      <c r="M190">
        <v>41</v>
      </c>
      <c r="N190" s="1">
        <v>34</v>
      </c>
    </row>
    <row r="191" spans="9:25" x14ac:dyDescent="0.35">
      <c r="I191" s="17"/>
      <c r="J191" s="10">
        <v>87</v>
      </c>
      <c r="K191">
        <v>67</v>
      </c>
      <c r="L191">
        <v>54</v>
      </c>
      <c r="M191">
        <v>59</v>
      </c>
      <c r="N191" s="1">
        <v>46</v>
      </c>
    </row>
    <row r="192" spans="9:25" x14ac:dyDescent="0.35">
      <c r="I192" s="17"/>
    </row>
    <row r="193" spans="9:14" x14ac:dyDescent="0.35">
      <c r="I193" s="17"/>
      <c r="J193" s="10">
        <v>91</v>
      </c>
      <c r="K193">
        <v>64</v>
      </c>
      <c r="L193">
        <v>50</v>
      </c>
      <c r="M193">
        <v>51</v>
      </c>
      <c r="N193" s="1">
        <v>43</v>
      </c>
    </row>
    <row r="194" spans="9:14" x14ac:dyDescent="0.35">
      <c r="I194" s="17"/>
      <c r="J194" s="10">
        <v>90</v>
      </c>
      <c r="K194">
        <v>63</v>
      </c>
      <c r="L194">
        <v>44</v>
      </c>
      <c r="M194">
        <v>49</v>
      </c>
      <c r="N194" s="1">
        <v>40</v>
      </c>
    </row>
    <row r="195" spans="9:14" x14ac:dyDescent="0.35">
      <c r="I195" s="17"/>
      <c r="J195">
        <v>59</v>
      </c>
      <c r="K195">
        <v>54</v>
      </c>
      <c r="L195">
        <v>46</v>
      </c>
      <c r="M195">
        <v>58</v>
      </c>
      <c r="N195" s="1">
        <v>41</v>
      </c>
    </row>
    <row r="196" spans="9:14" x14ac:dyDescent="0.35">
      <c r="I196" s="17" t="s">
        <v>30</v>
      </c>
      <c r="J196" s="10">
        <v>89</v>
      </c>
      <c r="K196">
        <v>60</v>
      </c>
      <c r="L196">
        <v>49</v>
      </c>
      <c r="M196">
        <v>52</v>
      </c>
      <c r="N196" s="1">
        <v>41</v>
      </c>
    </row>
    <row r="197" spans="9:14" x14ac:dyDescent="0.35">
      <c r="I197" s="17"/>
      <c r="J197" s="10">
        <v>89</v>
      </c>
      <c r="K197">
        <v>62</v>
      </c>
      <c r="L197">
        <v>52</v>
      </c>
      <c r="M197">
        <v>54</v>
      </c>
      <c r="N197" s="1">
        <v>43</v>
      </c>
    </row>
    <row r="198" spans="9:14" x14ac:dyDescent="0.35">
      <c r="I198" s="17"/>
      <c r="J198" s="10">
        <v>87</v>
      </c>
      <c r="K198">
        <v>69</v>
      </c>
      <c r="L198">
        <v>52</v>
      </c>
      <c r="M198">
        <v>57</v>
      </c>
      <c r="N198" s="1">
        <v>43</v>
      </c>
    </row>
    <row r="199" spans="9:14" x14ac:dyDescent="0.35">
      <c r="I199" s="17"/>
      <c r="J199" s="10"/>
    </row>
    <row r="200" spans="9:14" x14ac:dyDescent="0.35">
      <c r="I200" s="17"/>
      <c r="J200" s="10">
        <v>82</v>
      </c>
      <c r="K200">
        <v>62</v>
      </c>
      <c r="L200">
        <v>52</v>
      </c>
      <c r="M200">
        <v>56</v>
      </c>
      <c r="N200" s="1">
        <v>46</v>
      </c>
    </row>
    <row r="201" spans="9:14" x14ac:dyDescent="0.35">
      <c r="I201" s="17"/>
      <c r="J201" s="10">
        <v>82</v>
      </c>
      <c r="K201">
        <v>66</v>
      </c>
      <c r="L201">
        <v>53</v>
      </c>
      <c r="M201">
        <v>52</v>
      </c>
      <c r="N201" s="1">
        <v>42</v>
      </c>
    </row>
    <row r="202" spans="9:14" x14ac:dyDescent="0.35">
      <c r="I202" s="17"/>
      <c r="J202">
        <v>87</v>
      </c>
      <c r="K202">
        <v>68</v>
      </c>
      <c r="L202">
        <v>53</v>
      </c>
      <c r="M202">
        <v>59</v>
      </c>
      <c r="N202" s="1">
        <v>48</v>
      </c>
    </row>
    <row r="203" spans="9:14" x14ac:dyDescent="0.35">
      <c r="I203" s="17" t="s">
        <v>18</v>
      </c>
      <c r="J203" s="10">
        <v>76</v>
      </c>
      <c r="K203">
        <v>55</v>
      </c>
      <c r="L203">
        <v>45</v>
      </c>
      <c r="M203">
        <v>50</v>
      </c>
      <c r="N203" s="1">
        <v>41</v>
      </c>
    </row>
    <row r="204" spans="9:14" x14ac:dyDescent="0.35">
      <c r="I204" s="17"/>
      <c r="J204" s="10">
        <v>85</v>
      </c>
      <c r="K204">
        <v>60</v>
      </c>
      <c r="L204">
        <v>50</v>
      </c>
      <c r="M204">
        <v>57</v>
      </c>
      <c r="N204" s="1">
        <v>47</v>
      </c>
    </row>
    <row r="205" spans="9:14" x14ac:dyDescent="0.35">
      <c r="I205" s="17"/>
      <c r="J205" s="10">
        <v>42</v>
      </c>
      <c r="K205">
        <v>37</v>
      </c>
      <c r="L205">
        <v>18</v>
      </c>
      <c r="M205">
        <v>17</v>
      </c>
      <c r="N205" s="1">
        <v>16</v>
      </c>
    </row>
    <row r="206" spans="9:14" x14ac:dyDescent="0.35">
      <c r="I206" s="17"/>
      <c r="J206" s="10"/>
    </row>
    <row r="207" spans="9:14" x14ac:dyDescent="0.35">
      <c r="I207" s="17"/>
      <c r="J207" s="10">
        <v>84</v>
      </c>
      <c r="K207">
        <v>65</v>
      </c>
      <c r="L207">
        <v>52</v>
      </c>
      <c r="M207">
        <v>58</v>
      </c>
      <c r="N207" s="1">
        <v>46</v>
      </c>
    </row>
    <row r="208" spans="9:14" x14ac:dyDescent="0.35">
      <c r="I208" s="17"/>
      <c r="J208" s="10">
        <v>86</v>
      </c>
      <c r="K208">
        <v>66</v>
      </c>
      <c r="L208">
        <v>51</v>
      </c>
      <c r="M208">
        <v>55</v>
      </c>
      <c r="N208" s="1">
        <v>42</v>
      </c>
    </row>
    <row r="209" spans="9:16" x14ac:dyDescent="0.35">
      <c r="I209" s="17"/>
      <c r="J209">
        <v>89</v>
      </c>
      <c r="K209">
        <v>66</v>
      </c>
      <c r="L209">
        <v>55</v>
      </c>
      <c r="M209">
        <v>57</v>
      </c>
      <c r="N209" s="1">
        <v>47</v>
      </c>
      <c r="P209" t="s">
        <v>305</v>
      </c>
    </row>
    <row r="210" spans="9:16" x14ac:dyDescent="0.35">
      <c r="I210" s="17" t="s">
        <v>19</v>
      </c>
      <c r="J210" s="10">
        <v>67</v>
      </c>
      <c r="K210">
        <v>49</v>
      </c>
      <c r="L210">
        <v>44</v>
      </c>
      <c r="M210">
        <v>49</v>
      </c>
      <c r="N210" s="1">
        <v>41</v>
      </c>
      <c r="P210" t="s">
        <v>310</v>
      </c>
    </row>
    <row r="211" spans="9:16" x14ac:dyDescent="0.35">
      <c r="I211" s="17"/>
      <c r="J211" s="10">
        <v>81</v>
      </c>
      <c r="K211">
        <v>60</v>
      </c>
      <c r="L211">
        <v>47</v>
      </c>
      <c r="M211">
        <v>55</v>
      </c>
      <c r="N211" s="1">
        <v>44</v>
      </c>
      <c r="P211" t="s">
        <v>314</v>
      </c>
    </row>
    <row r="212" spans="9:16" x14ac:dyDescent="0.35">
      <c r="I212" s="17"/>
      <c r="J212" s="10">
        <v>90</v>
      </c>
      <c r="K212">
        <v>63</v>
      </c>
      <c r="L212">
        <v>50</v>
      </c>
      <c r="M212">
        <v>54</v>
      </c>
      <c r="N212" s="1">
        <v>41</v>
      </c>
    </row>
    <row r="213" spans="9:16" x14ac:dyDescent="0.35">
      <c r="I213" s="17"/>
      <c r="J213" s="10"/>
      <c r="P213" t="s">
        <v>319</v>
      </c>
    </row>
    <row r="214" spans="9:16" x14ac:dyDescent="0.35">
      <c r="I214" s="17"/>
      <c r="J214" s="10">
        <v>84</v>
      </c>
      <c r="K214">
        <v>68</v>
      </c>
      <c r="L214">
        <v>51</v>
      </c>
      <c r="M214">
        <v>54</v>
      </c>
      <c r="N214" s="1">
        <v>46</v>
      </c>
      <c r="P214" t="s">
        <v>323</v>
      </c>
    </row>
    <row r="215" spans="9:16" x14ac:dyDescent="0.35">
      <c r="I215" s="17"/>
      <c r="J215" s="10">
        <v>69</v>
      </c>
      <c r="K215">
        <v>63</v>
      </c>
      <c r="L215">
        <v>48</v>
      </c>
      <c r="M215">
        <v>53</v>
      </c>
      <c r="N215" s="1">
        <v>39</v>
      </c>
      <c r="P215" t="s">
        <v>328</v>
      </c>
    </row>
    <row r="216" spans="9:16" x14ac:dyDescent="0.35">
      <c r="I216" s="17"/>
      <c r="J216">
        <v>88</v>
      </c>
      <c r="K216">
        <v>67</v>
      </c>
      <c r="L216">
        <v>52</v>
      </c>
      <c r="M216">
        <v>55</v>
      </c>
      <c r="N216" s="1">
        <v>45</v>
      </c>
    </row>
  </sheetData>
  <mergeCells count="65">
    <mergeCell ref="B118:B123"/>
    <mergeCell ref="I121:I127"/>
    <mergeCell ref="A78:A89"/>
    <mergeCell ref="B78:F78"/>
    <mergeCell ref="I78:L78"/>
    <mergeCell ref="O78:R78"/>
    <mergeCell ref="U78:X78"/>
    <mergeCell ref="A63:A74"/>
    <mergeCell ref="B63:F63"/>
    <mergeCell ref="I63:L63"/>
    <mergeCell ref="O63:R63"/>
    <mergeCell ref="U63:X63"/>
    <mergeCell ref="AG63:AJ63"/>
    <mergeCell ref="AK63:AN63"/>
    <mergeCell ref="AA78:AD78"/>
    <mergeCell ref="AG78:AJ78"/>
    <mergeCell ref="AK78:AN78"/>
    <mergeCell ref="AA63:AD63"/>
    <mergeCell ref="AK33:AN33"/>
    <mergeCell ref="A48:A55"/>
    <mergeCell ref="B48:F48"/>
    <mergeCell ref="I48:L48"/>
    <mergeCell ref="O48:R48"/>
    <mergeCell ref="U48:X48"/>
    <mergeCell ref="AA48:AD48"/>
    <mergeCell ref="AG48:AJ48"/>
    <mergeCell ref="AK48:AN48"/>
    <mergeCell ref="AA33:AD33"/>
    <mergeCell ref="AG33:AJ33"/>
    <mergeCell ref="A19:A25"/>
    <mergeCell ref="B19:F19"/>
    <mergeCell ref="I19:L19"/>
    <mergeCell ref="O19:R19"/>
    <mergeCell ref="U19:X19"/>
    <mergeCell ref="A33:A39"/>
    <mergeCell ref="B33:F33"/>
    <mergeCell ref="I33:L33"/>
    <mergeCell ref="O33:R33"/>
    <mergeCell ref="U33:X33"/>
    <mergeCell ref="AA3:AD3"/>
    <mergeCell ref="AG3:AJ3"/>
    <mergeCell ref="AA19:AD19"/>
    <mergeCell ref="AG19:AJ19"/>
    <mergeCell ref="AK19:AN19"/>
    <mergeCell ref="I203:I209"/>
    <mergeCell ref="I210:I216"/>
    <mergeCell ref="B3:F3"/>
    <mergeCell ref="I3:L3"/>
    <mergeCell ref="U3:X3"/>
    <mergeCell ref="B125:B130"/>
    <mergeCell ref="I128:I134"/>
    <mergeCell ref="I135:I141"/>
    <mergeCell ref="C93:G95"/>
    <mergeCell ref="J94:O94"/>
    <mergeCell ref="B97:B102"/>
    <mergeCell ref="B104:B109"/>
    <mergeCell ref="J105:O105"/>
    <mergeCell ref="I107:I113"/>
    <mergeCell ref="B111:B116"/>
    <mergeCell ref="I114:I120"/>
    <mergeCell ref="I180:I181"/>
    <mergeCell ref="J180:N180"/>
    <mergeCell ref="I182:I188"/>
    <mergeCell ref="I189:I195"/>
    <mergeCell ref="I196:I202"/>
  </mergeCells>
  <conditionalFormatting sqref="D97:D102">
    <cfRule type="top10" dxfId="10" priority="5" rank="1"/>
    <cfRule type="top10" dxfId="9" priority="7" rank="1"/>
  </conditionalFormatting>
  <conditionalFormatting sqref="E97:G102">
    <cfRule type="top10" dxfId="8" priority="6" rank="1"/>
  </conditionalFormatting>
  <conditionalFormatting sqref="G104:G109">
    <cfRule type="top10" dxfId="3" priority="4" rank="1"/>
  </conditionalFormatting>
  <conditionalFormatting sqref="G111:G116">
    <cfRule type="top10" dxfId="2" priority="3" rank="1"/>
  </conditionalFormatting>
  <conditionalFormatting sqref="G118:G123">
    <cfRule type="top10" dxfId="1" priority="2" rank="1"/>
  </conditionalFormatting>
  <conditionalFormatting sqref="G125:G130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5CB6-695F-4637-99EE-E62AE05DF6A8}">
  <dimension ref="A3:AN181"/>
  <sheetViews>
    <sheetView topLeftCell="A131" workbookViewId="0">
      <selection activeCell="C63" sqref="C63"/>
    </sheetView>
  </sheetViews>
  <sheetFormatPr defaultRowHeight="14.5" x14ac:dyDescent="0.35"/>
  <cols>
    <col min="1" max="1" width="3.26953125" customWidth="1"/>
    <col min="2" max="2" width="5" style="2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9" width="13" bestFit="1" customWidth="1"/>
    <col min="10" max="10" width="20.453125" customWidth="1"/>
    <col min="11" max="12" width="13" bestFit="1" customWidth="1"/>
    <col min="13" max="13" width="13" customWidth="1"/>
    <col min="14" max="14" width="1.26953125" style="1" customWidth="1"/>
    <col min="15" max="19" width="13" customWidth="1"/>
    <col min="20" max="20" width="1.2695312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</cols>
  <sheetData>
    <row r="3" spans="2:36" x14ac:dyDescent="0.35">
      <c r="B3" s="18" t="s">
        <v>5</v>
      </c>
      <c r="C3" s="18"/>
      <c r="D3" s="18"/>
      <c r="E3" s="18"/>
      <c r="F3" s="18"/>
      <c r="G3" s="7"/>
      <c r="I3" s="18" t="s">
        <v>8</v>
      </c>
      <c r="J3" s="18"/>
      <c r="K3" s="18"/>
      <c r="L3" s="18"/>
      <c r="M3" s="7"/>
      <c r="O3" s="7"/>
      <c r="P3" s="7"/>
      <c r="Q3" s="7"/>
      <c r="R3" s="7"/>
      <c r="S3" s="7"/>
      <c r="U3" s="18" t="s">
        <v>9</v>
      </c>
      <c r="V3" s="18"/>
      <c r="W3" s="18"/>
      <c r="X3" s="18"/>
      <c r="Y3" s="7"/>
      <c r="AA3" s="18" t="s">
        <v>6</v>
      </c>
      <c r="AB3" s="18"/>
      <c r="AC3" s="18"/>
      <c r="AD3" s="18"/>
      <c r="AE3" s="7"/>
      <c r="AG3" s="18" t="s">
        <v>7</v>
      </c>
      <c r="AH3" s="18"/>
      <c r="AI3" s="18"/>
      <c r="AJ3" s="18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7" spans="1:40" x14ac:dyDescent="0.35">
      <c r="C17" s="10" t="str">
        <f>C13 &amp; "-" &amp; C14 &amp; "(" &amp; C15 &amp; ")"</f>
        <v>66.5772766942741-95.9514946172289(77.1401626465333)</v>
      </c>
    </row>
    <row r="19" spans="1:40" ht="15" customHeight="1" x14ac:dyDescent="0.35">
      <c r="A19" s="19" t="s">
        <v>15</v>
      </c>
      <c r="B19" s="18" t="s">
        <v>5</v>
      </c>
      <c r="C19" s="18"/>
      <c r="D19" s="18"/>
      <c r="E19" s="18"/>
      <c r="F19" s="18"/>
      <c r="G19" s="7"/>
      <c r="I19" s="18" t="s">
        <v>8</v>
      </c>
      <c r="J19" s="18"/>
      <c r="K19" s="18"/>
      <c r="L19" s="18"/>
      <c r="M19" s="7"/>
      <c r="O19" s="18" t="s">
        <v>14</v>
      </c>
      <c r="P19" s="18"/>
      <c r="Q19" s="18"/>
      <c r="R19" s="18"/>
      <c r="S19" s="7"/>
      <c r="U19" s="18" t="s">
        <v>9</v>
      </c>
      <c r="V19" s="18"/>
      <c r="W19" s="18"/>
      <c r="X19" s="18"/>
      <c r="Y19" s="7"/>
      <c r="AA19" s="18" t="s">
        <v>6</v>
      </c>
      <c r="AB19" s="18"/>
      <c r="AC19" s="18"/>
      <c r="AD19" s="18"/>
      <c r="AE19" s="7"/>
      <c r="AG19" s="18" t="s">
        <v>7</v>
      </c>
      <c r="AH19" s="18"/>
      <c r="AI19" s="18"/>
      <c r="AJ19" s="18"/>
      <c r="AK19" s="18" t="s">
        <v>7</v>
      </c>
      <c r="AL19" s="18"/>
      <c r="AM19" s="18"/>
      <c r="AN19" s="18"/>
    </row>
    <row r="20" spans="1:40" x14ac:dyDescent="0.35">
      <c r="A20" s="19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9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35">
      <c r="A22" s="19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35">
      <c r="A23" s="19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35">
      <c r="A24" s="19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35">
      <c r="A25" s="19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35">
      <c r="A26" s="19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35">
      <c r="A27" s="8"/>
    </row>
    <row r="28" spans="1:40" x14ac:dyDescent="0.35">
      <c r="A28" s="8"/>
    </row>
    <row r="29" spans="1:40" x14ac:dyDescent="0.35">
      <c r="A29" s="8"/>
      <c r="B29" s="2" t="s">
        <v>11</v>
      </c>
      <c r="C29" s="3">
        <f>ROUND(MIN(C21:C26)*100,0)</f>
        <v>37</v>
      </c>
      <c r="D29" s="3">
        <f t="shared" ref="D29:AK29" si="3">ROUND(MIN(D21:D26)*100,0)</f>
        <v>35</v>
      </c>
      <c r="E29" s="3">
        <f t="shared" si="3"/>
        <v>34</v>
      </c>
      <c r="F29" s="3">
        <f t="shared" si="3"/>
        <v>64</v>
      </c>
      <c r="G29" s="3">
        <f t="shared" si="3"/>
        <v>66</v>
      </c>
      <c r="H29" s="3">
        <f t="shared" si="3"/>
        <v>0</v>
      </c>
      <c r="I29" s="3">
        <f t="shared" si="3"/>
        <v>45</v>
      </c>
      <c r="J29" s="3">
        <f t="shared" si="3"/>
        <v>45</v>
      </c>
      <c r="K29" s="3">
        <f t="shared" si="3"/>
        <v>37</v>
      </c>
      <c r="L29" s="3">
        <f t="shared" si="3"/>
        <v>50</v>
      </c>
      <c r="M29" s="3">
        <f t="shared" si="3"/>
        <v>82</v>
      </c>
      <c r="N29" s="3">
        <f t="shared" si="3"/>
        <v>0</v>
      </c>
      <c r="O29" s="3">
        <f t="shared" si="3"/>
        <v>39</v>
      </c>
      <c r="P29" s="3">
        <f t="shared" si="3"/>
        <v>36</v>
      </c>
      <c r="Q29" s="3">
        <f t="shared" si="3"/>
        <v>34</v>
      </c>
      <c r="R29" s="3">
        <f t="shared" si="3"/>
        <v>66</v>
      </c>
      <c r="S29" s="3">
        <f t="shared" si="3"/>
        <v>75</v>
      </c>
      <c r="T29" s="3">
        <f t="shared" si="3"/>
        <v>0</v>
      </c>
      <c r="U29" s="3">
        <f t="shared" si="3"/>
        <v>40</v>
      </c>
      <c r="V29" s="3">
        <f t="shared" si="3"/>
        <v>41</v>
      </c>
      <c r="W29" s="3">
        <f t="shared" si="3"/>
        <v>37</v>
      </c>
      <c r="X29" s="3">
        <f t="shared" si="3"/>
        <v>68</v>
      </c>
      <c r="Y29" s="3">
        <f t="shared" si="3"/>
        <v>76</v>
      </c>
      <c r="Z29" s="3">
        <f t="shared" si="3"/>
        <v>0</v>
      </c>
      <c r="AA29" s="3">
        <f t="shared" si="3"/>
        <v>39</v>
      </c>
      <c r="AB29" s="3">
        <f t="shared" si="3"/>
        <v>38</v>
      </c>
      <c r="AC29" s="3">
        <f t="shared" si="3"/>
        <v>35</v>
      </c>
      <c r="AD29" s="3">
        <f t="shared" si="3"/>
        <v>67</v>
      </c>
      <c r="AE29" s="3">
        <f t="shared" si="3"/>
        <v>76</v>
      </c>
      <c r="AF29" s="3">
        <f t="shared" si="3"/>
        <v>0</v>
      </c>
      <c r="AG29" s="3">
        <f t="shared" si="3"/>
        <v>41</v>
      </c>
      <c r="AH29" s="3">
        <f t="shared" si="3"/>
        <v>38</v>
      </c>
      <c r="AI29" s="3">
        <f t="shared" si="3"/>
        <v>36</v>
      </c>
      <c r="AJ29" s="3">
        <f t="shared" si="3"/>
        <v>66</v>
      </c>
      <c r="AK29" s="3">
        <f t="shared" si="3"/>
        <v>78</v>
      </c>
    </row>
    <row r="30" spans="1:40" x14ac:dyDescent="0.35">
      <c r="A30" s="8"/>
      <c r="B30" s="2" t="s">
        <v>12</v>
      </c>
      <c r="C30" s="3">
        <f>ROUND(MAX(C22:C27)*100,0)</f>
        <v>81</v>
      </c>
      <c r="D30" s="3">
        <f t="shared" ref="D30:AK30" si="4">ROUND(MAX(D22:D27)*100,0)</f>
        <v>80</v>
      </c>
      <c r="E30" s="3">
        <f t="shared" si="4"/>
        <v>77</v>
      </c>
      <c r="F30" s="3">
        <f t="shared" si="4"/>
        <v>80</v>
      </c>
      <c r="G30" s="3">
        <f t="shared" si="4"/>
        <v>87</v>
      </c>
      <c r="H30" s="3">
        <f t="shared" si="4"/>
        <v>0</v>
      </c>
      <c r="I30" s="3">
        <f t="shared" si="4"/>
        <v>88</v>
      </c>
      <c r="J30" s="3">
        <f t="shared" si="4"/>
        <v>82</v>
      </c>
      <c r="K30" s="3">
        <f t="shared" si="4"/>
        <v>82</v>
      </c>
      <c r="L30" s="3">
        <f t="shared" si="4"/>
        <v>82</v>
      </c>
      <c r="M30" s="3">
        <f t="shared" si="4"/>
        <v>87</v>
      </c>
      <c r="N30" s="3">
        <f t="shared" si="4"/>
        <v>0</v>
      </c>
      <c r="O30" s="3">
        <f t="shared" si="4"/>
        <v>86</v>
      </c>
      <c r="P30" s="3">
        <f t="shared" si="4"/>
        <v>80</v>
      </c>
      <c r="Q30" s="3">
        <f t="shared" si="4"/>
        <v>80</v>
      </c>
      <c r="R30" s="3">
        <f t="shared" si="4"/>
        <v>79</v>
      </c>
      <c r="S30" s="3">
        <f t="shared" si="4"/>
        <v>95</v>
      </c>
      <c r="T30" s="3">
        <f t="shared" si="4"/>
        <v>0</v>
      </c>
      <c r="U30" s="3">
        <f t="shared" si="4"/>
        <v>86</v>
      </c>
      <c r="V30" s="3">
        <f t="shared" si="4"/>
        <v>82</v>
      </c>
      <c r="W30" s="3">
        <f t="shared" si="4"/>
        <v>82</v>
      </c>
      <c r="X30" s="3">
        <f t="shared" si="4"/>
        <v>81</v>
      </c>
      <c r="Y30" s="3">
        <f t="shared" si="4"/>
        <v>93</v>
      </c>
      <c r="Z30" s="3">
        <f t="shared" si="4"/>
        <v>0</v>
      </c>
      <c r="AA30" s="3">
        <f t="shared" si="4"/>
        <v>86</v>
      </c>
      <c r="AB30" s="3">
        <f t="shared" si="4"/>
        <v>83</v>
      </c>
      <c r="AC30" s="3">
        <f t="shared" si="4"/>
        <v>83</v>
      </c>
      <c r="AD30" s="3">
        <f t="shared" si="4"/>
        <v>82</v>
      </c>
      <c r="AE30" s="3">
        <f t="shared" si="4"/>
        <v>90</v>
      </c>
      <c r="AF30" s="3">
        <f t="shared" si="4"/>
        <v>0</v>
      </c>
      <c r="AG30" s="3">
        <f t="shared" si="4"/>
        <v>86</v>
      </c>
      <c r="AH30" s="3">
        <f t="shared" si="4"/>
        <v>81</v>
      </c>
      <c r="AI30" s="3">
        <f t="shared" si="4"/>
        <v>82</v>
      </c>
      <c r="AJ30" s="3">
        <f t="shared" si="4"/>
        <v>81</v>
      </c>
      <c r="AK30" s="3">
        <f t="shared" si="4"/>
        <v>95</v>
      </c>
    </row>
    <row r="31" spans="1:40" x14ac:dyDescent="0.35">
      <c r="A31" s="8"/>
      <c r="B31" s="2" t="s">
        <v>10</v>
      </c>
      <c r="C31" s="3">
        <f>ROUND(AVERAGE(C23:C28)*100,0)</f>
        <v>53</v>
      </c>
      <c r="D31" s="3">
        <f t="shared" ref="D31:AK31" si="5">ROUND(AVERAGE(D23:D28)*100,0)</f>
        <v>50</v>
      </c>
      <c r="E31" s="3">
        <f t="shared" si="5"/>
        <v>49</v>
      </c>
      <c r="F31" s="3">
        <f t="shared" si="5"/>
        <v>67</v>
      </c>
      <c r="G31" s="3">
        <f t="shared" si="5"/>
        <v>86</v>
      </c>
      <c r="H31" s="3" t="e">
        <f t="shared" si="5"/>
        <v>#DIV/0!</v>
      </c>
      <c r="I31" s="3">
        <f t="shared" si="5"/>
        <v>60</v>
      </c>
      <c r="J31" s="3">
        <f t="shared" si="5"/>
        <v>57</v>
      </c>
      <c r="K31" s="3">
        <f t="shared" si="5"/>
        <v>52</v>
      </c>
      <c r="L31" s="3">
        <f t="shared" si="5"/>
        <v>61</v>
      </c>
      <c r="M31" s="3">
        <f t="shared" si="5"/>
        <v>84</v>
      </c>
      <c r="N31" s="3" t="e">
        <f t="shared" si="5"/>
        <v>#DIV/0!</v>
      </c>
      <c r="O31" s="3">
        <f t="shared" si="5"/>
        <v>58</v>
      </c>
      <c r="P31" s="3">
        <f t="shared" si="5"/>
        <v>51</v>
      </c>
      <c r="Q31" s="3">
        <f t="shared" si="5"/>
        <v>50</v>
      </c>
      <c r="R31" s="3">
        <f t="shared" si="5"/>
        <v>69</v>
      </c>
      <c r="S31" s="3">
        <f t="shared" si="5"/>
        <v>94</v>
      </c>
      <c r="T31" s="3" t="e">
        <f t="shared" si="5"/>
        <v>#DIV/0!</v>
      </c>
      <c r="U31" s="3">
        <f t="shared" si="5"/>
        <v>58</v>
      </c>
      <c r="V31" s="3">
        <f t="shared" si="5"/>
        <v>56</v>
      </c>
      <c r="W31" s="3">
        <f t="shared" si="5"/>
        <v>53</v>
      </c>
      <c r="X31" s="3">
        <f t="shared" si="5"/>
        <v>71</v>
      </c>
      <c r="Y31" s="3">
        <f t="shared" si="5"/>
        <v>93</v>
      </c>
      <c r="Z31" s="3" t="e">
        <f t="shared" si="5"/>
        <v>#DIV/0!</v>
      </c>
      <c r="AA31" s="3">
        <f t="shared" si="5"/>
        <v>55</v>
      </c>
      <c r="AB31" s="3">
        <f t="shared" si="5"/>
        <v>53</v>
      </c>
      <c r="AC31" s="3">
        <f t="shared" si="5"/>
        <v>50</v>
      </c>
      <c r="AD31" s="3">
        <f t="shared" si="5"/>
        <v>70</v>
      </c>
      <c r="AE31" s="3">
        <f t="shared" si="5"/>
        <v>90</v>
      </c>
      <c r="AF31" s="3" t="e">
        <f t="shared" si="5"/>
        <v>#DIV/0!</v>
      </c>
      <c r="AG31" s="3">
        <f t="shared" si="5"/>
        <v>58</v>
      </c>
      <c r="AH31" s="3">
        <f t="shared" si="5"/>
        <v>53</v>
      </c>
      <c r="AI31" s="3">
        <f t="shared" si="5"/>
        <v>52</v>
      </c>
      <c r="AJ31" s="3">
        <f t="shared" si="5"/>
        <v>70</v>
      </c>
      <c r="AK31" s="3">
        <f t="shared" si="5"/>
        <v>95</v>
      </c>
    </row>
    <row r="32" spans="1:40" x14ac:dyDescent="0.35">
      <c r="C32" s="10" t="str">
        <f>C29 &amp; "-" &amp; C30 &amp; "(" &amp; C31 &amp; ")"</f>
        <v>37-81(53)</v>
      </c>
      <c r="D32" s="10" t="str">
        <f t="shared" ref="D32:AK32" si="6">D29 &amp; "-" &amp; D30 &amp; "(" &amp; D31 &amp; ")"</f>
        <v>35-80(50)</v>
      </c>
      <c r="E32" s="10" t="str">
        <f t="shared" si="6"/>
        <v>34-77(49)</v>
      </c>
      <c r="F32" s="10" t="str">
        <f t="shared" si="6"/>
        <v>64-80(67)</v>
      </c>
      <c r="G32" s="10" t="str">
        <f t="shared" si="6"/>
        <v>66-87(86)</v>
      </c>
      <c r="H32" s="10" t="e">
        <f t="shared" si="6"/>
        <v>#DIV/0!</v>
      </c>
      <c r="I32" s="10" t="str">
        <f t="shared" si="6"/>
        <v>45-88(60)</v>
      </c>
      <c r="J32" s="10" t="str">
        <f t="shared" si="6"/>
        <v>45-82(57)</v>
      </c>
      <c r="K32" s="10" t="str">
        <f t="shared" si="6"/>
        <v>37-82(52)</v>
      </c>
      <c r="L32" s="10" t="str">
        <f t="shared" si="6"/>
        <v>50-82(61)</v>
      </c>
      <c r="M32" s="10" t="str">
        <f t="shared" si="6"/>
        <v>82-87(84)</v>
      </c>
      <c r="N32" s="10" t="e">
        <f t="shared" si="6"/>
        <v>#DIV/0!</v>
      </c>
      <c r="O32" s="10" t="str">
        <f t="shared" si="6"/>
        <v>39-86(58)</v>
      </c>
      <c r="P32" s="10" t="str">
        <f t="shared" si="6"/>
        <v>36-80(51)</v>
      </c>
      <c r="Q32" s="10" t="str">
        <f t="shared" si="6"/>
        <v>34-80(50)</v>
      </c>
      <c r="R32" s="10" t="str">
        <f t="shared" si="6"/>
        <v>66-79(69)</v>
      </c>
      <c r="S32" s="10" t="str">
        <f t="shared" si="6"/>
        <v>75-95(94)</v>
      </c>
      <c r="T32" s="10" t="e">
        <f t="shared" si="6"/>
        <v>#DIV/0!</v>
      </c>
      <c r="U32" s="10" t="str">
        <f t="shared" si="6"/>
        <v>40-86(58)</v>
      </c>
      <c r="V32" s="10" t="str">
        <f t="shared" si="6"/>
        <v>41-82(56)</v>
      </c>
      <c r="W32" s="10" t="str">
        <f t="shared" si="6"/>
        <v>37-82(53)</v>
      </c>
      <c r="X32" s="10" t="str">
        <f t="shared" si="6"/>
        <v>68-81(71)</v>
      </c>
      <c r="Y32" s="10" t="str">
        <f t="shared" si="6"/>
        <v>76-93(93)</v>
      </c>
      <c r="Z32" s="10" t="e">
        <f t="shared" si="6"/>
        <v>#DIV/0!</v>
      </c>
      <c r="AA32" s="10" t="str">
        <f t="shared" si="6"/>
        <v>39-86(55)</v>
      </c>
      <c r="AB32" s="10" t="str">
        <f t="shared" si="6"/>
        <v>38-83(53)</v>
      </c>
      <c r="AC32" s="10" t="str">
        <f t="shared" si="6"/>
        <v>35-83(50)</v>
      </c>
      <c r="AD32" s="10" t="str">
        <f t="shared" si="6"/>
        <v>67-82(70)</v>
      </c>
      <c r="AE32" s="10" t="str">
        <f t="shared" si="6"/>
        <v>76-90(90)</v>
      </c>
      <c r="AF32" s="10" t="e">
        <f t="shared" si="6"/>
        <v>#DIV/0!</v>
      </c>
      <c r="AG32" s="10" t="str">
        <f t="shared" si="6"/>
        <v>41-86(58)</v>
      </c>
      <c r="AH32" s="10" t="str">
        <f t="shared" si="6"/>
        <v>38-81(53)</v>
      </c>
      <c r="AI32" s="10" t="str">
        <f t="shared" si="6"/>
        <v>36-82(52)</v>
      </c>
      <c r="AJ32" s="10" t="str">
        <f t="shared" si="6"/>
        <v>66-81(70)</v>
      </c>
      <c r="AK32" s="10" t="str">
        <f t="shared" si="6"/>
        <v>78-95(95)</v>
      </c>
    </row>
    <row r="33" spans="1:40" x14ac:dyDescent="0.35">
      <c r="E33" s="10"/>
    </row>
    <row r="34" spans="1:40" ht="15" customHeight="1" x14ac:dyDescent="0.35">
      <c r="A34" s="19" t="s">
        <v>16</v>
      </c>
      <c r="B34" s="18" t="s">
        <v>5</v>
      </c>
      <c r="C34" s="18"/>
      <c r="D34" s="18"/>
      <c r="E34" s="18"/>
      <c r="F34" s="18"/>
      <c r="G34" s="7"/>
      <c r="I34" s="18" t="s">
        <v>8</v>
      </c>
      <c r="J34" s="18"/>
      <c r="K34" s="18"/>
      <c r="L34" s="18"/>
      <c r="M34" s="7"/>
      <c r="O34" s="18" t="s">
        <v>14</v>
      </c>
      <c r="P34" s="18"/>
      <c r="Q34" s="18"/>
      <c r="R34" s="18"/>
      <c r="S34" s="7"/>
      <c r="U34" s="18" t="s">
        <v>9</v>
      </c>
      <c r="V34" s="18"/>
      <c r="W34" s="18"/>
      <c r="X34" s="18"/>
      <c r="Y34" s="7"/>
      <c r="AA34" s="18" t="s">
        <v>6</v>
      </c>
      <c r="AB34" s="18"/>
      <c r="AC34" s="18"/>
      <c r="AD34" s="18"/>
      <c r="AE34" s="7"/>
      <c r="AG34" s="18" t="s">
        <v>7</v>
      </c>
      <c r="AH34" s="18"/>
      <c r="AI34" s="18"/>
      <c r="AJ34" s="18"/>
      <c r="AK34" s="18" t="s">
        <v>7</v>
      </c>
      <c r="AL34" s="18"/>
      <c r="AM34" s="18"/>
      <c r="AN34" s="18"/>
    </row>
    <row r="35" spans="1:40" x14ac:dyDescent="0.35">
      <c r="A35" s="19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35">
      <c r="A36" s="19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35">
      <c r="A37" s="19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35">
      <c r="A38" s="19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35">
      <c r="A39" s="19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35">
      <c r="A40" s="19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35">
      <c r="A41" s="19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35">
      <c r="A42" s="8"/>
    </row>
    <row r="43" spans="1:40" x14ac:dyDescent="0.35">
      <c r="A43" s="8"/>
    </row>
    <row r="44" spans="1:40" x14ac:dyDescent="0.35">
      <c r="A44" s="8"/>
      <c r="B44" s="2" t="s">
        <v>11</v>
      </c>
      <c r="C44" s="3">
        <f>ROUND(MIN(C36:C41)*100,0)</f>
        <v>38</v>
      </c>
      <c r="D44" s="3">
        <f t="shared" ref="D44:AK44" si="7">ROUND(MIN(D36:D41)*100,0)</f>
        <v>34</v>
      </c>
      <c r="E44" s="3">
        <f t="shared" si="7"/>
        <v>33</v>
      </c>
      <c r="F44" s="3">
        <f t="shared" si="7"/>
        <v>64</v>
      </c>
      <c r="G44" s="3">
        <f t="shared" si="7"/>
        <v>66</v>
      </c>
      <c r="H44" s="3">
        <f t="shared" si="7"/>
        <v>0</v>
      </c>
      <c r="I44" s="3">
        <f t="shared" si="7"/>
        <v>43</v>
      </c>
      <c r="J44" s="3">
        <f t="shared" si="7"/>
        <v>41</v>
      </c>
      <c r="K44" s="3">
        <f t="shared" si="7"/>
        <v>35</v>
      </c>
      <c r="L44" s="3">
        <f t="shared" si="7"/>
        <v>47</v>
      </c>
      <c r="M44" s="3">
        <f t="shared" si="7"/>
        <v>85</v>
      </c>
      <c r="N44" s="3">
        <f t="shared" si="7"/>
        <v>0</v>
      </c>
      <c r="O44" s="3">
        <f t="shared" si="7"/>
        <v>40</v>
      </c>
      <c r="P44" s="3">
        <f t="shared" si="7"/>
        <v>36</v>
      </c>
      <c r="Q44" s="3">
        <f t="shared" si="7"/>
        <v>34</v>
      </c>
      <c r="R44" s="3">
        <f t="shared" si="7"/>
        <v>66</v>
      </c>
      <c r="S44" s="3">
        <f t="shared" si="7"/>
        <v>75</v>
      </c>
      <c r="T44" s="3">
        <f t="shared" si="7"/>
        <v>0</v>
      </c>
      <c r="U44" s="3">
        <f t="shared" si="7"/>
        <v>41</v>
      </c>
      <c r="V44" s="3">
        <f t="shared" si="7"/>
        <v>40</v>
      </c>
      <c r="W44" s="3">
        <f t="shared" si="7"/>
        <v>37</v>
      </c>
      <c r="X44" s="3">
        <f t="shared" si="7"/>
        <v>68</v>
      </c>
      <c r="Y44" s="3">
        <f t="shared" si="7"/>
        <v>76</v>
      </c>
      <c r="Z44" s="3">
        <f t="shared" si="7"/>
        <v>0</v>
      </c>
      <c r="AA44" s="3">
        <f t="shared" si="7"/>
        <v>38</v>
      </c>
      <c r="AB44" s="3">
        <f t="shared" si="7"/>
        <v>40</v>
      </c>
      <c r="AC44" s="3">
        <f t="shared" si="7"/>
        <v>35</v>
      </c>
      <c r="AD44" s="3">
        <f t="shared" si="7"/>
        <v>68</v>
      </c>
      <c r="AE44" s="3">
        <f t="shared" si="7"/>
        <v>76</v>
      </c>
      <c r="AF44" s="3">
        <f t="shared" si="7"/>
        <v>0</v>
      </c>
      <c r="AG44" s="3">
        <f t="shared" si="7"/>
        <v>40</v>
      </c>
      <c r="AH44" s="3">
        <f t="shared" si="7"/>
        <v>37</v>
      </c>
      <c r="AI44" s="3">
        <f t="shared" si="7"/>
        <v>34</v>
      </c>
      <c r="AJ44" s="3">
        <f t="shared" si="7"/>
        <v>65</v>
      </c>
      <c r="AK44" s="3">
        <f t="shared" si="7"/>
        <v>81</v>
      </c>
    </row>
    <row r="45" spans="1:40" x14ac:dyDescent="0.35">
      <c r="A45" s="8"/>
      <c r="B45" s="2" t="s">
        <v>12</v>
      </c>
      <c r="C45" s="3">
        <f>ROUND(MAX(C37:C42)*100,0)</f>
        <v>80</v>
      </c>
      <c r="D45" s="3">
        <f t="shared" ref="D45:AK45" si="8">ROUND(MAX(D37:D42)*100,0)</f>
        <v>80</v>
      </c>
      <c r="E45" s="3">
        <f t="shared" si="8"/>
        <v>77</v>
      </c>
      <c r="F45" s="3">
        <f t="shared" si="8"/>
        <v>80</v>
      </c>
      <c r="G45" s="3">
        <f t="shared" si="8"/>
        <v>87</v>
      </c>
      <c r="H45" s="3">
        <f t="shared" si="8"/>
        <v>0</v>
      </c>
      <c r="I45" s="3">
        <f t="shared" si="8"/>
        <v>87</v>
      </c>
      <c r="J45" s="3">
        <f t="shared" si="8"/>
        <v>86</v>
      </c>
      <c r="K45" s="3">
        <f t="shared" si="8"/>
        <v>86</v>
      </c>
      <c r="L45" s="3">
        <f t="shared" si="8"/>
        <v>85</v>
      </c>
      <c r="M45" s="3">
        <f t="shared" si="8"/>
        <v>92</v>
      </c>
      <c r="N45" s="3">
        <f t="shared" si="8"/>
        <v>0</v>
      </c>
      <c r="O45" s="3">
        <f t="shared" si="8"/>
        <v>86</v>
      </c>
      <c r="P45" s="3">
        <f t="shared" si="8"/>
        <v>80</v>
      </c>
      <c r="Q45" s="3">
        <f t="shared" si="8"/>
        <v>80</v>
      </c>
      <c r="R45" s="3">
        <f t="shared" si="8"/>
        <v>79</v>
      </c>
      <c r="S45" s="3">
        <f t="shared" si="8"/>
        <v>95</v>
      </c>
      <c r="T45" s="3">
        <f t="shared" si="8"/>
        <v>0</v>
      </c>
      <c r="U45" s="3">
        <f t="shared" si="8"/>
        <v>85</v>
      </c>
      <c r="V45" s="3">
        <f t="shared" si="8"/>
        <v>82</v>
      </c>
      <c r="W45" s="3">
        <f t="shared" si="8"/>
        <v>82</v>
      </c>
      <c r="X45" s="3">
        <f t="shared" si="8"/>
        <v>81</v>
      </c>
      <c r="Y45" s="3">
        <f t="shared" si="8"/>
        <v>93</v>
      </c>
      <c r="Z45" s="3">
        <f t="shared" si="8"/>
        <v>0</v>
      </c>
      <c r="AA45" s="3">
        <f t="shared" si="8"/>
        <v>87</v>
      </c>
      <c r="AB45" s="3">
        <f t="shared" si="8"/>
        <v>85</v>
      </c>
      <c r="AC45" s="3">
        <f t="shared" si="8"/>
        <v>85</v>
      </c>
      <c r="AD45" s="3">
        <f t="shared" si="8"/>
        <v>84</v>
      </c>
      <c r="AE45" s="3">
        <f t="shared" si="8"/>
        <v>92</v>
      </c>
      <c r="AF45" s="3">
        <f t="shared" si="8"/>
        <v>0</v>
      </c>
      <c r="AG45" s="3">
        <f t="shared" si="8"/>
        <v>87</v>
      </c>
      <c r="AH45" s="3">
        <f t="shared" si="8"/>
        <v>78</v>
      </c>
      <c r="AI45" s="3">
        <f t="shared" si="8"/>
        <v>78</v>
      </c>
      <c r="AJ45" s="3">
        <f t="shared" si="8"/>
        <v>78</v>
      </c>
      <c r="AK45" s="3">
        <f t="shared" si="8"/>
        <v>95</v>
      </c>
    </row>
    <row r="46" spans="1:40" x14ac:dyDescent="0.35">
      <c r="A46" s="8"/>
      <c r="B46" s="2" t="s">
        <v>10</v>
      </c>
      <c r="C46" s="3">
        <f>ROUND(AVERAGE(C38:C43)*100,0)</f>
        <v>53</v>
      </c>
      <c r="D46" s="3">
        <f t="shared" ref="D46:AK46" si="9">ROUND(AVERAGE(D38:D43)*100,0)</f>
        <v>50</v>
      </c>
      <c r="E46" s="3">
        <f t="shared" si="9"/>
        <v>49</v>
      </c>
      <c r="F46" s="3">
        <f t="shared" si="9"/>
        <v>68</v>
      </c>
      <c r="G46" s="3">
        <f t="shared" si="9"/>
        <v>86</v>
      </c>
      <c r="H46" s="3" t="e">
        <f t="shared" si="9"/>
        <v>#DIV/0!</v>
      </c>
      <c r="I46" s="3">
        <f t="shared" si="9"/>
        <v>57</v>
      </c>
      <c r="J46" s="3">
        <f t="shared" si="9"/>
        <v>54</v>
      </c>
      <c r="K46" s="3">
        <f t="shared" si="9"/>
        <v>49</v>
      </c>
      <c r="L46" s="3">
        <f t="shared" si="9"/>
        <v>57</v>
      </c>
      <c r="M46" s="3">
        <f t="shared" si="9"/>
        <v>89</v>
      </c>
      <c r="N46" s="3" t="e">
        <f t="shared" si="9"/>
        <v>#DIV/0!</v>
      </c>
      <c r="O46" s="3">
        <f t="shared" si="9"/>
        <v>57</v>
      </c>
      <c r="P46" s="3">
        <f t="shared" si="9"/>
        <v>51</v>
      </c>
      <c r="Q46" s="3">
        <f t="shared" si="9"/>
        <v>50</v>
      </c>
      <c r="R46" s="3">
        <f t="shared" si="9"/>
        <v>69</v>
      </c>
      <c r="S46" s="3">
        <f t="shared" si="9"/>
        <v>94</v>
      </c>
      <c r="T46" s="3" t="e">
        <f t="shared" si="9"/>
        <v>#DIV/0!</v>
      </c>
      <c r="U46" s="3">
        <f t="shared" si="9"/>
        <v>58</v>
      </c>
      <c r="V46" s="3">
        <f t="shared" si="9"/>
        <v>56</v>
      </c>
      <c r="W46" s="3">
        <f t="shared" si="9"/>
        <v>53</v>
      </c>
      <c r="X46" s="3">
        <f t="shared" si="9"/>
        <v>72</v>
      </c>
      <c r="Y46" s="3">
        <f t="shared" si="9"/>
        <v>93</v>
      </c>
      <c r="Z46" s="3" t="e">
        <f t="shared" si="9"/>
        <v>#DIV/0!</v>
      </c>
      <c r="AA46" s="3">
        <f t="shared" si="9"/>
        <v>55</v>
      </c>
      <c r="AB46" s="3">
        <f t="shared" si="9"/>
        <v>54</v>
      </c>
      <c r="AC46" s="3">
        <f t="shared" si="9"/>
        <v>51</v>
      </c>
      <c r="AD46" s="3">
        <f t="shared" si="9"/>
        <v>71</v>
      </c>
      <c r="AE46" s="3">
        <f t="shared" si="9"/>
        <v>91</v>
      </c>
      <c r="AF46" s="3" t="e">
        <f t="shared" si="9"/>
        <v>#DIV/0!</v>
      </c>
      <c r="AG46" s="3">
        <f t="shared" si="9"/>
        <v>58</v>
      </c>
      <c r="AH46" s="3">
        <f t="shared" si="9"/>
        <v>51</v>
      </c>
      <c r="AI46" s="3">
        <f t="shared" si="9"/>
        <v>49</v>
      </c>
      <c r="AJ46" s="3">
        <f t="shared" si="9"/>
        <v>68</v>
      </c>
      <c r="AK46" s="3">
        <f t="shared" si="9"/>
        <v>94</v>
      </c>
    </row>
    <row r="47" spans="1:40" x14ac:dyDescent="0.35">
      <c r="C47" s="10" t="str">
        <f>C44 &amp; "-" &amp; C45 &amp; "(" &amp; C46 &amp; ")"</f>
        <v>38-80(53)</v>
      </c>
      <c r="D47" s="10" t="str">
        <f t="shared" ref="D47" si="10">D44 &amp; "-" &amp; D45 &amp; "(" &amp; D46 &amp; ")"</f>
        <v>34-80(50)</v>
      </c>
      <c r="E47" s="10" t="str">
        <f t="shared" ref="E47" si="11">E44 &amp; "-" &amp; E45 &amp; "(" &amp; E46 &amp; ")"</f>
        <v>33-77(49)</v>
      </c>
      <c r="F47" s="10" t="str">
        <f t="shared" ref="F47" si="12">F44 &amp; "-" &amp; F45 &amp; "(" &amp; F46 &amp; ")"</f>
        <v>64-80(68)</v>
      </c>
      <c r="G47" s="10" t="str">
        <f t="shared" ref="G47" si="13">G44 &amp; "-" &amp; G45 &amp; "(" &amp; G46 &amp; ")"</f>
        <v>66-87(86)</v>
      </c>
      <c r="H47" s="10" t="e">
        <f t="shared" ref="H47" si="14">H44 &amp; "-" &amp; H45 &amp; "(" &amp; H46 &amp; ")"</f>
        <v>#DIV/0!</v>
      </c>
      <c r="I47" s="10" t="str">
        <f t="shared" ref="I47" si="15">I44 &amp; "-" &amp; I45 &amp; "(" &amp; I46 &amp; ")"</f>
        <v>43-87(57)</v>
      </c>
      <c r="J47" s="10" t="str">
        <f t="shared" ref="J47" si="16">J44 &amp; "-" &amp; J45 &amp; "(" &amp; J46 &amp; ")"</f>
        <v>41-86(54)</v>
      </c>
      <c r="K47" s="10" t="str">
        <f t="shared" ref="K47" si="17">K44 &amp; "-" &amp; K45 &amp; "(" &amp; K46 &amp; ")"</f>
        <v>35-86(49)</v>
      </c>
      <c r="L47" s="10" t="str">
        <f t="shared" ref="L47" si="18">L44 &amp; "-" &amp; L45 &amp; "(" &amp; L46 &amp; ")"</f>
        <v>47-85(57)</v>
      </c>
      <c r="M47" s="10" t="str">
        <f t="shared" ref="M47" si="19">M44 &amp; "-" &amp; M45 &amp; "(" &amp; M46 &amp; ")"</f>
        <v>85-92(89)</v>
      </c>
      <c r="N47" s="10" t="e">
        <f t="shared" ref="N47" si="20">N44 &amp; "-" &amp; N45 &amp; "(" &amp; N46 &amp; ")"</f>
        <v>#DIV/0!</v>
      </c>
      <c r="O47" s="10" t="str">
        <f t="shared" ref="O47" si="21">O44 &amp; "-" &amp; O45 &amp; "(" &amp; O46 &amp; ")"</f>
        <v>40-86(57)</v>
      </c>
      <c r="P47" s="10" t="str">
        <f t="shared" ref="P47" si="22">P44 &amp; "-" &amp; P45 &amp; "(" &amp; P46 &amp; ")"</f>
        <v>36-80(51)</v>
      </c>
      <c r="Q47" s="10" t="str">
        <f t="shared" ref="Q47" si="23">Q44 &amp; "-" &amp; Q45 &amp; "(" &amp; Q46 &amp; ")"</f>
        <v>34-80(50)</v>
      </c>
      <c r="R47" s="10" t="str">
        <f t="shared" ref="R47" si="24">R44 &amp; "-" &amp; R45 &amp; "(" &amp; R46 &amp; ")"</f>
        <v>66-79(69)</v>
      </c>
      <c r="S47" s="10" t="str">
        <f t="shared" ref="S47" si="25">S44 &amp; "-" &amp; S45 &amp; "(" &amp; S46 &amp; ")"</f>
        <v>75-95(94)</v>
      </c>
      <c r="T47" s="10" t="e">
        <f t="shared" ref="T47" si="26">T44 &amp; "-" &amp; T45 &amp; "(" &amp; T46 &amp; ")"</f>
        <v>#DIV/0!</v>
      </c>
      <c r="U47" s="10" t="str">
        <f t="shared" ref="U47" si="27">U44 &amp; "-" &amp; U45 &amp; "(" &amp; U46 &amp; ")"</f>
        <v>41-85(58)</v>
      </c>
      <c r="V47" s="10" t="str">
        <f t="shared" ref="V47" si="28">V44 &amp; "-" &amp; V45 &amp; "(" &amp; V46 &amp; ")"</f>
        <v>40-82(56)</v>
      </c>
      <c r="W47" s="10" t="str">
        <f t="shared" ref="W47" si="29">W44 &amp; "-" &amp; W45 &amp; "(" &amp; W46 &amp; ")"</f>
        <v>37-82(53)</v>
      </c>
      <c r="X47" s="10" t="str">
        <f t="shared" ref="X47" si="30">X44 &amp; "-" &amp; X45 &amp; "(" &amp; X46 &amp; ")"</f>
        <v>68-81(72)</v>
      </c>
      <c r="Y47" s="10" t="str">
        <f t="shared" ref="Y47" si="31">Y44 &amp; "-" &amp; Y45 &amp; "(" &amp; Y46 &amp; ")"</f>
        <v>76-93(93)</v>
      </c>
      <c r="Z47" s="10" t="e">
        <f t="shared" ref="Z47" si="32">Z44 &amp; "-" &amp; Z45 &amp; "(" &amp; Z46 &amp; ")"</f>
        <v>#DIV/0!</v>
      </c>
      <c r="AA47" s="10" t="str">
        <f t="shared" ref="AA47" si="33">AA44 &amp; "-" &amp; AA45 &amp; "(" &amp; AA46 &amp; ")"</f>
        <v>38-87(55)</v>
      </c>
      <c r="AB47" s="10" t="str">
        <f t="shared" ref="AB47" si="34">AB44 &amp; "-" &amp; AB45 &amp; "(" &amp; AB46 &amp; ")"</f>
        <v>40-85(54)</v>
      </c>
      <c r="AC47" s="10" t="str">
        <f t="shared" ref="AC47" si="35">AC44 &amp; "-" &amp; AC45 &amp; "(" &amp; AC46 &amp; ")"</f>
        <v>35-85(51)</v>
      </c>
      <c r="AD47" s="10" t="str">
        <f t="shared" ref="AD47" si="36">AD44 &amp; "-" &amp; AD45 &amp; "(" &amp; AD46 &amp; ")"</f>
        <v>68-84(71)</v>
      </c>
      <c r="AE47" s="10" t="str">
        <f t="shared" ref="AE47" si="37">AE44 &amp; "-" &amp; AE45 &amp; "(" &amp; AE46 &amp; ")"</f>
        <v>76-92(91)</v>
      </c>
      <c r="AF47" s="10" t="e">
        <f t="shared" ref="AF47" si="38">AF44 &amp; "-" &amp; AF45 &amp; "(" &amp; AF46 &amp; ")"</f>
        <v>#DIV/0!</v>
      </c>
      <c r="AG47" s="10" t="str">
        <f t="shared" ref="AG47" si="39">AG44 &amp; "-" &amp; AG45 &amp; "(" &amp; AG46 &amp; ")"</f>
        <v>40-87(58)</v>
      </c>
      <c r="AH47" s="10" t="str">
        <f t="shared" ref="AH47" si="40">AH44 &amp; "-" &amp; AH45 &amp; "(" &amp; AH46 &amp; ")"</f>
        <v>37-78(51)</v>
      </c>
      <c r="AI47" s="10" t="str">
        <f t="shared" ref="AI47" si="41">AI44 &amp; "-" &amp; AI45 &amp; "(" &amp; AI46 &amp; ")"</f>
        <v>34-78(49)</v>
      </c>
      <c r="AJ47" s="10" t="str">
        <f t="shared" ref="AJ47" si="42">AJ44 &amp; "-" &amp; AJ45 &amp; "(" &amp; AJ46 &amp; ")"</f>
        <v>65-78(68)</v>
      </c>
      <c r="AK47" s="10" t="str">
        <f t="shared" ref="AK47" si="43">AK44 &amp; "-" &amp; AK45 &amp; "(" &amp; AK46 &amp; ")"</f>
        <v>81-95(94)</v>
      </c>
    </row>
    <row r="50" spans="1:40" ht="15" customHeight="1" x14ac:dyDescent="0.35">
      <c r="A50" s="19" t="s">
        <v>17</v>
      </c>
      <c r="B50" s="18" t="s">
        <v>5</v>
      </c>
      <c r="C50" s="18"/>
      <c r="D50" s="18"/>
      <c r="E50" s="18"/>
      <c r="F50" s="18"/>
      <c r="G50" s="7"/>
      <c r="I50" s="18" t="s">
        <v>8</v>
      </c>
      <c r="J50" s="18"/>
      <c r="K50" s="18"/>
      <c r="L50" s="18"/>
      <c r="M50" s="7"/>
      <c r="O50" s="18" t="s">
        <v>14</v>
      </c>
      <c r="P50" s="18"/>
      <c r="Q50" s="18"/>
      <c r="R50" s="18"/>
      <c r="S50" s="7"/>
      <c r="U50" s="18" t="s">
        <v>9</v>
      </c>
      <c r="V50" s="18"/>
      <c r="W50" s="18"/>
      <c r="X50" s="18"/>
      <c r="Y50" s="7"/>
      <c r="AA50" s="18" t="s">
        <v>6</v>
      </c>
      <c r="AB50" s="18"/>
      <c r="AC50" s="18"/>
      <c r="AD50" s="18"/>
      <c r="AE50" s="7"/>
      <c r="AG50" s="18" t="s">
        <v>7</v>
      </c>
      <c r="AH50" s="18"/>
      <c r="AI50" s="18"/>
      <c r="AJ50" s="18"/>
      <c r="AK50" s="18" t="s">
        <v>7</v>
      </c>
      <c r="AL50" s="18"/>
      <c r="AM50" s="18"/>
      <c r="AN50" s="18"/>
    </row>
    <row r="51" spans="1:40" x14ac:dyDescent="0.35">
      <c r="A51" s="19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35">
      <c r="A52" s="19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35">
      <c r="A53" s="19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35">
      <c r="A54" s="19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35">
      <c r="A55" s="19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35">
      <c r="A56" s="19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35">
      <c r="A57" s="19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35">
      <c r="A58" s="19"/>
    </row>
    <row r="59" spans="1:40" x14ac:dyDescent="0.35">
      <c r="A59" s="8"/>
    </row>
    <row r="60" spans="1:40" x14ac:dyDescent="0.35">
      <c r="A60" s="8"/>
      <c r="B60" s="2" t="s">
        <v>11</v>
      </c>
      <c r="C60" s="3">
        <f>ROUND(MIN(C52:C57)*100,0)</f>
        <v>37</v>
      </c>
      <c r="D60" s="3">
        <f t="shared" ref="D60:AK60" si="44">ROUND(MIN(D52:D57)*100,0)</f>
        <v>33</v>
      </c>
      <c r="E60" s="3">
        <f t="shared" si="44"/>
        <v>32</v>
      </c>
      <c r="F60" s="3">
        <f t="shared" si="44"/>
        <v>62</v>
      </c>
      <c r="G60" s="3">
        <f t="shared" si="44"/>
        <v>66</v>
      </c>
      <c r="H60" s="3">
        <f t="shared" si="44"/>
        <v>0</v>
      </c>
      <c r="I60" s="3">
        <f t="shared" si="44"/>
        <v>39</v>
      </c>
      <c r="J60" s="3">
        <f t="shared" si="44"/>
        <v>36</v>
      </c>
      <c r="K60" s="3">
        <f t="shared" si="44"/>
        <v>32</v>
      </c>
      <c r="L60" s="3">
        <f t="shared" si="44"/>
        <v>46</v>
      </c>
      <c r="M60" s="3">
        <f t="shared" si="44"/>
        <v>81</v>
      </c>
      <c r="N60" s="3">
        <f t="shared" si="44"/>
        <v>0</v>
      </c>
      <c r="O60" s="3">
        <f t="shared" si="44"/>
        <v>40</v>
      </c>
      <c r="P60" s="3">
        <f t="shared" si="44"/>
        <v>38</v>
      </c>
      <c r="Q60" s="3">
        <f t="shared" si="44"/>
        <v>36</v>
      </c>
      <c r="R60" s="3">
        <f t="shared" si="44"/>
        <v>68</v>
      </c>
      <c r="S60" s="3">
        <f t="shared" si="44"/>
        <v>77</v>
      </c>
      <c r="T60" s="3">
        <f t="shared" si="44"/>
        <v>0</v>
      </c>
      <c r="U60" s="3">
        <f t="shared" si="44"/>
        <v>40</v>
      </c>
      <c r="V60" s="3">
        <f t="shared" si="44"/>
        <v>37</v>
      </c>
      <c r="W60" s="3">
        <f t="shared" si="44"/>
        <v>34</v>
      </c>
      <c r="X60" s="3">
        <f t="shared" si="44"/>
        <v>66</v>
      </c>
      <c r="Y60" s="3">
        <f t="shared" si="44"/>
        <v>76</v>
      </c>
      <c r="Z60" s="3">
        <f t="shared" si="44"/>
        <v>0</v>
      </c>
      <c r="AA60" s="3">
        <f t="shared" si="44"/>
        <v>36</v>
      </c>
      <c r="AB60" s="3">
        <f t="shared" si="44"/>
        <v>37</v>
      </c>
      <c r="AC60" s="3">
        <f t="shared" si="44"/>
        <v>33</v>
      </c>
      <c r="AD60" s="3">
        <f t="shared" si="44"/>
        <v>65</v>
      </c>
      <c r="AE60" s="3">
        <f t="shared" si="44"/>
        <v>76</v>
      </c>
      <c r="AF60" s="3">
        <f t="shared" si="44"/>
        <v>0</v>
      </c>
      <c r="AG60" s="3">
        <f t="shared" si="44"/>
        <v>40</v>
      </c>
      <c r="AH60" s="3">
        <f t="shared" si="44"/>
        <v>39</v>
      </c>
      <c r="AI60" s="3">
        <f t="shared" si="44"/>
        <v>35</v>
      </c>
      <c r="AJ60" s="3">
        <f t="shared" si="44"/>
        <v>66</v>
      </c>
      <c r="AK60" s="3">
        <f t="shared" si="44"/>
        <v>80</v>
      </c>
    </row>
    <row r="61" spans="1:40" x14ac:dyDescent="0.35">
      <c r="A61" s="8"/>
      <c r="B61" s="2" t="s">
        <v>12</v>
      </c>
      <c r="C61" s="3">
        <f>ROUND(MAX(C53:C58)*100,0)</f>
        <v>80</v>
      </c>
      <c r="D61" s="3">
        <f t="shared" ref="D61:AK61" si="45">ROUND(MAX(D53:D58)*100,0)</f>
        <v>77</v>
      </c>
      <c r="E61" s="3">
        <f t="shared" si="45"/>
        <v>74</v>
      </c>
      <c r="F61" s="3">
        <f t="shared" si="45"/>
        <v>77</v>
      </c>
      <c r="G61" s="3">
        <f t="shared" si="45"/>
        <v>85</v>
      </c>
      <c r="H61" s="3">
        <f t="shared" si="45"/>
        <v>0</v>
      </c>
      <c r="I61" s="3">
        <f t="shared" si="45"/>
        <v>85</v>
      </c>
      <c r="J61" s="3">
        <f t="shared" si="45"/>
        <v>81</v>
      </c>
      <c r="K61" s="3">
        <f t="shared" si="45"/>
        <v>82</v>
      </c>
      <c r="L61" s="3">
        <f t="shared" si="45"/>
        <v>80</v>
      </c>
      <c r="M61" s="3">
        <f t="shared" si="45"/>
        <v>93</v>
      </c>
      <c r="N61" s="3">
        <f t="shared" si="45"/>
        <v>0</v>
      </c>
      <c r="O61" s="3">
        <f t="shared" si="45"/>
        <v>86</v>
      </c>
      <c r="P61" s="3">
        <f t="shared" si="45"/>
        <v>81</v>
      </c>
      <c r="Q61" s="3">
        <f t="shared" si="45"/>
        <v>81</v>
      </c>
      <c r="R61" s="3">
        <f t="shared" si="45"/>
        <v>80</v>
      </c>
      <c r="S61" s="3">
        <f t="shared" si="45"/>
        <v>95</v>
      </c>
      <c r="T61" s="3">
        <f t="shared" si="45"/>
        <v>0</v>
      </c>
      <c r="U61" s="3">
        <f t="shared" si="45"/>
        <v>86</v>
      </c>
      <c r="V61" s="3">
        <f t="shared" si="45"/>
        <v>81</v>
      </c>
      <c r="W61" s="3">
        <f t="shared" si="45"/>
        <v>82</v>
      </c>
      <c r="X61" s="3">
        <f t="shared" si="45"/>
        <v>81</v>
      </c>
      <c r="Y61" s="3">
        <f t="shared" si="45"/>
        <v>93</v>
      </c>
      <c r="Z61" s="3">
        <f t="shared" si="45"/>
        <v>0</v>
      </c>
      <c r="AA61" s="3">
        <f t="shared" si="45"/>
        <v>85</v>
      </c>
      <c r="AB61" s="3">
        <f t="shared" si="45"/>
        <v>83</v>
      </c>
      <c r="AC61" s="3">
        <f t="shared" si="45"/>
        <v>82</v>
      </c>
      <c r="AD61" s="3">
        <f t="shared" si="45"/>
        <v>82</v>
      </c>
      <c r="AE61" s="3">
        <f t="shared" si="45"/>
        <v>90</v>
      </c>
      <c r="AF61" s="3">
        <f t="shared" si="45"/>
        <v>0</v>
      </c>
      <c r="AG61" s="3">
        <f t="shared" si="45"/>
        <v>87</v>
      </c>
      <c r="AH61" s="3">
        <f t="shared" si="45"/>
        <v>85</v>
      </c>
      <c r="AI61" s="3">
        <f t="shared" si="45"/>
        <v>85</v>
      </c>
      <c r="AJ61" s="3">
        <f t="shared" si="45"/>
        <v>84</v>
      </c>
      <c r="AK61" s="3">
        <f t="shared" si="45"/>
        <v>96</v>
      </c>
    </row>
    <row r="62" spans="1:40" x14ac:dyDescent="0.35">
      <c r="A62" s="8"/>
      <c r="B62" s="2" t="s">
        <v>10</v>
      </c>
      <c r="C62" s="3">
        <f>ROUND(AVERAGE(C54:C59)*100,0)</f>
        <v>53</v>
      </c>
      <c r="D62" s="3">
        <f t="shared" ref="D62:AK62" si="46">ROUND(AVERAGE(D54:D59)*100,0)</f>
        <v>48</v>
      </c>
      <c r="E62" s="3">
        <f t="shared" si="46"/>
        <v>55</v>
      </c>
      <c r="F62" s="3">
        <f t="shared" si="46"/>
        <v>66</v>
      </c>
      <c r="G62" s="3">
        <f t="shared" si="46"/>
        <v>85</v>
      </c>
      <c r="H62" s="3" t="e">
        <f t="shared" si="46"/>
        <v>#DIV/0!</v>
      </c>
      <c r="I62" s="3">
        <f t="shared" si="46"/>
        <v>52</v>
      </c>
      <c r="J62" s="3">
        <f t="shared" si="46"/>
        <v>49</v>
      </c>
      <c r="K62" s="3">
        <f t="shared" si="46"/>
        <v>46</v>
      </c>
      <c r="L62" s="3">
        <f t="shared" si="46"/>
        <v>55</v>
      </c>
      <c r="M62" s="3">
        <f t="shared" si="46"/>
        <v>91</v>
      </c>
      <c r="N62" s="3" t="e">
        <f t="shared" si="46"/>
        <v>#DIV/0!</v>
      </c>
      <c r="O62" s="3">
        <f t="shared" si="46"/>
        <v>58</v>
      </c>
      <c r="P62" s="3">
        <f t="shared" si="46"/>
        <v>54</v>
      </c>
      <c r="Q62" s="3">
        <f t="shared" si="46"/>
        <v>53</v>
      </c>
      <c r="R62" s="3">
        <f t="shared" si="46"/>
        <v>71</v>
      </c>
      <c r="S62" s="3">
        <f t="shared" si="46"/>
        <v>95</v>
      </c>
      <c r="T62" s="3" t="e">
        <f t="shared" si="46"/>
        <v>#DIV/0!</v>
      </c>
      <c r="U62" s="3">
        <f t="shared" si="46"/>
        <v>57</v>
      </c>
      <c r="V62" s="3">
        <f t="shared" si="46"/>
        <v>53</v>
      </c>
      <c r="W62" s="3">
        <f t="shared" si="46"/>
        <v>51</v>
      </c>
      <c r="X62" s="3">
        <f t="shared" si="46"/>
        <v>70</v>
      </c>
      <c r="Y62" s="3">
        <f t="shared" si="46"/>
        <v>93</v>
      </c>
      <c r="Z62" s="3" t="e">
        <f t="shared" si="46"/>
        <v>#DIV/0!</v>
      </c>
      <c r="AA62" s="3">
        <f t="shared" si="46"/>
        <v>52</v>
      </c>
      <c r="AB62" s="3">
        <f t="shared" si="46"/>
        <v>51</v>
      </c>
      <c r="AC62" s="3">
        <f t="shared" si="46"/>
        <v>48</v>
      </c>
      <c r="AD62" s="3">
        <f t="shared" si="46"/>
        <v>68</v>
      </c>
      <c r="AE62" s="3">
        <f t="shared" si="46"/>
        <v>89</v>
      </c>
      <c r="AF62" s="3" t="e">
        <f t="shared" si="46"/>
        <v>#DIV/0!</v>
      </c>
      <c r="AG62" s="3">
        <f t="shared" si="46"/>
        <v>59</v>
      </c>
      <c r="AH62" s="3">
        <f t="shared" si="46"/>
        <v>55</v>
      </c>
      <c r="AI62" s="3">
        <f t="shared" si="46"/>
        <v>53</v>
      </c>
      <c r="AJ62" s="3">
        <f t="shared" si="46"/>
        <v>71</v>
      </c>
      <c r="AK62" s="3">
        <f t="shared" si="46"/>
        <v>95</v>
      </c>
    </row>
    <row r="63" spans="1:40" x14ac:dyDescent="0.35">
      <c r="C63" s="10" t="str">
        <f>C60 &amp; "-" &amp; C61 &amp; "(" &amp; C62 &amp; ")"</f>
        <v>37-80(53)</v>
      </c>
      <c r="D63" s="10" t="str">
        <f t="shared" ref="D63" si="47">D60 &amp; "-" &amp; D61 &amp; "(" &amp; D62 &amp; ")"</f>
        <v>33-77(48)</v>
      </c>
      <c r="E63" s="10" t="str">
        <f t="shared" ref="E63" si="48">E60 &amp; "-" &amp; E61 &amp; "(" &amp; E62 &amp; ")"</f>
        <v>32-74(55)</v>
      </c>
      <c r="F63" s="10" t="str">
        <f t="shared" ref="F63" si="49">F60 &amp; "-" &amp; F61 &amp; "(" &amp; F62 &amp; ")"</f>
        <v>62-77(66)</v>
      </c>
      <c r="G63" s="10" t="str">
        <f t="shared" ref="G63" si="50">G60 &amp; "-" &amp; G61 &amp; "(" &amp; G62 &amp; ")"</f>
        <v>66-85(85)</v>
      </c>
      <c r="H63" s="10" t="e">
        <f t="shared" ref="H63" si="51">H60 &amp; "-" &amp; H61 &amp; "(" &amp; H62 &amp; ")"</f>
        <v>#DIV/0!</v>
      </c>
      <c r="I63" s="10" t="str">
        <f t="shared" ref="I63" si="52">I60 &amp; "-" &amp; I61 &amp; "(" &amp; I62 &amp; ")"</f>
        <v>39-85(52)</v>
      </c>
      <c r="J63" s="10" t="str">
        <f t="shared" ref="J63" si="53">J60 &amp; "-" &amp; J61 &amp; "(" &amp; J62 &amp; ")"</f>
        <v>36-81(49)</v>
      </c>
      <c r="K63" s="10" t="str">
        <f t="shared" ref="K63" si="54">K60 &amp; "-" &amp; K61 &amp; "(" &amp; K62 &amp; ")"</f>
        <v>32-82(46)</v>
      </c>
      <c r="L63" s="10" t="str">
        <f t="shared" ref="L63" si="55">L60 &amp; "-" &amp; L61 &amp; "(" &amp; L62 &amp; ")"</f>
        <v>46-80(55)</v>
      </c>
      <c r="M63" s="10" t="str">
        <f t="shared" ref="M63" si="56">M60 &amp; "-" &amp; M61 &amp; "(" &amp; M62 &amp; ")"</f>
        <v>81-93(91)</v>
      </c>
      <c r="N63" s="10" t="e">
        <f t="shared" ref="N63" si="57">N60 &amp; "-" &amp; N61 &amp; "(" &amp; N62 &amp; ")"</f>
        <v>#DIV/0!</v>
      </c>
      <c r="O63" s="10" t="str">
        <f t="shared" ref="O63" si="58">O60 &amp; "-" &amp; O61 &amp; "(" &amp; O62 &amp; ")"</f>
        <v>40-86(58)</v>
      </c>
      <c r="P63" s="10" t="str">
        <f t="shared" ref="P63" si="59">P60 &amp; "-" &amp; P61 &amp; "(" &amp; P62 &amp; ")"</f>
        <v>38-81(54)</v>
      </c>
      <c r="Q63" s="10" t="str">
        <f t="shared" ref="Q63" si="60">Q60 &amp; "-" &amp; Q61 &amp; "(" &amp; Q62 &amp; ")"</f>
        <v>36-81(53)</v>
      </c>
      <c r="R63" s="10" t="str">
        <f t="shared" ref="R63" si="61">R60 &amp; "-" &amp; R61 &amp; "(" &amp; R62 &amp; ")"</f>
        <v>68-80(71)</v>
      </c>
      <c r="S63" s="10" t="str">
        <f t="shared" ref="S63" si="62">S60 &amp; "-" &amp; S61 &amp; "(" &amp; S62 &amp; ")"</f>
        <v>77-95(95)</v>
      </c>
      <c r="T63" s="10" t="e">
        <f t="shared" ref="T63" si="63">T60 &amp; "-" &amp; T61 &amp; "(" &amp; T62 &amp; ")"</f>
        <v>#DIV/0!</v>
      </c>
      <c r="U63" s="10" t="str">
        <f t="shared" ref="U63" si="64">U60 &amp; "-" &amp; U61 &amp; "(" &amp; U62 &amp; ")"</f>
        <v>40-86(57)</v>
      </c>
      <c r="V63" s="10" t="str">
        <f t="shared" ref="V63" si="65">V60 &amp; "-" &amp; V61 &amp; "(" &amp; V62 &amp; ")"</f>
        <v>37-81(53)</v>
      </c>
      <c r="W63" s="10" t="str">
        <f t="shared" ref="W63" si="66">W60 &amp; "-" &amp; W61 &amp; "(" &amp; W62 &amp; ")"</f>
        <v>34-82(51)</v>
      </c>
      <c r="X63" s="10" t="str">
        <f t="shared" ref="X63" si="67">X60 &amp; "-" &amp; X61 &amp; "(" &amp; X62 &amp; ")"</f>
        <v>66-81(70)</v>
      </c>
      <c r="Y63" s="10" t="str">
        <f t="shared" ref="Y63" si="68">Y60 &amp; "-" &amp; Y61 &amp; "(" &amp; Y62 &amp; ")"</f>
        <v>76-93(93)</v>
      </c>
      <c r="Z63" s="10" t="e">
        <f t="shared" ref="Z63" si="69">Z60 &amp; "-" &amp; Z61 &amp; "(" &amp; Z62 &amp; ")"</f>
        <v>#DIV/0!</v>
      </c>
      <c r="AA63" s="10" t="str">
        <f t="shared" ref="AA63" si="70">AA60 &amp; "-" &amp; AA61 &amp; "(" &amp; AA62 &amp; ")"</f>
        <v>36-85(52)</v>
      </c>
      <c r="AB63" s="10" t="str">
        <f t="shared" ref="AB63" si="71">AB60 &amp; "-" &amp; AB61 &amp; "(" &amp; AB62 &amp; ")"</f>
        <v>37-83(51)</v>
      </c>
      <c r="AC63" s="10" t="str">
        <f t="shared" ref="AC63" si="72">AC60 &amp; "-" &amp; AC61 &amp; "(" &amp; AC62 &amp; ")"</f>
        <v>33-82(48)</v>
      </c>
      <c r="AD63" s="10" t="str">
        <f t="shared" ref="AD63" si="73">AD60 &amp; "-" &amp; AD61 &amp; "(" &amp; AD62 &amp; ")"</f>
        <v>65-82(68)</v>
      </c>
      <c r="AE63" s="10" t="str">
        <f t="shared" ref="AE63" si="74">AE60 &amp; "-" &amp; AE61 &amp; "(" &amp; AE62 &amp; ")"</f>
        <v>76-90(89)</v>
      </c>
      <c r="AF63" s="10" t="e">
        <f t="shared" ref="AF63" si="75">AF60 &amp; "-" &amp; AF61 &amp; "(" &amp; AF62 &amp; ")"</f>
        <v>#DIV/0!</v>
      </c>
      <c r="AG63" s="10" t="str">
        <f t="shared" ref="AG63" si="76">AG60 &amp; "-" &amp; AG61 &amp; "(" &amp; AG62 &amp; ")"</f>
        <v>40-87(59)</v>
      </c>
      <c r="AH63" s="10" t="str">
        <f t="shared" ref="AH63" si="77">AH60 &amp; "-" &amp; AH61 &amp; "(" &amp; AH62 &amp; ")"</f>
        <v>39-85(55)</v>
      </c>
      <c r="AI63" s="10" t="str">
        <f t="shared" ref="AI63" si="78">AI60 &amp; "-" &amp; AI61 &amp; "(" &amp; AI62 &amp; ")"</f>
        <v>35-85(53)</v>
      </c>
      <c r="AJ63" s="10" t="str">
        <f t="shared" ref="AJ63" si="79">AJ60 &amp; "-" &amp; AJ61 &amp; "(" &amp; AJ62 &amp; ")"</f>
        <v>66-84(71)</v>
      </c>
      <c r="AK63" s="10" t="str">
        <f t="shared" ref="AK63" si="80">AK60 &amp; "-" &amp; AK61 &amp; "(" &amp; AK62 &amp; ")"</f>
        <v>80-96(95)</v>
      </c>
    </row>
    <row r="66" spans="1:40" ht="15" customHeight="1" x14ac:dyDescent="0.35">
      <c r="A66" s="19" t="s">
        <v>18</v>
      </c>
      <c r="B66" s="18" t="s">
        <v>5</v>
      </c>
      <c r="C66" s="18"/>
      <c r="D66" s="18"/>
      <c r="E66" s="18"/>
      <c r="F66" s="18"/>
      <c r="G66" s="7"/>
      <c r="I66" s="18" t="s">
        <v>8</v>
      </c>
      <c r="J66" s="18"/>
      <c r="K66" s="18"/>
      <c r="L66" s="18"/>
      <c r="M66" s="7"/>
      <c r="O66" s="18" t="s">
        <v>14</v>
      </c>
      <c r="P66" s="18"/>
      <c r="Q66" s="18"/>
      <c r="R66" s="18"/>
      <c r="S66" s="7"/>
      <c r="U66" s="18" t="s">
        <v>9</v>
      </c>
      <c r="V66" s="18"/>
      <c r="W66" s="18"/>
      <c r="X66" s="18"/>
      <c r="Y66" s="7"/>
      <c r="AA66" s="18" t="s">
        <v>6</v>
      </c>
      <c r="AB66" s="18"/>
      <c r="AC66" s="18"/>
      <c r="AD66" s="18"/>
      <c r="AE66" s="7"/>
      <c r="AG66" s="18" t="s">
        <v>7</v>
      </c>
      <c r="AH66" s="18"/>
      <c r="AI66" s="18"/>
      <c r="AJ66" s="18"/>
      <c r="AK66" s="18" t="s">
        <v>7</v>
      </c>
      <c r="AL66" s="18"/>
      <c r="AM66" s="18"/>
      <c r="AN66" s="18"/>
    </row>
    <row r="67" spans="1:40" x14ac:dyDescent="0.35">
      <c r="A67" s="19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35">
      <c r="A68" s="19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35">
      <c r="A69" s="19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35">
      <c r="A70" s="19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35">
      <c r="A71" s="19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35">
      <c r="A72" s="19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35">
      <c r="A73" s="19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35">
      <c r="A74" s="19"/>
    </row>
    <row r="75" spans="1:40" x14ac:dyDescent="0.35">
      <c r="A75" s="19"/>
    </row>
    <row r="76" spans="1:40" x14ac:dyDescent="0.35">
      <c r="A76" s="19"/>
      <c r="B76" s="2" t="s">
        <v>11</v>
      </c>
      <c r="C76" s="3">
        <f>ROUND(MIN(C68:C73)*100,0)</f>
        <v>36</v>
      </c>
      <c r="D76" s="3">
        <f t="shared" ref="D76:AK76" si="81">ROUND(MIN(D68:D73)*100,0)</f>
        <v>32</v>
      </c>
      <c r="E76" s="3">
        <f t="shared" si="81"/>
        <v>31</v>
      </c>
      <c r="F76" s="3">
        <f t="shared" si="81"/>
        <v>62</v>
      </c>
      <c r="G76" s="3">
        <f t="shared" si="81"/>
        <v>66</v>
      </c>
      <c r="H76" s="3">
        <f t="shared" si="81"/>
        <v>0</v>
      </c>
      <c r="I76" s="3">
        <f t="shared" si="81"/>
        <v>38</v>
      </c>
      <c r="J76" s="3">
        <f t="shared" si="81"/>
        <v>36</v>
      </c>
      <c r="K76" s="3">
        <f t="shared" si="81"/>
        <v>31</v>
      </c>
      <c r="L76" s="3">
        <f t="shared" si="81"/>
        <v>45</v>
      </c>
      <c r="M76" s="3">
        <f t="shared" si="81"/>
        <v>76</v>
      </c>
      <c r="N76" s="3">
        <f t="shared" si="81"/>
        <v>0</v>
      </c>
      <c r="O76" s="3">
        <f t="shared" si="81"/>
        <v>23</v>
      </c>
      <c r="P76" s="3">
        <f t="shared" si="81"/>
        <v>19</v>
      </c>
      <c r="Q76" s="3">
        <f t="shared" si="81"/>
        <v>18</v>
      </c>
      <c r="R76" s="3">
        <f t="shared" si="81"/>
        <v>54</v>
      </c>
      <c r="S76" s="3">
        <f t="shared" si="81"/>
        <v>81</v>
      </c>
      <c r="T76" s="3">
        <f t="shared" si="81"/>
        <v>0</v>
      </c>
      <c r="U76" s="3">
        <f t="shared" si="81"/>
        <v>40</v>
      </c>
      <c r="V76" s="3">
        <f t="shared" si="81"/>
        <v>38</v>
      </c>
      <c r="W76" s="3">
        <f t="shared" si="81"/>
        <v>35</v>
      </c>
      <c r="X76" s="3">
        <f t="shared" si="81"/>
        <v>66</v>
      </c>
      <c r="Y76" s="3">
        <f t="shared" si="81"/>
        <v>76</v>
      </c>
      <c r="Z76" s="3">
        <f t="shared" si="81"/>
        <v>0</v>
      </c>
      <c r="AA76" s="3">
        <f t="shared" si="81"/>
        <v>38</v>
      </c>
      <c r="AB76" s="3">
        <f t="shared" si="81"/>
        <v>37</v>
      </c>
      <c r="AC76" s="3">
        <f t="shared" si="81"/>
        <v>33</v>
      </c>
      <c r="AD76" s="3">
        <f t="shared" si="81"/>
        <v>65</v>
      </c>
      <c r="AE76" s="3">
        <f t="shared" si="81"/>
        <v>76</v>
      </c>
      <c r="AF76" s="3">
        <f t="shared" si="81"/>
        <v>0</v>
      </c>
      <c r="AG76" s="3">
        <f t="shared" si="81"/>
        <v>41</v>
      </c>
      <c r="AH76" s="3">
        <f t="shared" si="81"/>
        <v>40</v>
      </c>
      <c r="AI76" s="3">
        <f t="shared" si="81"/>
        <v>37</v>
      </c>
      <c r="AJ76" s="3">
        <f t="shared" si="81"/>
        <v>66</v>
      </c>
      <c r="AK76" s="3">
        <f t="shared" si="81"/>
        <v>78</v>
      </c>
    </row>
    <row r="77" spans="1:40" x14ac:dyDescent="0.35">
      <c r="A77" s="19"/>
      <c r="B77" s="2" t="s">
        <v>12</v>
      </c>
      <c r="C77" s="3">
        <f>ROUND(MAX(C69:C74)*100,0)</f>
        <v>81</v>
      </c>
      <c r="D77" s="3">
        <f t="shared" ref="D77:AK77" si="82">ROUND(MAX(D69:D74)*100,0)</f>
        <v>78</v>
      </c>
      <c r="E77" s="3">
        <f t="shared" si="82"/>
        <v>75</v>
      </c>
      <c r="F77" s="3">
        <f t="shared" si="82"/>
        <v>78</v>
      </c>
      <c r="G77" s="3">
        <f t="shared" si="82"/>
        <v>85</v>
      </c>
      <c r="H77" s="3">
        <f t="shared" si="82"/>
        <v>0</v>
      </c>
      <c r="I77" s="3">
        <f t="shared" si="82"/>
        <v>83</v>
      </c>
      <c r="J77" s="3">
        <f t="shared" si="82"/>
        <v>78</v>
      </c>
      <c r="K77" s="3">
        <f t="shared" si="82"/>
        <v>79</v>
      </c>
      <c r="L77" s="3">
        <f t="shared" si="82"/>
        <v>77</v>
      </c>
      <c r="M77" s="3">
        <f t="shared" si="82"/>
        <v>90</v>
      </c>
      <c r="N77" s="3">
        <f t="shared" si="82"/>
        <v>0</v>
      </c>
      <c r="O77" s="3">
        <f t="shared" si="82"/>
        <v>85</v>
      </c>
      <c r="P77" s="3">
        <f t="shared" si="82"/>
        <v>82</v>
      </c>
      <c r="Q77" s="3">
        <f t="shared" si="82"/>
        <v>82</v>
      </c>
      <c r="R77" s="3">
        <f t="shared" si="82"/>
        <v>81</v>
      </c>
      <c r="S77" s="3">
        <f t="shared" si="82"/>
        <v>94</v>
      </c>
      <c r="T77" s="3">
        <f t="shared" si="82"/>
        <v>0</v>
      </c>
      <c r="U77" s="3">
        <f t="shared" si="82"/>
        <v>86</v>
      </c>
      <c r="V77" s="3">
        <f t="shared" si="82"/>
        <v>81</v>
      </c>
      <c r="W77" s="3">
        <f t="shared" si="82"/>
        <v>81</v>
      </c>
      <c r="X77" s="3">
        <f t="shared" si="82"/>
        <v>80</v>
      </c>
      <c r="Y77" s="3">
        <f t="shared" si="82"/>
        <v>93</v>
      </c>
      <c r="Z77" s="3">
        <f t="shared" si="82"/>
        <v>0</v>
      </c>
      <c r="AA77" s="3">
        <f t="shared" si="82"/>
        <v>86</v>
      </c>
      <c r="AB77" s="3">
        <f t="shared" si="82"/>
        <v>83</v>
      </c>
      <c r="AC77" s="3">
        <f t="shared" si="82"/>
        <v>83</v>
      </c>
      <c r="AD77" s="3">
        <f t="shared" si="82"/>
        <v>82</v>
      </c>
      <c r="AE77" s="3">
        <f t="shared" si="82"/>
        <v>90</v>
      </c>
      <c r="AF77" s="3">
        <f t="shared" si="82"/>
        <v>0</v>
      </c>
      <c r="AG77" s="3">
        <f t="shared" si="82"/>
        <v>86</v>
      </c>
      <c r="AH77" s="3">
        <f t="shared" si="82"/>
        <v>82</v>
      </c>
      <c r="AI77" s="3">
        <f t="shared" si="82"/>
        <v>83</v>
      </c>
      <c r="AJ77" s="3">
        <f t="shared" si="82"/>
        <v>81</v>
      </c>
      <c r="AK77" s="3">
        <f t="shared" si="82"/>
        <v>95</v>
      </c>
    </row>
    <row r="78" spans="1:40" x14ac:dyDescent="0.35">
      <c r="A78" s="19"/>
      <c r="B78" s="2" t="s">
        <v>10</v>
      </c>
      <c r="C78" s="3">
        <f>ROUND(AVERAGE(C70:C75)*100,0)</f>
        <v>53</v>
      </c>
      <c r="D78" s="3">
        <f t="shared" ref="D78:AK78" si="83">ROUND(AVERAGE(D70:D75)*100,0)</f>
        <v>47</v>
      </c>
      <c r="E78" s="3">
        <f t="shared" si="83"/>
        <v>46</v>
      </c>
      <c r="F78" s="3">
        <f t="shared" si="83"/>
        <v>66</v>
      </c>
      <c r="G78" s="3">
        <f t="shared" si="83"/>
        <v>85</v>
      </c>
      <c r="H78" s="3" t="e">
        <f t="shared" si="83"/>
        <v>#DIV/0!</v>
      </c>
      <c r="I78" s="3">
        <f t="shared" si="83"/>
        <v>51</v>
      </c>
      <c r="J78" s="3">
        <f t="shared" si="83"/>
        <v>48</v>
      </c>
      <c r="K78" s="3">
        <f t="shared" si="83"/>
        <v>44</v>
      </c>
      <c r="L78" s="3">
        <f t="shared" si="83"/>
        <v>53</v>
      </c>
      <c r="M78" s="3">
        <f t="shared" si="83"/>
        <v>89</v>
      </c>
      <c r="N78" s="3" t="e">
        <f t="shared" si="83"/>
        <v>#DIV/0!</v>
      </c>
      <c r="O78" s="3">
        <f t="shared" si="83"/>
        <v>43</v>
      </c>
      <c r="P78" s="3">
        <f t="shared" si="83"/>
        <v>33</v>
      </c>
      <c r="Q78" s="3">
        <f t="shared" si="83"/>
        <v>33</v>
      </c>
      <c r="R78" s="3">
        <f t="shared" si="83"/>
        <v>58</v>
      </c>
      <c r="S78" s="3">
        <f t="shared" si="83"/>
        <v>94</v>
      </c>
      <c r="T78" s="3" t="e">
        <f t="shared" si="83"/>
        <v>#DIV/0!</v>
      </c>
      <c r="U78" s="3">
        <f t="shared" si="83"/>
        <v>58</v>
      </c>
      <c r="V78" s="3">
        <f t="shared" si="83"/>
        <v>53</v>
      </c>
      <c r="W78" s="3">
        <f t="shared" si="83"/>
        <v>51</v>
      </c>
      <c r="X78" s="3">
        <f t="shared" si="83"/>
        <v>69</v>
      </c>
      <c r="Y78" s="3">
        <f t="shared" si="83"/>
        <v>93</v>
      </c>
      <c r="Z78" s="3" t="e">
        <f t="shared" si="83"/>
        <v>#DIV/0!</v>
      </c>
      <c r="AA78" s="3">
        <f t="shared" si="83"/>
        <v>55</v>
      </c>
      <c r="AB78" s="3">
        <f t="shared" si="83"/>
        <v>52</v>
      </c>
      <c r="AC78" s="3">
        <f t="shared" si="83"/>
        <v>49</v>
      </c>
      <c r="AD78" s="3">
        <f t="shared" si="83"/>
        <v>69</v>
      </c>
      <c r="AE78" s="3">
        <f t="shared" si="83"/>
        <v>89</v>
      </c>
      <c r="AF78" s="3" t="e">
        <f t="shared" si="83"/>
        <v>#DIV/0!</v>
      </c>
      <c r="AG78" s="3">
        <f t="shared" si="83"/>
        <v>58</v>
      </c>
      <c r="AH78" s="3">
        <f t="shared" si="83"/>
        <v>55</v>
      </c>
      <c r="AI78" s="3">
        <f t="shared" si="83"/>
        <v>53</v>
      </c>
      <c r="AJ78" s="3">
        <f t="shared" si="83"/>
        <v>70</v>
      </c>
      <c r="AK78" s="3">
        <f t="shared" si="83"/>
        <v>94</v>
      </c>
    </row>
    <row r="79" spans="1:40" x14ac:dyDescent="0.35">
      <c r="C79" s="10" t="str">
        <f>C76 &amp; "-" &amp; C77 &amp; "(" &amp; C78 &amp; ")"</f>
        <v>36-81(53)</v>
      </c>
      <c r="D79" s="10" t="str">
        <f t="shared" ref="D79" si="84">D76 &amp; "-" &amp; D77 &amp; "(" &amp; D78 &amp; ")"</f>
        <v>32-78(47)</v>
      </c>
      <c r="E79" s="10" t="str">
        <f t="shared" ref="E79" si="85">E76 &amp; "-" &amp; E77 &amp; "(" &amp; E78 &amp; ")"</f>
        <v>31-75(46)</v>
      </c>
      <c r="F79" s="10" t="str">
        <f t="shared" ref="F79" si="86">F76 &amp; "-" &amp; F77 &amp; "(" &amp; F78 &amp; ")"</f>
        <v>62-78(66)</v>
      </c>
      <c r="G79" s="10" t="str">
        <f t="shared" ref="G79" si="87">G76 &amp; "-" &amp; G77 &amp; "(" &amp; G78 &amp; ")"</f>
        <v>66-85(85)</v>
      </c>
      <c r="H79" s="10" t="e">
        <f t="shared" ref="H79" si="88">H76 &amp; "-" &amp; H77 &amp; "(" &amp; H78 &amp; ")"</f>
        <v>#DIV/0!</v>
      </c>
      <c r="I79" s="10" t="str">
        <f t="shared" ref="I79" si="89">I76 &amp; "-" &amp; I77 &amp; "(" &amp; I78 &amp; ")"</f>
        <v>38-83(51)</v>
      </c>
      <c r="J79" s="10" t="str">
        <f t="shared" ref="J79" si="90">J76 &amp; "-" &amp; J77 &amp; "(" &amp; J78 &amp; ")"</f>
        <v>36-78(48)</v>
      </c>
      <c r="K79" s="10" t="str">
        <f t="shared" ref="K79" si="91">K76 &amp; "-" &amp; K77 &amp; "(" &amp; K78 &amp; ")"</f>
        <v>31-79(44)</v>
      </c>
      <c r="L79" s="10" t="str">
        <f t="shared" ref="L79" si="92">L76 &amp; "-" &amp; L77 &amp; "(" &amp; L78 &amp; ")"</f>
        <v>45-77(53)</v>
      </c>
      <c r="M79" s="10" t="str">
        <f t="shared" ref="M79" si="93">M76 &amp; "-" &amp; M77 &amp; "(" &amp; M78 &amp; ")"</f>
        <v>76-90(89)</v>
      </c>
      <c r="N79" s="10" t="e">
        <f t="shared" ref="N79" si="94">N76 &amp; "-" &amp; N77 &amp; "(" &amp; N78 &amp; ")"</f>
        <v>#DIV/0!</v>
      </c>
      <c r="O79" s="10" t="str">
        <f t="shared" ref="O79" si="95">O76 &amp; "-" &amp; O77 &amp; "(" &amp; O78 &amp; ")"</f>
        <v>23-85(43)</v>
      </c>
      <c r="P79" s="10" t="str">
        <f t="shared" ref="P79" si="96">P76 &amp; "-" &amp; P77 &amp; "(" &amp; P78 &amp; ")"</f>
        <v>19-82(33)</v>
      </c>
      <c r="Q79" s="10" t="str">
        <f t="shared" ref="Q79" si="97">Q76 &amp; "-" &amp; Q77 &amp; "(" &amp; Q78 &amp; ")"</f>
        <v>18-82(33)</v>
      </c>
      <c r="R79" s="10" t="str">
        <f t="shared" ref="R79" si="98">R76 &amp; "-" &amp; R77 &amp; "(" &amp; R78 &amp; ")"</f>
        <v>54-81(58)</v>
      </c>
      <c r="S79" s="10" t="str">
        <f t="shared" ref="S79" si="99">S76 &amp; "-" &amp; S77 &amp; "(" &amp; S78 &amp; ")"</f>
        <v>81-94(94)</v>
      </c>
      <c r="T79" s="10" t="e">
        <f t="shared" ref="T79" si="100">T76 &amp; "-" &amp; T77 &amp; "(" &amp; T78 &amp; ")"</f>
        <v>#DIV/0!</v>
      </c>
      <c r="U79" s="10" t="str">
        <f t="shared" ref="U79" si="101">U76 &amp; "-" &amp; U77 &amp; "(" &amp; U78 &amp; ")"</f>
        <v>40-86(58)</v>
      </c>
      <c r="V79" s="10" t="str">
        <f t="shared" ref="V79" si="102">V76 &amp; "-" &amp; V77 &amp; "(" &amp; V78 &amp; ")"</f>
        <v>38-81(53)</v>
      </c>
      <c r="W79" s="10" t="str">
        <f t="shared" ref="W79" si="103">W76 &amp; "-" &amp; W77 &amp; "(" &amp; W78 &amp; ")"</f>
        <v>35-81(51)</v>
      </c>
      <c r="X79" s="10" t="str">
        <f t="shared" ref="X79" si="104">X76 &amp; "-" &amp; X77 &amp; "(" &amp; X78 &amp; ")"</f>
        <v>66-80(69)</v>
      </c>
      <c r="Y79" s="10" t="str">
        <f t="shared" ref="Y79" si="105">Y76 &amp; "-" &amp; Y77 &amp; "(" &amp; Y78 &amp; ")"</f>
        <v>76-93(93)</v>
      </c>
      <c r="Z79" s="10" t="e">
        <f t="shared" ref="Z79" si="106">Z76 &amp; "-" &amp; Z77 &amp; "(" &amp; Z78 &amp; ")"</f>
        <v>#DIV/0!</v>
      </c>
      <c r="AA79" s="10" t="str">
        <f t="shared" ref="AA79" si="107">AA76 &amp; "-" &amp; AA77 &amp; "(" &amp; AA78 &amp; ")"</f>
        <v>38-86(55)</v>
      </c>
      <c r="AB79" s="10" t="str">
        <f t="shared" ref="AB79" si="108">AB76 &amp; "-" &amp; AB77 &amp; "(" &amp; AB78 &amp; ")"</f>
        <v>37-83(52)</v>
      </c>
      <c r="AC79" s="10" t="str">
        <f t="shared" ref="AC79" si="109">AC76 &amp; "-" &amp; AC77 &amp; "(" &amp; AC78 &amp; ")"</f>
        <v>33-83(49)</v>
      </c>
      <c r="AD79" s="10" t="str">
        <f t="shared" ref="AD79" si="110">AD76 &amp; "-" &amp; AD77 &amp; "(" &amp; AD78 &amp; ")"</f>
        <v>65-82(69)</v>
      </c>
      <c r="AE79" s="10" t="str">
        <f t="shared" ref="AE79" si="111">AE76 &amp; "-" &amp; AE77 &amp; "(" &amp; AE78 &amp; ")"</f>
        <v>76-90(89)</v>
      </c>
      <c r="AF79" s="10" t="e">
        <f t="shared" ref="AF79" si="112">AF76 &amp; "-" &amp; AF77 &amp; "(" &amp; AF78 &amp; ")"</f>
        <v>#DIV/0!</v>
      </c>
      <c r="AG79" s="10" t="str">
        <f t="shared" ref="AG79" si="113">AG76 &amp; "-" &amp; AG77 &amp; "(" &amp; AG78 &amp; ")"</f>
        <v>41-86(58)</v>
      </c>
      <c r="AH79" s="10" t="str">
        <f t="shared" ref="AH79" si="114">AH76 &amp; "-" &amp; AH77 &amp; "(" &amp; AH78 &amp; ")"</f>
        <v>40-82(55)</v>
      </c>
      <c r="AI79" s="10" t="str">
        <f t="shared" ref="AI79" si="115">AI76 &amp; "-" &amp; AI77 &amp; "(" &amp; AI78 &amp; ")"</f>
        <v>37-83(53)</v>
      </c>
      <c r="AJ79" s="10" t="str">
        <f t="shared" ref="AJ79" si="116">AJ76 &amp; "-" &amp; AJ77 &amp; "(" &amp; AJ78 &amp; ")"</f>
        <v>66-81(70)</v>
      </c>
      <c r="AK79" s="10" t="str">
        <f t="shared" ref="AK79" si="117">AK76 &amp; "-" &amp; AK77 &amp; "(" &amp; AK78 &amp; ")"</f>
        <v>78-95(94)</v>
      </c>
    </row>
    <row r="82" spans="1:40" x14ac:dyDescent="0.35">
      <c r="A82" s="19" t="s">
        <v>19</v>
      </c>
      <c r="B82" s="18" t="s">
        <v>5</v>
      </c>
      <c r="C82" s="18"/>
      <c r="D82" s="18"/>
      <c r="E82" s="18"/>
      <c r="F82" s="18"/>
      <c r="G82" s="7"/>
      <c r="I82" s="18" t="s">
        <v>8</v>
      </c>
      <c r="J82" s="18"/>
      <c r="K82" s="18"/>
      <c r="L82" s="18"/>
      <c r="M82" s="7"/>
      <c r="O82" s="18" t="s">
        <v>14</v>
      </c>
      <c r="P82" s="18"/>
      <c r="Q82" s="18"/>
      <c r="R82" s="18"/>
      <c r="S82" s="7"/>
      <c r="U82" s="18" t="s">
        <v>9</v>
      </c>
      <c r="V82" s="18"/>
      <c r="W82" s="18"/>
      <c r="X82" s="18"/>
      <c r="Y82" s="7"/>
      <c r="AA82" s="18" t="s">
        <v>6</v>
      </c>
      <c r="AB82" s="18"/>
      <c r="AC82" s="18"/>
      <c r="AD82" s="18"/>
      <c r="AE82" s="7"/>
      <c r="AG82" s="18" t="s">
        <v>7</v>
      </c>
      <c r="AH82" s="18"/>
      <c r="AI82" s="18"/>
      <c r="AJ82" s="18"/>
      <c r="AK82" s="18" t="s">
        <v>7</v>
      </c>
      <c r="AL82" s="18"/>
      <c r="AM82" s="18"/>
      <c r="AN82" s="18"/>
    </row>
    <row r="83" spans="1:40" x14ac:dyDescent="0.35">
      <c r="A83" s="19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35">
      <c r="A84" s="19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35">
      <c r="A85" s="19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35">
      <c r="A86" s="19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35">
      <c r="A87" s="19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35">
      <c r="A88" s="19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35">
      <c r="A89" s="19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35">
      <c r="A90" s="19"/>
    </row>
    <row r="91" spans="1:40" x14ac:dyDescent="0.35">
      <c r="A91" s="19"/>
    </row>
    <row r="92" spans="1:40" x14ac:dyDescent="0.35">
      <c r="A92" s="19"/>
      <c r="B92" s="2" t="s">
        <v>11</v>
      </c>
      <c r="C92" s="3">
        <f>ROUND(MIN(C84:C89)*100,0)</f>
        <v>36</v>
      </c>
      <c r="D92" s="3">
        <f t="shared" ref="D92:AK92" si="118">ROUND(MIN(D84:D89)*100,0)</f>
        <v>32</v>
      </c>
      <c r="E92" s="3">
        <f t="shared" si="118"/>
        <v>29</v>
      </c>
      <c r="F92" s="3">
        <f t="shared" si="118"/>
        <v>62</v>
      </c>
      <c r="G92" s="3">
        <f t="shared" si="118"/>
        <v>66</v>
      </c>
      <c r="H92" s="3">
        <f t="shared" si="118"/>
        <v>0</v>
      </c>
      <c r="I92" s="3">
        <f t="shared" si="118"/>
        <v>35</v>
      </c>
      <c r="J92" s="3">
        <f t="shared" si="118"/>
        <v>35</v>
      </c>
      <c r="K92" s="3">
        <f t="shared" si="118"/>
        <v>30</v>
      </c>
      <c r="L92" s="3">
        <f t="shared" si="118"/>
        <v>45</v>
      </c>
      <c r="M92" s="3">
        <f t="shared" si="118"/>
        <v>79</v>
      </c>
      <c r="N92" s="3">
        <f t="shared" si="118"/>
        <v>0</v>
      </c>
      <c r="O92" s="3">
        <f t="shared" si="118"/>
        <v>34</v>
      </c>
      <c r="P92" s="3">
        <f t="shared" si="118"/>
        <v>33</v>
      </c>
      <c r="Q92" s="3">
        <f t="shared" si="118"/>
        <v>31</v>
      </c>
      <c r="R92" s="3">
        <f t="shared" si="118"/>
        <v>66</v>
      </c>
      <c r="S92" s="3">
        <f t="shared" si="118"/>
        <v>81</v>
      </c>
      <c r="T92" s="3">
        <f t="shared" si="118"/>
        <v>0</v>
      </c>
      <c r="U92" s="3">
        <f t="shared" si="118"/>
        <v>39</v>
      </c>
      <c r="V92" s="3">
        <f t="shared" si="118"/>
        <v>37</v>
      </c>
      <c r="W92" s="3">
        <f t="shared" si="118"/>
        <v>34</v>
      </c>
      <c r="X92" s="3">
        <f t="shared" si="118"/>
        <v>66</v>
      </c>
      <c r="Y92" s="3">
        <f t="shared" si="118"/>
        <v>76</v>
      </c>
      <c r="Z92" s="3">
        <f t="shared" si="118"/>
        <v>0</v>
      </c>
      <c r="AA92" s="3">
        <f t="shared" si="118"/>
        <v>36</v>
      </c>
      <c r="AB92" s="3">
        <f t="shared" si="118"/>
        <v>36</v>
      </c>
      <c r="AC92" s="3">
        <f t="shared" si="118"/>
        <v>32</v>
      </c>
      <c r="AD92" s="3">
        <f t="shared" si="118"/>
        <v>65</v>
      </c>
      <c r="AE92" s="3">
        <f t="shared" si="118"/>
        <v>76</v>
      </c>
      <c r="AF92" s="3">
        <f t="shared" si="118"/>
        <v>0</v>
      </c>
      <c r="AG92" s="3">
        <f t="shared" si="118"/>
        <v>39</v>
      </c>
      <c r="AH92" s="3">
        <f t="shared" si="118"/>
        <v>39</v>
      </c>
      <c r="AI92" s="3">
        <f t="shared" si="118"/>
        <v>35</v>
      </c>
      <c r="AJ92" s="3">
        <f t="shared" si="118"/>
        <v>65</v>
      </c>
      <c r="AK92" s="3">
        <f t="shared" si="118"/>
        <v>79</v>
      </c>
    </row>
    <row r="93" spans="1:40" x14ac:dyDescent="0.35">
      <c r="A93" s="19"/>
      <c r="B93" s="2" t="s">
        <v>12</v>
      </c>
      <c r="C93" s="3">
        <f>ROUND(MAX(C85:C90)*100,0)</f>
        <v>81</v>
      </c>
      <c r="D93" s="3">
        <f t="shared" ref="D93:AK93" si="119">ROUND(MAX(D85:D90)*100,0)</f>
        <v>78</v>
      </c>
      <c r="E93" s="3">
        <f t="shared" si="119"/>
        <v>75</v>
      </c>
      <c r="F93" s="3">
        <f t="shared" si="119"/>
        <v>77</v>
      </c>
      <c r="G93" s="3">
        <f t="shared" si="119"/>
        <v>85</v>
      </c>
      <c r="H93" s="3">
        <f t="shared" si="119"/>
        <v>0</v>
      </c>
      <c r="I93" s="3">
        <f t="shared" si="119"/>
        <v>82</v>
      </c>
      <c r="J93" s="3">
        <f t="shared" si="119"/>
        <v>79</v>
      </c>
      <c r="K93" s="3">
        <f t="shared" si="119"/>
        <v>79</v>
      </c>
      <c r="L93" s="3">
        <f t="shared" si="119"/>
        <v>78</v>
      </c>
      <c r="M93" s="3">
        <f t="shared" si="119"/>
        <v>91</v>
      </c>
      <c r="N93" s="3">
        <f t="shared" si="119"/>
        <v>0</v>
      </c>
      <c r="O93" s="3">
        <f t="shared" si="119"/>
        <v>86</v>
      </c>
      <c r="P93" s="3">
        <f t="shared" si="119"/>
        <v>82</v>
      </c>
      <c r="Q93" s="3">
        <f t="shared" si="119"/>
        <v>83</v>
      </c>
      <c r="R93" s="3">
        <f t="shared" si="119"/>
        <v>81</v>
      </c>
      <c r="S93" s="3">
        <f t="shared" si="119"/>
        <v>95</v>
      </c>
      <c r="T93" s="3">
        <f t="shared" si="119"/>
        <v>0</v>
      </c>
      <c r="U93" s="3">
        <f t="shared" si="119"/>
        <v>85</v>
      </c>
      <c r="V93" s="3">
        <f t="shared" si="119"/>
        <v>81</v>
      </c>
      <c r="W93" s="3">
        <f t="shared" si="119"/>
        <v>81</v>
      </c>
      <c r="X93" s="3">
        <f t="shared" si="119"/>
        <v>80</v>
      </c>
      <c r="Y93" s="3">
        <f t="shared" si="119"/>
        <v>93</v>
      </c>
      <c r="Z93" s="3">
        <f t="shared" si="119"/>
        <v>0</v>
      </c>
      <c r="AA93" s="3">
        <f t="shared" si="119"/>
        <v>86</v>
      </c>
      <c r="AB93" s="3">
        <f t="shared" si="119"/>
        <v>82</v>
      </c>
      <c r="AC93" s="3">
        <f t="shared" si="119"/>
        <v>82</v>
      </c>
      <c r="AD93" s="3">
        <f t="shared" si="119"/>
        <v>81</v>
      </c>
      <c r="AE93" s="3">
        <f t="shared" si="119"/>
        <v>89</v>
      </c>
      <c r="AF93" s="3">
        <f t="shared" si="119"/>
        <v>0</v>
      </c>
      <c r="AG93" s="3">
        <f t="shared" si="119"/>
        <v>86</v>
      </c>
      <c r="AH93" s="3">
        <f t="shared" si="119"/>
        <v>82</v>
      </c>
      <c r="AI93" s="3">
        <f t="shared" si="119"/>
        <v>83</v>
      </c>
      <c r="AJ93" s="3">
        <f t="shared" si="119"/>
        <v>81</v>
      </c>
      <c r="AK93" s="3">
        <f t="shared" si="119"/>
        <v>95</v>
      </c>
    </row>
    <row r="94" spans="1:40" x14ac:dyDescent="0.35">
      <c r="A94" s="19"/>
      <c r="B94" s="2" t="s">
        <v>10</v>
      </c>
      <c r="C94" s="3">
        <f>ROUND(AVERAGE(C86:C91)*100,0)</f>
        <v>52</v>
      </c>
      <c r="D94" s="3">
        <f t="shared" ref="D94:AK94" si="120">ROUND(AVERAGE(D86:D91)*100,0)</f>
        <v>47</v>
      </c>
      <c r="E94" s="3">
        <f t="shared" si="120"/>
        <v>45</v>
      </c>
      <c r="F94" s="3">
        <f t="shared" si="120"/>
        <v>65</v>
      </c>
      <c r="G94" s="3">
        <f t="shared" si="120"/>
        <v>84</v>
      </c>
      <c r="H94" s="3" t="e">
        <f t="shared" si="120"/>
        <v>#DIV/0!</v>
      </c>
      <c r="I94" s="3">
        <f t="shared" si="120"/>
        <v>49</v>
      </c>
      <c r="J94" s="3">
        <f t="shared" si="120"/>
        <v>47</v>
      </c>
      <c r="K94" s="3">
        <f t="shared" si="120"/>
        <v>44</v>
      </c>
      <c r="L94" s="3">
        <f t="shared" si="120"/>
        <v>54</v>
      </c>
      <c r="M94" s="3">
        <f t="shared" si="120"/>
        <v>89</v>
      </c>
      <c r="N94" s="3" t="e">
        <f t="shared" si="120"/>
        <v>#DIV/0!</v>
      </c>
      <c r="O94" s="3">
        <f t="shared" si="120"/>
        <v>54</v>
      </c>
      <c r="P94" s="3">
        <f t="shared" si="120"/>
        <v>50</v>
      </c>
      <c r="Q94" s="3">
        <f t="shared" si="120"/>
        <v>49</v>
      </c>
      <c r="R94" s="3">
        <f t="shared" si="120"/>
        <v>69</v>
      </c>
      <c r="S94" s="3">
        <f t="shared" si="120"/>
        <v>94</v>
      </c>
      <c r="T94" s="3" t="e">
        <f t="shared" si="120"/>
        <v>#DIV/0!</v>
      </c>
      <c r="U94" s="3">
        <f t="shared" si="120"/>
        <v>57</v>
      </c>
      <c r="V94" s="3">
        <f t="shared" si="120"/>
        <v>52</v>
      </c>
      <c r="W94" s="3">
        <f t="shared" si="120"/>
        <v>50</v>
      </c>
      <c r="X94" s="3">
        <f t="shared" si="120"/>
        <v>69</v>
      </c>
      <c r="Y94" s="3">
        <f t="shared" si="120"/>
        <v>93</v>
      </c>
      <c r="Z94" s="3" t="e">
        <f t="shared" si="120"/>
        <v>#DIV/0!</v>
      </c>
      <c r="AA94" s="3">
        <f t="shared" si="120"/>
        <v>53</v>
      </c>
      <c r="AB94" s="3">
        <f t="shared" si="120"/>
        <v>51</v>
      </c>
      <c r="AC94" s="3">
        <f t="shared" si="120"/>
        <v>49</v>
      </c>
      <c r="AD94" s="3">
        <f t="shared" si="120"/>
        <v>68</v>
      </c>
      <c r="AE94" s="3">
        <f t="shared" si="120"/>
        <v>89</v>
      </c>
      <c r="AF94" s="3" t="e">
        <f t="shared" si="120"/>
        <v>#DIV/0!</v>
      </c>
      <c r="AG94" s="3">
        <f t="shared" si="120"/>
        <v>56</v>
      </c>
      <c r="AH94" s="3">
        <f t="shared" si="120"/>
        <v>53</v>
      </c>
      <c r="AI94" s="3">
        <f t="shared" si="120"/>
        <v>50</v>
      </c>
      <c r="AJ94" s="3">
        <f t="shared" si="120"/>
        <v>68</v>
      </c>
      <c r="AK94" s="3">
        <f t="shared" si="120"/>
        <v>94</v>
      </c>
    </row>
    <row r="95" spans="1:40" x14ac:dyDescent="0.35">
      <c r="C95" s="10" t="str">
        <f>C92 &amp; "-" &amp; C93 &amp; "(" &amp; C94 &amp; ")"</f>
        <v>36-81(52)</v>
      </c>
      <c r="D95" s="10" t="str">
        <f t="shared" ref="D95" si="121">D92 &amp; "-" &amp; D93 &amp; "(" &amp; D94 &amp; ")"</f>
        <v>32-78(47)</v>
      </c>
      <c r="E95" s="10" t="str">
        <f t="shared" ref="E95" si="122">E92 &amp; "-" &amp; E93 &amp; "(" &amp; E94 &amp; ")"</f>
        <v>29-75(45)</v>
      </c>
      <c r="F95" s="10" t="str">
        <f t="shared" ref="F95" si="123">F92 &amp; "-" &amp; F93 &amp; "(" &amp; F94 &amp; ")"</f>
        <v>62-77(65)</v>
      </c>
      <c r="G95" s="10" t="str">
        <f t="shared" ref="G95" si="124">G92 &amp; "-" &amp; G93 &amp; "(" &amp; G94 &amp; ")"</f>
        <v>66-85(84)</v>
      </c>
      <c r="H95" s="10" t="e">
        <f t="shared" ref="H95" si="125">H92 &amp; "-" &amp; H93 &amp; "(" &amp; H94 &amp; ")"</f>
        <v>#DIV/0!</v>
      </c>
      <c r="I95" s="10" t="str">
        <f t="shared" ref="I95" si="126">I92 &amp; "-" &amp; I93 &amp; "(" &amp; I94 &amp; ")"</f>
        <v>35-82(49)</v>
      </c>
      <c r="J95" s="10" t="str">
        <f t="shared" ref="J95" si="127">J92 &amp; "-" &amp; J93 &amp; "(" &amp; J94 &amp; ")"</f>
        <v>35-79(47)</v>
      </c>
      <c r="K95" s="10" t="str">
        <f t="shared" ref="K95" si="128">K92 &amp; "-" &amp; K93 &amp; "(" &amp; K94 &amp; ")"</f>
        <v>30-79(44)</v>
      </c>
      <c r="L95" s="10" t="str">
        <f t="shared" ref="L95" si="129">L92 &amp; "-" &amp; L93 &amp; "(" &amp; L94 &amp; ")"</f>
        <v>45-78(54)</v>
      </c>
      <c r="M95" s="10" t="str">
        <f t="shared" ref="M95" si="130">M92 &amp; "-" &amp; M93 &amp; "(" &amp; M94 &amp; ")"</f>
        <v>79-91(89)</v>
      </c>
      <c r="N95" s="10" t="e">
        <f t="shared" ref="N95" si="131">N92 &amp; "-" &amp; N93 &amp; "(" &amp; N94 &amp; ")"</f>
        <v>#DIV/0!</v>
      </c>
      <c r="O95" s="10" t="str">
        <f t="shared" ref="O95" si="132">O92 &amp; "-" &amp; O93 &amp; "(" &amp; O94 &amp; ")"</f>
        <v>34-86(54)</v>
      </c>
      <c r="P95" s="10" t="str">
        <f t="shared" ref="P95" si="133">P92 &amp; "-" &amp; P93 &amp; "(" &amp; P94 &amp; ")"</f>
        <v>33-82(50)</v>
      </c>
      <c r="Q95" s="10" t="str">
        <f t="shared" ref="Q95" si="134">Q92 &amp; "-" &amp; Q93 &amp; "(" &amp; Q94 &amp; ")"</f>
        <v>31-83(49)</v>
      </c>
      <c r="R95" s="10" t="str">
        <f t="shared" ref="R95" si="135">R92 &amp; "-" &amp; R93 &amp; "(" &amp; R94 &amp; ")"</f>
        <v>66-81(69)</v>
      </c>
      <c r="S95" s="10" t="str">
        <f t="shared" ref="S95" si="136">S92 &amp; "-" &amp; S93 &amp; "(" &amp; S94 &amp; ")"</f>
        <v>81-95(94)</v>
      </c>
      <c r="T95" s="10" t="e">
        <f t="shared" ref="T95" si="137">T92 &amp; "-" &amp; T93 &amp; "(" &amp; T94 &amp; ")"</f>
        <v>#DIV/0!</v>
      </c>
      <c r="U95" s="10" t="str">
        <f t="shared" ref="U95" si="138">U92 &amp; "-" &amp; U93 &amp; "(" &amp; U94 &amp; ")"</f>
        <v>39-85(57)</v>
      </c>
      <c r="V95" s="10" t="str">
        <f t="shared" ref="V95" si="139">V92 &amp; "-" &amp; V93 &amp; "(" &amp; V94 &amp; ")"</f>
        <v>37-81(52)</v>
      </c>
      <c r="W95" s="10" t="str">
        <f t="shared" ref="W95" si="140">W92 &amp; "-" &amp; W93 &amp; "(" &amp; W94 &amp; ")"</f>
        <v>34-81(50)</v>
      </c>
      <c r="X95" s="10" t="str">
        <f t="shared" ref="X95" si="141">X92 &amp; "-" &amp; X93 &amp; "(" &amp; X94 &amp; ")"</f>
        <v>66-80(69)</v>
      </c>
      <c r="Y95" s="10" t="str">
        <f t="shared" ref="Y95" si="142">Y92 &amp; "-" &amp; Y93 &amp; "(" &amp; Y94 &amp; ")"</f>
        <v>76-93(93)</v>
      </c>
      <c r="Z95" s="10" t="e">
        <f t="shared" ref="Z95" si="143">Z92 &amp; "-" &amp; Z93 &amp; "(" &amp; Z94 &amp; ")"</f>
        <v>#DIV/0!</v>
      </c>
      <c r="AA95" s="10" t="str">
        <f t="shared" ref="AA95" si="144">AA92 &amp; "-" &amp; AA93 &amp; "(" &amp; AA94 &amp; ")"</f>
        <v>36-86(53)</v>
      </c>
      <c r="AB95" s="10" t="str">
        <f t="shared" ref="AB95" si="145">AB92 &amp; "-" &amp; AB93 &amp; "(" &amp; AB94 &amp; ")"</f>
        <v>36-82(51)</v>
      </c>
      <c r="AC95" s="10" t="str">
        <f t="shared" ref="AC95" si="146">AC92 &amp; "-" &amp; AC93 &amp; "(" &amp; AC94 &amp; ")"</f>
        <v>32-82(49)</v>
      </c>
      <c r="AD95" s="10" t="str">
        <f t="shared" ref="AD95" si="147">AD92 &amp; "-" &amp; AD93 &amp; "(" &amp; AD94 &amp; ")"</f>
        <v>65-81(68)</v>
      </c>
      <c r="AE95" s="10" t="str">
        <f t="shared" ref="AE95" si="148">AE92 &amp; "-" &amp; AE93 &amp; "(" &amp; AE94 &amp; ")"</f>
        <v>76-89(89)</v>
      </c>
      <c r="AF95" s="10" t="e">
        <f t="shared" ref="AF95" si="149">AF92 &amp; "-" &amp; AF93 &amp; "(" &amp; AF94 &amp; ")"</f>
        <v>#DIV/0!</v>
      </c>
      <c r="AG95" s="10" t="str">
        <f t="shared" ref="AG95" si="150">AG92 &amp; "-" &amp; AG93 &amp; "(" &amp; AG94 &amp; ")"</f>
        <v>39-86(56)</v>
      </c>
      <c r="AH95" s="10" t="str">
        <f t="shared" ref="AH95" si="151">AH92 &amp; "-" &amp; AH93 &amp; "(" &amp; AH94 &amp; ")"</f>
        <v>39-82(53)</v>
      </c>
      <c r="AI95" s="10" t="str">
        <f t="shared" ref="AI95" si="152">AI92 &amp; "-" &amp; AI93 &amp; "(" &amp; AI94 &amp; ")"</f>
        <v>35-83(50)</v>
      </c>
      <c r="AJ95" s="10" t="str">
        <f t="shared" ref="AJ95" si="153">AJ92 &amp; "-" &amp; AJ93 &amp; "(" &amp; AJ94 &amp; ")"</f>
        <v>65-81(68)</v>
      </c>
      <c r="AK95" s="10" t="str">
        <f t="shared" ref="AK95" si="154">AK92 &amp; "-" &amp; AK93 &amp; "(" &amp; AK94 &amp; ")"</f>
        <v>79-95(94)</v>
      </c>
    </row>
    <row r="98" spans="2:15" x14ac:dyDescent="0.35">
      <c r="C98" s="21" t="s">
        <v>31</v>
      </c>
      <c r="D98" s="21"/>
      <c r="E98" s="21"/>
      <c r="F98" s="21"/>
      <c r="G98" s="21"/>
    </row>
    <row r="99" spans="2:15" x14ac:dyDescent="0.35">
      <c r="C99" s="21"/>
      <c r="D99" s="21"/>
      <c r="E99" s="21"/>
      <c r="F99" s="21"/>
      <c r="G99" s="21"/>
      <c r="J99" s="22" t="s">
        <v>32</v>
      </c>
      <c r="K99" s="22"/>
      <c r="L99" s="22"/>
      <c r="M99" s="22"/>
      <c r="N99" s="22"/>
      <c r="O99" s="22"/>
    </row>
    <row r="100" spans="2:15" x14ac:dyDescent="0.35">
      <c r="C100" s="21"/>
      <c r="D100" s="21"/>
      <c r="E100" s="21"/>
      <c r="F100" s="21"/>
      <c r="G100" s="21"/>
      <c r="J100" t="s">
        <v>15</v>
      </c>
      <c r="K100" t="s">
        <v>16</v>
      </c>
      <c r="L100" t="s">
        <v>17</v>
      </c>
      <c r="M100" t="s">
        <v>18</v>
      </c>
      <c r="O100" t="s">
        <v>19</v>
      </c>
    </row>
    <row r="101" spans="2:15" x14ac:dyDescent="0.35">
      <c r="B101" s="14" t="s">
        <v>23</v>
      </c>
      <c r="C101" s="14" t="s">
        <v>20</v>
      </c>
      <c r="D101" s="14" t="s">
        <v>28</v>
      </c>
      <c r="E101" s="14" t="s">
        <v>29</v>
      </c>
      <c r="F101" s="14" t="s">
        <v>21</v>
      </c>
      <c r="G101" s="14" t="s">
        <v>22</v>
      </c>
      <c r="I101" s="11" t="s">
        <v>5</v>
      </c>
      <c r="J101" s="10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K101" s="10" t="str">
        <f>ROUND(E36 * 100, 0) &amp; "," &amp; ROUND(E37 * 100, 0) &amp; "," &amp; ROUND(E38 * 100, 0) &amp; "," &amp; ROUND(E39 * 100, 0) &amp; "," &amp; ROUND(E40 * 100, 0) &amp; "," &amp; ROUND(E41 * 100, 0) &amp; ","</f>
        <v>56,77,75,53,33,33,</v>
      </c>
      <c r="L101" s="10" t="str">
        <f>ROUND(E52* 100, 0) &amp; "," &amp; ROUND(E53 * 100, 0) &amp; "," &amp; ROUND(E54 * 100, 0) &amp; "," &amp; ROUND(E55 * 100, 0) &amp; "," &amp; ROUND(E56 * 100, 0) &amp; "," &amp; ROUND(E57 * 100, 0) &amp; ","</f>
        <v>56,74,73,52,62,32,</v>
      </c>
      <c r="M101" s="10" t="str">
        <f>ROUND(E68* 100, 0) &amp; "," &amp; ROUND(E69 * 100, 0) &amp; "," &amp; ROUND(E70 * 100, 0) &amp; "," &amp; ROUND(E71 * 100, 0) &amp; "," &amp; ROUND(E72 * 100, 0) &amp; "," &amp; ROUND(E73 * 100, 0) &amp; ","</f>
        <v>56,75,72,51,31,31,</v>
      </c>
      <c r="O101" t="str">
        <f>ROUND(E84* 100, 0) &amp; "," &amp; ROUND(E85 * 100, 0) &amp; "," &amp; ROUND(E86 * 100, 0) &amp; "," &amp; ROUND(E87 * 100, 0) &amp; "," &amp; ROUND(E88 * 100, 0) &amp; "," &amp; ROUND(E89 * 100, 0) &amp; ","</f>
        <v>56,75,73,49,29,29,</v>
      </c>
    </row>
    <row r="102" spans="2:15" x14ac:dyDescent="0.35">
      <c r="B102" s="20" t="s">
        <v>15</v>
      </c>
      <c r="C102" s="11" t="s">
        <v>5</v>
      </c>
      <c r="D102" s="11" t="str">
        <f>C32</f>
        <v>37-81(53)</v>
      </c>
      <c r="E102" s="11" t="str">
        <f>D47</f>
        <v>34-80(50)</v>
      </c>
      <c r="F102" s="11" t="str">
        <f>E32</f>
        <v>34-77(49)</v>
      </c>
      <c r="G102" s="11" t="str">
        <f>F32</f>
        <v>64-80(67)</v>
      </c>
      <c r="I102" s="11" t="s">
        <v>24</v>
      </c>
      <c r="J102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K102" s="10" t="str">
        <f>ROUND(K37 * 100, 0) &amp; "," &amp; ROUND(K38 * 100, 0) &amp; "," &amp; ROUND(K39 * 100, 0) &amp; "," &amp; ROUND(K40 * 100, 0) &amp; "," &amp; ROUND(K41 * 100, 0) &amp; "," &amp; ROUND(K36 * 100, 0) &amp; ","</f>
        <v>86,72,53,35,35,85,</v>
      </c>
      <c r="L102" s="10" t="str">
        <f>ROUND(K53* 100, 0) &amp; "," &amp; ROUND(K54 * 100, 0) &amp; "," &amp; ROUND(K55 * 100, 0) &amp; "," &amp; ROUND(K56 * 100, 0) &amp; "," &amp; ROUND(K57 * 100, 0) &amp; "," &amp; ROUND(K52 * 100, 0) &amp; ","</f>
        <v>82,70,52,32,32,78,</v>
      </c>
      <c r="M102" s="10" t="str">
        <f>ROUND(K69* 100, 0) &amp; "," &amp; ROUND(K70 * 100, 0) &amp; "," &amp; ROUND(K71 * 100, 0) &amp; "," &amp; ROUND(K72 * 100, 0) &amp; "," &amp; ROUND(K73 * 100, 0) &amp; "," &amp; ROUND(K68 * 100, 0) &amp; ","</f>
        <v>79,66,49,31,31,72,</v>
      </c>
      <c r="O102" t="str">
        <f>ROUND(K84* 100, 0) &amp; "," &amp; ROUND(K85 * 100, 0) &amp; "," &amp; ROUND(K86 * 100, 0) &amp; "," &amp; ROUND(K87 * 100, 0) &amp; "," &amp; ROUND(K88 * 100, 0) &amp; "," &amp; ROUND(K89 * 100, 0) &amp; ","</f>
        <v>77,79,68,49,30,30,</v>
      </c>
    </row>
    <row r="103" spans="2:15" x14ac:dyDescent="0.35">
      <c r="B103" s="20"/>
      <c r="C103" s="11" t="s">
        <v>24</v>
      </c>
      <c r="D103" s="9" t="str">
        <f>I32</f>
        <v>45-88(60)</v>
      </c>
      <c r="E103" s="9" t="str">
        <f t="shared" ref="E103:G103" si="155">J32</f>
        <v>45-82(57)</v>
      </c>
      <c r="F103" s="11" t="str">
        <f t="shared" si="155"/>
        <v>37-82(52)</v>
      </c>
      <c r="G103" s="11" t="str">
        <f t="shared" si="155"/>
        <v>50-82(61)</v>
      </c>
      <c r="I103" s="11" t="s">
        <v>14</v>
      </c>
      <c r="J103" t="str">
        <f>ROUND(Q22 * 100, 0) &amp; "," &amp; ROUND(Q23 * 100, 0) &amp; "," &amp; ROUND(Q24 * 100, 0) &amp; "," &amp; ROUND(Q25 * 100, 0) &amp; "," &amp; ROUND(Q26 * 100, 0) &amp; "," &amp; ROUND(Q21 * 100, 0) &amp; ","</f>
        <v>80,76,58,34,34,74,</v>
      </c>
      <c r="K103" s="10" t="str">
        <f>ROUND(Q38 * 100, 0) &amp; "," &amp; ROUND(Q39 * 100, 0) &amp; "," &amp; ROUND(Q40 * 100, 0) &amp; "," &amp; ROUND(Q41 * 100, 0) &amp; "," &amp; ROUND(Q36 * 100, 0) &amp; "," &amp; ROUND(Q37 * 100, 0) &amp; ","</f>
        <v>75,58,34,34,74,80,</v>
      </c>
      <c r="L103" s="10" t="str">
        <f>ROUND(Q54* 100, 0) &amp; "," &amp; ROUND(Q55 * 100, 0) &amp; "," &amp; ROUND(Q56 * 100, 0) &amp; "," &amp; ROUND(Q57 * 100, 0) &amp; "," &amp; ROUND(Q53 * 100, 0) &amp; "," &amp; ROUND(Q52 * 100, 0) &amp; ","</f>
        <v>80,59,36,36,81,74,</v>
      </c>
      <c r="M103" s="10" t="str">
        <f>ROUND(Q70* 100, 0) &amp; "," &amp; ROUND(Q71 * 100, 0) &amp; "," &amp; ROUND(Q72 * 100, 0) &amp; "," &amp; ROUND(Q73 * 100, 0) &amp; "," &amp; ROUND(Q68 * 100, 0) &amp; "," &amp; ROUND(Q69 * 100, 0) &amp; ","</f>
        <v>58,36,18,18,75,82,</v>
      </c>
      <c r="O103" t="str">
        <f>ROUND(Q84* 100, 0) &amp; "," &amp; ROUND(Q85 * 100, 0) &amp; "," &amp; ROUND(Q86 * 100, 0) &amp; "," &amp; ROUND(Q87 * 100, 0) &amp; "," &amp; ROUND(Q88 * 100, 0) &amp; "," &amp; ROUND(Q89 * 100, 0) &amp; ","</f>
        <v>75,83,75,57,31,31,</v>
      </c>
    </row>
    <row r="104" spans="2:15" x14ac:dyDescent="0.35">
      <c r="B104" s="20"/>
      <c r="C104" s="11" t="s">
        <v>14</v>
      </c>
      <c r="D104" s="11" t="str">
        <f>O32</f>
        <v>39-86(58)</v>
      </c>
      <c r="E104" s="11" t="str">
        <f t="shared" ref="E104:G104" si="156">P32</f>
        <v>36-80(51)</v>
      </c>
      <c r="F104" s="11" t="str">
        <f t="shared" si="156"/>
        <v>34-80(50)</v>
      </c>
      <c r="G104" s="11" t="str">
        <f t="shared" si="156"/>
        <v>66-79(69)</v>
      </c>
      <c r="I104" s="11" t="s">
        <v>26</v>
      </c>
      <c r="J104" t="str">
        <f>ROUND(W23 * 100, 0) &amp; "," &amp; ROUND(W24 * 100, 0) &amp; "," &amp; ROUND(W25 * 100, 0) &amp; "," &amp; ROUND(W26 * 100, 0) &amp; "," &amp; ROUND(W21 * 100, 0) &amp; "," &amp; ROUND(W22 * 100, 0) &amp; ","</f>
        <v>78,59,38,37,74,82,</v>
      </c>
      <c r="K104" s="10" t="str">
        <f>ROUND(W39 * 100, 0) &amp; "," &amp; ROUND(W40 * 100, 0) &amp; "," &amp; ROUND(W41 * 100, 0) &amp; "," &amp; ROUND(W36 * 100, 0) &amp; "," &amp; ROUND(W37 * 100, 0) &amp; "," &amp; ROUND(W38 * 100, 0) &amp; ","</f>
        <v>59,37,38,74,82,79,</v>
      </c>
      <c r="L104" s="10" t="str">
        <f>ROUND(W55* 100, 0) &amp; "," &amp; ROUND(W56 * 100, 0) &amp; "," &amp; ROUND(W57 * 100, 0) &amp; "," &amp; ROUND(W52 * 100, 0) &amp; "," &amp; ROUND(W53 * 100, 0) &amp; "," &amp; ROUND(W54 * 100, 0) &amp; ","</f>
        <v>57,35,34,74,82,77,</v>
      </c>
      <c r="M104" s="10" t="str">
        <f>ROUND(W71* 100, 0) &amp; "," &amp; ROUND(W72 * 100, 0) &amp; "," &amp; ROUND(W73 * 100, 0) &amp; "," &amp; ROUND(W68 * 100, 0) &amp; "," &amp; ROUND(W69 * 100, 0) &amp; "," &amp; ROUND(W70 * 100, 0) &amp; ","</f>
        <v>57,35,36,74,81,77,</v>
      </c>
      <c r="O104" t="str">
        <f>ROUND(W84* 100, 0) &amp; "," &amp; ROUND(W85 * 100, 0) &amp; "," &amp; ROUND(W86 * 100, 0) &amp; "," &amp; ROUND(W87 * 100, 0) &amp; "," &amp; ROUND(W88 * 100, 0) &amp; "," &amp; ROUND(W89 * 100, 0) &amp; ","</f>
        <v>75,81,76,56,34,34,</v>
      </c>
    </row>
    <row r="105" spans="2:15" x14ac:dyDescent="0.35">
      <c r="B105" s="20"/>
      <c r="C105" s="11" t="s">
        <v>26</v>
      </c>
      <c r="D105" s="11" t="str">
        <f>U32</f>
        <v>40-86(58)</v>
      </c>
      <c r="E105" s="11" t="str">
        <f t="shared" ref="E105:G105" si="157">V32</f>
        <v>41-82(56)</v>
      </c>
      <c r="F105" s="9" t="str">
        <f t="shared" si="157"/>
        <v>37-82(53)</v>
      </c>
      <c r="G105" s="9" t="str">
        <f t="shared" si="157"/>
        <v>68-81(71)</v>
      </c>
      <c r="I105" s="11" t="s">
        <v>25</v>
      </c>
      <c r="J105" t="str">
        <f>ROUND(AC24 * 100, 0) &amp; "," &amp; ROUND(AC25 * 100, 0) &amp; "," &amp; ROUND(AC26 * 100, 0) &amp; "," &amp; ROUND(AC21 * 100, 0) &amp; "," &amp; ROUND(AC22 * 100, 0) &amp; "," &amp; ROUND(AC23 * 100, 0) &amp; ","</f>
        <v>57,35,35,75,83,75,</v>
      </c>
      <c r="K105" s="10" t="str">
        <f>ROUND(AC40 * 100, 0) &amp; "," &amp; ROUND(AC41 * 100, 0) &amp; "," &amp; ROUND(AC36 * 100, 0) &amp; "," &amp; ROUND(AC37 * 100, 0) &amp; "," &amp; ROUND(AC38* 100, 0) &amp; "," &amp; ROUND(AC39 * 100, 0) &amp; ","</f>
        <v>35,35,75,85,76,59,</v>
      </c>
      <c r="L105" s="10" t="str">
        <f>ROUND(AC56* 100, 0) &amp; "," &amp; ROUND(AC57 * 100, 0) &amp; "," &amp; ROUND(AC52 * 100, 0) &amp; "," &amp; ROUND(E53 * 100, 0) &amp; "," &amp; ROUND(AC54 * 100, 0) &amp; "," &amp; ROUND(AC55 * 100, 0) &amp; ","</f>
        <v>33,33,75,74,71,55,</v>
      </c>
      <c r="M105" s="10" t="str">
        <f>ROUND(AC72* 100, 0) &amp; "," &amp; ROUND(AC73 * 100, 0) &amp; "," &amp; ROUND(AC68 * 100, 0) &amp; "," &amp; ROUND(AC69 * 100, 0) &amp; "," &amp; ROUND(AC70 * 100, 0) &amp; "," &amp; ROUND(AC71 * 100, 0) &amp; ","</f>
        <v>33,33,75,83,74,56,</v>
      </c>
      <c r="O105" t="str">
        <f>ROUND(AC84* 100, 0) &amp; "," &amp; ROUND(AC85 * 100, 0) &amp; "," &amp; ROUND(AC86 * 100, 0) &amp; "," &amp; ROUND(AC87 * 100, 0) &amp; "," &amp; ROUND(AC88 * 100, 0) &amp; "," &amp; ROUND(AC89 * 100, 0) &amp; ","</f>
        <v>75,82,73,56,33,32,</v>
      </c>
    </row>
    <row r="106" spans="2:15" x14ac:dyDescent="0.35">
      <c r="B106" s="20"/>
      <c r="C106" s="11" t="s">
        <v>25</v>
      </c>
      <c r="D106" s="11" t="str">
        <f>AA32</f>
        <v>39-86(55)</v>
      </c>
      <c r="E106" s="11" t="str">
        <f t="shared" ref="E106:G106" si="158">AB32</f>
        <v>38-83(53)</v>
      </c>
      <c r="F106" s="11" t="str">
        <f t="shared" si="158"/>
        <v>35-83(50)</v>
      </c>
      <c r="G106" s="11" t="str">
        <f t="shared" si="158"/>
        <v>67-82(70)</v>
      </c>
      <c r="I106" s="11" t="s">
        <v>27</v>
      </c>
      <c r="J106" t="str">
        <f>ROUND(AI25 * 100, 0) &amp; "," &amp; ROUND(AI26 * 100, 0) &amp; "," &amp; ROUND(AI21 * 100, 0) &amp; "," &amp; ROUND(AI22 * 100, 0) &amp; "," &amp; ROUND(AI23 * 100, 0) &amp; "," &amp; ROUND(AI24 * 100, 0) &amp; ","</f>
        <v>36,37,75,82,76,58,</v>
      </c>
      <c r="K106" s="10" t="str">
        <f>ROUND(AI41 * 100, 0) &amp; "," &amp; ROUND(AI36* 100, 0) &amp; "," &amp; ROUND(AI37 * 100, 0) &amp; "," &amp; ROUND(AI38 * 100, 0) &amp; "," &amp; ROUND(AI39* 100, 0) &amp; "," &amp; ROUND(AI40 * 100, 0) &amp; ","</f>
        <v>35,75,78,72,56,34,</v>
      </c>
      <c r="L106" s="10" t="str">
        <f>ROUND(AI57* 100, 0) &amp; "," &amp; ROUND(AI52 * 100, 0) &amp; "," &amp; ROUND(AI53* 100, 0) &amp; "," &amp; ROUND(AI54 * 100, 0) &amp; "," &amp; ROUND(AI55 * 100, 0) &amp; "," &amp; ROUND(AI56 * 100, 0) &amp; ","</f>
        <v>35,73,85,81,59,37,</v>
      </c>
      <c r="M106" s="10" t="str">
        <f>ROUND(AI73* 100, 0) &amp; "," &amp; ROUND(AI68 * 100, 0) &amp; "," &amp; ROUND(AI69 * 100, 0) &amp; "," &amp; ROUND(AI70 * 100, 0) &amp; "," &amp; ROUND(AI71 * 100, 0) &amp; "," &amp; ROUND(AI72 * 100, 0) &amp; ","</f>
        <v>38,75,83,78,59,37,</v>
      </c>
      <c r="O106" t="str">
        <f>ROUND(AI84* 100, 0) &amp; "," &amp; ROUND(AI85 * 100, 0) &amp; "," &amp; ROUND(AI86 * 100, 0) &amp; "," &amp; ROUND(AI87 * 100, 0) &amp; "," &amp; ROUND(AI88 * 100, 0) &amp; "," &amp; ROUND(AI89 * 100, 0) &amp; ","</f>
        <v>73,83,76,54,35,35,</v>
      </c>
    </row>
    <row r="107" spans="2:15" x14ac:dyDescent="0.35">
      <c r="B107" s="20"/>
      <c r="C107" s="11" t="s">
        <v>27</v>
      </c>
      <c r="D107" s="11" t="str">
        <f>AG32</f>
        <v>41-86(58)</v>
      </c>
      <c r="E107" s="11" t="str">
        <f t="shared" ref="E107:G107" si="159">AH32</f>
        <v>38-81(53)</v>
      </c>
      <c r="F107" s="11" t="str">
        <f t="shared" si="159"/>
        <v>36-82(52)</v>
      </c>
      <c r="G107" s="11" t="str">
        <f t="shared" si="159"/>
        <v>66-81(70)</v>
      </c>
    </row>
    <row r="108" spans="2:15" ht="8.25" customHeight="1" x14ac:dyDescent="0.35">
      <c r="B108" s="12"/>
      <c r="C108" s="13"/>
      <c r="D108" s="13"/>
      <c r="E108" s="13"/>
      <c r="F108" s="13"/>
      <c r="G108" s="13"/>
    </row>
    <row r="109" spans="2:15" x14ac:dyDescent="0.35">
      <c r="B109" s="20" t="s">
        <v>16</v>
      </c>
      <c r="C109" s="11" t="s">
        <v>5</v>
      </c>
      <c r="D109" s="11" t="str">
        <f>C47</f>
        <v>38-80(53)</v>
      </c>
      <c r="E109" s="11" t="str">
        <f t="shared" ref="E109:G109" si="160">D47</f>
        <v>34-80(50)</v>
      </c>
      <c r="F109" s="11" t="str">
        <f t="shared" si="160"/>
        <v>33-77(49)</v>
      </c>
      <c r="G109" s="11" t="str">
        <f t="shared" si="160"/>
        <v>64-80(68)</v>
      </c>
    </row>
    <row r="110" spans="2:15" x14ac:dyDescent="0.35">
      <c r="B110" s="20"/>
      <c r="C110" s="11" t="s">
        <v>24</v>
      </c>
      <c r="D110" s="9" t="str">
        <f>I47</f>
        <v>43-87(57)</v>
      </c>
      <c r="E110" s="9" t="str">
        <f t="shared" ref="E110:G110" si="161">J47</f>
        <v>41-86(54)</v>
      </c>
      <c r="F110" s="11" t="str">
        <f t="shared" si="161"/>
        <v>35-86(49)</v>
      </c>
      <c r="G110" s="11" t="str">
        <f t="shared" si="161"/>
        <v>47-85(57)</v>
      </c>
      <c r="J110" s="22" t="s">
        <v>33</v>
      </c>
      <c r="K110" s="22"/>
      <c r="L110" s="22"/>
      <c r="M110" s="22"/>
      <c r="N110" s="22"/>
      <c r="O110" s="22"/>
    </row>
    <row r="111" spans="2:15" x14ac:dyDescent="0.35">
      <c r="B111" s="20"/>
      <c r="C111" s="11" t="s">
        <v>14</v>
      </c>
      <c r="D111" s="11" t="str">
        <f>O47</f>
        <v>40-86(57)</v>
      </c>
      <c r="E111" s="11" t="str">
        <f t="shared" ref="E111:G111" si="162">P47</f>
        <v>36-80(51)</v>
      </c>
      <c r="F111" s="11" t="str">
        <f t="shared" si="162"/>
        <v>34-80(50)</v>
      </c>
      <c r="G111" s="11" t="str">
        <f t="shared" si="162"/>
        <v>66-79(69)</v>
      </c>
      <c r="J111" t="s">
        <v>34</v>
      </c>
      <c r="K111" t="s">
        <v>35</v>
      </c>
      <c r="L111" t="s">
        <v>36</v>
      </c>
      <c r="M111" t="s">
        <v>38</v>
      </c>
      <c r="N111" s="1" t="s">
        <v>37</v>
      </c>
    </row>
    <row r="112" spans="2:15" x14ac:dyDescent="0.35">
      <c r="B112" s="20"/>
      <c r="C112" s="11" t="s">
        <v>26</v>
      </c>
      <c r="D112" s="11" t="str">
        <f>U47</f>
        <v>41-85(58)</v>
      </c>
      <c r="E112" s="11" t="str">
        <f t="shared" ref="E112:G112" si="163">V47</f>
        <v>40-82(56)</v>
      </c>
      <c r="F112" s="9" t="str">
        <f t="shared" si="163"/>
        <v>37-82(53)</v>
      </c>
      <c r="G112" s="9" t="str">
        <f t="shared" si="163"/>
        <v>68-81(72)</v>
      </c>
      <c r="I112" s="17" t="s">
        <v>15</v>
      </c>
      <c r="J112" s="10" t="str">
        <f>ROUND(C21 * 100, 0) &amp; "," &amp; ROUND(C22 * 100, 0) &amp; "," &amp; ROUND(C23 * 100, 0) &amp; "," &amp; ROUND(C24 * 100, 0) &amp; "," &amp; ROUND(C25 * 100, 0) &amp; "," &amp; ROUND(C26 * 100, 0) &amp; ","</f>
        <v>53,76,81,59,37,37,</v>
      </c>
      <c r="K112" s="10" t="str">
        <f>ROUND(D21 * 100, 0) &amp; "," &amp; ROUND(D22 * 100, 0) &amp; "," &amp; ROUND(D23 * 100, 0) &amp; "," &amp; ROUND(D24 * 100, 0) &amp; "," &amp; ROUND(D25 * 100, 0) &amp; "," &amp; ROUND(D26 * 100, 0) &amp; ","</f>
        <v>64,80,75,56,35,35,</v>
      </c>
      <c r="L112" s="10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M112" s="10" t="str">
        <f>ROUND(F21 * 100, 0) &amp; "," &amp; ROUND(F22 * 100, 0) &amp; "," &amp; ROUND(F23 * 100, 0) &amp; "," &amp; ROUND(F24 * 100, 0) &amp; "," &amp; ROUND(F25 * 100, 0) &amp; "," &amp; ROUND(F26 * 100, 0) &amp; ","</f>
        <v>67,80,75,68,64,64,</v>
      </c>
      <c r="N112" s="10" t="str">
        <f>ROUND(G21 * 100, 0) &amp; "," &amp; ROUND(G22 * 100, 0) &amp; "," &amp; ROUND(G23 * 100, 0) &amp; "," &amp; ROUND(G24 * 100, 0) &amp; "," &amp; ROUND(G25 * 100, 0) &amp; "," &amp; ROUND(G26 * 100, 0) &amp; ","</f>
        <v>66,87,87,87,86,86,</v>
      </c>
    </row>
    <row r="113" spans="2:32" x14ac:dyDescent="0.35">
      <c r="B113" s="20"/>
      <c r="C113" s="11" t="s">
        <v>25</v>
      </c>
      <c r="D113" s="11" t="str">
        <f>AA47</f>
        <v>38-87(55)</v>
      </c>
      <c r="E113" s="11" t="str">
        <f t="shared" ref="E113:G113" si="164">AB47</f>
        <v>40-85(54)</v>
      </c>
      <c r="F113" s="11" t="str">
        <f t="shared" si="164"/>
        <v>35-85(51)</v>
      </c>
      <c r="G113" s="11" t="str">
        <f t="shared" si="164"/>
        <v>68-84(71)</v>
      </c>
      <c r="I113" s="17"/>
      <c r="J113" s="10" t="str">
        <f>ROUND(I21 * 100, 0) &amp; "," &amp; ROUND(I22 * 100, 0) &amp; "," &amp; ROUND(I23 * 100, 0) &amp; "," &amp; ROUND(I24 * 100, 0) &amp; "," &amp; ROUND(I25 * 100, 0) &amp; "," &amp; ROUND(I26 * 100, 0) &amp; ","</f>
        <v>82,88,84,66,45,45,</v>
      </c>
      <c r="K113" s="10" t="str">
        <f>ROUND(J21 * 100, 0) &amp; "," &amp; ROUND(J22 * 100, 0) &amp; "," &amp; ROUND(J23 * 100, 0) &amp; "," &amp; ROUND(J24 * 100, 0) &amp; "," &amp; ROUND(J25 * 100, 0) &amp; "," &amp; ROUND(J26 * 100, 0) &amp; ","</f>
        <v>82,82,75,63,45,45,</v>
      </c>
      <c r="L113" s="10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M113" s="10" t="str">
        <f>ROUND(L21 * 100, 0) &amp; "," &amp; ROUND(L22 * 100, 0) &amp; "," &amp; ROUND(L23 * 100, 0) &amp; "," &amp; ROUND(L24 * 100, 0) &amp; "," &amp; ROUND(L25 * 100, 0) &amp; "," &amp; ROUND(L26 * 100, 0) &amp; ","</f>
        <v>81,82,75,69,50,50,</v>
      </c>
      <c r="N113" s="10" t="str">
        <f>ROUND(M21 * 100, 0) &amp; "," &amp; ROUND(M22 * 100, 0) &amp; "," &amp; ROUND(M23 * 100, 0) &amp; "," &amp; ROUND(M24 * 100, 0) &amp; "," &amp; ROUND(M25 * 100, 0) &amp; "," &amp; ROUND(M26 * 100, 0) &amp; ","</f>
        <v>82,87,85,85,83,83,</v>
      </c>
    </row>
    <row r="114" spans="2:32" x14ac:dyDescent="0.35">
      <c r="B114" s="20"/>
      <c r="C114" s="11" t="s">
        <v>27</v>
      </c>
      <c r="D114" s="11" t="str">
        <f>AG47</f>
        <v>40-87(58)</v>
      </c>
      <c r="E114" s="11" t="str">
        <f t="shared" ref="E114:G114" si="165">AH47</f>
        <v>37-78(51)</v>
      </c>
      <c r="F114" s="11" t="str">
        <f t="shared" si="165"/>
        <v>34-78(49)</v>
      </c>
      <c r="G114" s="11" t="str">
        <f t="shared" si="165"/>
        <v>65-78(68)</v>
      </c>
      <c r="I114" s="17"/>
      <c r="J114" s="10" t="str">
        <f>ROUND(O21 * 100, 0) &amp; "," &amp; ROUND(O22 * 100, 0) &amp; "," &amp; ROUND(O23 * 100, 0) &amp; "," &amp; ROUND(O24 * 100, 0) &amp; "," &amp; ROUND(O25 * 100, 0) &amp; "," &amp; ROUND(O26 * 100, 0) &amp; ","</f>
        <v>75,85,86,66,39,39,</v>
      </c>
      <c r="K114" s="10" t="str">
        <f>ROUND(P21 * 100, 0) &amp; "," &amp; ROUND(P22 * 100, 0) &amp; "," &amp; ROUND(P23 * 100, 0) &amp; "," &amp; ROUND(P24 * 100, 0) &amp; "," &amp; ROUND(P25 * 100, 0) &amp; "," &amp; ROUND(P26 * 100, 0) &amp; ","</f>
        <v>75,80,74,59,36,36,</v>
      </c>
      <c r="L114" s="10" t="str">
        <f>ROUND(Q21 * 100, 0) &amp; "," &amp; ROUND(Q22 * 100, 0) &amp; "," &amp; ROUND(Q23 * 100, 0) &amp; "," &amp; ROUND(Q24 * 100, 0) &amp; "," &amp; ROUND(Q25 * 100, 0) &amp; "," &amp; ROUND(Q26 * 100, 0) &amp; ","</f>
        <v>74,80,76,58,34,34,</v>
      </c>
      <c r="M114" s="10" t="str">
        <f>ROUND(R21 * 100, 0) &amp; "," &amp; ROUND(R22 * 100, 0) &amp; "," &amp; ROUND(R23 * 100, 0) &amp; "," &amp; ROUND(R24 * 100, 0) &amp; "," &amp; ROUND(R25 * 100, 0) &amp; "," &amp; ROUND(R26 * 100, 0) &amp; ","</f>
        <v>75,79,74,70,66,66,</v>
      </c>
      <c r="N114" s="10" t="str">
        <f>ROUND(S21 * 100, 0) &amp; "," &amp; ROUND(S22 * 100, 0) &amp; "," &amp; ROUND(S23 * 100, 0) &amp; "," &amp; ROUND(S24 * 100, 0) &amp; "," &amp; ROUND(S25 * 100, 0) &amp; "," &amp; ROUND(S26 * 100, 0) &amp; ","</f>
        <v>75,91,92,94,95,95,</v>
      </c>
    </row>
    <row r="115" spans="2:32" ht="6" customHeight="1" x14ac:dyDescent="0.35">
      <c r="B115" s="12"/>
      <c r="C115" s="13"/>
      <c r="D115" s="13"/>
      <c r="E115" s="13"/>
      <c r="F115" s="13"/>
      <c r="G115" s="13"/>
      <c r="I115" s="17"/>
      <c r="J115" s="10"/>
      <c r="K115" s="10"/>
      <c r="L115" s="10"/>
      <c r="M115" s="10"/>
      <c r="N115" s="10"/>
    </row>
    <row r="116" spans="2:32" x14ac:dyDescent="0.35">
      <c r="B116" s="20" t="s">
        <v>30</v>
      </c>
      <c r="C116" s="11" t="s">
        <v>5</v>
      </c>
      <c r="D116" s="11" t="str">
        <f>C63</f>
        <v>37-80(53)</v>
      </c>
      <c r="E116" s="11" t="str">
        <f t="shared" ref="E116:G116" si="166">D63</f>
        <v>33-77(48)</v>
      </c>
      <c r="F116" s="11" t="str">
        <f t="shared" si="166"/>
        <v>32-74(55)</v>
      </c>
      <c r="G116" s="11" t="str">
        <f t="shared" si="166"/>
        <v>62-77(66)</v>
      </c>
      <c r="I116" s="17"/>
      <c r="J116" s="10" t="str">
        <f>ROUND(U21 * 100, 0) &amp; "," &amp; ROUND(U22 * 100, 0) &amp; "," &amp; ROUND(U23 * 100, 0) &amp; "," &amp; ROUND(U24 * 100, 0) &amp; "," &amp; ROUND(U25 * 100, 0) &amp; "," &amp; ROUND(U26 * 100, 0) &amp; ","</f>
        <v>75,86,84,64,41,40,</v>
      </c>
      <c r="K116" s="10" t="str">
        <f>ROUND(V21 * 100, 0) &amp; "," &amp; ROUND(V22 * 100, 0) &amp; "," &amp; ROUND(V23 * 100, 0) &amp; "," &amp; ROUND(V24 * 100, 0) &amp; "," &amp; ROUND(V25 * 100, 0) &amp; "," &amp; ROUND(V26 * 100, 0) &amp; ","</f>
        <v>75,82,78,61,42,41,</v>
      </c>
      <c r="L116" s="10" t="str">
        <f>ROUND(W21 * 100, 0) &amp; "," &amp; ROUND(W22 * 100, 0) &amp; "," &amp; ROUND(W23 * 100, 0) &amp; "," &amp; ROUND(W24 * 100, 0) &amp; "," &amp; ROUND(W25 * 100, 0) &amp; "," &amp; ROUND(W26 * 100, 0) &amp; ","</f>
        <v>74,82,78,59,38,37,</v>
      </c>
      <c r="M116" s="10" t="str">
        <f>ROUND(X21 * 100, 0) &amp; "," &amp; ROUND(X22 * 100, 0) &amp; "," &amp; ROUND(X23 * 100, 0) &amp; "," &amp; ROUND(X24 * 100, 0) &amp; "," &amp; ROUND(X25 * 100, 0) &amp; "," &amp; ROUND(X26 * 100, 0) &amp; ","</f>
        <v>75,81,77,72,69,68,</v>
      </c>
      <c r="N116" s="10" t="str">
        <f>ROUND(Y21 * 100, 0) &amp; "," &amp; ROUND(Y22 * 100, 0) &amp; "," &amp; ROUND(Y23 * 100, 0) &amp; "," &amp; ROUND(Y24 * 100, 0) &amp; "," &amp; ROUND(Y25 * 100, 0) &amp; "," &amp; ROUND(Y26 * 100, 0) &amp; ","</f>
        <v>76,92,92,93,93,93,</v>
      </c>
    </row>
    <row r="117" spans="2:32" x14ac:dyDescent="0.35">
      <c r="B117" s="20"/>
      <c r="C117" s="11" t="s">
        <v>24</v>
      </c>
      <c r="D117" s="11" t="str">
        <f>I63</f>
        <v>39-85(52)</v>
      </c>
      <c r="E117" s="11" t="str">
        <f t="shared" ref="E117:G117" si="167">J63</f>
        <v>36-81(49)</v>
      </c>
      <c r="F117" s="11" t="str">
        <f t="shared" si="167"/>
        <v>32-82(46)</v>
      </c>
      <c r="G117" s="11" t="str">
        <f t="shared" si="167"/>
        <v>46-80(55)</v>
      </c>
      <c r="I117" s="17"/>
      <c r="J117" s="10" t="str">
        <f>ROUND(AA21 * 100, 0) &amp; "," &amp; ROUND(AA22 * 100, 0) &amp; "," &amp; ROUND(AA23 * 100, 0) &amp; "," &amp; ROUND(AA24 * 100, 0) &amp; "," &amp; ROUND(AA25 * 100, 0) &amp; "," &amp; ROUND(AA26 * 100, 0) &amp; ","</f>
        <v>76,86,80,62,39,39,</v>
      </c>
      <c r="K117" s="10" t="str">
        <f>ROUND(AB21 * 100, 0) &amp; "," &amp; ROUND(AB22 * 100, 0) &amp; "," &amp; ROUND(AB23 * 100, 0) &amp; "," &amp; ROUND(AB24 * 100, 0) &amp; "," &amp; ROUND(AB25 * 100, 0) &amp; "," &amp; ROUND(AB26 * 100, 0) &amp; ","</f>
        <v>76,83,76,60,38,39,</v>
      </c>
      <c r="L117" s="10" t="str">
        <f>ROUND(AC21 * 100, 0) &amp; "," &amp; ROUND(AC22 * 100, 0) &amp; "," &amp; ROUND(AC23 * 100, 0) &amp; "," &amp; ROUND(AC24 * 100, 0) &amp; "," &amp; ROUND(AC25 * 100, 0) &amp; "," &amp; ROUND(AC26 * 100, 0) &amp; ","</f>
        <v>75,83,75,57,35,35,</v>
      </c>
      <c r="M117" s="10" t="str">
        <f>ROUND(AD21 * 100, 0) &amp; "," &amp; ROUND(AD22 * 100, 0) &amp; "," &amp; ROUND(AD23 * 100, 0) &amp; "," &amp; ROUND(AD24 * 100, 0) &amp; "," &amp; ROUND(AD25 * 100, 0) &amp; "," &amp; ROUND(AD26 * 100, 0) &amp; ","</f>
        <v>76,82,76,71,67,67,</v>
      </c>
      <c r="N117" s="10" t="str">
        <f>ROUND(AE21 * 100, 0) &amp; "," &amp; ROUND(AE22 * 100, 0) &amp; "," &amp; ROUND(AE23 * 100, 0) &amp; "," &amp; ROUND(AE24 * 100, 0) &amp; "," &amp; ROUND(AE25 * 100, 0) &amp; "," &amp; ROUND(AE26 * 100, 0) &amp; ","</f>
        <v>76,90,90,90,90,90,</v>
      </c>
    </row>
    <row r="118" spans="2:32" x14ac:dyDescent="0.35">
      <c r="B118" s="20"/>
      <c r="C118" s="11" t="s">
        <v>14</v>
      </c>
      <c r="D118" s="11" t="str">
        <f>O63</f>
        <v>40-86(58)</v>
      </c>
      <c r="E118" s="11" t="str">
        <f t="shared" ref="E118:G118" si="168">P63</f>
        <v>38-81(54)</v>
      </c>
      <c r="F118" s="11" t="str">
        <f t="shared" si="168"/>
        <v>36-81(53)</v>
      </c>
      <c r="G118" s="9" t="str">
        <f t="shared" si="168"/>
        <v>68-80(71)</v>
      </c>
      <c r="I118" s="17"/>
      <c r="J118" t="str">
        <f>ROUND(AG21 * 100, 0) &amp; "," &amp; ROUND(AG22 * 100, 0) &amp; "," &amp; ROUND(AG23 * 100, 0) &amp; "," &amp; ROUND(AG24 * 100, 0) &amp; "," &amp; ROUND(AG25 * 100, 0) &amp; "," &amp; ROUND(AG26 * 100, 0) &amp; ","</f>
        <v>76,86,85,64,41,42,</v>
      </c>
      <c r="K118" t="str">
        <f>ROUND(AH21 * 100, 0) &amp; "," &amp; ROUND(AH22 * 100, 0) &amp; "," &amp; ROUND(AH23 * 100, 0) &amp; "," &amp; ROUND(AH24 * 100, 0) &amp; "," &amp; ROUND(AH25 * 100, 0) &amp; "," &amp; ROUND(AH26 * 100, 0) &amp; ","</f>
        <v>76,81,74,60,38,40,</v>
      </c>
      <c r="L118" t="str">
        <f>ROUND(AI21 * 100, 0) &amp; "," &amp; ROUND(AI22 * 100, 0) &amp; "," &amp; ROUND(AI23 * 100, 0) &amp; "," &amp; ROUND(AI24 * 100, 0) &amp; "," &amp; ROUND(AI25 * 100, 0) &amp; "," &amp; ROUND(AI26 * 100, 0) &amp; ","</f>
        <v>75,82,76,58,36,37,</v>
      </c>
      <c r="M118" t="str">
        <f>ROUND(AJ21 * 100, 0) &amp; "," &amp; ROUND(AJ22 * 100, 0) &amp; "," &amp; ROUND(AJ23 * 100, 0) &amp; "," &amp; ROUND(AJ24 * 100, 0) &amp; "," &amp; ROUND(AJ25 * 100, 0) &amp; "," &amp; ROUND(AJ26 * 100, 0) &amp; ","</f>
        <v>76,81,74,70,66,68,</v>
      </c>
      <c r="N118" t="str">
        <f>ROUND(AK21 * 100, 0) &amp; "," &amp; ROUND(AK22 * 100, 0) &amp; "," &amp; ROUND(AK23 * 100, 0) &amp; "," &amp; ROUND(AK24 * 100, 0) &amp; "," &amp; ROUND(AK25 * 100, 0) &amp; "," &amp; ROUND(AK26 * 100, 0) &amp; ","</f>
        <v>78,93,93,95,95,95,</v>
      </c>
    </row>
    <row r="119" spans="2:32" x14ac:dyDescent="0.35">
      <c r="B119" s="20"/>
      <c r="C119" s="11" t="s">
        <v>26</v>
      </c>
      <c r="D119" s="11" t="str">
        <f>U63</f>
        <v>40-86(57)</v>
      </c>
      <c r="E119" s="11" t="str">
        <f t="shared" ref="E119:G119" si="169">V63</f>
        <v>37-81(53)</v>
      </c>
      <c r="F119" s="11" t="str">
        <f t="shared" si="169"/>
        <v>34-82(51)</v>
      </c>
      <c r="G119" s="11" t="str">
        <f t="shared" si="169"/>
        <v>66-81(70)</v>
      </c>
      <c r="I119" s="17" t="s">
        <v>16</v>
      </c>
      <c r="J119" s="10" t="str">
        <f>ROUND(C36 * 100, 0) &amp; "," &amp; ROUND(C37 * 100, 0) &amp; "," &amp; ROUND(C38 * 100, 0) &amp; "," &amp; ROUND(C39 * 100, 0) &amp; "," &amp; ROUND(C40 * 100, 0) &amp; "," &amp; ROUND(C41 * 100, 0) &amp; ","</f>
        <v>52,76,80,58,38,38,</v>
      </c>
      <c r="K119" s="10" t="str">
        <f t="shared" ref="K119:N119" si="170">ROUND(D36 * 100, 0) &amp; "," &amp; ROUND(D37 * 100, 0) &amp; "," &amp; ROUND(D38 * 100, 0) &amp; "," &amp; ROUND(D39 * 100, 0) &amp; "," &amp; ROUND(D40 * 100, 0) &amp; "," &amp; ROUND(D41 * 100, 0) &amp; ","</f>
        <v>64,80,76,55,34,34,</v>
      </c>
      <c r="L119" s="10" t="str">
        <f t="shared" si="170"/>
        <v>56,77,75,53,33,33,</v>
      </c>
      <c r="M119" s="10" t="str">
        <f t="shared" si="170"/>
        <v>67,80,75,68,64,64,</v>
      </c>
      <c r="N119" s="10" t="str">
        <f t="shared" si="170"/>
        <v>66,87,87,86,86,86,</v>
      </c>
    </row>
    <row r="120" spans="2:32" x14ac:dyDescent="0.35">
      <c r="B120" s="20"/>
      <c r="C120" s="11" t="s">
        <v>25</v>
      </c>
      <c r="D120" s="11" t="str">
        <f>AA63</f>
        <v>36-85(52)</v>
      </c>
      <c r="E120" s="11" t="str">
        <f t="shared" ref="E120:G120" si="171">AB63</f>
        <v>37-83(51)</v>
      </c>
      <c r="F120" s="11" t="str">
        <f t="shared" si="171"/>
        <v>33-82(48)</v>
      </c>
      <c r="G120" s="11" t="str">
        <f t="shared" si="171"/>
        <v>65-82(68)</v>
      </c>
      <c r="I120" s="17"/>
      <c r="J120" s="10" t="str">
        <f>ROUND(I36* 100, 0) &amp; "," &amp; ROUND(I37 * 100, 0) &amp; "," &amp; ROUND(I38 * 100, 0) &amp; "," &amp; ROUND(I39 * 100, 0) &amp; "," &amp; ROUND(I40 * 100, 0) &amp; "," &amp; ROUND(I41 * 100, 0) &amp; ","</f>
        <v>86,87,79,62,43,43,</v>
      </c>
      <c r="K120" s="10" t="str">
        <f t="shared" ref="K120:N120" si="172">ROUND(J36* 100, 0) &amp; "," &amp; ROUND(J37 * 100, 0) &amp; "," &amp; ROUND(J38 * 100, 0) &amp; "," &amp; ROUND(J39 * 100, 0) &amp; "," &amp; ROUND(J40 * 100, 0) &amp; "," &amp; ROUND(J41 * 100, 0) &amp; ","</f>
        <v>86,86,75,57,41,41,</v>
      </c>
      <c r="L120" s="10" t="str">
        <f t="shared" si="172"/>
        <v>85,86,72,53,35,35,</v>
      </c>
      <c r="M120" s="10" t="str">
        <f t="shared" si="172"/>
        <v>85,85,72,62,47,47,</v>
      </c>
      <c r="N120" s="10" t="str">
        <f t="shared" si="172"/>
        <v>85,92,89,90,89,89,</v>
      </c>
    </row>
    <row r="121" spans="2:32" x14ac:dyDescent="0.35">
      <c r="B121" s="20"/>
      <c r="C121" s="11" t="s">
        <v>27</v>
      </c>
      <c r="D121" s="9" t="str">
        <f>AG63</f>
        <v>40-87(59)</v>
      </c>
      <c r="E121" s="9" t="str">
        <f t="shared" ref="E121:G121" si="173">AH63</f>
        <v>39-85(55)</v>
      </c>
      <c r="F121" s="9" t="str">
        <f t="shared" si="173"/>
        <v>35-85(53)</v>
      </c>
      <c r="G121" s="9" t="str">
        <f t="shared" si="173"/>
        <v>66-84(71)</v>
      </c>
      <c r="I121" s="17"/>
      <c r="J121" s="10" t="str">
        <f>ROUND(O36 * 100, 0) &amp; "," &amp; ROUND(O37 * 100, 0) &amp; "," &amp; ROUND(O38 * 100, 0) &amp; "," &amp; ROUND(O39 * 100, 0) &amp; "," &amp; ROUND(O40 * 100, 0) &amp; "," &amp; ROUND(O41 * 100, 0) &amp; ","</f>
        <v>75,85,86,65,40,40,</v>
      </c>
      <c r="K121" s="10" t="str">
        <f t="shared" ref="K121:N121" si="174">ROUND(P36 * 100, 0) &amp; "," &amp; ROUND(P37 * 100, 0) &amp; "," &amp; ROUND(P38 * 100, 0) &amp; "," &amp; ROUND(P39 * 100, 0) &amp; "," &amp; ROUND(P40 * 100, 0) &amp; "," &amp; ROUND(P41 * 100, 0) &amp; ","</f>
        <v>75,80,73,59,36,36,</v>
      </c>
      <c r="L121" s="10" t="str">
        <f t="shared" si="174"/>
        <v>74,80,75,58,34,34,</v>
      </c>
      <c r="M121" s="10" t="str">
        <f t="shared" si="174"/>
        <v>75,79,73,70,66,66,</v>
      </c>
      <c r="N121" s="10" t="str">
        <f t="shared" si="174"/>
        <v>75,92,92,93,95,95,</v>
      </c>
    </row>
    <row r="122" spans="2:32" ht="5.25" customHeight="1" x14ac:dyDescent="0.35">
      <c r="B122" s="12"/>
      <c r="C122" s="13"/>
      <c r="D122" s="13"/>
      <c r="E122" s="13"/>
      <c r="F122" s="13"/>
      <c r="G122" s="13"/>
      <c r="I122" s="17"/>
      <c r="J122" s="10"/>
      <c r="N122"/>
      <c r="P122" s="1"/>
      <c r="T122"/>
      <c r="V122" s="1"/>
      <c r="Z122"/>
      <c r="AB122" s="1"/>
      <c r="AF122"/>
    </row>
    <row r="123" spans="2:32" x14ac:dyDescent="0.35">
      <c r="B123" s="20" t="s">
        <v>18</v>
      </c>
      <c r="C123" s="11" t="s">
        <v>5</v>
      </c>
      <c r="D123" s="11" t="str">
        <f>C79</f>
        <v>36-81(53)</v>
      </c>
      <c r="E123" s="11" t="str">
        <f t="shared" ref="E123:G123" si="175">D79</f>
        <v>32-78(47)</v>
      </c>
      <c r="F123" s="11" t="str">
        <f t="shared" si="175"/>
        <v>31-75(46)</v>
      </c>
      <c r="G123" s="11" t="str">
        <f t="shared" si="175"/>
        <v>62-78(66)</v>
      </c>
      <c r="I123" s="17"/>
      <c r="J123" s="10" t="str">
        <f>ROUND(U36 * 100, 0) &amp; "," &amp; ROUND(U37 * 100, 0) &amp; "," &amp; ROUND(U38 * 100, 0) &amp; "," &amp; ROUND(U39 * 100, 0) &amp; "," &amp; ROUND(U40 * 100, 0) &amp; "," &amp; ROUND(U41 * 100, 0) &amp; ","</f>
        <v>75,85,85,65,41,41,</v>
      </c>
      <c r="K123" s="10" t="str">
        <f t="shared" ref="K123:N123" si="176">ROUND(V36 * 100, 0) &amp; "," &amp; ROUND(V37 * 100, 0) &amp; "," &amp; ROUND(V38 * 100, 0) &amp; "," &amp; ROUND(V39 * 100, 0) &amp; "," &amp; ROUND(V40 * 100, 0) &amp; "," &amp; ROUND(V41 * 100, 0) &amp; ","</f>
        <v>75,82,79,61,40,42,</v>
      </c>
      <c r="L123" s="10" t="str">
        <f t="shared" si="176"/>
        <v>74,82,79,59,37,38,</v>
      </c>
      <c r="M123" s="10" t="str">
        <f t="shared" si="176"/>
        <v>75,81,77,73,68,68,</v>
      </c>
      <c r="N123" s="10" t="str">
        <f t="shared" si="176"/>
        <v>76,92,93,93,93,93,</v>
      </c>
    </row>
    <row r="124" spans="2:32" x14ac:dyDescent="0.35">
      <c r="B124" s="20"/>
      <c r="C124" s="11" t="s">
        <v>24</v>
      </c>
      <c r="D124" s="11" t="str">
        <f>I79</f>
        <v>38-83(51)</v>
      </c>
      <c r="E124" s="11" t="str">
        <f t="shared" ref="E124:G124" si="177">J79</f>
        <v>36-78(48)</v>
      </c>
      <c r="F124" s="11" t="str">
        <f t="shared" si="177"/>
        <v>31-79(44)</v>
      </c>
      <c r="G124" s="11" t="str">
        <f t="shared" si="177"/>
        <v>45-77(53)</v>
      </c>
      <c r="I124" s="17"/>
      <c r="J124" s="10" t="str">
        <f>ROUND(AA36 * 100, 0) &amp; "," &amp; ROUND(AA37 * 100, 0) &amp; "," &amp; ROUND(AA38 * 100, 0) &amp; "," &amp; ROUND(AA39 * 100, 0) &amp; "," &amp; ROUND(AA40 * 100, 0) &amp; "," &amp; ROUND(AA41 * 100, 0) &amp; ","</f>
        <v>76,87,81,62,39,38,</v>
      </c>
      <c r="K124" s="10" t="str">
        <f t="shared" ref="K124:N124" si="178">ROUND(AB36 * 100, 0) &amp; "," &amp; ROUND(AB37 * 100, 0) &amp; "," &amp; ROUND(AB38 * 100, 0) &amp; "," &amp; ROUND(AB39 * 100, 0) &amp; "," &amp; ROUND(AB40 * 100, 0) &amp; "," &amp; ROUND(AB41 * 100, 0) &amp; ","</f>
        <v>76,85,76,62,40,40,</v>
      </c>
      <c r="L124" s="10" t="str">
        <f t="shared" si="178"/>
        <v>75,85,76,59,35,35,</v>
      </c>
      <c r="M124" s="10" t="str">
        <f t="shared" si="178"/>
        <v>76,84,76,72,69,68,</v>
      </c>
      <c r="N124" s="10" t="str">
        <f t="shared" si="178"/>
        <v>76,92,90,91,91,91,</v>
      </c>
    </row>
    <row r="125" spans="2:32" x14ac:dyDescent="0.35">
      <c r="B125" s="20"/>
      <c r="C125" s="11" t="s">
        <v>14</v>
      </c>
      <c r="D125" s="11" t="str">
        <f>O79</f>
        <v>23-85(43)</v>
      </c>
      <c r="E125" s="11" t="str">
        <f t="shared" ref="E125:G125" si="179">P79</f>
        <v>19-82(33)</v>
      </c>
      <c r="F125" s="11" t="str">
        <f t="shared" si="179"/>
        <v>18-82(33)</v>
      </c>
      <c r="G125" s="11" t="str">
        <f t="shared" si="179"/>
        <v>54-81(58)</v>
      </c>
      <c r="I125" s="17"/>
      <c r="J125" t="str">
        <f>ROUND(AG36 * 100, 0) &amp; "," &amp; ROUND(AG37 * 100, 0) &amp; "," &amp; ROUND(AG38 * 100, 0) &amp; "," &amp; ROUND(AG39 * 100, 0) &amp; "," &amp; ROUND(AG40 * 100, 0) &amp; "," &amp; ROUND(AG41 * 100, 0) &amp; ","</f>
        <v>76,85,87,64,40,40,</v>
      </c>
      <c r="K125" t="str">
        <f t="shared" ref="K125:N125" si="180">ROUND(AH36 * 100, 0) &amp; "," &amp; ROUND(AH37 * 100, 0) &amp; "," &amp; ROUND(AH38 * 100, 0) &amp; "," &amp; ROUND(AH39 * 100, 0) &amp; "," &amp; ROUND(AH40 * 100, 0) &amp; "," &amp; ROUND(AH41 * 100, 0) &amp; ","</f>
        <v>76,78,71,58,37,37,</v>
      </c>
      <c r="L125" t="str">
        <f t="shared" si="180"/>
        <v>75,78,72,56,34,35,</v>
      </c>
      <c r="M125" t="str">
        <f t="shared" si="180"/>
        <v>76,78,72,68,65,66,</v>
      </c>
      <c r="N125" t="str">
        <f t="shared" si="180"/>
        <v>81,94,93,95,95,95,</v>
      </c>
    </row>
    <row r="126" spans="2:32" x14ac:dyDescent="0.35">
      <c r="B126" s="20"/>
      <c r="C126" s="11" t="s">
        <v>26</v>
      </c>
      <c r="D126" s="11" t="str">
        <f>U79</f>
        <v>40-86(58)</v>
      </c>
      <c r="E126" s="11" t="str">
        <f t="shared" ref="E126:G126" si="181">V79</f>
        <v>38-81(53)</v>
      </c>
      <c r="F126" s="11" t="str">
        <f t="shared" si="181"/>
        <v>35-81(51)</v>
      </c>
      <c r="G126" s="11" t="str">
        <f t="shared" si="181"/>
        <v>66-80(69)</v>
      </c>
      <c r="I126" s="17" t="s">
        <v>30</v>
      </c>
      <c r="J126" s="10" t="str">
        <f>ROUND(C52 * 100, 0) &amp; "," &amp; ROUND(C53 * 100, 0) &amp; "," &amp; ROUND(C54 * 100, 0) &amp; "," &amp; ROUND(C55 * 100, 0) &amp; "," &amp; ROUND(C56 * 100, 0) &amp; "," &amp; ROUND(C57 * 100, 0) &amp; ","</f>
        <v>52,75,80,57,37,37,</v>
      </c>
      <c r="K126" s="10" t="str">
        <f t="shared" ref="K126:N126" si="182">ROUND(D52 * 100, 0) &amp; "," &amp; ROUND(D53 * 100, 0) &amp; "," &amp; ROUND(D54 * 100, 0) &amp; "," &amp; ROUND(D55 * 100, 0) &amp; "," &amp; ROUND(D56 * 100, 0) &amp; "," &amp; ROUND(D57 * 100, 0) &amp; ","</f>
        <v>64,77,73,54,33,33,</v>
      </c>
      <c r="L126" s="10" t="str">
        <f t="shared" si="182"/>
        <v>56,74,73,52,62,32,</v>
      </c>
      <c r="M126" s="10" t="str">
        <f t="shared" si="182"/>
        <v>67,77,72,67,62,62,</v>
      </c>
      <c r="N126" s="10" t="str">
        <f t="shared" si="182"/>
        <v>66,84,85,85,85,85,</v>
      </c>
      <c r="R126">
        <f>36*5</f>
        <v>180</v>
      </c>
    </row>
    <row r="127" spans="2:32" x14ac:dyDescent="0.35">
      <c r="B127" s="20"/>
      <c r="C127" s="11" t="s">
        <v>25</v>
      </c>
      <c r="D127" s="11" t="str">
        <f>AA79</f>
        <v>38-86(55)</v>
      </c>
      <c r="E127" s="11" t="str">
        <f t="shared" ref="E127:G127" si="183">AB79</f>
        <v>37-83(52)</v>
      </c>
      <c r="F127" s="11" t="str">
        <f t="shared" si="183"/>
        <v>33-83(49)</v>
      </c>
      <c r="G127" s="11" t="str">
        <f t="shared" si="183"/>
        <v>65-82(69)</v>
      </c>
      <c r="I127" s="17"/>
      <c r="J127" s="10" t="str">
        <f>ROUND(I52* 100, 0) &amp; "," &amp; ROUND(I53 * 100, 0) &amp; "," &amp; ROUND(I54* 100, 0) &amp; "," &amp; ROUND(I55 * 100, 0) &amp; "," &amp; ROUND(I56 * 100, 0) &amp; "," &amp; ROUND(I57 * 100, 0) &amp; ","</f>
        <v>78,85,75,57,39,39,</v>
      </c>
      <c r="K127" s="10" t="str">
        <f t="shared" ref="K127:N127" si="184">ROUND(J52* 100, 0) &amp; "," &amp; ROUND(J53 * 100, 0) &amp; "," &amp; ROUND(J54* 100, 0) &amp; "," &amp; ROUND(J55 * 100, 0) &amp; "," &amp; ROUND(J56 * 100, 0) &amp; "," &amp; ROUND(J57 * 100, 0) &amp; ","</f>
        <v>78,81,70,54,36,36,</v>
      </c>
      <c r="L127" s="10" t="str">
        <f t="shared" si="184"/>
        <v>78,82,70,52,32,32,</v>
      </c>
      <c r="M127" s="10" t="str">
        <f t="shared" si="184"/>
        <v>78,80,68,61,46,46,</v>
      </c>
      <c r="N127" s="10" t="str">
        <f t="shared" si="184"/>
        <v>81,93,91,92,90,90,</v>
      </c>
    </row>
    <row r="128" spans="2:32" x14ac:dyDescent="0.35">
      <c r="B128" s="20"/>
      <c r="C128" s="11" t="s">
        <v>27</v>
      </c>
      <c r="D128" s="9" t="str">
        <f>AG79</f>
        <v>41-86(58)</v>
      </c>
      <c r="E128" s="9" t="str">
        <f t="shared" ref="E128:G128" si="185">AH79</f>
        <v>40-82(55)</v>
      </c>
      <c r="F128" s="9" t="str">
        <f t="shared" si="185"/>
        <v>37-83(53)</v>
      </c>
      <c r="G128" s="9" t="str">
        <f t="shared" si="185"/>
        <v>66-81(70)</v>
      </c>
      <c r="I128" s="17"/>
      <c r="J128" s="10" t="str">
        <f>ROUND(O52 * 100, 0) &amp; "," &amp; ROUND(O53 * 100, 0) &amp; "," &amp; ROUND(O54 * 100, 0) &amp; "," &amp; ROUND(O55 * 100, 0) &amp; "," &amp; ROUND(O56 * 100, 0) &amp; "," &amp; ROUND(O57 * 100, 0) &amp; ","</f>
        <v>75,85,86,64,40,40,</v>
      </c>
      <c r="K128" s="10" t="str">
        <f t="shared" ref="K128:N128" si="186">ROUND(P52 * 100, 0) &amp; "," &amp; ROUND(P53 * 100, 0) &amp; "," &amp; ROUND(P54 * 100, 0) &amp; "," &amp; ROUND(P55 * 100, 0) &amp; "," &amp; ROUND(P56 * 100, 0) &amp; "," &amp; ROUND(P57 * 100, 0) &amp; ","</f>
        <v>75,81,78,62,38,38,</v>
      </c>
      <c r="L128" s="10" t="str">
        <f t="shared" si="186"/>
        <v>74,81,80,59,36,36,</v>
      </c>
      <c r="M128" s="10" t="str">
        <f t="shared" si="186"/>
        <v>75,80,76,72,68,68,</v>
      </c>
      <c r="N128" s="10" t="str">
        <f t="shared" si="186"/>
        <v>77,93,93,95,95,95,</v>
      </c>
    </row>
    <row r="129" spans="2:14" ht="5.25" customHeight="1" x14ac:dyDescent="0.35">
      <c r="B129" s="12"/>
      <c r="C129" s="13"/>
      <c r="D129" s="13"/>
      <c r="E129" s="13"/>
      <c r="F129" s="13"/>
      <c r="G129" s="13"/>
      <c r="I129" s="17"/>
      <c r="J129" s="10"/>
      <c r="K129" s="10"/>
      <c r="L129" s="10"/>
      <c r="M129" s="10"/>
      <c r="N129" s="10"/>
    </row>
    <row r="130" spans="2:14" x14ac:dyDescent="0.35">
      <c r="B130" s="20" t="s">
        <v>19</v>
      </c>
      <c r="C130" s="11" t="s">
        <v>5</v>
      </c>
      <c r="D130" s="11" t="str">
        <f>C95</f>
        <v>36-81(52)</v>
      </c>
      <c r="E130" s="11" t="str">
        <f t="shared" ref="E130:G130" si="187">D95</f>
        <v>32-78(47)</v>
      </c>
      <c r="F130" s="11" t="str">
        <f t="shared" si="187"/>
        <v>29-75(45)</v>
      </c>
      <c r="G130" s="11" t="str">
        <f t="shared" si="187"/>
        <v>62-77(65)</v>
      </c>
      <c r="I130" s="17"/>
      <c r="J130" s="10" t="str">
        <f>ROUND(U52 * 100, 0) &amp; "," &amp; ROUND(U53 * 100, 0) &amp; "," &amp; ROUND(U54 * 100, 0) &amp; "," &amp; ROUND(U55 * 100, 0) &amp; "," &amp; ROUND(U56 * 100, 0) &amp; "," &amp; ROUND(U57 * 100, 0) &amp; ","</f>
        <v>75,86,85,63,40,40,</v>
      </c>
      <c r="K130" s="10" t="str">
        <f t="shared" ref="K130:N130" si="188">ROUND(V52 * 100, 0) &amp; "," &amp; ROUND(V53 * 100, 0) &amp; "," &amp; ROUND(V54 * 100, 0) &amp; "," &amp; ROUND(V55 * 100, 0) &amp; "," &amp; ROUND(V56 * 100, 0) &amp; "," &amp; ROUND(V57 * 100, 0) &amp; ","</f>
        <v>75,81,77,60,37,37,</v>
      </c>
      <c r="L130" s="10" t="str">
        <f t="shared" si="188"/>
        <v>74,82,77,57,35,34,</v>
      </c>
      <c r="M130" s="10" t="str">
        <f t="shared" si="188"/>
        <v>75,81,76,70,67,66,</v>
      </c>
      <c r="N130" s="10" t="str">
        <f t="shared" si="188"/>
        <v>76,93,92,93,93,93,</v>
      </c>
    </row>
    <row r="131" spans="2:14" x14ac:dyDescent="0.35">
      <c r="B131" s="20"/>
      <c r="C131" s="11" t="s">
        <v>24</v>
      </c>
      <c r="D131" s="11" t="str">
        <f>I95</f>
        <v>35-82(49)</v>
      </c>
      <c r="E131" s="11" t="str">
        <f t="shared" ref="E131:G131" si="189">J95</f>
        <v>35-79(47)</v>
      </c>
      <c r="F131" s="11" t="str">
        <f t="shared" si="189"/>
        <v>30-79(44)</v>
      </c>
      <c r="G131" s="11" t="str">
        <f t="shared" si="189"/>
        <v>45-78(54)</v>
      </c>
      <c r="I131" s="17"/>
      <c r="J131" s="10" t="str">
        <f>ROUND(AA52 * 100, 0) &amp; "," &amp; ROUND(AA53 * 100, 0) &amp; "," &amp; ROUND(AA54 * 100, 0) &amp; "," &amp; ROUND(AA55* 100, 0) &amp; "," &amp; ROUND(AA56 * 100, 0) &amp; "," &amp; ROUND(AA57 * 100, 0) &amp; ","</f>
        <v>76,85,77,59,38,36,</v>
      </c>
      <c r="K131" s="10" t="str">
        <f t="shared" ref="K131:N131" si="190">ROUND(AB52 * 100, 0) &amp; "," &amp; ROUND(AB53 * 100, 0) &amp; "," &amp; ROUND(AB54 * 100, 0) &amp; "," &amp; ROUND(AB55* 100, 0) &amp; "," &amp; ROUND(AB56 * 100, 0) &amp; "," &amp; ROUND(AB57 * 100, 0) &amp; ","</f>
        <v>76,83,71,58,37,37,</v>
      </c>
      <c r="L131" s="10" t="str">
        <f t="shared" si="190"/>
        <v>75,82,71,55,33,33,</v>
      </c>
      <c r="M131" s="10" t="str">
        <f t="shared" si="190"/>
        <v>76,82,73,69,65,65,</v>
      </c>
      <c r="N131" s="10" t="str">
        <f t="shared" si="190"/>
        <v>76,90,88,89,89,89,</v>
      </c>
    </row>
    <row r="132" spans="2:14" x14ac:dyDescent="0.35">
      <c r="B132" s="20"/>
      <c r="C132" s="11" t="s">
        <v>14</v>
      </c>
      <c r="D132" s="11" t="str">
        <f>O95</f>
        <v>34-86(54)</v>
      </c>
      <c r="E132" s="11" t="str">
        <f t="shared" ref="E132:G132" si="191">P95</f>
        <v>33-82(50)</v>
      </c>
      <c r="F132" s="11" t="str">
        <f t="shared" si="191"/>
        <v>31-83(49)</v>
      </c>
      <c r="G132" s="9" t="str">
        <f t="shared" si="191"/>
        <v>66-81(69)</v>
      </c>
      <c r="I132" s="17"/>
      <c r="J132" t="str">
        <f>ROUND(AG52 * 100, 0) &amp; "," &amp; ROUND(AG53 * 100, 0) &amp; "," &amp; ROUND(AG54 * 100, 0) &amp; "," &amp; ROUND(AG55 * 100, 0) &amp; "," &amp; ROUND(AG56 * 100, 0) &amp; "," &amp; ROUND(AG57 * 100, 0) &amp; ","</f>
        <v>74,87,87,65,41,40,</v>
      </c>
      <c r="K132" t="str">
        <f t="shared" ref="K132:N132" si="192">ROUND(AH52 * 100, 0) &amp; "," &amp; ROUND(AH53 * 100, 0) &amp; "," &amp; ROUND(AH54 * 100, 0) &amp; "," &amp; ROUND(AH55 * 100, 0) &amp; "," &amp; ROUND(AH56 * 100, 0) &amp; "," &amp; ROUND(AH57 * 100, 0) &amp; ","</f>
        <v>74,85,80,61,40,39,</v>
      </c>
      <c r="L132" t="str">
        <f t="shared" si="192"/>
        <v>73,85,81,59,37,35,</v>
      </c>
      <c r="M132" t="str">
        <f t="shared" si="192"/>
        <v>75,84,79,72,69,66,</v>
      </c>
      <c r="N132" t="str">
        <f t="shared" si="192"/>
        <v>80,94,94,95,96,95,</v>
      </c>
    </row>
    <row r="133" spans="2:14" x14ac:dyDescent="0.35">
      <c r="B133" s="20"/>
      <c r="C133" s="11" t="s">
        <v>26</v>
      </c>
      <c r="D133" s="9" t="str">
        <f>U95</f>
        <v>39-85(57)</v>
      </c>
      <c r="E133" s="11" t="str">
        <f t="shared" ref="E133:G133" si="193">V95</f>
        <v>37-81(52)</v>
      </c>
      <c r="F133" s="11" t="str">
        <f t="shared" si="193"/>
        <v>34-81(50)</v>
      </c>
      <c r="G133" s="11" t="str">
        <f t="shared" si="193"/>
        <v>66-80(69)</v>
      </c>
      <c r="I133" s="17" t="s">
        <v>18</v>
      </c>
      <c r="J133" s="10" t="str">
        <f>ROUND(C68 * 100, 0) &amp; "," &amp; ROUND(C69 * 100, 0) &amp; "," &amp; ROUND(C70 * 100, 0) &amp; "," &amp; ROUND(C71 * 100, 0) &amp; "," &amp; ROUND(C72 * 100, 0) &amp; "," &amp; ROUND(C73 * 100, 0) &amp; ","</f>
        <v>52,76,81,57,36,36,</v>
      </c>
      <c r="K133" s="10" t="str">
        <f t="shared" ref="K133:N133" si="194">ROUND(D68 * 100, 0) &amp; "," &amp; ROUND(D69 * 100, 0) &amp; "," &amp; ROUND(D70 * 100, 0) &amp; "," &amp; ROUND(D71 * 100, 0) &amp; "," &amp; ROUND(D72 * 100, 0) &amp; "," &amp; ROUND(D73 * 100, 0) &amp; ","</f>
        <v>64,78,72,53,32,32,</v>
      </c>
      <c r="L133" s="10" t="str">
        <f t="shared" si="194"/>
        <v>56,75,72,51,31,31,</v>
      </c>
      <c r="M133" s="10" t="str">
        <f t="shared" si="194"/>
        <v>67,78,72,66,62,62,</v>
      </c>
      <c r="N133" s="10" t="str">
        <f t="shared" si="194"/>
        <v>66,85,85,85,84,84,</v>
      </c>
    </row>
    <row r="134" spans="2:14" x14ac:dyDescent="0.35">
      <c r="B134" s="20"/>
      <c r="C134" s="11" t="s">
        <v>25</v>
      </c>
      <c r="D134" s="11" t="str">
        <f>AA95</f>
        <v>36-86(53)</v>
      </c>
      <c r="E134" s="11" t="str">
        <f t="shared" ref="E134:G134" si="195">AB95</f>
        <v>36-82(51)</v>
      </c>
      <c r="F134" s="11" t="str">
        <f t="shared" si="195"/>
        <v>32-82(49)</v>
      </c>
      <c r="G134" s="11" t="str">
        <f t="shared" si="195"/>
        <v>65-81(68)</v>
      </c>
      <c r="I134" s="17"/>
      <c r="J134" s="10" t="str">
        <f>ROUND(I68* 100, 0) &amp; "," &amp; ROUND(I69 * 100, 0) &amp; "," &amp; ROUND(I70* 100, 0) &amp; "," &amp; ROUND(I71 * 100, 0) &amp; "," &amp; ROUND(I72 * 100, 0) &amp; "," &amp; ROUND(I73 * 100, 0) &amp; ","</f>
        <v>73,83,71,56,38,38,</v>
      </c>
      <c r="K134" s="10" t="str">
        <f t="shared" ref="K134:N134" si="196">ROUND(J68* 100, 0) &amp; "," &amp; ROUND(J69 * 100, 0) &amp; "," &amp; ROUND(J70* 100, 0) &amp; "," &amp; ROUND(J71 * 100, 0) &amp; "," &amp; ROUND(J72 * 100, 0) &amp; "," &amp; ROUND(J73 * 100, 0) &amp; ","</f>
        <v>72,78,66,52,36,36,</v>
      </c>
      <c r="L134" s="10" t="str">
        <f t="shared" si="196"/>
        <v>72,79,66,49,31,31,</v>
      </c>
      <c r="M134" s="10" t="str">
        <f t="shared" si="196"/>
        <v>73,77,66,59,45,45,</v>
      </c>
      <c r="N134" s="10" t="str">
        <f t="shared" si="196"/>
        <v>76,90,89,90,89,89,</v>
      </c>
    </row>
    <row r="135" spans="2:14" x14ac:dyDescent="0.35">
      <c r="B135" s="20"/>
      <c r="C135" s="11" t="s">
        <v>27</v>
      </c>
      <c r="D135" s="11" t="str">
        <f>AG95</f>
        <v>39-86(56)</v>
      </c>
      <c r="E135" s="9" t="str">
        <f t="shared" ref="E135:G135" si="197">AH95</f>
        <v>39-82(53)</v>
      </c>
      <c r="F135" s="9" t="str">
        <f t="shared" si="197"/>
        <v>35-83(50)</v>
      </c>
      <c r="G135" s="11" t="str">
        <f t="shared" si="197"/>
        <v>65-81(68)</v>
      </c>
      <c r="I135" s="17"/>
      <c r="J135" s="10" t="str">
        <f>ROUND(O68 * 100, 0) &amp; "," &amp; ROUND(O69 * 100, 0) &amp; "," &amp; ROUND(O70 * 100, 0) &amp; "," &amp; ROUND(O71 * 100, 0) &amp; "," &amp; ROUND(O72 * 100, 0) &amp; "," &amp; ROUND(O73 * 100, 0) &amp; ","</f>
        <v>76,85,80,49,23,23,</v>
      </c>
      <c r="K135" s="10" t="str">
        <f t="shared" ref="K135:N135" si="198">ROUND(P68 * 100, 0) &amp; "," &amp; ROUND(P69 * 100, 0) &amp; "," &amp; ROUND(P70 * 100, 0) &amp; "," &amp; ROUND(P71 * 100, 0) &amp; "," &amp; ROUND(P72 * 100, 0) &amp; "," &amp; ROUND(P73 * 100, 0) &amp; ","</f>
        <v>76,82,57,36,19,19,</v>
      </c>
      <c r="L135" s="10" t="str">
        <f t="shared" si="198"/>
        <v>75,82,58,36,18,18,</v>
      </c>
      <c r="M135" s="10" t="str">
        <f t="shared" si="198"/>
        <v>76,81,66,58,54,54,</v>
      </c>
      <c r="N135" s="10" t="str">
        <f t="shared" si="198"/>
        <v>81,94,92,94,94,94,</v>
      </c>
    </row>
    <row r="136" spans="2:14" x14ac:dyDescent="0.35">
      <c r="I136" s="17"/>
      <c r="J136" s="10"/>
      <c r="K136" s="10"/>
      <c r="L136" s="10"/>
      <c r="M136" s="10"/>
      <c r="N136" s="10"/>
    </row>
    <row r="137" spans="2:14" x14ac:dyDescent="0.35">
      <c r="I137" s="17"/>
      <c r="J137" s="10" t="str">
        <f>ROUND(U68 * 100, 0) &amp; "," &amp; ROUND(U69 * 100, 0) &amp; "," &amp; ROUND(U70 * 100, 0) &amp; "," &amp; ROUND(U71 * 100, 0) &amp; "," &amp; ROUND(U72 * 100, 0) &amp; "," &amp; ROUND(U73 * 100, 0) &amp; ","</f>
        <v>75,85,86,63,40,40,</v>
      </c>
      <c r="K137" s="10" t="str">
        <f t="shared" ref="K137:N137" si="199">ROUND(V68 * 100, 0) &amp; "," &amp; ROUND(V69 * 100, 0) &amp; "," &amp; ROUND(V70 * 100, 0) &amp; "," &amp; ROUND(V71 * 100, 0) &amp; "," &amp; ROUND(V72 * 100, 0) &amp; "," &amp; ROUND(V73 * 100, 0) &amp; ","</f>
        <v>75,81,76,59,38,38,</v>
      </c>
      <c r="L137" s="10" t="str">
        <f t="shared" si="199"/>
        <v>74,81,77,57,35,36,</v>
      </c>
      <c r="M137" s="10" t="str">
        <f t="shared" si="199"/>
        <v>75,80,75,70,67,66,</v>
      </c>
      <c r="N137" s="10" t="str">
        <f t="shared" si="199"/>
        <v>76,92,92,93,93,93,</v>
      </c>
    </row>
    <row r="138" spans="2:14" x14ac:dyDescent="0.35">
      <c r="I138" s="17"/>
      <c r="J138" s="10" t="str">
        <f>ROUND(AA68 * 100, 0) &amp; "," &amp; ROUND(AA69 * 100, 0) &amp; "," &amp; ROUND(AA70 * 100, 0) &amp; "," &amp; ROUND(AA71* 100, 0) &amp; "," &amp; ROUND(AA72 * 100, 0) &amp; "," &amp; ROUND(AA73 * 100, 0) &amp; ","</f>
        <v>76,86,81,61,38,38,</v>
      </c>
      <c r="K138" s="10" t="str">
        <f t="shared" ref="K138:N138" si="200">ROUND(AB68 * 100, 0) &amp; "," &amp; ROUND(AB69 * 100, 0) &amp; "," &amp; ROUND(AB70 * 100, 0) &amp; "," &amp; ROUND(AB71* 100, 0) &amp; "," &amp; ROUND(AB72 * 100, 0) &amp; "," &amp; ROUND(AB73 * 100, 0) &amp; ","</f>
        <v>76,83,74,59,37,37,</v>
      </c>
      <c r="L138" s="10" t="str">
        <f t="shared" si="200"/>
        <v>75,83,74,56,33,33,</v>
      </c>
      <c r="M138" s="10" t="str">
        <f t="shared" si="200"/>
        <v>76,82,75,70,65,65,</v>
      </c>
      <c r="N138" s="10" t="str">
        <f t="shared" si="200"/>
        <v>76,90,89,90,89,89,</v>
      </c>
    </row>
    <row r="139" spans="2:14" x14ac:dyDescent="0.35">
      <c r="I139" s="17"/>
      <c r="J139" t="str">
        <f>ROUND(AG68 * 100, 0) &amp; "," &amp; ROUND(AG69 * 100, 0) &amp; "," &amp; ROUND(AG70 * 100, 0) &amp; "," &amp; ROUND(AG71 * 100, 0) &amp; "," &amp; ROUND(AG72 * 100, 0) &amp; "," &amp; ROUND(AG73 * 100, 0) &amp; ","</f>
        <v>76,86,85,65,41,41,</v>
      </c>
      <c r="K139" t="str">
        <f t="shared" ref="K139:N139" si="201">ROUND(AH68 * 100, 0) &amp; "," &amp; ROUND(AH69 * 100, 0) &amp; "," &amp; ROUND(AH70 * 100, 0) &amp; "," &amp; ROUND(AH71 * 100, 0) &amp; "," &amp; ROUND(AH72 * 100, 0) &amp; "," &amp; ROUND(AH73 * 100, 0) &amp; ","</f>
        <v>76,82,78,62,40,41,</v>
      </c>
      <c r="L139" t="str">
        <f t="shared" si="201"/>
        <v>75,83,78,59,37,38,</v>
      </c>
      <c r="M139" t="str">
        <f t="shared" si="201"/>
        <v>76,81,76,72,66,66,</v>
      </c>
      <c r="N139" t="str">
        <f t="shared" si="201"/>
        <v>78,94,93,95,95,95,</v>
      </c>
    </row>
    <row r="140" spans="2:14" x14ac:dyDescent="0.35">
      <c r="I140" s="17" t="s">
        <v>19</v>
      </c>
      <c r="J140" s="10" t="str">
        <f>ROUND(C85 * 100, 0) &amp; "," &amp; ROUND(C86 * 100, 0) &amp; "," &amp; ROUND(C87 * 100, 0) &amp; "," &amp; ROUND(C88 * 100, 0) &amp; "," &amp; ROUND(C89 * 100, 0) &amp; "," &amp; ROUND(C84 * 100, 0) &amp; ","</f>
        <v>76,81,56,36,36,52,</v>
      </c>
      <c r="K140" s="10" t="str">
        <f t="shared" ref="K140:N140" si="202">ROUND(D85 * 100, 0) &amp; "," &amp; ROUND(D86 * 100, 0) &amp; "," &amp; ROUND(D87 * 100, 0) &amp; "," &amp; ROUND(D88 * 100, 0) &amp; "," &amp; ROUND(D89 * 100, 0) &amp; "," &amp; ROUND(D84 * 100, 0) &amp; ","</f>
        <v>78,72,52,32,32,64,</v>
      </c>
      <c r="L140" s="10" t="str">
        <f t="shared" si="202"/>
        <v>75,73,49,29,29,56,</v>
      </c>
      <c r="M140" s="10" t="str">
        <f t="shared" si="202"/>
        <v>77,72,66,62,62,67,</v>
      </c>
      <c r="N140" s="10" t="str">
        <f t="shared" si="202"/>
        <v>85,85,85,84,84,66,</v>
      </c>
    </row>
    <row r="141" spans="2:14" x14ac:dyDescent="0.35">
      <c r="I141" s="17"/>
      <c r="J141" s="10" t="str">
        <f>ROUND(I85* 100, 0) &amp; "," &amp; ROUND(I86 * 100, 0) &amp; "," &amp; ROUND(I87* 100, 0) &amp; "," &amp; ROUND(I88 * 100, 0) &amp; "," &amp; ROUND(I89 * 100, 0) &amp; "," &amp; ROUND(I84 * 100, 0) &amp; ","</f>
        <v>82,73,53,35,35,77,</v>
      </c>
      <c r="K141" s="10" t="str">
        <f t="shared" ref="K141:N141" si="203">ROUND(J85* 100, 0) &amp; "," &amp; ROUND(J86 * 100, 0) &amp; "," &amp; ROUND(J87* 100, 0) &amp; "," &amp; ROUND(J88 * 100, 0) &amp; "," &amp; ROUND(J89 * 100, 0) &amp; "," &amp; ROUND(J84 * 100, 0) &amp; ","</f>
        <v>79,67,52,35,35,77,</v>
      </c>
      <c r="L141" s="10" t="str">
        <f t="shared" si="203"/>
        <v>79,68,49,30,30,77,</v>
      </c>
      <c r="M141" s="10" t="str">
        <f t="shared" si="203"/>
        <v>78,68,60,45,45,77,</v>
      </c>
      <c r="N141" s="10" t="str">
        <f t="shared" si="203"/>
        <v>91,89,90,89,89,79,</v>
      </c>
    </row>
    <row r="142" spans="2:14" x14ac:dyDescent="0.35">
      <c r="I142" s="17"/>
      <c r="J142" s="10" t="str">
        <f>ROUND(O85 * 100, 0) &amp; "," &amp; ROUND(O86 * 100, 0) &amp; "," &amp; ROUND(O87 * 100, 0) &amp; "," &amp; ROUND(O88 * 100, 0) &amp; "," &amp; ROUND(O89 * 100, 0) &amp; "," &amp; ROUND(O84 * 100, 0) &amp; ","</f>
        <v>86,85,63,34,34,76,</v>
      </c>
      <c r="K142" s="10" t="str">
        <f t="shared" ref="K142:N142" si="204">ROUND(P85 * 100, 0) &amp; "," &amp; ROUND(P86 * 100, 0) &amp; "," &amp; ROUND(P87 * 100, 0) &amp; "," &amp; ROUND(P88 * 100, 0) &amp; "," &amp; ROUND(P89 * 100, 0) &amp; "," &amp; ROUND(P84 * 100, 0) &amp; ","</f>
        <v>82,75,59,33,33,76,</v>
      </c>
      <c r="L142" s="10" t="str">
        <f t="shared" si="204"/>
        <v>83,75,57,31,31,75,</v>
      </c>
      <c r="M142" s="10" t="str">
        <f t="shared" si="204"/>
        <v>81,75,70,66,66,76,</v>
      </c>
      <c r="N142" s="10" t="str">
        <f t="shared" si="204"/>
        <v>95,93,95,95,95,81,</v>
      </c>
    </row>
    <row r="143" spans="2:14" x14ac:dyDescent="0.35">
      <c r="I143" s="17"/>
      <c r="J143" s="10"/>
      <c r="K143" s="10"/>
      <c r="L143" s="10"/>
      <c r="M143" s="10"/>
      <c r="N143" s="10"/>
    </row>
    <row r="144" spans="2:14" x14ac:dyDescent="0.35">
      <c r="I144" s="17"/>
      <c r="J144" s="10" t="str">
        <f>ROUND(U85 * 100, 0) &amp; "," &amp; ROUND(U86 * 100, 0) &amp; "," &amp; ROUND(U87 * 100, 0) &amp; "," &amp; ROUND(U88 * 100, 0) &amp; "," &amp; ROUND(U89 * 100, 0) &amp; "," &amp; ROUND(U84 * 100, 0) &amp; ","</f>
        <v>85,84,63,39,40,76,</v>
      </c>
      <c r="K144" s="10" t="str">
        <f t="shared" ref="K144:N144" si="205">ROUND(V85 * 100, 0) &amp; "," &amp; ROUND(V86 * 100, 0) &amp; "," &amp; ROUND(V87 * 100, 0) &amp; "," &amp; ROUND(V88 * 100, 0) &amp; "," &amp; ROUND(V89 * 100, 0) &amp; "," &amp; ROUND(V84 * 100, 0) &amp; ","</f>
        <v>81,76,58,37,37,76,</v>
      </c>
      <c r="L144" s="10" t="str">
        <f t="shared" si="205"/>
        <v>81,76,56,34,34,75,</v>
      </c>
      <c r="M144" s="10" t="str">
        <f t="shared" si="205"/>
        <v>80,75,70,66,66,76,</v>
      </c>
      <c r="N144" s="10" t="str">
        <f t="shared" si="205"/>
        <v>93,92,93,93,93,76,</v>
      </c>
    </row>
    <row r="145" spans="3:14" x14ac:dyDescent="0.35">
      <c r="I145" s="17"/>
      <c r="J145" s="10" t="str">
        <f>ROUND(AA85 * 100, 0) &amp; "," &amp; ROUND(AA86 * 100, 0) &amp; "," &amp; ROUND(AA87 * 100, 0) &amp; "," &amp; ROUND(AA88* 100, 0) &amp; "," &amp; ROUND(AA89 * 100, 0) &amp; "," &amp; ROUND(AA84 * 100, 0) &amp; ","</f>
        <v>86,79,60,38,36,76,</v>
      </c>
      <c r="K145" s="10" t="str">
        <f t="shared" ref="K145:N145" si="206">ROUND(AB85 * 100, 0) &amp; "," &amp; ROUND(AB86 * 100, 0) &amp; "," &amp; ROUND(AB87 * 100, 0) &amp; "," &amp; ROUND(AB88* 100, 0) &amp; "," &amp; ROUND(AB89 * 100, 0) &amp; "," &amp; ROUND(AB84 * 100, 0) &amp; ","</f>
        <v>82,74,58,37,36,76,</v>
      </c>
      <c r="L145" s="10" t="str">
        <f t="shared" si="206"/>
        <v>82,73,56,33,32,75,</v>
      </c>
      <c r="M145" s="10" t="str">
        <f t="shared" si="206"/>
        <v>81,74,70,65,65,76,</v>
      </c>
      <c r="N145" s="10" t="str">
        <f t="shared" si="206"/>
        <v>89,89,89,89,89,76,</v>
      </c>
    </row>
    <row r="146" spans="3:14" x14ac:dyDescent="0.35">
      <c r="I146" s="17"/>
      <c r="J146" t="str">
        <f>ROUND(AG85 * 100, 0) &amp; "," &amp; ROUND(AG86 * 100, 0) &amp; "," &amp; ROUND(AG87 * 100, 0) &amp; "," &amp; ROUND(AG88 * 100, 0) &amp; "," &amp; ROUND(AG89 * 100, 0) &amp; "," &amp; ROUND(AG84 * 100, 0) &amp; ","</f>
        <v>86,83,59,39,40,74,</v>
      </c>
      <c r="K146" t="str">
        <f t="shared" ref="K146:N146" si="207">ROUND(AH85 * 100, 0) &amp; "," &amp; ROUND(AH86 * 100, 0) &amp; "," &amp; ROUND(AH87 * 100, 0) &amp; "," &amp; ROUND(AH88 * 100, 0) &amp; "," &amp; ROUND(AH89 * 100, 0) &amp; "," &amp; ROUND(AH84 * 100, 0) &amp; ","</f>
        <v>82,76,56,39,39,74,</v>
      </c>
      <c r="L146" t="str">
        <f t="shared" si="207"/>
        <v>83,76,54,35,35,73,</v>
      </c>
      <c r="M146" t="str">
        <f t="shared" si="207"/>
        <v>81,75,66,66,65,74,</v>
      </c>
      <c r="N146" t="str">
        <f t="shared" si="207"/>
        <v>94,93,94,95,95,79,</v>
      </c>
    </row>
    <row r="150" spans="3:14" x14ac:dyDescent="0.35">
      <c r="D150" t="s">
        <v>33</v>
      </c>
    </row>
    <row r="151" spans="3:14" x14ac:dyDescent="0.35">
      <c r="D151" t="s">
        <v>34</v>
      </c>
      <c r="E151" t="s">
        <v>35</v>
      </c>
      <c r="F151" t="s">
        <v>36</v>
      </c>
      <c r="G151" t="s">
        <v>38</v>
      </c>
      <c r="H151" s="1" t="s">
        <v>37</v>
      </c>
    </row>
    <row r="152" spans="3:14" x14ac:dyDescent="0.35">
      <c r="C152" t="s">
        <v>15</v>
      </c>
      <c r="D152" t="s">
        <v>40</v>
      </c>
      <c r="E152" t="s">
        <v>41</v>
      </c>
      <c r="F152" t="s">
        <v>42</v>
      </c>
      <c r="G152" t="s">
        <v>43</v>
      </c>
      <c r="H152" s="1" t="s">
        <v>44</v>
      </c>
    </row>
    <row r="153" spans="3:14" x14ac:dyDescent="0.35">
      <c r="D153" t="s">
        <v>45</v>
      </c>
      <c r="E153" t="s">
        <v>46</v>
      </c>
      <c r="F153" t="s">
        <v>47</v>
      </c>
      <c r="G153" t="s">
        <v>48</v>
      </c>
      <c r="H153" s="1" t="s">
        <v>49</v>
      </c>
    </row>
    <row r="154" spans="3:14" x14ac:dyDescent="0.35">
      <c r="D154" t="s">
        <v>50</v>
      </c>
      <c r="E154" t="s">
        <v>51</v>
      </c>
      <c r="F154" t="s">
        <v>52</v>
      </c>
      <c r="G154" t="s">
        <v>53</v>
      </c>
      <c r="H154" s="1" t="s">
        <v>54</v>
      </c>
    </row>
    <row r="155" spans="3:14" x14ac:dyDescent="0.35">
      <c r="D155" t="s">
        <v>55</v>
      </c>
      <c r="E155" t="s">
        <v>56</v>
      </c>
      <c r="F155" t="s">
        <v>57</v>
      </c>
      <c r="G155" t="s">
        <v>58</v>
      </c>
      <c r="H155" s="1" t="s">
        <v>59</v>
      </c>
    </row>
    <row r="156" spans="3:14" x14ac:dyDescent="0.35">
      <c r="D156" t="s">
        <v>60</v>
      </c>
      <c r="E156" t="s">
        <v>61</v>
      </c>
      <c r="F156" t="s">
        <v>62</v>
      </c>
      <c r="G156" t="s">
        <v>63</v>
      </c>
      <c r="H156" s="1" t="s">
        <v>64</v>
      </c>
    </row>
    <row r="157" spans="3:14" x14ac:dyDescent="0.35">
      <c r="D157" t="s">
        <v>65</v>
      </c>
      <c r="E157" t="s">
        <v>66</v>
      </c>
      <c r="F157" t="s">
        <v>67</v>
      </c>
      <c r="G157" t="s">
        <v>68</v>
      </c>
      <c r="H157" s="1" t="s">
        <v>69</v>
      </c>
    </row>
    <row r="158" spans="3:14" x14ac:dyDescent="0.35">
      <c r="C158" t="s">
        <v>16</v>
      </c>
      <c r="D158" t="s">
        <v>70</v>
      </c>
      <c r="E158" t="s">
        <v>71</v>
      </c>
      <c r="F158" t="s">
        <v>72</v>
      </c>
      <c r="G158" t="s">
        <v>43</v>
      </c>
      <c r="H158" s="1" t="s">
        <v>73</v>
      </c>
    </row>
    <row r="159" spans="3:14" x14ac:dyDescent="0.35">
      <c r="D159" t="s">
        <v>74</v>
      </c>
      <c r="E159" t="s">
        <v>75</v>
      </c>
      <c r="F159" t="s">
        <v>76</v>
      </c>
      <c r="G159" t="s">
        <v>77</v>
      </c>
      <c r="H159" s="1" t="s">
        <v>78</v>
      </c>
    </row>
    <row r="160" spans="3:14" x14ac:dyDescent="0.35">
      <c r="D160" t="s">
        <v>79</v>
      </c>
      <c r="E160" t="s">
        <v>80</v>
      </c>
      <c r="F160" t="s">
        <v>81</v>
      </c>
      <c r="G160" t="s">
        <v>82</v>
      </c>
      <c r="H160" s="1" t="s">
        <v>83</v>
      </c>
    </row>
    <row r="161" spans="3:8" x14ac:dyDescent="0.35">
      <c r="D161" t="s">
        <v>84</v>
      </c>
      <c r="E161" t="s">
        <v>85</v>
      </c>
      <c r="F161" t="s">
        <v>86</v>
      </c>
      <c r="G161" t="s">
        <v>87</v>
      </c>
      <c r="H161" s="1" t="s">
        <v>88</v>
      </c>
    </row>
    <row r="162" spans="3:8" x14ac:dyDescent="0.35">
      <c r="D162" t="s">
        <v>89</v>
      </c>
      <c r="E162" t="s">
        <v>90</v>
      </c>
      <c r="F162" t="s">
        <v>91</v>
      </c>
      <c r="G162" t="s">
        <v>92</v>
      </c>
      <c r="H162" s="1" t="s">
        <v>93</v>
      </c>
    </row>
    <row r="163" spans="3:8" x14ac:dyDescent="0.35">
      <c r="D163" t="s">
        <v>94</v>
      </c>
      <c r="E163" t="s">
        <v>95</v>
      </c>
      <c r="F163" t="s">
        <v>96</v>
      </c>
      <c r="G163" t="s">
        <v>97</v>
      </c>
      <c r="H163" s="1" t="s">
        <v>98</v>
      </c>
    </row>
    <row r="164" spans="3:8" x14ac:dyDescent="0.35">
      <c r="C164" t="s">
        <v>30</v>
      </c>
      <c r="D164" t="s">
        <v>99</v>
      </c>
      <c r="E164" t="s">
        <v>100</v>
      </c>
      <c r="F164" t="s">
        <v>101</v>
      </c>
      <c r="G164" t="s">
        <v>102</v>
      </c>
      <c r="H164" s="1" t="s">
        <v>103</v>
      </c>
    </row>
    <row r="165" spans="3:8" x14ac:dyDescent="0.35">
      <c r="D165" t="s">
        <v>104</v>
      </c>
      <c r="E165" t="s">
        <v>105</v>
      </c>
      <c r="F165" t="s">
        <v>106</v>
      </c>
      <c r="G165" t="s">
        <v>107</v>
      </c>
      <c r="H165" s="1" t="s">
        <v>108</v>
      </c>
    </row>
    <row r="166" spans="3:8" x14ac:dyDescent="0.35">
      <c r="D166" t="s">
        <v>109</v>
      </c>
      <c r="E166" t="s">
        <v>110</v>
      </c>
      <c r="F166" t="s">
        <v>111</v>
      </c>
      <c r="G166" t="s">
        <v>112</v>
      </c>
      <c r="H166" s="1" t="s">
        <v>113</v>
      </c>
    </row>
    <row r="167" spans="3:8" x14ac:dyDescent="0.35">
      <c r="D167" t="s">
        <v>114</v>
      </c>
      <c r="E167" t="s">
        <v>115</v>
      </c>
      <c r="F167" t="s">
        <v>116</v>
      </c>
      <c r="G167" t="s">
        <v>117</v>
      </c>
      <c r="H167" s="1" t="s">
        <v>118</v>
      </c>
    </row>
    <row r="168" spans="3:8" x14ac:dyDescent="0.35">
      <c r="D168" t="s">
        <v>119</v>
      </c>
      <c r="E168" t="s">
        <v>120</v>
      </c>
      <c r="F168" t="s">
        <v>121</v>
      </c>
      <c r="G168" t="s">
        <v>122</v>
      </c>
      <c r="H168" s="1" t="s">
        <v>123</v>
      </c>
    </row>
    <row r="169" spans="3:8" x14ac:dyDescent="0.35">
      <c r="D169" t="s">
        <v>124</v>
      </c>
      <c r="E169" t="s">
        <v>125</v>
      </c>
      <c r="F169" t="s">
        <v>126</v>
      </c>
      <c r="G169" t="s">
        <v>127</v>
      </c>
      <c r="H169" s="1" t="s">
        <v>128</v>
      </c>
    </row>
    <row r="170" spans="3:8" x14ac:dyDescent="0.35">
      <c r="C170" t="s">
        <v>18</v>
      </c>
      <c r="D170" t="s">
        <v>39</v>
      </c>
      <c r="E170" t="s">
        <v>129</v>
      </c>
      <c r="F170" t="s">
        <v>130</v>
      </c>
      <c r="G170" t="s">
        <v>131</v>
      </c>
      <c r="H170" s="1" t="s">
        <v>132</v>
      </c>
    </row>
    <row r="171" spans="3:8" x14ac:dyDescent="0.35">
      <c r="D171" t="s">
        <v>133</v>
      </c>
      <c r="E171" t="s">
        <v>134</v>
      </c>
      <c r="F171" t="s">
        <v>135</v>
      </c>
      <c r="G171" t="s">
        <v>136</v>
      </c>
      <c r="H171" s="1" t="s">
        <v>137</v>
      </c>
    </row>
    <row r="172" spans="3:8" x14ac:dyDescent="0.35">
      <c r="D172" t="s">
        <v>138</v>
      </c>
      <c r="E172" t="s">
        <v>139</v>
      </c>
      <c r="F172" t="s">
        <v>140</v>
      </c>
      <c r="G172" t="s">
        <v>141</v>
      </c>
      <c r="H172" s="1" t="s">
        <v>142</v>
      </c>
    </row>
    <row r="173" spans="3:8" x14ac:dyDescent="0.35">
      <c r="D173" t="s">
        <v>143</v>
      </c>
      <c r="E173" t="s">
        <v>144</v>
      </c>
      <c r="F173" t="s">
        <v>145</v>
      </c>
      <c r="G173" t="s">
        <v>146</v>
      </c>
      <c r="H173" s="1" t="s">
        <v>59</v>
      </c>
    </row>
    <row r="174" spans="3:8" x14ac:dyDescent="0.35">
      <c r="D174" t="s">
        <v>147</v>
      </c>
      <c r="E174" t="s">
        <v>148</v>
      </c>
      <c r="F174" t="s">
        <v>149</v>
      </c>
      <c r="G174" t="s">
        <v>150</v>
      </c>
      <c r="H174" s="1" t="s">
        <v>137</v>
      </c>
    </row>
    <row r="175" spans="3:8" x14ac:dyDescent="0.35">
      <c r="D175" t="s">
        <v>151</v>
      </c>
      <c r="E175" t="s">
        <v>152</v>
      </c>
      <c r="F175" t="s">
        <v>153</v>
      </c>
      <c r="G175" t="s">
        <v>154</v>
      </c>
      <c r="H175" s="1" t="s">
        <v>155</v>
      </c>
    </row>
    <row r="176" spans="3:8" x14ac:dyDescent="0.35">
      <c r="C176" t="s">
        <v>19</v>
      </c>
      <c r="D176" t="s">
        <v>156</v>
      </c>
      <c r="E176" t="s">
        <v>157</v>
      </c>
      <c r="F176" t="s">
        <v>158</v>
      </c>
      <c r="G176" t="s">
        <v>159</v>
      </c>
      <c r="H176" s="1" t="s">
        <v>160</v>
      </c>
    </row>
    <row r="177" spans="4:8" x14ac:dyDescent="0.35">
      <c r="D177" t="s">
        <v>161</v>
      </c>
      <c r="E177" t="s">
        <v>162</v>
      </c>
      <c r="F177" t="s">
        <v>163</v>
      </c>
      <c r="G177" t="s">
        <v>164</v>
      </c>
      <c r="H177" s="1" t="s">
        <v>165</v>
      </c>
    </row>
    <row r="178" spans="4:8" x14ac:dyDescent="0.35">
      <c r="D178" t="s">
        <v>166</v>
      </c>
      <c r="E178" t="s">
        <v>167</v>
      </c>
      <c r="F178" t="s">
        <v>168</v>
      </c>
      <c r="G178" t="s">
        <v>169</v>
      </c>
      <c r="H178" s="1" t="s">
        <v>170</v>
      </c>
    </row>
    <row r="179" spans="4:8" x14ac:dyDescent="0.35">
      <c r="D179" t="s">
        <v>171</v>
      </c>
      <c r="E179" t="s">
        <v>172</v>
      </c>
      <c r="F179" t="s">
        <v>173</v>
      </c>
      <c r="G179" t="s">
        <v>174</v>
      </c>
      <c r="H179" s="1" t="s">
        <v>175</v>
      </c>
    </row>
    <row r="180" spans="4:8" x14ac:dyDescent="0.35">
      <c r="D180" t="s">
        <v>176</v>
      </c>
      <c r="E180" t="s">
        <v>177</v>
      </c>
      <c r="F180" t="s">
        <v>178</v>
      </c>
      <c r="G180" t="s">
        <v>179</v>
      </c>
      <c r="H180" s="1" t="s">
        <v>180</v>
      </c>
    </row>
    <row r="181" spans="4:8" x14ac:dyDescent="0.35">
      <c r="D181" t="s">
        <v>181</v>
      </c>
      <c r="E181" t="s">
        <v>182</v>
      </c>
      <c r="F181" t="s">
        <v>183</v>
      </c>
      <c r="G181" t="s">
        <v>184</v>
      </c>
      <c r="H181" s="1" t="s">
        <v>185</v>
      </c>
    </row>
  </sheetData>
  <mergeCells count="58">
    <mergeCell ref="B130:B135"/>
    <mergeCell ref="I126:I132"/>
    <mergeCell ref="I133:I139"/>
    <mergeCell ref="I140:I146"/>
    <mergeCell ref="C98:G100"/>
    <mergeCell ref="I112:I118"/>
    <mergeCell ref="I119:I125"/>
    <mergeCell ref="O50:R50"/>
    <mergeCell ref="B102:B107"/>
    <mergeCell ref="B109:B114"/>
    <mergeCell ref="B116:B121"/>
    <mergeCell ref="B123:B128"/>
    <mergeCell ref="J99:O99"/>
    <mergeCell ref="J110:O110"/>
    <mergeCell ref="A19:A26"/>
    <mergeCell ref="A34:A41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  <mergeCell ref="AA66:AD66"/>
    <mergeCell ref="B50:F50"/>
    <mergeCell ref="A50:A58"/>
    <mergeCell ref="AK34:AN34"/>
    <mergeCell ref="B34:F34"/>
    <mergeCell ref="I50:L50"/>
    <mergeCell ref="AG34:AJ34"/>
    <mergeCell ref="AA34:AD34"/>
    <mergeCell ref="U34:X34"/>
    <mergeCell ref="O34:R34"/>
    <mergeCell ref="I34:L34"/>
    <mergeCell ref="AK50:AN50"/>
    <mergeCell ref="AG50:AJ50"/>
    <mergeCell ref="AA50:AD50"/>
    <mergeCell ref="U50:X50"/>
    <mergeCell ref="AA19:AD19"/>
    <mergeCell ref="AG19:AJ19"/>
    <mergeCell ref="AK19:AN19"/>
    <mergeCell ref="B3:F3"/>
    <mergeCell ref="I3:L3"/>
    <mergeCell ref="U3:X3"/>
    <mergeCell ref="AA3:AD3"/>
    <mergeCell ref="AG3:AJ3"/>
    <mergeCell ref="U19:X19"/>
    <mergeCell ref="O19:R19"/>
    <mergeCell ref="I19:L19"/>
    <mergeCell ref="B19:F19"/>
  </mergeCells>
  <conditionalFormatting sqref="D102:D107">
    <cfRule type="top10" dxfId="7" priority="1" rank="1"/>
    <cfRule type="top10" dxfId="6" priority="3" rank="1"/>
  </conditionalFormatting>
  <conditionalFormatting sqref="E102:G107">
    <cfRule type="top10" dxfId="5" priority="2" rank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8DC-9958-4F2D-A316-E2D7CA1B7956}">
  <dimension ref="D2:K15"/>
  <sheetViews>
    <sheetView workbookViewId="0">
      <selection activeCell="D2" sqref="D2:F8"/>
    </sheetView>
  </sheetViews>
  <sheetFormatPr defaultRowHeight="14.5" x14ac:dyDescent="0.35"/>
  <sheetData>
    <row r="2" spans="4:11" x14ac:dyDescent="0.35">
      <c r="D2" s="16" t="s">
        <v>334</v>
      </c>
      <c r="E2" s="16" t="s">
        <v>333</v>
      </c>
      <c r="F2" s="16"/>
    </row>
    <row r="3" spans="4:11" x14ac:dyDescent="0.35">
      <c r="D3" s="16"/>
      <c r="E3" t="s">
        <v>331</v>
      </c>
      <c r="F3" t="s">
        <v>332</v>
      </c>
    </row>
    <row r="4" spans="4:11" x14ac:dyDescent="0.35">
      <c r="D4" t="s">
        <v>335</v>
      </c>
      <c r="E4">
        <v>106</v>
      </c>
      <c r="F4">
        <v>106</v>
      </c>
      <c r="J4">
        <v>53</v>
      </c>
      <c r="K4">
        <f>J4*1</f>
        <v>53</v>
      </c>
    </row>
    <row r="5" spans="4:11" x14ac:dyDescent="0.35">
      <c r="D5" t="s">
        <v>336</v>
      </c>
      <c r="E5">
        <v>153</v>
      </c>
      <c r="F5">
        <v>159</v>
      </c>
      <c r="K5">
        <f>J4*2</f>
        <v>106</v>
      </c>
    </row>
    <row r="6" spans="4:11" x14ac:dyDescent="0.35">
      <c r="D6" t="s">
        <v>337</v>
      </c>
      <c r="E6">
        <v>190</v>
      </c>
      <c r="F6">
        <v>212</v>
      </c>
      <c r="K6">
        <f>J4*3</f>
        <v>159</v>
      </c>
    </row>
    <row r="7" spans="4:11" x14ac:dyDescent="0.35">
      <c r="D7" t="s">
        <v>338</v>
      </c>
      <c r="E7">
        <v>225</v>
      </c>
      <c r="F7">
        <v>265</v>
      </c>
      <c r="K7">
        <f>J4*5</f>
        <v>265</v>
      </c>
    </row>
    <row r="8" spans="4:11" x14ac:dyDescent="0.35">
      <c r="D8" t="s">
        <v>339</v>
      </c>
      <c r="E8">
        <v>260</v>
      </c>
      <c r="F8">
        <v>318</v>
      </c>
      <c r="K8">
        <f>J4*6</f>
        <v>318</v>
      </c>
    </row>
    <row r="9" spans="4:11" x14ac:dyDescent="0.35">
      <c r="K9">
        <f>J7*3</f>
        <v>0</v>
      </c>
    </row>
    <row r="10" spans="4:11" x14ac:dyDescent="0.35">
      <c r="K10">
        <f>J7*4</f>
        <v>0</v>
      </c>
    </row>
    <row r="11" spans="4:11" x14ac:dyDescent="0.35">
      <c r="E11">
        <v>106</v>
      </c>
      <c r="F11">
        <v>106</v>
      </c>
    </row>
    <row r="12" spans="4:11" x14ac:dyDescent="0.35">
      <c r="E12">
        <v>190</v>
      </c>
      <c r="F12">
        <v>212</v>
      </c>
    </row>
    <row r="13" spans="4:11" x14ac:dyDescent="0.35">
      <c r="E13">
        <v>260</v>
      </c>
      <c r="F13">
        <v>318</v>
      </c>
    </row>
    <row r="14" spans="4:11" x14ac:dyDescent="0.35">
      <c r="E14">
        <v>328</v>
      </c>
      <c r="F14">
        <v>424</v>
      </c>
    </row>
    <row r="15" spans="4:11" x14ac:dyDescent="0.35">
      <c r="E15">
        <v>391</v>
      </c>
      <c r="F15">
        <v>530</v>
      </c>
    </row>
  </sheetData>
  <mergeCells count="2">
    <mergeCell ref="E2:F2"/>
    <mergeCell ref="D2:D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513C-DD38-4FD1-9B21-04F9D8571952}">
  <dimension ref="A1"/>
  <sheetViews>
    <sheetView workbookViewId="0">
      <selection activeCell="E8" sqref="E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8B4-FB11-4620-A4C4-E9914F16592B}">
  <dimension ref="A3:AN94"/>
  <sheetViews>
    <sheetView workbookViewId="0">
      <selection activeCell="C5" sqref="C5"/>
    </sheetView>
  </sheetViews>
  <sheetFormatPr defaultRowHeight="14.5" x14ac:dyDescent="0.35"/>
  <cols>
    <col min="1" max="1" width="3.26953125" customWidth="1"/>
    <col min="2" max="2" width="4.81640625" style="2" bestFit="1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12" width="13" bestFit="1" customWidth="1"/>
    <col min="13" max="13" width="13" customWidth="1"/>
    <col min="14" max="14" width="1.26953125" style="1" customWidth="1"/>
    <col min="15" max="19" width="13" customWidth="1"/>
    <col min="20" max="20" width="1.2695312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</cols>
  <sheetData>
    <row r="3" spans="2:36" x14ac:dyDescent="0.35">
      <c r="B3" s="18" t="s">
        <v>5</v>
      </c>
      <c r="C3" s="18"/>
      <c r="D3" s="18"/>
      <c r="E3" s="18"/>
      <c r="F3" s="18"/>
      <c r="G3" s="7"/>
      <c r="I3" s="18" t="s">
        <v>8</v>
      </c>
      <c r="J3" s="18"/>
      <c r="K3" s="18"/>
      <c r="L3" s="18"/>
      <c r="M3" s="7"/>
      <c r="O3" s="7"/>
      <c r="P3" s="7"/>
      <c r="Q3" s="7"/>
      <c r="R3" s="7"/>
      <c r="S3" s="7"/>
      <c r="U3" s="18" t="s">
        <v>9</v>
      </c>
      <c r="V3" s="18"/>
      <c r="W3" s="18"/>
      <c r="X3" s="18"/>
      <c r="Y3" s="7"/>
      <c r="AA3" s="18" t="s">
        <v>6</v>
      </c>
      <c r="AB3" s="18"/>
      <c r="AC3" s="18"/>
      <c r="AD3" s="18"/>
      <c r="AE3" s="7"/>
      <c r="AG3" s="18" t="s">
        <v>7</v>
      </c>
      <c r="AH3" s="18"/>
      <c r="AI3" s="18"/>
      <c r="AJ3" s="18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9" spans="1:40" x14ac:dyDescent="0.35">
      <c r="A19" s="19" t="s">
        <v>15</v>
      </c>
      <c r="B19" s="18" t="s">
        <v>5</v>
      </c>
      <c r="C19" s="18"/>
      <c r="D19" s="18"/>
      <c r="E19" s="18"/>
      <c r="F19" s="18"/>
      <c r="G19" s="7"/>
      <c r="I19" s="18" t="s">
        <v>8</v>
      </c>
      <c r="J19" s="18"/>
      <c r="K19" s="18"/>
      <c r="L19" s="18"/>
      <c r="M19" s="7"/>
      <c r="O19" s="18" t="s">
        <v>14</v>
      </c>
      <c r="P19" s="18"/>
      <c r="Q19" s="18"/>
      <c r="R19" s="18"/>
      <c r="S19" s="7"/>
      <c r="U19" s="18" t="s">
        <v>9</v>
      </c>
      <c r="V19" s="18"/>
      <c r="W19" s="18"/>
      <c r="X19" s="18"/>
      <c r="Y19" s="7"/>
      <c r="AA19" s="18" t="s">
        <v>6</v>
      </c>
      <c r="AB19" s="18"/>
      <c r="AC19" s="18"/>
      <c r="AD19" s="18"/>
      <c r="AE19" s="7"/>
      <c r="AG19" s="18" t="s">
        <v>7</v>
      </c>
      <c r="AH19" s="18"/>
      <c r="AI19" s="18"/>
      <c r="AJ19" s="18"/>
      <c r="AK19" s="18" t="s">
        <v>7</v>
      </c>
      <c r="AL19" s="18"/>
      <c r="AM19" s="18"/>
      <c r="AN19" s="18"/>
    </row>
    <row r="20" spans="1:40" x14ac:dyDescent="0.35">
      <c r="A20" s="19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9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35">
      <c r="A22" s="19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35">
      <c r="A23" s="19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35">
      <c r="A24" s="19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35">
      <c r="A25" s="19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35">
      <c r="A26" s="19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35">
      <c r="A27" s="19"/>
    </row>
    <row r="28" spans="1:40" x14ac:dyDescent="0.35">
      <c r="A28" s="19"/>
    </row>
    <row r="29" spans="1:40" x14ac:dyDescent="0.35">
      <c r="A29" s="19"/>
      <c r="B29" s="2" t="s">
        <v>11</v>
      </c>
      <c r="C29" s="3">
        <f>MIN(C21:C26)*100</f>
        <v>37.328491008623196</v>
      </c>
      <c r="D29" s="3">
        <f t="shared" ref="D29:AK29" si="3">MIN(D21:D26)*100</f>
        <v>34.940904647227796</v>
      </c>
      <c r="E29" s="3">
        <f t="shared" si="3"/>
        <v>33.673703370098103</v>
      </c>
      <c r="F29" s="3">
        <f t="shared" si="3"/>
        <v>63.51</v>
      </c>
      <c r="G29" s="3">
        <f t="shared" si="3"/>
        <v>66.219025541816805</v>
      </c>
      <c r="H29" s="3">
        <f t="shared" si="3"/>
        <v>0</v>
      </c>
      <c r="I29" s="3">
        <f t="shared" si="3"/>
        <v>45.269666990677301</v>
      </c>
      <c r="J29" s="3">
        <f t="shared" si="3"/>
        <v>45.148317105809198</v>
      </c>
      <c r="K29" s="3">
        <f t="shared" si="3"/>
        <v>36.724127696668504</v>
      </c>
      <c r="L29" s="3">
        <f t="shared" si="3"/>
        <v>49.79</v>
      </c>
      <c r="M29" s="3">
        <f t="shared" si="3"/>
        <v>81.581138780073999</v>
      </c>
      <c r="N29" s="3">
        <f t="shared" si="3"/>
        <v>0</v>
      </c>
      <c r="O29" s="3">
        <f t="shared" si="3"/>
        <v>39.414530854397498</v>
      </c>
      <c r="P29" s="3">
        <f t="shared" si="3"/>
        <v>36.3708928931107</v>
      </c>
      <c r="Q29" s="3">
        <f t="shared" si="3"/>
        <v>33.944206939454205</v>
      </c>
      <c r="R29" s="3">
        <f t="shared" si="3"/>
        <v>65.959999999999894</v>
      </c>
      <c r="S29" s="3">
        <f t="shared" si="3"/>
        <v>74.854311834106994</v>
      </c>
      <c r="T29" s="3">
        <f t="shared" si="3"/>
        <v>0</v>
      </c>
      <c r="U29" s="3">
        <f t="shared" si="3"/>
        <v>40.490681260674997</v>
      </c>
      <c r="V29" s="3">
        <f t="shared" si="3"/>
        <v>41.3870012304262</v>
      </c>
      <c r="W29" s="3">
        <f t="shared" si="3"/>
        <v>37.3129739795069</v>
      </c>
      <c r="X29" s="3">
        <f t="shared" si="3"/>
        <v>68.010000000000005</v>
      </c>
      <c r="Y29" s="3">
        <f t="shared" si="3"/>
        <v>76.357746224705608</v>
      </c>
      <c r="Z29" s="3">
        <f t="shared" si="3"/>
        <v>0</v>
      </c>
      <c r="AA29" s="3">
        <f t="shared" si="3"/>
        <v>38.693956359861396</v>
      </c>
      <c r="AB29" s="3">
        <f t="shared" si="3"/>
        <v>38.4535647727471</v>
      </c>
      <c r="AC29" s="3">
        <f t="shared" si="3"/>
        <v>34.533638266672902</v>
      </c>
      <c r="AD29" s="3">
        <f t="shared" si="3"/>
        <v>66.89</v>
      </c>
      <c r="AE29" s="3">
        <f t="shared" si="3"/>
        <v>76.342368723603002</v>
      </c>
      <c r="AF29" s="3">
        <f t="shared" si="3"/>
        <v>0</v>
      </c>
      <c r="AG29" s="3">
        <f t="shared" si="3"/>
        <v>41.301685668385701</v>
      </c>
      <c r="AH29" s="3">
        <f t="shared" si="3"/>
        <v>38.452395607016001</v>
      </c>
      <c r="AI29" s="3">
        <f t="shared" si="3"/>
        <v>35.921581352652495</v>
      </c>
      <c r="AJ29" s="3">
        <f t="shared" si="3"/>
        <v>66.34</v>
      </c>
      <c r="AK29" s="3">
        <f t="shared" si="3"/>
        <v>78.009288086889711</v>
      </c>
    </row>
    <row r="30" spans="1:40" x14ac:dyDescent="0.35">
      <c r="A30" s="19"/>
      <c r="B30" s="2" t="s">
        <v>12</v>
      </c>
      <c r="C30" s="3">
        <f>MAX(C21:C26)*100</f>
        <v>80.641479323899702</v>
      </c>
      <c r="D30" s="3">
        <f t="shared" ref="D30:AK30" si="4">MAX(D21:D26)*100</f>
        <v>80.341120798701709</v>
      </c>
      <c r="E30" s="3">
        <f t="shared" si="4"/>
        <v>76.972372850766206</v>
      </c>
      <c r="F30" s="3">
        <f t="shared" si="4"/>
        <v>79.652333028362293</v>
      </c>
      <c r="G30" s="3">
        <f t="shared" si="4"/>
        <v>87.163752383946402</v>
      </c>
      <c r="H30" s="3">
        <f t="shared" si="4"/>
        <v>0</v>
      </c>
      <c r="I30" s="3">
        <f t="shared" si="4"/>
        <v>88.169657291680508</v>
      </c>
      <c r="J30" s="3">
        <f t="shared" si="4"/>
        <v>82.265689692144292</v>
      </c>
      <c r="K30" s="3">
        <f t="shared" si="4"/>
        <v>81.947085909894</v>
      </c>
      <c r="L30" s="3">
        <f t="shared" si="4"/>
        <v>81.756633119853589</v>
      </c>
      <c r="M30" s="3">
        <f t="shared" si="4"/>
        <v>87.017115009591905</v>
      </c>
      <c r="N30" s="3">
        <f t="shared" si="4"/>
        <v>0</v>
      </c>
      <c r="O30" s="3">
        <f t="shared" si="4"/>
        <v>85.681144590818406</v>
      </c>
      <c r="P30" s="3">
        <f t="shared" si="4"/>
        <v>79.828951139794896</v>
      </c>
      <c r="Q30" s="3">
        <f t="shared" si="4"/>
        <v>80.170032588452997</v>
      </c>
      <c r="R30" s="3">
        <f t="shared" si="4"/>
        <v>79.249771271729102</v>
      </c>
      <c r="S30" s="3">
        <f t="shared" si="4"/>
        <v>94.782891479780602</v>
      </c>
      <c r="T30" s="3">
        <f t="shared" si="4"/>
        <v>0</v>
      </c>
      <c r="U30" s="3">
        <f t="shared" si="4"/>
        <v>85.52542810176071</v>
      </c>
      <c r="V30" s="3">
        <f t="shared" si="4"/>
        <v>82.084270288731005</v>
      </c>
      <c r="W30" s="3">
        <f t="shared" si="4"/>
        <v>82.48066311615861</v>
      </c>
      <c r="X30" s="3">
        <f t="shared" si="4"/>
        <v>81.189387008234206</v>
      </c>
      <c r="Y30" s="3">
        <f t="shared" si="4"/>
        <v>92.881936242025091</v>
      </c>
      <c r="Z30" s="3">
        <f t="shared" si="4"/>
        <v>0</v>
      </c>
      <c r="AA30" s="3">
        <f t="shared" si="4"/>
        <v>85.999580974352796</v>
      </c>
      <c r="AB30" s="3">
        <f t="shared" si="4"/>
        <v>82.526429724472806</v>
      </c>
      <c r="AC30" s="3">
        <f t="shared" si="4"/>
        <v>82.866145792306497</v>
      </c>
      <c r="AD30" s="3">
        <f t="shared" si="4"/>
        <v>81.6285452881976</v>
      </c>
      <c r="AE30" s="3">
        <f t="shared" si="4"/>
        <v>90.365187861775695</v>
      </c>
      <c r="AF30" s="3">
        <f t="shared" si="4"/>
        <v>0</v>
      </c>
      <c r="AG30" s="3">
        <f t="shared" si="4"/>
        <v>85.742052075847397</v>
      </c>
      <c r="AH30" s="3">
        <f t="shared" si="4"/>
        <v>81.249833979792001</v>
      </c>
      <c r="AI30" s="3">
        <f t="shared" si="4"/>
        <v>81.695410993375091</v>
      </c>
      <c r="AJ30" s="3">
        <f t="shared" si="4"/>
        <v>80.530649588289108</v>
      </c>
      <c r="AK30" s="3">
        <f t="shared" si="4"/>
        <v>95.172824830686693</v>
      </c>
    </row>
    <row r="31" spans="1:40" x14ac:dyDescent="0.35">
      <c r="A31" s="19"/>
      <c r="B31" s="2" t="s">
        <v>10</v>
      </c>
      <c r="C31" s="3">
        <f>AVERAGE(C21:C26)*100</f>
        <v>57.045455458698171</v>
      </c>
      <c r="D31" s="3">
        <f t="shared" ref="D31:AK31" si="5">AVERAGE(D21:D26)*100</f>
        <v>57.632665298102367</v>
      </c>
      <c r="E31" s="3">
        <f t="shared" si="5"/>
        <v>54.923905703130671</v>
      </c>
      <c r="F31" s="3">
        <f t="shared" si="5"/>
        <v>69.464793399576266</v>
      </c>
      <c r="G31" s="3">
        <f t="shared" si="5"/>
        <v>83.046946154620343</v>
      </c>
      <c r="H31" s="3" t="e">
        <f t="shared" si="5"/>
        <v>#DIV/0!</v>
      </c>
      <c r="I31" s="3">
        <f t="shared" si="5"/>
        <v>68.377212324891502</v>
      </c>
      <c r="J31" s="3">
        <f t="shared" si="5"/>
        <v>65.233561702041968</v>
      </c>
      <c r="K31" s="3">
        <f t="shared" si="5"/>
        <v>61.642726155509507</v>
      </c>
      <c r="L31" s="3">
        <f t="shared" si="5"/>
        <v>67.709025128976918</v>
      </c>
      <c r="M31" s="3">
        <f t="shared" si="5"/>
        <v>84.070712204439928</v>
      </c>
      <c r="N31" s="3" t="e">
        <f t="shared" si="5"/>
        <v>#DIV/0!</v>
      </c>
      <c r="O31" s="3">
        <f t="shared" si="5"/>
        <v>65.03461629613075</v>
      </c>
      <c r="P31" s="3">
        <f t="shared" si="5"/>
        <v>60.044824945905177</v>
      </c>
      <c r="Q31" s="3">
        <f t="shared" si="5"/>
        <v>59.18935266071329</v>
      </c>
      <c r="R31" s="3">
        <f t="shared" si="5"/>
        <v>71.72821568031172</v>
      </c>
      <c r="S31" s="3">
        <f t="shared" si="5"/>
        <v>90.231440356455749</v>
      </c>
      <c r="T31" s="3" t="e">
        <f t="shared" si="5"/>
        <v>#DIV/0!</v>
      </c>
      <c r="U31" s="3">
        <f t="shared" si="5"/>
        <v>65.147162460397283</v>
      </c>
      <c r="V31" s="3">
        <f t="shared" si="5"/>
        <v>63.175780436273719</v>
      </c>
      <c r="W31" s="3">
        <f t="shared" si="5"/>
        <v>61.412207640446717</v>
      </c>
      <c r="X31" s="3">
        <f t="shared" si="5"/>
        <v>73.648087256396323</v>
      </c>
      <c r="Y31" s="3">
        <f t="shared" si="5"/>
        <v>89.85053520169356</v>
      </c>
      <c r="Z31" s="3" t="e">
        <f t="shared" si="5"/>
        <v>#DIV/0!</v>
      </c>
      <c r="AA31" s="3">
        <f t="shared" si="5"/>
        <v>63.527586717782789</v>
      </c>
      <c r="AB31" s="3">
        <f t="shared" si="5"/>
        <v>61.830135189705736</v>
      </c>
      <c r="AC31" s="3">
        <f t="shared" si="5"/>
        <v>59.866544417996316</v>
      </c>
      <c r="AD31" s="3">
        <f t="shared" si="5"/>
        <v>73.120351522853397</v>
      </c>
      <c r="AE31" s="3">
        <f t="shared" si="5"/>
        <v>87.759773267475154</v>
      </c>
      <c r="AF31" s="3" t="e">
        <f t="shared" si="5"/>
        <v>#DIV/0!</v>
      </c>
      <c r="AG31" s="3">
        <f t="shared" si="5"/>
        <v>65.697705079733268</v>
      </c>
      <c r="AH31" s="3">
        <f t="shared" si="5"/>
        <v>61.502512567593485</v>
      </c>
      <c r="AI31" s="3">
        <f t="shared" si="5"/>
        <v>60.554202937869249</v>
      </c>
      <c r="AJ31" s="3">
        <f t="shared" si="5"/>
        <v>72.429336239349865</v>
      </c>
      <c r="AK31" s="3">
        <f t="shared" si="5"/>
        <v>91.593188581133489</v>
      </c>
    </row>
    <row r="34" spans="1:40" x14ac:dyDescent="0.35">
      <c r="A34" s="19" t="s">
        <v>16</v>
      </c>
      <c r="B34" s="18" t="s">
        <v>5</v>
      </c>
      <c r="C34" s="18"/>
      <c r="D34" s="18"/>
      <c r="E34" s="18"/>
      <c r="F34" s="18"/>
      <c r="G34" s="7"/>
      <c r="I34" s="18" t="s">
        <v>8</v>
      </c>
      <c r="J34" s="18"/>
      <c r="K34" s="18"/>
      <c r="L34" s="18"/>
      <c r="M34" s="7"/>
      <c r="O34" s="18" t="s">
        <v>14</v>
      </c>
      <c r="P34" s="18"/>
      <c r="Q34" s="18"/>
      <c r="R34" s="18"/>
      <c r="S34" s="7"/>
      <c r="U34" s="18" t="s">
        <v>9</v>
      </c>
      <c r="V34" s="18"/>
      <c r="W34" s="18"/>
      <c r="X34" s="18"/>
      <c r="Y34" s="7"/>
      <c r="AA34" s="18" t="s">
        <v>6</v>
      </c>
      <c r="AB34" s="18"/>
      <c r="AC34" s="18"/>
      <c r="AD34" s="18"/>
      <c r="AE34" s="7"/>
      <c r="AG34" s="18" t="s">
        <v>7</v>
      </c>
      <c r="AH34" s="18"/>
      <c r="AI34" s="18"/>
      <c r="AJ34" s="18"/>
      <c r="AK34" s="18" t="s">
        <v>7</v>
      </c>
      <c r="AL34" s="18"/>
      <c r="AM34" s="18"/>
      <c r="AN34" s="18"/>
    </row>
    <row r="35" spans="1:40" x14ac:dyDescent="0.35">
      <c r="A35" s="19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35">
      <c r="A36" s="19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35">
      <c r="A37" s="19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35">
      <c r="A38" s="19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35">
      <c r="A39" s="19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35">
      <c r="A40" s="19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35">
      <c r="A41" s="19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35">
      <c r="A42" s="19"/>
    </row>
    <row r="43" spans="1:40" x14ac:dyDescent="0.35">
      <c r="A43" s="19"/>
    </row>
    <row r="44" spans="1:40" x14ac:dyDescent="0.35">
      <c r="A44" s="19"/>
      <c r="B44" s="2" t="s">
        <v>11</v>
      </c>
      <c r="C44" s="3">
        <f>MIN(C36:C41)*100</f>
        <v>37.629793705798001</v>
      </c>
      <c r="D44" s="3">
        <f t="shared" ref="D44:AK44" si="6">MIN(D36:D41)*100</f>
        <v>34.270657541882201</v>
      </c>
      <c r="E44" s="3">
        <f t="shared" si="6"/>
        <v>33.374255743457695</v>
      </c>
      <c r="F44" s="3">
        <f t="shared" si="6"/>
        <v>63.519999999999996</v>
      </c>
      <c r="G44" s="3">
        <f t="shared" si="6"/>
        <v>66.194421260671902</v>
      </c>
      <c r="H44" s="3">
        <f t="shared" si="6"/>
        <v>0</v>
      </c>
      <c r="I44" s="3">
        <f t="shared" si="6"/>
        <v>42.950140295678203</v>
      </c>
      <c r="J44" s="3">
        <f t="shared" si="6"/>
        <v>41.272174244390605</v>
      </c>
      <c r="K44" s="3">
        <f t="shared" si="6"/>
        <v>34.768553253616105</v>
      </c>
      <c r="L44" s="3">
        <f t="shared" si="6"/>
        <v>47.29</v>
      </c>
      <c r="M44" s="3">
        <f t="shared" si="6"/>
        <v>85.070495990971793</v>
      </c>
      <c r="N44" s="3">
        <f t="shared" si="6"/>
        <v>0</v>
      </c>
      <c r="O44" s="3">
        <f t="shared" si="6"/>
        <v>39.6184765328737</v>
      </c>
      <c r="P44" s="3">
        <f t="shared" si="6"/>
        <v>35.725731602788102</v>
      </c>
      <c r="Q44" s="3">
        <f t="shared" si="6"/>
        <v>33.876210109228701</v>
      </c>
      <c r="R44" s="3">
        <f t="shared" si="6"/>
        <v>65.94</v>
      </c>
      <c r="S44" s="3">
        <f t="shared" si="6"/>
        <v>75.322186888285501</v>
      </c>
      <c r="T44" s="3">
        <f t="shared" si="6"/>
        <v>0</v>
      </c>
      <c r="U44" s="3">
        <f t="shared" si="6"/>
        <v>40.517835221149802</v>
      </c>
      <c r="V44" s="3">
        <f t="shared" si="6"/>
        <v>40.480911098354497</v>
      </c>
      <c r="W44" s="3">
        <f t="shared" si="6"/>
        <v>37.204389050760298</v>
      </c>
      <c r="X44" s="3">
        <f t="shared" si="6"/>
        <v>68.36</v>
      </c>
      <c r="Y44" s="3">
        <f t="shared" si="6"/>
        <v>76.307935651364801</v>
      </c>
      <c r="Z44" s="3">
        <f t="shared" si="6"/>
        <v>0</v>
      </c>
      <c r="AA44" s="3">
        <f t="shared" si="6"/>
        <v>37.699953002021999</v>
      </c>
      <c r="AB44" s="3">
        <f t="shared" si="6"/>
        <v>39.903644662392402</v>
      </c>
      <c r="AC44" s="3">
        <f t="shared" si="6"/>
        <v>35.332802377125496</v>
      </c>
      <c r="AD44" s="3">
        <f t="shared" si="6"/>
        <v>68.13</v>
      </c>
      <c r="AE44" s="3">
        <f t="shared" si="6"/>
        <v>76.342368723603002</v>
      </c>
      <c r="AF44" s="3">
        <f t="shared" si="6"/>
        <v>0</v>
      </c>
      <c r="AG44" s="3">
        <f t="shared" si="6"/>
        <v>39.506314674690302</v>
      </c>
      <c r="AH44" s="3">
        <f t="shared" si="6"/>
        <v>36.989822289908801</v>
      </c>
      <c r="AI44" s="3">
        <f t="shared" si="6"/>
        <v>34.127415271920199</v>
      </c>
      <c r="AJ44" s="3">
        <f t="shared" si="6"/>
        <v>64.929999999999993</v>
      </c>
      <c r="AK44" s="3">
        <f t="shared" si="6"/>
        <v>81.129638633491197</v>
      </c>
    </row>
    <row r="45" spans="1:40" x14ac:dyDescent="0.35">
      <c r="A45" s="19"/>
      <c r="B45" s="2" t="s">
        <v>12</v>
      </c>
      <c r="C45" s="3">
        <f>MAX(C36:C41)*100</f>
        <v>79.863581554525496</v>
      </c>
      <c r="D45" s="3">
        <f t="shared" ref="D45:AK45" si="7">MAX(D36:D41)*100</f>
        <v>80.388736744940701</v>
      </c>
      <c r="E45" s="3">
        <f t="shared" si="7"/>
        <v>77.035074429848009</v>
      </c>
      <c r="F45" s="3">
        <f t="shared" si="7"/>
        <v>79.725526075022799</v>
      </c>
      <c r="G45" s="3">
        <f t="shared" si="7"/>
        <v>87.182738249197698</v>
      </c>
      <c r="H45" s="3">
        <f t="shared" si="7"/>
        <v>0</v>
      </c>
      <c r="I45" s="3">
        <f t="shared" si="7"/>
        <v>87.2588212756514</v>
      </c>
      <c r="J45" s="3">
        <f t="shared" si="7"/>
        <v>86.175927846739398</v>
      </c>
      <c r="K45" s="3">
        <f t="shared" si="7"/>
        <v>85.533353477790399</v>
      </c>
      <c r="L45" s="3">
        <f t="shared" si="7"/>
        <v>84.730158730158706</v>
      </c>
      <c r="M45" s="3">
        <f t="shared" si="7"/>
        <v>91.821962591709607</v>
      </c>
      <c r="N45" s="3">
        <f t="shared" si="7"/>
        <v>0</v>
      </c>
      <c r="O45" s="3">
        <f t="shared" si="7"/>
        <v>85.601385346294904</v>
      </c>
      <c r="P45" s="3">
        <f t="shared" si="7"/>
        <v>79.828951139794896</v>
      </c>
      <c r="Q45" s="3">
        <f t="shared" si="7"/>
        <v>80.170032588452997</v>
      </c>
      <c r="R45" s="3">
        <f t="shared" si="7"/>
        <v>79.249771271729102</v>
      </c>
      <c r="S45" s="3">
        <f t="shared" si="7"/>
        <v>94.6530206204732</v>
      </c>
      <c r="T45" s="3">
        <f t="shared" si="7"/>
        <v>0</v>
      </c>
      <c r="U45" s="3">
        <f t="shared" si="7"/>
        <v>85.024857224110093</v>
      </c>
      <c r="V45" s="3">
        <f t="shared" si="7"/>
        <v>82.084270288731005</v>
      </c>
      <c r="W45" s="3">
        <f t="shared" si="7"/>
        <v>82.368776311480303</v>
      </c>
      <c r="X45" s="3">
        <f t="shared" si="7"/>
        <v>81.189387008234206</v>
      </c>
      <c r="Y45" s="3">
        <f t="shared" si="7"/>
        <v>93.438936414405902</v>
      </c>
      <c r="Z45" s="3">
        <f t="shared" si="7"/>
        <v>0</v>
      </c>
      <c r="AA45" s="3">
        <f t="shared" si="7"/>
        <v>87.1872091356651</v>
      </c>
      <c r="AB45" s="3">
        <f t="shared" si="7"/>
        <v>84.9493372134596</v>
      </c>
      <c r="AC45" s="3">
        <f t="shared" si="7"/>
        <v>85.058337355234798</v>
      </c>
      <c r="AD45" s="3">
        <f t="shared" si="7"/>
        <v>83.64135407136321</v>
      </c>
      <c r="AE45" s="3">
        <f t="shared" si="7"/>
        <v>91.754658106633698</v>
      </c>
      <c r="AF45" s="3">
        <f t="shared" si="7"/>
        <v>0</v>
      </c>
      <c r="AG45" s="3">
        <f t="shared" si="7"/>
        <v>86.592642323607805</v>
      </c>
      <c r="AH45" s="3">
        <f t="shared" si="7"/>
        <v>78.434304577675988</v>
      </c>
      <c r="AI45" s="3">
        <f t="shared" si="7"/>
        <v>78.212219036106504</v>
      </c>
      <c r="AJ45" s="3">
        <f t="shared" si="7"/>
        <v>78.005489478499499</v>
      </c>
      <c r="AK45" s="3">
        <f t="shared" si="7"/>
        <v>94.898034120564603</v>
      </c>
    </row>
    <row r="46" spans="1:40" x14ac:dyDescent="0.35">
      <c r="A46" s="19"/>
      <c r="B46" s="2" t="s">
        <v>10</v>
      </c>
      <c r="C46" s="3">
        <f>AVERAGE(C36:C41)*100</f>
        <v>56.951075668856255</v>
      </c>
      <c r="D46" s="3">
        <f t="shared" ref="D46:AK46" si="8">AVERAGE(D36:D41)*100</f>
        <v>57.194414442354024</v>
      </c>
      <c r="E46" s="3">
        <f t="shared" si="8"/>
        <v>54.641930057316245</v>
      </c>
      <c r="F46" s="3">
        <f t="shared" si="8"/>
        <v>69.480521104819459</v>
      </c>
      <c r="G46" s="3">
        <f t="shared" si="8"/>
        <v>82.905697927499972</v>
      </c>
      <c r="H46" s="3" t="e">
        <f t="shared" si="8"/>
        <v>#DIV/0!</v>
      </c>
      <c r="I46" s="3">
        <f t="shared" si="8"/>
        <v>66.667136427908062</v>
      </c>
      <c r="J46" s="3">
        <f t="shared" si="8"/>
        <v>64.528361295183245</v>
      </c>
      <c r="K46" s="3">
        <f t="shared" si="8"/>
        <v>60.772750718184213</v>
      </c>
      <c r="L46" s="3">
        <f t="shared" si="8"/>
        <v>66.27693828928048</v>
      </c>
      <c r="M46" s="3">
        <f t="shared" si="8"/>
        <v>88.771912267499218</v>
      </c>
      <c r="N46" s="3" t="e">
        <f t="shared" si="8"/>
        <v>#DIV/0!</v>
      </c>
      <c r="O46" s="3">
        <f t="shared" si="8"/>
        <v>64.991008189494138</v>
      </c>
      <c r="P46" s="3">
        <f t="shared" si="8"/>
        <v>59.659322009887461</v>
      </c>
      <c r="Q46" s="3">
        <f t="shared" si="8"/>
        <v>59.006906767127361</v>
      </c>
      <c r="R46" s="3">
        <f t="shared" si="8"/>
        <v>71.583452937608527</v>
      </c>
      <c r="S46" s="3">
        <f t="shared" si="8"/>
        <v>90.313755387610655</v>
      </c>
      <c r="T46" s="3" t="e">
        <f t="shared" si="8"/>
        <v>#DIV/0!</v>
      </c>
      <c r="U46" s="3">
        <f t="shared" si="8"/>
        <v>65.222714886411012</v>
      </c>
      <c r="V46" s="3">
        <f t="shared" si="8"/>
        <v>63.135296806346389</v>
      </c>
      <c r="W46" s="3">
        <f t="shared" si="8"/>
        <v>61.598416223974404</v>
      </c>
      <c r="X46" s="3">
        <f t="shared" si="8"/>
        <v>73.777156063134228</v>
      </c>
      <c r="Y46" s="3">
        <f t="shared" si="8"/>
        <v>90.19017480829713</v>
      </c>
      <c r="Z46" s="3" t="e">
        <f t="shared" si="8"/>
        <v>#DIV/0!</v>
      </c>
      <c r="AA46" s="3">
        <f t="shared" si="8"/>
        <v>63.884666262555577</v>
      </c>
      <c r="AB46" s="3">
        <f t="shared" si="8"/>
        <v>63.055155506256234</v>
      </c>
      <c r="AC46" s="3">
        <f t="shared" si="8"/>
        <v>60.771374916569862</v>
      </c>
      <c r="AD46" s="3">
        <f t="shared" si="8"/>
        <v>74.128948497110557</v>
      </c>
      <c r="AE46" s="3">
        <f t="shared" si="8"/>
        <v>88.471566014625708</v>
      </c>
      <c r="AF46" s="3" t="e">
        <f t="shared" si="8"/>
        <v>#DIV/0!</v>
      </c>
      <c r="AG46" s="3">
        <f t="shared" si="8"/>
        <v>65.156432669027026</v>
      </c>
      <c r="AH46" s="3">
        <f t="shared" si="8"/>
        <v>59.431859941461987</v>
      </c>
      <c r="AI46" s="3">
        <f t="shared" si="8"/>
        <v>58.318401449664513</v>
      </c>
      <c r="AJ46" s="3">
        <f t="shared" si="8"/>
        <v>70.804471607200085</v>
      </c>
      <c r="AK46" s="3">
        <f t="shared" si="8"/>
        <v>91.994065415705975</v>
      </c>
    </row>
    <row r="50" spans="1:40" x14ac:dyDescent="0.35">
      <c r="A50" s="19" t="s">
        <v>17</v>
      </c>
      <c r="B50" s="18" t="s">
        <v>5</v>
      </c>
      <c r="C50" s="18"/>
      <c r="D50" s="18"/>
      <c r="E50" s="18"/>
      <c r="F50" s="18"/>
      <c r="G50" s="7"/>
      <c r="I50" s="18" t="s">
        <v>8</v>
      </c>
      <c r="J50" s="18"/>
      <c r="K50" s="18"/>
      <c r="L50" s="18"/>
      <c r="M50" s="7"/>
      <c r="O50" s="18" t="s">
        <v>14</v>
      </c>
      <c r="P50" s="18"/>
      <c r="Q50" s="18"/>
      <c r="R50" s="18"/>
      <c r="S50" s="7"/>
      <c r="U50" s="18" t="s">
        <v>9</v>
      </c>
      <c r="V50" s="18"/>
      <c r="W50" s="18"/>
      <c r="X50" s="18"/>
      <c r="Y50" s="7"/>
      <c r="AA50" s="18" t="s">
        <v>6</v>
      </c>
      <c r="AB50" s="18"/>
      <c r="AC50" s="18"/>
      <c r="AD50" s="18"/>
      <c r="AE50" s="7"/>
      <c r="AG50" s="18" t="s">
        <v>7</v>
      </c>
      <c r="AH50" s="18"/>
      <c r="AI50" s="18"/>
      <c r="AJ50" s="18"/>
      <c r="AK50" s="18" t="s">
        <v>7</v>
      </c>
      <c r="AL50" s="18"/>
      <c r="AM50" s="18"/>
      <c r="AN50" s="18"/>
    </row>
    <row r="51" spans="1:40" x14ac:dyDescent="0.35">
      <c r="A51" s="19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35">
      <c r="A52" s="19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35">
      <c r="A53" s="19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35">
      <c r="A54" s="19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35">
      <c r="A55" s="19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35">
      <c r="A56" s="19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35">
      <c r="A57" s="19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35">
      <c r="A58" s="19"/>
    </row>
    <row r="59" spans="1:40" x14ac:dyDescent="0.35">
      <c r="A59" s="19"/>
    </row>
    <row r="60" spans="1:40" x14ac:dyDescent="0.35">
      <c r="A60" s="19"/>
      <c r="B60" s="2" t="s">
        <v>11</v>
      </c>
      <c r="C60" s="3">
        <f>MIN(C52:C57)*100</f>
        <v>37.331425828232099</v>
      </c>
      <c r="D60" s="3">
        <f t="shared" ref="D60:AK60" si="9">MIN(D52:D57)*100</f>
        <v>32.977168111146895</v>
      </c>
      <c r="E60" s="3">
        <f t="shared" si="9"/>
        <v>32.0423975634763</v>
      </c>
      <c r="F60" s="3">
        <f t="shared" si="9"/>
        <v>62.480000000000004</v>
      </c>
      <c r="G60" s="3">
        <f t="shared" si="9"/>
        <v>66.196061546081495</v>
      </c>
      <c r="H60" s="3">
        <f t="shared" si="9"/>
        <v>0</v>
      </c>
      <c r="I60" s="3">
        <f t="shared" si="9"/>
        <v>38.815587844006501</v>
      </c>
      <c r="J60" s="3">
        <f t="shared" si="9"/>
        <v>36.358567581094299</v>
      </c>
      <c r="K60" s="3">
        <f t="shared" si="9"/>
        <v>31.675096445174798</v>
      </c>
      <c r="L60" s="3">
        <f t="shared" si="9"/>
        <v>46.06</v>
      </c>
      <c r="M60" s="3">
        <f t="shared" si="9"/>
        <v>81.168512159420203</v>
      </c>
      <c r="N60" s="3">
        <f t="shared" si="9"/>
        <v>0</v>
      </c>
      <c r="O60" s="3">
        <f t="shared" si="9"/>
        <v>39.926519813754801</v>
      </c>
      <c r="P60" s="3">
        <f t="shared" si="9"/>
        <v>38.080112427168203</v>
      </c>
      <c r="Q60" s="3">
        <f t="shared" si="9"/>
        <v>36.113540578917203</v>
      </c>
      <c r="R60" s="3">
        <f t="shared" si="9"/>
        <v>68.010000000000005</v>
      </c>
      <c r="S60" s="3">
        <f t="shared" si="9"/>
        <v>77.465010789448897</v>
      </c>
      <c r="T60" s="3">
        <f t="shared" si="9"/>
        <v>0</v>
      </c>
      <c r="U60" s="3">
        <f t="shared" si="9"/>
        <v>39.766852573838705</v>
      </c>
      <c r="V60" s="3">
        <f t="shared" si="9"/>
        <v>37.203806793516705</v>
      </c>
      <c r="W60" s="3">
        <f t="shared" si="9"/>
        <v>34.408662629552303</v>
      </c>
      <c r="X60" s="3">
        <f t="shared" si="9"/>
        <v>66.14</v>
      </c>
      <c r="Y60" s="3">
        <f t="shared" si="9"/>
        <v>76.324326806388001</v>
      </c>
      <c r="Z60" s="3">
        <f t="shared" si="9"/>
        <v>0</v>
      </c>
      <c r="AA60" s="3">
        <f t="shared" si="9"/>
        <v>35.896345041009198</v>
      </c>
      <c r="AB60" s="3">
        <f t="shared" si="9"/>
        <v>36.708597171864298</v>
      </c>
      <c r="AC60" s="3">
        <f t="shared" si="9"/>
        <v>32.985477544362602</v>
      </c>
      <c r="AD60" s="3">
        <f t="shared" si="9"/>
        <v>65.169999999999987</v>
      </c>
      <c r="AE60" s="3">
        <f t="shared" si="9"/>
        <v>76.342368723603002</v>
      </c>
      <c r="AF60" s="3">
        <f t="shared" si="9"/>
        <v>0</v>
      </c>
      <c r="AG60" s="3">
        <f t="shared" si="9"/>
        <v>40.214442469228302</v>
      </c>
      <c r="AH60" s="3">
        <f t="shared" si="9"/>
        <v>38.794610313913005</v>
      </c>
      <c r="AI60" s="3">
        <f t="shared" si="9"/>
        <v>35.2408277944876</v>
      </c>
      <c r="AJ60" s="3">
        <f t="shared" si="9"/>
        <v>66.309999999999903</v>
      </c>
      <c r="AK60" s="3">
        <f t="shared" si="9"/>
        <v>79.8683779755291</v>
      </c>
    </row>
    <row r="61" spans="1:40" x14ac:dyDescent="0.35">
      <c r="A61" s="19"/>
      <c r="B61" s="2" t="s">
        <v>12</v>
      </c>
      <c r="C61" s="3">
        <f>MAX(C52:C57)*100</f>
        <v>80.282651803017302</v>
      </c>
      <c r="D61" s="3">
        <f t="shared" ref="D61:AK61" si="10">MAX(D52:D57)*100</f>
        <v>76.699113653731004</v>
      </c>
      <c r="E61" s="3">
        <f t="shared" si="10"/>
        <v>74.005097576494208</v>
      </c>
      <c r="F61" s="3">
        <f t="shared" si="10"/>
        <v>76.5599268069533</v>
      </c>
      <c r="G61" s="3">
        <f t="shared" si="10"/>
        <v>85.314000609815793</v>
      </c>
      <c r="H61" s="3">
        <f t="shared" si="10"/>
        <v>0</v>
      </c>
      <c r="I61" s="3">
        <f t="shared" si="10"/>
        <v>84.835746602990199</v>
      </c>
      <c r="J61" s="3">
        <f t="shared" si="10"/>
        <v>81.126022203189891</v>
      </c>
      <c r="K61" s="3">
        <f t="shared" si="10"/>
        <v>82.013686179698098</v>
      </c>
      <c r="L61" s="3">
        <f t="shared" si="10"/>
        <v>80.311070448307404</v>
      </c>
      <c r="M61" s="3">
        <f t="shared" si="10"/>
        <v>93.12188612873949</v>
      </c>
      <c r="N61" s="3">
        <f t="shared" si="10"/>
        <v>0</v>
      </c>
      <c r="O61" s="3">
        <f t="shared" si="10"/>
        <v>86.327878353995601</v>
      </c>
      <c r="P61" s="3">
        <f t="shared" si="10"/>
        <v>80.807674544050201</v>
      </c>
      <c r="Q61" s="3">
        <f t="shared" si="10"/>
        <v>81.309928317227104</v>
      </c>
      <c r="R61" s="3">
        <f t="shared" si="10"/>
        <v>80.091491308325701</v>
      </c>
      <c r="S61" s="3">
        <f t="shared" si="10"/>
        <v>95.201669649156997</v>
      </c>
      <c r="T61" s="3">
        <f t="shared" si="10"/>
        <v>0</v>
      </c>
      <c r="U61" s="3">
        <f t="shared" si="10"/>
        <v>85.742052075847397</v>
      </c>
      <c r="V61" s="3">
        <f t="shared" si="10"/>
        <v>81.249833979792001</v>
      </c>
      <c r="W61" s="3">
        <f t="shared" si="10"/>
        <v>81.695410993375091</v>
      </c>
      <c r="X61" s="3">
        <f t="shared" si="10"/>
        <v>80.530649588289108</v>
      </c>
      <c r="Y61" s="3">
        <f t="shared" si="10"/>
        <v>93.177057473962392</v>
      </c>
      <c r="Z61" s="3">
        <f t="shared" si="10"/>
        <v>0</v>
      </c>
      <c r="AA61" s="3">
        <f t="shared" si="10"/>
        <v>84.622852732287598</v>
      </c>
      <c r="AB61" s="3">
        <f t="shared" si="10"/>
        <v>82.526429724472806</v>
      </c>
      <c r="AC61" s="3">
        <f t="shared" si="10"/>
        <v>82.270273380767406</v>
      </c>
      <c r="AD61" s="3">
        <f t="shared" si="10"/>
        <v>81.6285452881976</v>
      </c>
      <c r="AE61" s="3">
        <f t="shared" si="10"/>
        <v>90.422952692851396</v>
      </c>
      <c r="AF61" s="3">
        <f t="shared" si="10"/>
        <v>0</v>
      </c>
      <c r="AG61" s="3">
        <f t="shared" si="10"/>
        <v>87.495349429948902</v>
      </c>
      <c r="AH61" s="3">
        <f t="shared" si="10"/>
        <v>85.038005317311899</v>
      </c>
      <c r="AI61" s="3">
        <f t="shared" si="10"/>
        <v>85.030708779290393</v>
      </c>
      <c r="AJ61" s="3">
        <f t="shared" si="10"/>
        <v>83.751143641353991</v>
      </c>
      <c r="AK61" s="3">
        <f t="shared" si="10"/>
        <v>95.550916605818301</v>
      </c>
    </row>
    <row r="62" spans="1:40" x14ac:dyDescent="0.35">
      <c r="A62" s="19"/>
      <c r="B62" s="2" t="s">
        <v>10</v>
      </c>
      <c r="C62" s="3">
        <f>AVERAGE(C52:C57)*100</f>
        <v>56.540414580930374</v>
      </c>
      <c r="D62" s="3">
        <f t="shared" ref="D62:AK62" si="11">AVERAGE(D52:D57)*100</f>
        <v>55.674826329259552</v>
      </c>
      <c r="E62" s="3">
        <f t="shared" si="11"/>
        <v>58.322530574053069</v>
      </c>
      <c r="F62" s="3">
        <f t="shared" si="11"/>
        <v>67.915899954406996</v>
      </c>
      <c r="G62" s="3">
        <f t="shared" si="11"/>
        <v>81.764471434164022</v>
      </c>
      <c r="H62" s="3" t="e">
        <f t="shared" si="11"/>
        <v>#DIV/0!</v>
      </c>
      <c r="I62" s="3">
        <f t="shared" si="11"/>
        <v>62.12160758893328</v>
      </c>
      <c r="J62" s="3">
        <f t="shared" si="11"/>
        <v>59.392116551683792</v>
      </c>
      <c r="K62" s="3">
        <f t="shared" si="11"/>
        <v>57.549305475516768</v>
      </c>
      <c r="L62" s="3">
        <f t="shared" si="11"/>
        <v>63.32367567486493</v>
      </c>
      <c r="M62" s="3">
        <f t="shared" si="11"/>
        <v>89.658245425692854</v>
      </c>
      <c r="N62" s="3" t="e">
        <f t="shared" si="11"/>
        <v>#DIV/0!</v>
      </c>
      <c r="O62" s="3">
        <f t="shared" si="11"/>
        <v>65.129713537791147</v>
      </c>
      <c r="P62" s="3">
        <f t="shared" si="11"/>
        <v>61.880992124809431</v>
      </c>
      <c r="Q62" s="3">
        <f t="shared" si="11"/>
        <v>61.054314370491859</v>
      </c>
      <c r="R62" s="3">
        <f t="shared" si="11"/>
        <v>73.237014566020576</v>
      </c>
      <c r="S62" s="3">
        <f t="shared" si="11"/>
        <v>91.435575763092743</v>
      </c>
      <c r="T62" s="3" t="e">
        <f t="shared" si="11"/>
        <v>#DIV/0!</v>
      </c>
      <c r="U62" s="3">
        <f t="shared" si="11"/>
        <v>64.748523382982242</v>
      </c>
      <c r="V62" s="3">
        <f t="shared" si="11"/>
        <v>61.241726819300865</v>
      </c>
      <c r="W62" s="3">
        <f t="shared" si="11"/>
        <v>59.916402467361017</v>
      </c>
      <c r="X62" s="3">
        <f t="shared" si="11"/>
        <v>72.501166488772469</v>
      </c>
      <c r="Y62" s="3">
        <f t="shared" si="11"/>
        <v>90.038297206047659</v>
      </c>
      <c r="Z62" s="3" t="e">
        <f t="shared" si="11"/>
        <v>#DIV/0!</v>
      </c>
      <c r="AA62" s="3">
        <f t="shared" si="11"/>
        <v>61.764874557544438</v>
      </c>
      <c r="AB62" s="3">
        <f t="shared" si="11"/>
        <v>60.209119478004368</v>
      </c>
      <c r="AC62" s="3">
        <f t="shared" si="11"/>
        <v>58.235492848571937</v>
      </c>
      <c r="AD62" s="3">
        <f t="shared" si="11"/>
        <v>71.649922079665217</v>
      </c>
      <c r="AE62" s="3">
        <f t="shared" si="11"/>
        <v>86.957574769680861</v>
      </c>
      <c r="AF62" s="3" t="e">
        <f t="shared" si="11"/>
        <v>#DIV/0!</v>
      </c>
      <c r="AG62" s="3">
        <f t="shared" si="11"/>
        <v>65.973757593801651</v>
      </c>
      <c r="AH62" s="3">
        <f t="shared" si="11"/>
        <v>63.166262512497696</v>
      </c>
      <c r="AI62" s="3">
        <f t="shared" si="11"/>
        <v>61.738260031038863</v>
      </c>
      <c r="AJ62" s="3">
        <f t="shared" si="11"/>
        <v>73.927952296315198</v>
      </c>
      <c r="AK62" s="3">
        <f t="shared" si="11"/>
        <v>92.400436272797705</v>
      </c>
    </row>
    <row r="66" spans="1:40" x14ac:dyDescent="0.35">
      <c r="A66" s="19" t="s">
        <v>18</v>
      </c>
      <c r="B66" s="18" t="s">
        <v>5</v>
      </c>
      <c r="C66" s="18"/>
      <c r="D66" s="18"/>
      <c r="E66" s="18"/>
      <c r="F66" s="18"/>
      <c r="G66" s="7"/>
      <c r="I66" s="18" t="s">
        <v>8</v>
      </c>
      <c r="J66" s="18"/>
      <c r="K66" s="18"/>
      <c r="L66" s="18"/>
      <c r="M66" s="7"/>
      <c r="O66" s="18" t="s">
        <v>14</v>
      </c>
      <c r="P66" s="18"/>
      <c r="Q66" s="18"/>
      <c r="R66" s="18"/>
      <c r="S66" s="7"/>
      <c r="U66" s="18" t="s">
        <v>9</v>
      </c>
      <c r="V66" s="18"/>
      <c r="W66" s="18"/>
      <c r="X66" s="18"/>
      <c r="Y66" s="7"/>
      <c r="AA66" s="18" t="s">
        <v>6</v>
      </c>
      <c r="AB66" s="18"/>
      <c r="AC66" s="18"/>
      <c r="AD66" s="18"/>
      <c r="AE66" s="7"/>
      <c r="AG66" s="18" t="s">
        <v>7</v>
      </c>
      <c r="AH66" s="18"/>
      <c r="AI66" s="18"/>
      <c r="AJ66" s="18"/>
      <c r="AK66" s="18" t="s">
        <v>7</v>
      </c>
      <c r="AL66" s="18"/>
      <c r="AM66" s="18"/>
      <c r="AN66" s="18"/>
    </row>
    <row r="67" spans="1:40" x14ac:dyDescent="0.35">
      <c r="A67" s="19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35">
      <c r="A68" s="19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35">
      <c r="A69" s="19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35">
      <c r="A70" s="19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35">
      <c r="A71" s="19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35">
      <c r="A72" s="19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35">
      <c r="A73" s="19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35">
      <c r="A74" s="19"/>
    </row>
    <row r="75" spans="1:40" x14ac:dyDescent="0.35">
      <c r="A75" s="19"/>
    </row>
    <row r="76" spans="1:40" x14ac:dyDescent="0.35">
      <c r="A76" s="19"/>
      <c r="B76" s="2" t="s">
        <v>11</v>
      </c>
      <c r="C76" s="3">
        <f>MIN(C68:C73)*100</f>
        <v>36.049407947818601</v>
      </c>
      <c r="D76" s="3">
        <f t="shared" ref="D76:AK76" si="12">MIN(D68:D73)*100</f>
        <v>31.605690518956198</v>
      </c>
      <c r="E76" s="3">
        <f t="shared" si="12"/>
        <v>30.776467490904601</v>
      </c>
      <c r="F76" s="3">
        <f t="shared" si="12"/>
        <v>61.949999999999903</v>
      </c>
      <c r="G76" s="3">
        <f t="shared" si="12"/>
        <v>66.216155042349897</v>
      </c>
      <c r="H76" s="3">
        <f t="shared" si="12"/>
        <v>0</v>
      </c>
      <c r="I76" s="3">
        <f t="shared" si="12"/>
        <v>37.922311027834397</v>
      </c>
      <c r="J76" s="3">
        <f t="shared" si="12"/>
        <v>36.286950549761102</v>
      </c>
      <c r="K76" s="3">
        <f t="shared" si="12"/>
        <v>31.185703200402497</v>
      </c>
      <c r="L76" s="3">
        <f t="shared" si="12"/>
        <v>44.57</v>
      </c>
      <c r="M76" s="3">
        <f t="shared" si="12"/>
        <v>75.663343743139805</v>
      </c>
      <c r="N76" s="3">
        <f t="shared" si="12"/>
        <v>0</v>
      </c>
      <c r="O76" s="3">
        <f t="shared" si="12"/>
        <v>22.5359752888515</v>
      </c>
      <c r="P76" s="3">
        <f t="shared" si="12"/>
        <v>18.6263817898569</v>
      </c>
      <c r="Q76" s="3">
        <f t="shared" si="12"/>
        <v>17.904282325045003</v>
      </c>
      <c r="R76" s="3">
        <f t="shared" si="12"/>
        <v>54.299999999999905</v>
      </c>
      <c r="S76" s="3">
        <f t="shared" si="12"/>
        <v>81.142156122427906</v>
      </c>
      <c r="T76" s="3">
        <f t="shared" si="12"/>
        <v>0</v>
      </c>
      <c r="U76" s="3">
        <f t="shared" si="12"/>
        <v>40.346494173967201</v>
      </c>
      <c r="V76" s="3">
        <f t="shared" si="12"/>
        <v>38.043836302773798</v>
      </c>
      <c r="W76" s="3">
        <f t="shared" si="12"/>
        <v>35.467700547228901</v>
      </c>
      <c r="X76" s="3">
        <f t="shared" si="12"/>
        <v>66.079999999999899</v>
      </c>
      <c r="Y76" s="3">
        <f t="shared" si="12"/>
        <v>76.336607120330996</v>
      </c>
      <c r="Z76" s="3">
        <f t="shared" si="12"/>
        <v>0</v>
      </c>
      <c r="AA76" s="3">
        <f t="shared" si="12"/>
        <v>37.678625166991594</v>
      </c>
      <c r="AB76" s="3">
        <f t="shared" si="12"/>
        <v>37.125405321270101</v>
      </c>
      <c r="AC76" s="3">
        <f t="shared" si="12"/>
        <v>33.205573502454001</v>
      </c>
      <c r="AD76" s="3">
        <f t="shared" si="12"/>
        <v>65.27</v>
      </c>
      <c r="AE76" s="3">
        <f t="shared" si="12"/>
        <v>76.342368723603002</v>
      </c>
      <c r="AF76" s="3">
        <f t="shared" si="12"/>
        <v>0</v>
      </c>
      <c r="AG76" s="3">
        <f t="shared" si="12"/>
        <v>40.801014851487899</v>
      </c>
      <c r="AH76" s="3">
        <f t="shared" si="12"/>
        <v>40.026103716952299</v>
      </c>
      <c r="AI76" s="3">
        <f t="shared" si="12"/>
        <v>37.029742257226204</v>
      </c>
      <c r="AJ76" s="3">
        <f t="shared" si="12"/>
        <v>65.539999999999992</v>
      </c>
      <c r="AK76" s="3">
        <f t="shared" si="12"/>
        <v>78.422426096532305</v>
      </c>
    </row>
    <row r="77" spans="1:40" x14ac:dyDescent="0.35">
      <c r="A77" s="19"/>
      <c r="B77" s="2" t="s">
        <v>12</v>
      </c>
      <c r="C77" s="3">
        <f>MAX(C68:C73)*100</f>
        <v>81.4206179744574</v>
      </c>
      <c r="D77" s="3">
        <f t="shared" ref="D77:AK77" si="13">MAX(D68:D73)*100</f>
        <v>77.85857238846981</v>
      </c>
      <c r="E77" s="3">
        <f t="shared" si="13"/>
        <v>75.002284900698498</v>
      </c>
      <c r="F77" s="3">
        <f t="shared" si="13"/>
        <v>77.529734675205802</v>
      </c>
      <c r="G77" s="3">
        <f t="shared" si="13"/>
        <v>85.117926019515494</v>
      </c>
      <c r="H77" s="3">
        <f t="shared" si="13"/>
        <v>0</v>
      </c>
      <c r="I77" s="3">
        <f t="shared" si="13"/>
        <v>83.319323221301502</v>
      </c>
      <c r="J77" s="3">
        <f t="shared" si="13"/>
        <v>77.745017681556206</v>
      </c>
      <c r="K77" s="3">
        <f t="shared" si="13"/>
        <v>78.988241727957799</v>
      </c>
      <c r="L77" s="3">
        <f t="shared" si="13"/>
        <v>77.365050320219495</v>
      </c>
      <c r="M77" s="3">
        <f t="shared" si="13"/>
        <v>89.916051490612205</v>
      </c>
      <c r="N77" s="3">
        <f t="shared" si="13"/>
        <v>0</v>
      </c>
      <c r="O77" s="3">
        <f t="shared" si="13"/>
        <v>85.045282031669501</v>
      </c>
      <c r="P77" s="3">
        <f t="shared" si="13"/>
        <v>81.891065249556206</v>
      </c>
      <c r="Q77" s="3">
        <f t="shared" si="13"/>
        <v>82.4786378793452</v>
      </c>
      <c r="R77" s="3">
        <f t="shared" si="13"/>
        <v>80.823421774931305</v>
      </c>
      <c r="S77" s="3">
        <f t="shared" si="13"/>
        <v>94.241113389470698</v>
      </c>
      <c r="T77" s="3">
        <f t="shared" si="13"/>
        <v>0</v>
      </c>
      <c r="U77" s="3">
        <f t="shared" si="13"/>
        <v>85.784133951736393</v>
      </c>
      <c r="V77" s="3">
        <f t="shared" si="13"/>
        <v>80.807674544050201</v>
      </c>
      <c r="W77" s="3">
        <f t="shared" si="13"/>
        <v>81.309928317227104</v>
      </c>
      <c r="X77" s="3">
        <f t="shared" si="13"/>
        <v>80.091491308325701</v>
      </c>
      <c r="Y77" s="3">
        <f t="shared" si="13"/>
        <v>93.057386128095402</v>
      </c>
      <c r="Z77" s="3">
        <f t="shared" si="13"/>
        <v>0</v>
      </c>
      <c r="AA77" s="3">
        <f t="shared" si="13"/>
        <v>85.617703020590596</v>
      </c>
      <c r="AB77" s="3">
        <f t="shared" si="13"/>
        <v>82.739195681919696</v>
      </c>
      <c r="AC77" s="3">
        <f t="shared" si="13"/>
        <v>82.798772066839206</v>
      </c>
      <c r="AD77" s="3">
        <f t="shared" si="13"/>
        <v>81.811527904849001</v>
      </c>
      <c r="AE77" s="3">
        <f t="shared" si="13"/>
        <v>90.442192755679002</v>
      </c>
      <c r="AF77" s="3">
        <f t="shared" si="13"/>
        <v>0</v>
      </c>
      <c r="AG77" s="3">
        <f t="shared" si="13"/>
        <v>85.810181087774495</v>
      </c>
      <c r="AH77" s="3">
        <f t="shared" si="13"/>
        <v>82.139952109245201</v>
      </c>
      <c r="AI77" s="3">
        <f t="shared" si="13"/>
        <v>82.605494143868299</v>
      </c>
      <c r="AJ77" s="3">
        <f t="shared" si="13"/>
        <v>81.207685269899301</v>
      </c>
      <c r="AK77" s="3">
        <f t="shared" si="13"/>
        <v>94.956471184446102</v>
      </c>
    </row>
    <row r="78" spans="1:40" x14ac:dyDescent="0.35">
      <c r="A78" s="19"/>
      <c r="B78" s="2" t="s">
        <v>10</v>
      </c>
      <c r="C78" s="3">
        <f>AVERAGE(C68:C73)*100</f>
        <v>56.428006422877786</v>
      </c>
      <c r="D78" s="3">
        <f t="shared" ref="D78:AK78" si="14">AVERAGE(D68:D73)*100</f>
        <v>55.000376034578792</v>
      </c>
      <c r="E78" s="3">
        <f t="shared" si="14"/>
        <v>52.713262369247929</v>
      </c>
      <c r="F78" s="3">
        <f t="shared" si="14"/>
        <v>67.802391978354549</v>
      </c>
      <c r="G78" s="3">
        <f t="shared" si="14"/>
        <v>81.571812008145713</v>
      </c>
      <c r="H78" s="3" t="e">
        <f t="shared" si="14"/>
        <v>#DIV/0!</v>
      </c>
      <c r="I78" s="3">
        <f t="shared" si="14"/>
        <v>59.895922466645359</v>
      </c>
      <c r="J78" s="3">
        <f t="shared" si="14"/>
        <v>56.684376635952326</v>
      </c>
      <c r="K78" s="3">
        <f t="shared" si="14"/>
        <v>54.750552891562187</v>
      </c>
      <c r="L78" s="3">
        <f t="shared" si="14"/>
        <v>60.747525932343251</v>
      </c>
      <c r="M78" s="3">
        <f t="shared" si="14"/>
        <v>86.81735795509428</v>
      </c>
      <c r="N78" s="3" t="e">
        <f t="shared" si="14"/>
        <v>#DIV/0!</v>
      </c>
      <c r="O78" s="3">
        <f t="shared" si="14"/>
        <v>55.724832288498568</v>
      </c>
      <c r="P78" s="3">
        <f t="shared" si="14"/>
        <v>47.936508670177851</v>
      </c>
      <c r="Q78" s="3">
        <f t="shared" si="14"/>
        <v>47.986722550953779</v>
      </c>
      <c r="R78" s="3">
        <f t="shared" si="14"/>
        <v>64.891556815054159</v>
      </c>
      <c r="S78" s="3">
        <f t="shared" si="14"/>
        <v>91.579042858496521</v>
      </c>
      <c r="T78" s="3" t="e">
        <f t="shared" si="14"/>
        <v>#DIV/0!</v>
      </c>
      <c r="U78" s="3">
        <f t="shared" si="14"/>
        <v>65.068254354849856</v>
      </c>
      <c r="V78" s="3">
        <f t="shared" si="14"/>
        <v>61.086008626231944</v>
      </c>
      <c r="W78" s="3">
        <f t="shared" si="14"/>
        <v>60.032046069106435</v>
      </c>
      <c r="X78" s="3">
        <f t="shared" si="14"/>
        <v>72.145424772482485</v>
      </c>
      <c r="Y78" s="3">
        <f t="shared" si="14"/>
        <v>89.772685898290604</v>
      </c>
      <c r="Z78" s="3" t="e">
        <f t="shared" si="14"/>
        <v>#DIV/0!</v>
      </c>
      <c r="AA78" s="3">
        <f t="shared" si="14"/>
        <v>63.298507331124199</v>
      </c>
      <c r="AB78" s="3">
        <f t="shared" si="14"/>
        <v>60.909461738623705</v>
      </c>
      <c r="AC78" s="3">
        <f t="shared" si="14"/>
        <v>58.948495252229115</v>
      </c>
      <c r="AD78" s="3">
        <f t="shared" si="14"/>
        <v>72.260241132770702</v>
      </c>
      <c r="AE78" s="3">
        <f t="shared" si="14"/>
        <v>87.190471150664933</v>
      </c>
      <c r="AF78" s="3" t="e">
        <f t="shared" si="14"/>
        <v>#DIV/0!</v>
      </c>
      <c r="AG78" s="3">
        <f t="shared" si="14"/>
        <v>65.542092520248588</v>
      </c>
      <c r="AH78" s="3">
        <f t="shared" si="14"/>
        <v>63.021219361297085</v>
      </c>
      <c r="AI78" s="3">
        <f t="shared" si="14"/>
        <v>61.551152004962162</v>
      </c>
      <c r="AJ78" s="3">
        <f t="shared" si="14"/>
        <v>72.690400013814568</v>
      </c>
      <c r="AK78" s="3">
        <f t="shared" si="14"/>
        <v>91.632157590201331</v>
      </c>
    </row>
    <row r="82" spans="1:40" x14ac:dyDescent="0.35">
      <c r="A82" s="19" t="s">
        <v>19</v>
      </c>
      <c r="B82" s="18" t="s">
        <v>5</v>
      </c>
      <c r="C82" s="18"/>
      <c r="D82" s="18"/>
      <c r="E82" s="18"/>
      <c r="F82" s="18"/>
      <c r="G82" s="7"/>
      <c r="I82" s="18" t="s">
        <v>8</v>
      </c>
      <c r="J82" s="18"/>
      <c r="K82" s="18"/>
      <c r="L82" s="18"/>
      <c r="M82" s="7"/>
      <c r="O82" s="18" t="s">
        <v>14</v>
      </c>
      <c r="P82" s="18"/>
      <c r="Q82" s="18"/>
      <c r="R82" s="18"/>
      <c r="S82" s="7"/>
      <c r="U82" s="18" t="s">
        <v>9</v>
      </c>
      <c r="V82" s="18"/>
      <c r="W82" s="18"/>
      <c r="X82" s="18"/>
      <c r="Y82" s="7"/>
      <c r="AA82" s="18" t="s">
        <v>6</v>
      </c>
      <c r="AB82" s="18"/>
      <c r="AC82" s="18"/>
      <c r="AD82" s="18"/>
      <c r="AE82" s="7"/>
      <c r="AG82" s="18" t="s">
        <v>7</v>
      </c>
      <c r="AH82" s="18"/>
      <c r="AI82" s="18"/>
      <c r="AJ82" s="18"/>
      <c r="AK82" s="18" t="s">
        <v>7</v>
      </c>
      <c r="AL82" s="18"/>
      <c r="AM82" s="18"/>
      <c r="AN82" s="18"/>
    </row>
    <row r="83" spans="1:40" x14ac:dyDescent="0.35">
      <c r="A83" s="19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35">
      <c r="A84" s="19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35">
      <c r="A85" s="19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35">
      <c r="A86" s="19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35">
      <c r="A87" s="19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35">
      <c r="A88" s="19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35">
      <c r="A89" s="19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35">
      <c r="A90" s="19"/>
    </row>
    <row r="91" spans="1:40" x14ac:dyDescent="0.35">
      <c r="A91" s="19"/>
    </row>
    <row r="92" spans="1:40" x14ac:dyDescent="0.35">
      <c r="A92" s="19"/>
      <c r="B92" s="2" t="s">
        <v>11</v>
      </c>
      <c r="C92" s="3">
        <f>MIN(C84:C89)*100</f>
        <v>35.609820833528502</v>
      </c>
      <c r="D92" s="3">
        <f t="shared" ref="D92:AK92" si="15">MIN(D84:D89)*100</f>
        <v>31.610994134555497</v>
      </c>
      <c r="E92" s="3">
        <f t="shared" si="15"/>
        <v>29.341437898489296</v>
      </c>
      <c r="F92" s="3">
        <f t="shared" si="15"/>
        <v>61.59</v>
      </c>
      <c r="G92" s="3">
        <f t="shared" si="15"/>
        <v>66.155977071382893</v>
      </c>
      <c r="H92" s="3">
        <f t="shared" si="15"/>
        <v>0</v>
      </c>
      <c r="I92" s="3">
        <f t="shared" si="15"/>
        <v>34.727870085458704</v>
      </c>
      <c r="J92" s="3">
        <f t="shared" si="15"/>
        <v>35.118107430924397</v>
      </c>
      <c r="K92" s="3">
        <f t="shared" si="15"/>
        <v>29.941228728922297</v>
      </c>
      <c r="L92" s="3">
        <f t="shared" si="15"/>
        <v>45.11</v>
      </c>
      <c r="M92" s="3">
        <f t="shared" si="15"/>
        <v>79.010812061714503</v>
      </c>
      <c r="N92" s="3">
        <f t="shared" si="15"/>
        <v>0</v>
      </c>
      <c r="O92" s="3">
        <f t="shared" si="15"/>
        <v>33.948704041374398</v>
      </c>
      <c r="P92" s="3">
        <f t="shared" si="15"/>
        <v>32.910115469666103</v>
      </c>
      <c r="Q92" s="3">
        <f t="shared" si="15"/>
        <v>30.836424434604798</v>
      </c>
      <c r="R92" s="3">
        <f t="shared" si="15"/>
        <v>66.189999999999898</v>
      </c>
      <c r="S92" s="3">
        <f t="shared" si="15"/>
        <v>80.979968053354199</v>
      </c>
      <c r="T92" s="3">
        <f t="shared" si="15"/>
        <v>0</v>
      </c>
      <c r="U92" s="3">
        <f t="shared" si="15"/>
        <v>39.0787371049406</v>
      </c>
      <c r="V92" s="3">
        <f t="shared" si="15"/>
        <v>36.657834259790199</v>
      </c>
      <c r="W92" s="3">
        <f t="shared" si="15"/>
        <v>34.1017694351576</v>
      </c>
      <c r="X92" s="3">
        <f t="shared" si="15"/>
        <v>65.66</v>
      </c>
      <c r="Y92" s="3">
        <f t="shared" si="15"/>
        <v>76.386249675959192</v>
      </c>
      <c r="Z92" s="3">
        <f t="shared" si="15"/>
        <v>0</v>
      </c>
      <c r="AA92" s="3">
        <f t="shared" si="15"/>
        <v>36.190363793038799</v>
      </c>
      <c r="AB92" s="3">
        <f t="shared" si="15"/>
        <v>36.063917524908902</v>
      </c>
      <c r="AC92" s="3">
        <f t="shared" si="15"/>
        <v>32.215378269642599</v>
      </c>
      <c r="AD92" s="3">
        <f t="shared" si="15"/>
        <v>65.05</v>
      </c>
      <c r="AE92" s="3">
        <f t="shared" si="15"/>
        <v>76.342368723603002</v>
      </c>
      <c r="AF92" s="3">
        <f t="shared" si="15"/>
        <v>0</v>
      </c>
      <c r="AG92" s="3">
        <f t="shared" si="15"/>
        <v>39.026544469358399</v>
      </c>
      <c r="AH92" s="3">
        <f t="shared" si="15"/>
        <v>38.856903556076098</v>
      </c>
      <c r="AI92" s="3">
        <f t="shared" si="15"/>
        <v>35.419018927335799</v>
      </c>
      <c r="AJ92" s="3">
        <f t="shared" si="15"/>
        <v>65.239999999999995</v>
      </c>
      <c r="AK92" s="3">
        <f t="shared" si="15"/>
        <v>78.758959379111303</v>
      </c>
    </row>
    <row r="93" spans="1:40" x14ac:dyDescent="0.35">
      <c r="A93" s="19"/>
      <c r="B93" s="2" t="s">
        <v>12</v>
      </c>
      <c r="C93" s="3">
        <f>MAX(C84:C89)*100</f>
        <v>81.222059699176299</v>
      </c>
      <c r="D93" s="3">
        <f t="shared" ref="D93:AK93" si="16">MAX(D84:D89)*100</f>
        <v>77.808149119022602</v>
      </c>
      <c r="E93" s="3">
        <f t="shared" si="16"/>
        <v>74.954488825865994</v>
      </c>
      <c r="F93" s="3">
        <f t="shared" si="16"/>
        <v>77.474839890210404</v>
      </c>
      <c r="G93" s="3">
        <f t="shared" si="16"/>
        <v>85.116581093714203</v>
      </c>
      <c r="H93" s="3">
        <f t="shared" si="16"/>
        <v>0</v>
      </c>
      <c r="I93" s="3">
        <f t="shared" si="16"/>
        <v>81.673807701518498</v>
      </c>
      <c r="J93" s="3">
        <f t="shared" si="16"/>
        <v>78.604833208582605</v>
      </c>
      <c r="K93" s="3">
        <f t="shared" si="16"/>
        <v>79.080927801943602</v>
      </c>
      <c r="L93" s="3">
        <f t="shared" si="16"/>
        <v>77.932296431838893</v>
      </c>
      <c r="M93" s="3">
        <f t="shared" si="16"/>
        <v>90.601515137742197</v>
      </c>
      <c r="N93" s="3">
        <f t="shared" si="16"/>
        <v>0</v>
      </c>
      <c r="O93" s="3">
        <f t="shared" si="16"/>
        <v>85.695674249088299</v>
      </c>
      <c r="P93" s="3">
        <f t="shared" si="16"/>
        <v>82.283809928698005</v>
      </c>
      <c r="Q93" s="3">
        <f t="shared" si="16"/>
        <v>82.54345101634641</v>
      </c>
      <c r="R93" s="3">
        <f t="shared" si="16"/>
        <v>81.244281793229604</v>
      </c>
      <c r="S93" s="3">
        <f t="shared" si="16"/>
        <v>94.991501979724305</v>
      </c>
      <c r="T93" s="3">
        <f t="shared" si="16"/>
        <v>0</v>
      </c>
      <c r="U93" s="3">
        <f t="shared" si="16"/>
        <v>85.267899203255297</v>
      </c>
      <c r="V93" s="3">
        <f t="shared" si="16"/>
        <v>80.807674544050201</v>
      </c>
      <c r="W93" s="3">
        <f t="shared" si="16"/>
        <v>81.309928317227104</v>
      </c>
      <c r="X93" s="3">
        <f t="shared" si="16"/>
        <v>80.091491308325701</v>
      </c>
      <c r="Y93" s="3">
        <f t="shared" si="16"/>
        <v>92.906597715838998</v>
      </c>
      <c r="Z93" s="3">
        <f t="shared" si="16"/>
        <v>0</v>
      </c>
      <c r="AA93" s="3">
        <f t="shared" si="16"/>
        <v>86.112075384538599</v>
      </c>
      <c r="AB93" s="3">
        <f t="shared" si="16"/>
        <v>81.548643615184204</v>
      </c>
      <c r="AC93" s="3">
        <f t="shared" si="16"/>
        <v>81.797755918282107</v>
      </c>
      <c r="AD93" s="3">
        <f t="shared" si="16"/>
        <v>80.750228728270798</v>
      </c>
      <c r="AE93" s="3">
        <f t="shared" si="16"/>
        <v>89.470711935540308</v>
      </c>
      <c r="AF93" s="3">
        <f t="shared" si="16"/>
        <v>0</v>
      </c>
      <c r="AG93" s="3">
        <f t="shared" si="16"/>
        <v>85.810181087774495</v>
      </c>
      <c r="AH93" s="3">
        <f t="shared" si="16"/>
        <v>82.139952109245201</v>
      </c>
      <c r="AI93" s="3">
        <f t="shared" si="16"/>
        <v>82.605494143868299</v>
      </c>
      <c r="AJ93" s="3">
        <f t="shared" si="16"/>
        <v>81.207685269899301</v>
      </c>
      <c r="AK93" s="3">
        <f t="shared" si="16"/>
        <v>94.721992506891496</v>
      </c>
    </row>
    <row r="94" spans="1:40" x14ac:dyDescent="0.35">
      <c r="A94" s="19"/>
      <c r="B94" s="2" t="s">
        <v>10</v>
      </c>
      <c r="C94" s="3">
        <f>AVERAGE(C84:C89)*100</f>
        <v>56.116988816741241</v>
      </c>
      <c r="D94" s="3">
        <f t="shared" ref="D94:AK94" si="17">AVERAGE(D84:D89)*100</f>
        <v>54.677271724827392</v>
      </c>
      <c r="E94" s="3">
        <f t="shared" si="17"/>
        <v>51.986487281501823</v>
      </c>
      <c r="F94" s="3">
        <f t="shared" si="17"/>
        <v>67.559303168293198</v>
      </c>
      <c r="G94" s="3">
        <f t="shared" si="17"/>
        <v>81.448707795136826</v>
      </c>
      <c r="H94" s="3" t="e">
        <f t="shared" si="17"/>
        <v>#DIV/0!</v>
      </c>
      <c r="I94" s="3">
        <f t="shared" si="17"/>
        <v>59.012382599252</v>
      </c>
      <c r="J94" s="3">
        <f t="shared" si="17"/>
        <v>57.464751687215376</v>
      </c>
      <c r="K94" s="3">
        <f t="shared" si="17"/>
        <v>55.357119780022479</v>
      </c>
      <c r="L94" s="3">
        <f t="shared" si="17"/>
        <v>62.143956105820109</v>
      </c>
      <c r="M94" s="3">
        <f t="shared" si="17"/>
        <v>87.658767612471124</v>
      </c>
      <c r="N94" s="3" t="e">
        <f t="shared" si="17"/>
        <v>#DIV/0!</v>
      </c>
      <c r="O94" s="3">
        <f t="shared" si="17"/>
        <v>62.896607679495588</v>
      </c>
      <c r="P94" s="3">
        <f t="shared" si="17"/>
        <v>59.679075704288152</v>
      </c>
      <c r="Q94" s="3">
        <f t="shared" si="17"/>
        <v>58.523272359428205</v>
      </c>
      <c r="R94" s="3">
        <f t="shared" si="17"/>
        <v>72.367213168203918</v>
      </c>
      <c r="S94" s="3">
        <f t="shared" si="17"/>
        <v>92.216563296801738</v>
      </c>
      <c r="T94" s="3" t="e">
        <f t="shared" si="17"/>
        <v>#DIV/0!</v>
      </c>
      <c r="U94" s="3">
        <f t="shared" si="17"/>
        <v>64.553973523301011</v>
      </c>
      <c r="V94" s="3">
        <f t="shared" si="17"/>
        <v>60.675021505996774</v>
      </c>
      <c r="W94" s="3">
        <f t="shared" si="17"/>
        <v>59.495791220731121</v>
      </c>
      <c r="X94" s="3">
        <f t="shared" si="17"/>
        <v>72.062147399734812</v>
      </c>
      <c r="Y94" s="3">
        <f t="shared" si="17"/>
        <v>89.916046241690765</v>
      </c>
      <c r="Z94" s="3" t="e">
        <f t="shared" si="17"/>
        <v>#DIV/0!</v>
      </c>
      <c r="AA94" s="3">
        <f t="shared" si="17"/>
        <v>62.587123596974649</v>
      </c>
      <c r="AB94" s="3">
        <f t="shared" si="17"/>
        <v>60.334655396761136</v>
      </c>
      <c r="AC94" s="3">
        <f t="shared" si="17"/>
        <v>58.441254465483269</v>
      </c>
      <c r="AD94" s="3">
        <f t="shared" si="17"/>
        <v>71.691482758479381</v>
      </c>
      <c r="AE94" s="3">
        <f t="shared" si="17"/>
        <v>86.801783946321848</v>
      </c>
      <c r="AF94" s="3" t="e">
        <f t="shared" si="17"/>
        <v>#DIV/0!</v>
      </c>
      <c r="AG94" s="3">
        <f t="shared" si="17"/>
        <v>63.707121992370588</v>
      </c>
      <c r="AH94" s="3">
        <f t="shared" si="17"/>
        <v>61.032772455381512</v>
      </c>
      <c r="AI94" s="3">
        <f t="shared" si="17"/>
        <v>59.38795692007276</v>
      </c>
      <c r="AJ94" s="3">
        <f t="shared" si="17"/>
        <v>71.241502276752072</v>
      </c>
      <c r="AK94" s="3">
        <f t="shared" si="17"/>
        <v>91.51645995149444</v>
      </c>
    </row>
  </sheetData>
  <mergeCells count="45">
    <mergeCell ref="AG19:AJ19"/>
    <mergeCell ref="AK19:AN19"/>
    <mergeCell ref="B19:F19"/>
    <mergeCell ref="I19:L19"/>
    <mergeCell ref="U19:X19"/>
    <mergeCell ref="O19:R19"/>
    <mergeCell ref="AA19:AD19"/>
    <mergeCell ref="B3:F3"/>
    <mergeCell ref="AA3:AD3"/>
    <mergeCell ref="U3:X3"/>
    <mergeCell ref="I3:L3"/>
    <mergeCell ref="AG3:AJ3"/>
    <mergeCell ref="A19:A31"/>
    <mergeCell ref="A34:A46"/>
    <mergeCell ref="B34:F34"/>
    <mergeCell ref="I34:L34"/>
    <mergeCell ref="O34:R34"/>
    <mergeCell ref="U34:X34"/>
    <mergeCell ref="AA34:AD34"/>
    <mergeCell ref="AG34:AJ34"/>
    <mergeCell ref="AK34:AN34"/>
    <mergeCell ref="A50:A62"/>
    <mergeCell ref="B50:F50"/>
    <mergeCell ref="I50:L50"/>
    <mergeCell ref="O50:R50"/>
    <mergeCell ref="U50:X50"/>
    <mergeCell ref="AA50:AD50"/>
    <mergeCell ref="AG50:AJ50"/>
    <mergeCell ref="AK50:AN50"/>
    <mergeCell ref="AA66:AD66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Table (2)</vt:lpstr>
      <vt:lpstr>First Table</vt:lpstr>
      <vt:lpstr>Sheet1</vt:lpstr>
      <vt:lpstr>Sheet3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refato</dc:creator>
  <cp:lastModifiedBy>Refat T A Othman (Student ENG 22)</cp:lastModifiedBy>
  <dcterms:created xsi:type="dcterms:W3CDTF">2023-05-20T21:28:28Z</dcterms:created>
  <dcterms:modified xsi:type="dcterms:W3CDTF">2024-03-08T15:43:01Z</dcterms:modified>
</cp:coreProperties>
</file>