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624"/>
  <workbookPr filterPrivacy="1" codeName="ThisWorkbook"/>
  <xr:revisionPtr revIDLastSave="0" documentId="8_{5B93926A-9E86-41F8-AE5B-04C0E9E9D081}" xr6:coauthVersionLast="45" xr6:coauthVersionMax="45" xr10:uidLastSave="{00000000-0000-0000-0000-000000000000}"/>
  <bookViews>
    <workbookView xWindow="-96" yWindow="-96" windowWidth="23232" windowHeight="12552" tabRatio="642" activeTab="1" xr2:uid="{00000000-000D-0000-FFFF-FFFF00000000}"/>
  </bookViews>
  <sheets>
    <sheet name="Design Doc" sheetId="27" r:id="rId1"/>
    <sheet name="Arch Notes" sheetId="24" r:id="rId2"/>
    <sheet name="VC" sheetId="31" r:id="rId3"/>
    <sheet name="Unit Tests &amp; Code Coverage" sheetId="28" r:id="rId4"/>
    <sheet name="Test Plan" sheetId="29"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35" i="28" l="1"/>
  <c r="C34" i="28"/>
  <c r="C32" i="28"/>
  <c r="D32" i="28"/>
  <c r="E32" i="28"/>
  <c r="F32" i="28"/>
  <c r="C33" i="28"/>
  <c r="AI9" i="24" l="1"/>
  <c r="AH9" i="24"/>
  <c r="AG9" i="24"/>
  <c r="AF9" i="24"/>
  <c r="AE9" i="24"/>
  <c r="AD9" i="24"/>
  <c r="AC9" i="24"/>
  <c r="AB9" i="24"/>
  <c r="AA9" i="24"/>
  <c r="Z9" i="24"/>
  <c r="X9" i="24"/>
  <c r="W9" i="24"/>
  <c r="AI7" i="24"/>
  <c r="AH7" i="24"/>
  <c r="AG7" i="24"/>
  <c r="AF7" i="24"/>
  <c r="AE7" i="24"/>
  <c r="AD7" i="24"/>
  <c r="AC7" i="24"/>
  <c r="AB7" i="24"/>
  <c r="AA7" i="24"/>
  <c r="Y7" i="24"/>
  <c r="X7" i="24"/>
  <c r="W7" i="24"/>
  <c r="AI5" i="24"/>
  <c r="AH5" i="24"/>
  <c r="AG5" i="24"/>
  <c r="AF5" i="24"/>
  <c r="AE5" i="24"/>
  <c r="AD5" i="24"/>
  <c r="AC5" i="24"/>
  <c r="AB5" i="24"/>
  <c r="AA5" i="24"/>
  <c r="Z5" i="24"/>
  <c r="X5" i="24"/>
  <c r="W5" i="24"/>
  <c r="X3" i="24"/>
  <c r="W3" i="24"/>
  <c r="AI3" i="24"/>
  <c r="AH3" i="24"/>
  <c r="AG3" i="24"/>
  <c r="AF3" i="24"/>
  <c r="AE3" i="24"/>
  <c r="AD3" i="24"/>
  <c r="AC3" i="24"/>
  <c r="AB3" i="24"/>
  <c r="AA3" i="24"/>
  <c r="AI2" i="24"/>
  <c r="AH2" i="24"/>
  <c r="AG2" i="24"/>
  <c r="AF2" i="24"/>
  <c r="AE2" i="24"/>
  <c r="AD2" i="24"/>
  <c r="AC2" i="24"/>
  <c r="AB2" i="24"/>
  <c r="AA2" i="24"/>
  <c r="Z2" i="24"/>
  <c r="Z7" i="24" s="1"/>
  <c r="Y2" i="24"/>
  <c r="Y9" i="24" s="1"/>
  <c r="X2" i="24"/>
  <c r="W2" i="24"/>
  <c r="Z3" i="24" l="1"/>
  <c r="Y3" i="24"/>
  <c r="Y5" i="24"/>
  <c r="F34" i="28"/>
  <c r="F33" i="28"/>
  <c r="E34" i="28"/>
  <c r="E33" i="28"/>
  <c r="D34" i="28"/>
  <c r="D33" i="28"/>
  <c r="F35" i="28"/>
  <c r="D35" i="28"/>
  <c r="E35" i="28" l="1"/>
  <c r="B3" i="27"/>
  <c r="V9" i="24" l="1"/>
  <c r="V7" i="24"/>
  <c r="V5" i="24"/>
  <c r="V3" i="24"/>
</calcChain>
</file>

<file path=xl/sharedStrings.xml><?xml version="1.0" encoding="utf-8"?>
<sst xmlns="http://schemas.openxmlformats.org/spreadsheetml/2006/main" count="280" uniqueCount="162">
  <si>
    <t>Notes</t>
  </si>
  <si>
    <t>Level</t>
  </si>
  <si>
    <t>Grade</t>
  </si>
  <si>
    <t>Exc-min</t>
  </si>
  <si>
    <t>Comp</t>
  </si>
  <si>
    <t>Acc</t>
  </si>
  <si>
    <t>Single Responsibility/High Cohesion</t>
  </si>
  <si>
    <t>Low Coupling</t>
  </si>
  <si>
    <t>Information Expert</t>
  </si>
  <si>
    <t>Dependency Inversion</t>
  </si>
  <si>
    <t>Law of Demeter</t>
  </si>
  <si>
    <t># violations</t>
  </si>
  <si>
    <t>Calc</t>
  </si>
  <si>
    <t>Diff</t>
  </si>
  <si>
    <t>Whether or not a Player is in a game/online isn't domain information and thus shouldn't be in the model. It's specific to this application (i.e. a web-based checkers game) and tracking this would be a reasonable additional responsibility of the application tier (e.g. PlayerLobby and some other class to manage in-progress games). Storing it directly in the Player class also violates Single Responsibility as well as the open/closed principle (by requiring Player to be changed if we want to allow Players to have multiple, concurrent games).</t>
  </si>
  <si>
    <t>With only sign-in implemented in this release, it's difficult to give detailed design feedback. Based on what is in the release, I see no major red flags.
PlayerLobby has a TODO comment in isValidName to "refactor out of PlayerLobby into util". Since it's unlikely any other part of the system will need to do name validation, it makes sense to leave this as is (in the interest of single responsibility and information expert).</t>
  </si>
  <si>
    <t>PlayerLobby has hardcoded HTML (i.e. UI specific knowledge).
Game is a domain concept that should be in the Model.
The BoardView structure is UI specific and likely not going to be helpful for actually managing/validating moves. This should be in the UI or Application tiers and a more appropriate structure used in the Model.</t>
  </si>
  <si>
    <t>S1 Notes</t>
  </si>
  <si>
    <t>Sprint 1</t>
  </si>
  <si>
    <t>Follows Template</t>
  </si>
  <si>
    <t>Reqs</t>
  </si>
  <si>
    <t>App Domain</t>
  </si>
  <si>
    <t>Domain model</t>
  </si>
  <si>
    <t>%</t>
  </si>
  <si>
    <t>Summary of app domain</t>
  </si>
  <si>
    <t>Overview of UI</t>
  </si>
  <si>
    <t>Web interface state chart (updated for S2)</t>
  </si>
  <si>
    <t>General</t>
  </si>
  <si>
    <t>Arch/Web interface</t>
  </si>
  <si>
    <t>UI Tier</t>
  </si>
  <si>
    <t>Overivew</t>
  </si>
  <si>
    <t>Class diagram(s)</t>
  </si>
  <si>
    <t>Appl Tier</t>
  </si>
  <si>
    <t>Model Tier</t>
  </si>
  <si>
    <t>Misc</t>
  </si>
  <si>
    <t xml:space="preserve">
</t>
  </si>
  <si>
    <t>UI</t>
  </si>
  <si>
    <t># Tests</t>
  </si>
  <si>
    <t>Classes</t>
  </si>
  <si>
    <t>@Before</t>
  </si>
  <si>
    <t>@Test</t>
  </si>
  <si>
    <t>mocks</t>
  </si>
  <si>
    <t>asserts</t>
  </si>
  <si>
    <t>% Coverage</t>
  </si>
  <si>
    <t>Appl</t>
  </si>
  <si>
    <t>Model</t>
  </si>
  <si>
    <t># Instructions</t>
  </si>
  <si>
    <t>Total # Instructions</t>
  </si>
  <si>
    <t>Calc Total % Coverage</t>
  </si>
  <si>
    <t>Total # Tests</t>
  </si>
  <si>
    <t># Instructions/test</t>
  </si>
  <si>
    <t>Coverage Notes</t>
  </si>
  <si>
    <t>The tier-based unit testing and coverage analysis produced results of:</t>
  </si>
  <si>
    <t>Other Notes</t>
  </si>
  <si>
    <t xml:space="preserve"> </t>
  </si>
  <si>
    <t>Suggested Rubric Level:</t>
  </si>
  <si>
    <t>Test plan included in /etc of latest released version?</t>
  </si>
  <si>
    <t>Updated to include all stories in Trello S2 done list?</t>
  </si>
  <si>
    <t>All stories have acceptance criteria?</t>
  </si>
  <si>
    <t>All AC tests in plan have S2 results?</t>
  </si>
  <si>
    <t>Testing released version against test plan results in the same pass/fail results?</t>
  </si>
  <si>
    <t>Code Coverage Results</t>
  </si>
  <si>
    <t>Design principle discussions</t>
  </si>
  <si>
    <t xml:space="preserve">
- </t>
  </si>
  <si>
    <t>Final Level</t>
  </si>
  <si>
    <t>Version</t>
  </si>
  <si>
    <t>Release notes</t>
  </si>
  <si>
    <t>PR notes</t>
  </si>
  <si>
    <t>Tag</t>
  </si>
  <si>
    <t>Tag correct?</t>
  </si>
  <si>
    <t>Other</t>
  </si>
  <si>
    <t>PR match done stories?</t>
  </si>
  <si>
    <t>PR used?</t>
  </si>
  <si>
    <t># issues</t>
  </si>
  <si>
    <t>Controller</t>
  </si>
  <si>
    <t>Polymorphism</t>
  </si>
  <si>
    <t>Liskov/Design by contract</t>
  </si>
  <si>
    <t>Open/closed</t>
  </si>
  <si>
    <t>Pure Fabrication</t>
  </si>
  <si>
    <t>Notes by principle</t>
  </si>
  <si>
    <t>Notes/# of violations by principle</t>
  </si>
  <si>
    <t>Cross-tier dependencies</t>
  </si>
  <si>
    <t>Appropriate use of starter code</t>
  </si>
  <si>
    <t>Tier responsibilities</t>
  </si>
  <si>
    <t xml:space="preserve">Why is the BOARD_SIZE determined by the GameManager? The board size is not variable in Checkers and is a domain-specific concept that should be isolated in the Model.
BoardView has a specific purpose of rendering the game board to meet the needs of the UI. As such, it is outside the scope of what is appropriate for the model tier. PostSigninRoute is validating the player name itself. This is application specific logic that would likely be relevant regardless of the type of UI being used. As a result, it should likely be handled by PlayerLobby.
Game is showing signs of low cohesion/Single Responsibility issues by being responsible for both the overall concept of a game + board layout. The color of a Player is dependent on if they are in a game (and if they started that game). Storing it directly in the Player class violates Single Responsibility as well as the open/closed principle (by requiring Player to be changed if we want to allow Players to have multiple, concurrent games). </t>
  </si>
  <si>
    <t>9a</t>
  </si>
  <si>
    <t>9b</t>
  </si>
  <si>
    <t>9c</t>
  </si>
  <si>
    <t>9d</t>
  </si>
  <si>
    <t xml:space="preserve">Note
</t>
  </si>
  <si>
    <t>Students Contribution:
Total number of commits and number of commits performed per student (with names)</t>
  </si>
  <si>
    <t>Unable to generate test report due to errors in the tests - commented out errors</t>
  </si>
  <si>
    <t>68% instructions, 42% branches</t>
  </si>
  <si>
    <t>782 of 1211 missed</t>
  </si>
  <si>
    <t>222 of 710 missed</t>
  </si>
  <si>
    <t>35% instructions, 42% branches</t>
  </si>
  <si>
    <t>1917 of 3778 missed</t>
  </si>
  <si>
    <t>49% instructions, 39% branches</t>
  </si>
  <si>
    <t>52% instructions, 36% branches</t>
  </si>
  <si>
    <t>781 of 1634 missed</t>
  </si>
  <si>
    <t>about 33</t>
  </si>
  <si>
    <t>92 of 573 missed</t>
  </si>
  <si>
    <t>83% instructions, 65% branches</t>
  </si>
  <si>
    <t>610 of 1500 missed</t>
  </si>
  <si>
    <t>59% instructions, 44% branches</t>
  </si>
  <si>
    <t>744 of 1424 missed</t>
  </si>
  <si>
    <t>47% instructions, 35% branches</t>
  </si>
  <si>
    <t>1622 of 3749 missed</t>
  </si>
  <si>
    <t>56% instructions, 45% branches</t>
  </si>
  <si>
    <t>about 35</t>
  </si>
  <si>
    <t>896 of 1707</t>
  </si>
  <si>
    <t>47% instructions, 32% branches</t>
  </si>
  <si>
    <t>0 of 108 missed</t>
  </si>
  <si>
    <t>100% instructions, 91% branches</t>
  </si>
  <si>
    <t>506 of 1151 missed</t>
  </si>
  <si>
    <t>56% instructions, 48% branches</t>
  </si>
  <si>
    <t>1609 of 3286 missed</t>
  </si>
  <si>
    <t>51% instructions, 36% branches</t>
  </si>
  <si>
    <t>about 29</t>
  </si>
  <si>
    <t>120 of 1821 missed</t>
  </si>
  <si>
    <t>93% instructions, 82% branches</t>
  </si>
  <si>
    <t>68 of 745 missed</t>
  </si>
  <si>
    <t>90% instructions, 82% branches</t>
  </si>
  <si>
    <t>587 of 1205 missed</t>
  </si>
  <si>
    <t>51% instructions, 50% branches</t>
  </si>
  <si>
    <t>919 of 4023 missed</t>
  </si>
  <si>
    <t>77% instructions, 75% branches</t>
  </si>
  <si>
    <t>about 24</t>
  </si>
  <si>
    <t>Exc</t>
  </si>
  <si>
    <t>Dev</t>
  </si>
  <si>
    <t>No</t>
  </si>
  <si>
    <t>Yes</t>
  </si>
  <si>
    <t>Stories completed in S1 were not re-tested</t>
  </si>
  <si>
    <t>Only one S2 story was tested</t>
  </si>
  <si>
    <t>Dev-max</t>
  </si>
  <si>
    <t>v2.1</t>
  </si>
  <si>
    <t>No pull requests used</t>
  </si>
  <si>
    <t>Student contribution detailed in separate document</t>
  </si>
  <si>
    <t>Sprint 2</t>
  </si>
  <si>
    <t>36 commits the day of the submission</t>
  </si>
  <si>
    <t>PR used for multiple jump and start a game</t>
  </si>
  <si>
    <t>35 commits the day of the submission</t>
  </si>
  <si>
    <t>56 commits the day of the submission</t>
  </si>
  <si>
    <t>Comp-min</t>
  </si>
  <si>
    <t>v2.0</t>
  </si>
  <si>
    <t>PR and branch names do not match stories. "unit-testing-anita" for example, is not the name of a user story</t>
  </si>
  <si>
    <t>Good consistent use of version control, no spike in commits on the day of the submission</t>
  </si>
  <si>
    <t>CheckersGame is a huge blob class and it contains multiple design principle violations. Definitely look into refactoring it.</t>
  </si>
  <si>
    <t>CheckersGame does too much. Any time you have a class with almost 600 lines it should be a big red flag</t>
  </si>
  <si>
    <t>Small violation in CheckersGame - loser.getName().equals(redPlayer.getName()). Similarly, in GetGameRoute result.getWhitePlayer().getName().equals(playerOne.getName())</t>
  </si>
  <si>
    <t>Small violation in CheckersGame - loser.getName().equals(redPlayer.getName()).  Similarly, in GetGameRoute result.getWhitePlayer().getName().equals(playerOne.getName())</t>
  </si>
  <si>
    <t>You put CheckersGame in application tier, but it stores board information in a 2D piece array. This information belongs in the model. Also, BoardView should be in the UI tier.</t>
  </si>
  <si>
    <t>BoardView belongs in the UI tier, and Board belongs in the model tier</t>
  </si>
  <si>
    <t>Overall really good. Please do not store objects in the session - you did this correctly with GameControl but are still storing Player objects.</t>
  </si>
  <si>
    <t>The javadoc comment for BoardView says "A class that interprets a checkers board for the view" but that isn't all it's doing. It stores a Board object, which puts it in a weird spot. It's a UI tier class in between two model tier classes. Instead, Game should directly store Board and BoardView should be used elsewhere in the UI route handlers. The current relationship violates a few principles.</t>
  </si>
  <si>
    <t>violation in GetGameRoute game.getBoardView().getBoard().flipBoard()</t>
  </si>
  <si>
    <t>Do not store objects in the session! This includes the "UserSession" class. Right now, UserSession has a BoardView, which has a Board, which means all of the important model data is stored in the user session. Overall, I'm confused why your system stores a reference to BoardView in both UserSession and Game. The Board data should only be stored in one place. Can multiple games go on at once? Your routes use gameCenter.getGame("placeholder") for accessing Game objects.</t>
  </si>
  <si>
    <t>Good job refactoring Board into a separate class. BoardView should go in the UI tier, however.</t>
  </si>
  <si>
    <t>violation in JumpMove currentBoard.getSpaceAt(endPos).isValid()</t>
  </si>
  <si>
    <t>The methods in the CurrentUser class should go where the data is. If you need to use these methods in every Route class, then you should consider an inheritance relationship. Static methods like this are dangerous and are both a coupling issue and information expert issue in this case.</t>
  </si>
  <si>
    <t>Overall really good job. The biggest problem area is the existence of the CurrentUser class - static methods are dangerous.</t>
  </si>
  <si>
    <t>Comp-max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</si>
</sst>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8" x14ac:knownFonts="1">
    <font>
      <sz val="11"/>
      <color theme="1"/>
      <name val="Calibri"/>
      <family val="2"/>
      <scheme val="minor"/>
    </font>
    <font>
      <b/>
      <sz val="11"/>
      <color theme="1"/>
      <name val="Calibri"/>
      <family val="2"/>
      <scheme val="minor"/>
    </font>
    <font>
      <i/>
      <sz val="11"/>
      <color theme="1"/>
      <name val="Calibri"/>
      <family val="2"/>
      <scheme val="minor"/>
    </font>
    <font>
      <sz val="12"/>
      <color theme="1"/>
      <name val="Calibri"/>
      <family val="2"/>
      <scheme val="minor"/>
    </font>
    <font>
      <sz val="11"/>
      <color theme="1"/>
      <name val="Calibri"/>
      <family val="2"/>
      <scheme val="minor"/>
    </font>
    <font>
      <sz val="11"/>
      <color rgb="FFFF0000"/>
      <name val="Calibri"/>
      <family val="2"/>
      <scheme val="minor"/>
    </font>
    <font>
      <sz val="11"/>
      <color theme="0"/>
      <name val="Calibri"/>
      <family val="2"/>
      <scheme val="minor"/>
    </font>
    <font>
      <sz val="10"/>
      <color rgb="FF24292E"/>
      <name val="Segoe UI"/>
      <family val="2"/>
    </font>
  </fonts>
  <fills count="13">
    <fill>
      <patternFill patternType="none"/>
    </fill>
    <fill>
      <patternFill patternType="gray125"/>
    </fill>
    <fill>
      <patternFill patternType="solid">
        <fgColor rgb="FFFFFF00"/>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9" tint="0.79998168889431442"/>
        <bgColor indexed="64"/>
      </patternFill>
    </fill>
    <fill>
      <patternFill patternType="solid">
        <fgColor theme="0"/>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rgb="FFE1CCF0"/>
        <bgColor indexed="64"/>
      </patternFill>
    </fill>
    <fill>
      <patternFill patternType="solid">
        <fgColor rgb="FFFFE1E1"/>
        <bgColor indexed="64"/>
      </patternFill>
    </fill>
    <fill>
      <patternFill patternType="solid">
        <fgColor theme="5" tint="0.79998168889431442"/>
        <bgColor indexed="64"/>
      </patternFill>
    </fill>
    <fill>
      <patternFill patternType="solid">
        <fgColor theme="8" tint="0.79998168889431442"/>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right style="thin">
        <color indexed="64"/>
      </right>
      <top/>
      <bottom/>
      <diagonal/>
    </border>
  </borders>
  <cellStyleXfs count="3">
    <xf numFmtId="0" fontId="0" fillId="0" borderId="0"/>
    <xf numFmtId="0" fontId="3" fillId="0" borderId="0"/>
    <xf numFmtId="9" fontId="4" fillId="0" borderId="0" applyFont="0" applyFill="0" applyBorder="0" applyAlignment="0" applyProtection="0"/>
  </cellStyleXfs>
  <cellXfs count="142">
    <xf numFmtId="0" fontId="0" fillId="0" borderId="0" xfId="0"/>
    <xf numFmtId="0" fontId="1" fillId="0" borderId="0" xfId="0" applyFont="1"/>
    <xf numFmtId="0" fontId="0" fillId="0" borderId="0" xfId="0" applyAlignment="1"/>
    <xf numFmtId="0" fontId="0" fillId="6" borderId="1" xfId="0" applyFill="1" applyBorder="1" applyAlignment="1"/>
    <xf numFmtId="0" fontId="2" fillId="4" borderId="1" xfId="0" applyFont="1" applyFill="1" applyBorder="1" applyAlignment="1">
      <alignment horizontal="left"/>
    </xf>
    <xf numFmtId="0" fontId="2" fillId="6" borderId="1" xfId="0" applyFont="1" applyFill="1" applyBorder="1" applyAlignment="1">
      <alignment horizontal="left"/>
    </xf>
    <xf numFmtId="164" fontId="0" fillId="6" borderId="1" xfId="0" applyNumberFormat="1" applyFill="1" applyBorder="1" applyAlignment="1"/>
    <xf numFmtId="0" fontId="0" fillId="4" borderId="1" xfId="0" applyFill="1" applyBorder="1" applyAlignment="1"/>
    <xf numFmtId="0" fontId="0" fillId="7" borderId="1" xfId="0" applyFill="1" applyBorder="1" applyAlignment="1"/>
    <xf numFmtId="0" fontId="0" fillId="5" borderId="1" xfId="0" applyFill="1" applyBorder="1" applyAlignment="1"/>
    <xf numFmtId="0" fontId="0" fillId="0" borderId="1" xfId="0" applyFill="1" applyBorder="1" applyAlignment="1"/>
    <xf numFmtId="0" fontId="0" fillId="6" borderId="1" xfId="0" applyFill="1" applyBorder="1" applyAlignment="1">
      <alignment horizontal="center" vertical="center" wrapText="1"/>
    </xf>
    <xf numFmtId="0" fontId="0" fillId="0" borderId="1" xfId="0" applyFill="1" applyBorder="1" applyAlignment="1">
      <alignment horizontal="center" vertical="center" wrapText="1"/>
    </xf>
    <xf numFmtId="0" fontId="0" fillId="6" borderId="4" xfId="0" applyFill="1" applyBorder="1" applyAlignment="1">
      <alignment horizontal="center" vertical="center" wrapText="1"/>
    </xf>
    <xf numFmtId="0" fontId="1" fillId="7" borderId="1" xfId="0" applyFont="1" applyFill="1" applyBorder="1" applyAlignment="1">
      <alignment horizontal="center" vertical="center" wrapText="1"/>
    </xf>
    <xf numFmtId="0" fontId="1" fillId="5" borderId="1" xfId="0" applyFont="1" applyFill="1" applyBorder="1" applyAlignment="1">
      <alignment horizontal="center" vertical="center" wrapText="1"/>
    </xf>
    <xf numFmtId="0" fontId="1" fillId="8" borderId="1" xfId="0" applyFont="1" applyFill="1" applyBorder="1" applyAlignment="1">
      <alignment horizontal="center" vertical="center" wrapText="1"/>
    </xf>
    <xf numFmtId="0" fontId="2" fillId="8" borderId="1" xfId="0" applyFont="1" applyFill="1" applyBorder="1" applyAlignment="1">
      <alignment horizontal="left"/>
    </xf>
    <xf numFmtId="0" fontId="0" fillId="8" borderId="1" xfId="0" applyFill="1" applyBorder="1" applyAlignment="1"/>
    <xf numFmtId="0" fontId="2" fillId="5" borderId="1" xfId="0" applyFont="1" applyFill="1" applyBorder="1" applyAlignment="1">
      <alignment horizontal="left"/>
    </xf>
    <xf numFmtId="0" fontId="2" fillId="7" borderId="1" xfId="0" applyFont="1" applyFill="1" applyBorder="1" applyAlignment="1">
      <alignment horizontal="left"/>
    </xf>
    <xf numFmtId="0" fontId="1" fillId="9" borderId="1" xfId="0" applyFont="1" applyFill="1" applyBorder="1" applyAlignment="1">
      <alignment horizontal="center" vertical="center" wrapText="1"/>
    </xf>
    <xf numFmtId="0" fontId="2" fillId="9" borderId="1" xfId="0" applyFont="1" applyFill="1" applyBorder="1" applyAlignment="1">
      <alignment horizontal="left"/>
    </xf>
    <xf numFmtId="0" fontId="0" fillId="9" borderId="1" xfId="0" applyFill="1" applyBorder="1" applyAlignment="1"/>
    <xf numFmtId="0" fontId="1" fillId="10" borderId="1" xfId="0" applyFont="1" applyFill="1" applyBorder="1" applyAlignment="1">
      <alignment horizontal="center" vertical="center" wrapText="1"/>
    </xf>
    <xf numFmtId="0" fontId="2" fillId="10" borderId="1" xfId="0" applyFont="1" applyFill="1" applyBorder="1" applyAlignment="1">
      <alignment horizontal="left"/>
    </xf>
    <xf numFmtId="0" fontId="0" fillId="10" borderId="1" xfId="0" applyFill="1" applyBorder="1" applyAlignment="1"/>
    <xf numFmtId="0" fontId="1" fillId="3" borderId="1" xfId="0" applyFont="1" applyFill="1" applyBorder="1" applyAlignment="1">
      <alignment horizontal="center" vertical="center" wrapText="1"/>
    </xf>
    <xf numFmtId="0" fontId="2" fillId="3" borderId="1" xfId="0" applyFont="1" applyFill="1" applyBorder="1" applyAlignment="1">
      <alignment horizontal="left"/>
    </xf>
    <xf numFmtId="0" fontId="0" fillId="3" borderId="1" xfId="0" applyFill="1" applyBorder="1" applyAlignment="1"/>
    <xf numFmtId="0" fontId="1" fillId="11" borderId="1" xfId="0" applyFont="1" applyFill="1" applyBorder="1" applyAlignment="1">
      <alignment horizontal="center" vertical="center" wrapText="1"/>
    </xf>
    <xf numFmtId="0" fontId="2" fillId="11" borderId="1" xfId="0" applyFont="1" applyFill="1" applyBorder="1" applyAlignment="1">
      <alignment horizontal="left"/>
    </xf>
    <xf numFmtId="0" fontId="0" fillId="11" borderId="1" xfId="0" applyFill="1" applyBorder="1" applyAlignment="1"/>
    <xf numFmtId="9" fontId="0" fillId="8" borderId="1" xfId="2" applyFont="1" applyFill="1" applyBorder="1" applyAlignment="1"/>
    <xf numFmtId="9" fontId="0" fillId="5" borderId="1" xfId="2" applyFont="1" applyFill="1" applyBorder="1" applyAlignment="1"/>
    <xf numFmtId="9" fontId="0" fillId="7" borderId="1" xfId="2" applyFont="1" applyFill="1" applyBorder="1" applyAlignment="1"/>
    <xf numFmtId="9" fontId="0" fillId="9" borderId="1" xfId="2" applyFont="1" applyFill="1" applyBorder="1" applyAlignment="1"/>
    <xf numFmtId="9" fontId="0" fillId="10" borderId="1" xfId="2" applyFont="1" applyFill="1" applyBorder="1" applyAlignment="1"/>
    <xf numFmtId="9" fontId="0" fillId="11" borderId="1" xfId="2" applyFont="1" applyFill="1" applyBorder="1" applyAlignment="1"/>
    <xf numFmtId="9" fontId="0" fillId="3" borderId="1" xfId="2" applyFont="1" applyFill="1" applyBorder="1" applyAlignment="1"/>
    <xf numFmtId="0" fontId="0" fillId="0" borderId="0" xfId="0" applyAlignment="1">
      <alignment horizontal="center"/>
    </xf>
    <xf numFmtId="0" fontId="1" fillId="0" borderId="0" xfId="0" applyFont="1" applyAlignment="1">
      <alignment horizontal="center"/>
    </xf>
    <xf numFmtId="0" fontId="1" fillId="0" borderId="0" xfId="0" quotePrefix="1" applyFont="1"/>
    <xf numFmtId="9" fontId="0" fillId="0" borderId="0" xfId="0" applyNumberFormat="1" applyAlignment="1">
      <alignment horizontal="center"/>
    </xf>
    <xf numFmtId="1" fontId="0" fillId="0" borderId="0" xfId="0" applyNumberFormat="1" applyAlignment="1">
      <alignment horizontal="center"/>
    </xf>
    <xf numFmtId="165" fontId="1" fillId="0" borderId="0" xfId="2" applyNumberFormat="1" applyFont="1" applyAlignment="1">
      <alignment horizontal="center"/>
    </xf>
    <xf numFmtId="165" fontId="1" fillId="0" borderId="0" xfId="0" applyNumberFormat="1" applyFont="1" applyAlignment="1">
      <alignment horizontal="center"/>
    </xf>
    <xf numFmtId="0" fontId="0" fillId="0" borderId="0" xfId="0" applyAlignment="1">
      <alignment horizontal="left"/>
    </xf>
    <xf numFmtId="0" fontId="1" fillId="2" borderId="0" xfId="0" applyFont="1" applyFill="1" applyAlignment="1">
      <alignment wrapText="1"/>
    </xf>
    <xf numFmtId="0" fontId="0" fillId="0" borderId="0" xfId="0" quotePrefix="1" applyAlignment="1">
      <alignment horizontal="center"/>
    </xf>
    <xf numFmtId="0" fontId="1" fillId="0" borderId="0" xfId="0" applyFont="1" applyAlignment="1">
      <alignment vertical="center" textRotation="90"/>
    </xf>
    <xf numFmtId="0" fontId="1" fillId="0" borderId="1" xfId="0" applyFont="1" applyBorder="1" applyAlignment="1">
      <alignment vertical="center" textRotation="90"/>
    </xf>
    <xf numFmtId="0" fontId="2" fillId="5" borderId="1" xfId="0" applyFont="1" applyFill="1" applyBorder="1" applyAlignment="1"/>
    <xf numFmtId="0" fontId="1" fillId="3" borderId="1" xfId="0" applyFont="1" applyFill="1" applyBorder="1" applyAlignment="1"/>
    <xf numFmtId="0" fontId="1" fillId="7" borderId="1" xfId="0" applyFont="1" applyFill="1" applyBorder="1" applyAlignment="1"/>
    <xf numFmtId="0" fontId="1" fillId="3" borderId="1" xfId="0" applyFont="1" applyFill="1" applyBorder="1" applyAlignment="1">
      <alignment horizontal="center"/>
    </xf>
    <xf numFmtId="0" fontId="0" fillId="0" borderId="1" xfId="0" applyFont="1" applyFill="1" applyBorder="1" applyAlignment="1"/>
    <xf numFmtId="0" fontId="2" fillId="7" borderId="1" xfId="0" applyFont="1" applyFill="1" applyBorder="1" applyAlignment="1"/>
    <xf numFmtId="0" fontId="2" fillId="7" borderId="1" xfId="0" applyFont="1" applyFill="1" applyBorder="1" applyAlignment="1">
      <alignment wrapText="1"/>
    </xf>
    <xf numFmtId="0" fontId="0" fillId="5" borderId="1" xfId="0" applyFill="1" applyBorder="1" applyAlignment="1">
      <alignment wrapText="1"/>
    </xf>
    <xf numFmtId="0" fontId="0" fillId="0" borderId="0" xfId="0" applyAlignment="1">
      <alignment wrapText="1"/>
    </xf>
    <xf numFmtId="0" fontId="0" fillId="3" borderId="1" xfId="0" applyFont="1" applyFill="1" applyBorder="1" applyAlignment="1">
      <alignment horizontal="center"/>
    </xf>
    <xf numFmtId="0" fontId="2" fillId="12" borderId="1" xfId="0" applyFont="1" applyFill="1" applyBorder="1" applyAlignment="1"/>
    <xf numFmtId="0" fontId="0" fillId="6" borderId="1" xfId="0" applyFont="1" applyFill="1" applyBorder="1" applyAlignment="1">
      <alignment horizontal="left"/>
    </xf>
    <xf numFmtId="0" fontId="0" fillId="0" borderId="1" xfId="0" applyBorder="1" applyAlignment="1"/>
    <xf numFmtId="0" fontId="2" fillId="0" borderId="0" xfId="0" applyFont="1" applyAlignment="1"/>
    <xf numFmtId="0" fontId="1" fillId="5" borderId="1" xfId="0" quotePrefix="1" applyFont="1" applyFill="1" applyBorder="1" applyAlignment="1"/>
    <xf numFmtId="0" fontId="2" fillId="6" borderId="8" xfId="0" applyFont="1" applyFill="1" applyBorder="1" applyAlignment="1">
      <alignment horizontal="left"/>
    </xf>
    <xf numFmtId="0" fontId="5" fillId="2" borderId="0" xfId="0" applyFont="1" applyFill="1" applyAlignment="1"/>
    <xf numFmtId="0" fontId="1" fillId="0" borderId="0" xfId="0" applyFont="1" applyAlignment="1"/>
    <xf numFmtId="0" fontId="1" fillId="6" borderId="1" xfId="0" applyFont="1" applyFill="1" applyBorder="1" applyAlignment="1"/>
    <xf numFmtId="0" fontId="1" fillId="6" borderId="4" xfId="0" applyFont="1" applyFill="1" applyBorder="1" applyAlignment="1"/>
    <xf numFmtId="0" fontId="1" fillId="7" borderId="1" xfId="0" applyFont="1" applyFill="1" applyBorder="1" applyAlignment="1">
      <alignment horizontal="left"/>
    </xf>
    <xf numFmtId="0" fontId="1" fillId="0" borderId="4" xfId="0" applyFont="1" applyFill="1" applyBorder="1" applyAlignment="1"/>
    <xf numFmtId="0" fontId="1" fillId="0" borderId="1" xfId="0" applyFont="1" applyFill="1" applyBorder="1" applyAlignment="1"/>
    <xf numFmtId="0" fontId="1" fillId="5" borderId="1" xfId="0" applyFont="1" applyFill="1" applyBorder="1" applyAlignment="1"/>
    <xf numFmtId="0" fontId="1" fillId="4" borderId="1" xfId="0" applyFont="1" applyFill="1" applyBorder="1" applyAlignment="1"/>
    <xf numFmtId="0" fontId="0" fillId="4" borderId="1" xfId="0" quotePrefix="1" applyFont="1" applyFill="1" applyBorder="1" applyAlignment="1">
      <alignment horizontal="left"/>
    </xf>
    <xf numFmtId="0" fontId="0" fillId="6" borderId="1" xfId="0" quotePrefix="1" applyFont="1" applyFill="1" applyBorder="1" applyAlignment="1">
      <alignment horizontal="left"/>
    </xf>
    <xf numFmtId="0" fontId="2" fillId="4" borderId="1" xfId="0" quotePrefix="1" applyFont="1" applyFill="1" applyBorder="1" applyAlignment="1">
      <alignment horizontal="left"/>
    </xf>
    <xf numFmtId="164" fontId="0" fillId="4" borderId="1" xfId="0" applyNumberFormat="1" applyFill="1" applyBorder="1" applyAlignment="1"/>
    <xf numFmtId="0" fontId="2" fillId="6" borderId="1" xfId="0" quotePrefix="1" applyFont="1" applyFill="1" applyBorder="1" applyAlignment="1">
      <alignment horizontal="left"/>
    </xf>
    <xf numFmtId="0" fontId="0" fillId="6" borderId="1" xfId="0" applyFont="1" applyFill="1" applyBorder="1" applyAlignment="1">
      <alignment horizontal="left" wrapText="1"/>
    </xf>
    <xf numFmtId="0" fontId="1" fillId="0" borderId="1" xfId="0" applyFont="1" applyBorder="1" applyAlignment="1"/>
    <xf numFmtId="0" fontId="6" fillId="6" borderId="1" xfId="0" applyFont="1" applyFill="1" applyBorder="1" applyAlignment="1">
      <alignment horizontal="center" vertical="center" wrapText="1"/>
    </xf>
    <xf numFmtId="0" fontId="0" fillId="0" borderId="0" xfId="0" applyAlignment="1">
      <alignment horizontal="center"/>
    </xf>
    <xf numFmtId="0" fontId="7" fillId="0" borderId="0" xfId="0" applyFont="1" applyAlignment="1">
      <alignment wrapText="1"/>
    </xf>
    <xf numFmtId="1" fontId="0" fillId="6" borderId="1" xfId="0" applyNumberFormat="1" applyFill="1" applyBorder="1" applyAlignment="1"/>
    <xf numFmtId="1" fontId="0" fillId="4" borderId="1" xfId="0" applyNumberFormat="1" applyFill="1" applyBorder="1" applyAlignment="1"/>
    <xf numFmtId="0" fontId="0" fillId="4" borderId="1" xfId="0" quotePrefix="1" applyFont="1" applyFill="1" applyBorder="1" applyAlignment="1">
      <alignment horizontal="fill"/>
    </xf>
    <xf numFmtId="0" fontId="0" fillId="6" borderId="1" xfId="0" quotePrefix="1" applyFont="1" applyFill="1" applyBorder="1" applyAlignment="1">
      <alignment horizontal="fill"/>
    </xf>
    <xf numFmtId="0" fontId="0" fillId="6" borderId="1" xfId="0" applyFont="1" applyFill="1" applyBorder="1" applyAlignment="1">
      <alignment horizontal="fill"/>
    </xf>
    <xf numFmtId="0" fontId="0" fillId="5" borderId="4" xfId="0" applyFill="1" applyBorder="1" applyAlignment="1">
      <alignment horizontal="left"/>
    </xf>
    <xf numFmtId="0" fontId="0" fillId="5" borderId="5" xfId="0" applyFill="1" applyBorder="1" applyAlignment="1">
      <alignment horizontal="left"/>
    </xf>
    <xf numFmtId="0" fontId="0" fillId="6" borderId="4" xfId="0" applyFill="1" applyBorder="1" applyAlignment="1">
      <alignment horizontal="center"/>
    </xf>
    <xf numFmtId="0" fontId="0" fillId="6" borderId="5" xfId="0" applyFill="1" applyBorder="1" applyAlignment="1">
      <alignment horizontal="center"/>
    </xf>
    <xf numFmtId="0" fontId="0" fillId="0" borderId="4" xfId="0" applyFill="1" applyBorder="1" applyAlignment="1">
      <alignment horizontal="center"/>
    </xf>
    <xf numFmtId="0" fontId="0" fillId="0" borderId="5" xfId="0" applyFill="1" applyBorder="1" applyAlignment="1">
      <alignment horizontal="center"/>
    </xf>
    <xf numFmtId="0" fontId="1" fillId="0" borderId="4" xfId="0" applyFont="1" applyFill="1" applyBorder="1" applyAlignment="1">
      <alignment horizontal="center"/>
    </xf>
    <xf numFmtId="0" fontId="1" fillId="0" borderId="5" xfId="0" applyFont="1" applyFill="1" applyBorder="1" applyAlignment="1">
      <alignment horizontal="center"/>
    </xf>
    <xf numFmtId="0" fontId="1" fillId="0" borderId="4" xfId="0" applyFont="1" applyFill="1" applyBorder="1" applyAlignment="1">
      <alignment horizontal="center" vertical="center" wrapText="1"/>
    </xf>
    <xf numFmtId="0" fontId="1" fillId="0" borderId="7" xfId="0" applyFont="1" applyFill="1" applyBorder="1" applyAlignment="1">
      <alignment horizontal="center" vertical="center" wrapText="1"/>
    </xf>
    <xf numFmtId="0" fontId="1" fillId="0" borderId="5" xfId="0" applyFont="1" applyFill="1" applyBorder="1" applyAlignment="1">
      <alignment horizontal="center" vertical="center" wrapText="1"/>
    </xf>
    <xf numFmtId="0" fontId="1" fillId="8" borderId="3" xfId="0" applyFont="1" applyFill="1" applyBorder="1" applyAlignment="1">
      <alignment horizontal="center" vertical="center" wrapText="1"/>
    </xf>
    <xf numFmtId="0" fontId="1" fillId="8" borderId="2" xfId="0" applyFont="1" applyFill="1" applyBorder="1" applyAlignment="1">
      <alignment horizontal="center" vertical="center" wrapText="1"/>
    </xf>
    <xf numFmtId="0" fontId="1" fillId="5" borderId="3" xfId="0" applyFont="1" applyFill="1" applyBorder="1" applyAlignment="1">
      <alignment horizontal="center" vertical="center" wrapText="1"/>
    </xf>
    <xf numFmtId="0" fontId="1" fillId="5" borderId="2" xfId="0" applyFont="1" applyFill="1" applyBorder="1" applyAlignment="1">
      <alignment horizontal="center" vertical="center" wrapText="1"/>
    </xf>
    <xf numFmtId="0" fontId="1" fillId="7" borderId="3" xfId="0" applyFont="1" applyFill="1" applyBorder="1" applyAlignment="1">
      <alignment horizontal="center" vertical="center" wrapText="1"/>
    </xf>
    <xf numFmtId="0" fontId="1" fillId="7" borderId="2" xfId="0" applyFont="1" applyFill="1" applyBorder="1" applyAlignment="1">
      <alignment horizontal="center" vertical="center" wrapText="1"/>
    </xf>
    <xf numFmtId="0" fontId="1" fillId="9" borderId="3" xfId="0" applyFont="1" applyFill="1" applyBorder="1" applyAlignment="1">
      <alignment horizontal="center" vertical="center" wrapText="1"/>
    </xf>
    <xf numFmtId="0" fontId="1" fillId="9" borderId="2" xfId="0" applyFont="1" applyFill="1" applyBorder="1" applyAlignment="1">
      <alignment horizontal="center" vertical="center" wrapText="1"/>
    </xf>
    <xf numFmtId="0" fontId="1" fillId="10" borderId="3" xfId="0" applyFont="1" applyFill="1" applyBorder="1" applyAlignment="1">
      <alignment horizontal="center" vertical="center" wrapText="1"/>
    </xf>
    <xf numFmtId="0" fontId="1" fillId="10" borderId="2" xfId="0" applyFont="1" applyFill="1" applyBorder="1" applyAlignment="1">
      <alignment horizontal="center" vertical="center" wrapText="1"/>
    </xf>
    <xf numFmtId="0" fontId="1" fillId="11" borderId="3" xfId="0" applyFont="1" applyFill="1" applyBorder="1" applyAlignment="1">
      <alignment horizontal="center" vertical="center" wrapText="1"/>
    </xf>
    <xf numFmtId="0" fontId="1" fillId="11" borderId="2" xfId="0" applyFont="1" applyFill="1" applyBorder="1" applyAlignment="1">
      <alignment horizontal="center" vertical="center" wrapText="1"/>
    </xf>
    <xf numFmtId="0" fontId="1" fillId="5" borderId="4" xfId="0" applyFont="1" applyFill="1" applyBorder="1" applyAlignment="1">
      <alignment wrapText="1"/>
    </xf>
    <xf numFmtId="0" fontId="1" fillId="5" borderId="5" xfId="0" applyFont="1" applyFill="1" applyBorder="1" applyAlignment="1"/>
    <xf numFmtId="0" fontId="1" fillId="0" borderId="3" xfId="0" applyFont="1" applyFill="1" applyBorder="1" applyAlignment="1">
      <alignment horizontal="center"/>
    </xf>
    <xf numFmtId="0" fontId="1" fillId="0" borderId="6" xfId="0" applyFont="1" applyFill="1" applyBorder="1" applyAlignment="1">
      <alignment horizontal="center"/>
    </xf>
    <xf numFmtId="0" fontId="1" fillId="0" borderId="2" xfId="0" applyFont="1" applyFill="1" applyBorder="1" applyAlignment="1">
      <alignment horizontal="center"/>
    </xf>
    <xf numFmtId="0" fontId="1" fillId="7" borderId="3" xfId="0" applyFont="1" applyFill="1" applyBorder="1" applyAlignment="1">
      <alignment horizontal="center"/>
    </xf>
    <xf numFmtId="0" fontId="1" fillId="7" borderId="6" xfId="0" applyFont="1" applyFill="1" applyBorder="1" applyAlignment="1">
      <alignment horizontal="center"/>
    </xf>
    <xf numFmtId="0" fontId="1" fillId="7" borderId="2" xfId="0" applyFont="1" applyFill="1" applyBorder="1" applyAlignment="1">
      <alignment horizontal="center"/>
    </xf>
    <xf numFmtId="0" fontId="0" fillId="0" borderId="4" xfId="0" applyFill="1" applyBorder="1" applyAlignment="1">
      <alignment horizontal="left" vertical="top"/>
    </xf>
    <xf numFmtId="0" fontId="0" fillId="0" borderId="5" xfId="0" applyFill="1" applyBorder="1" applyAlignment="1">
      <alignment horizontal="left" vertical="top"/>
    </xf>
    <xf numFmtId="0" fontId="1" fillId="5" borderId="4" xfId="0" applyFont="1" applyFill="1" applyBorder="1" applyAlignment="1">
      <alignment horizontal="center"/>
    </xf>
    <xf numFmtId="0" fontId="1" fillId="5" borderId="5" xfId="0" applyFont="1" applyFill="1" applyBorder="1" applyAlignment="1">
      <alignment horizontal="center"/>
    </xf>
    <xf numFmtId="0" fontId="0" fillId="5" borderId="4" xfId="0" applyFill="1" applyBorder="1" applyAlignment="1">
      <alignment horizontal="center"/>
    </xf>
    <xf numFmtId="0" fontId="0" fillId="5" borderId="5" xfId="0" applyFill="1" applyBorder="1" applyAlignment="1">
      <alignment horizontal="center"/>
    </xf>
    <xf numFmtId="1" fontId="0" fillId="7" borderId="4" xfId="0" applyNumberFormat="1" applyFill="1" applyBorder="1" applyAlignment="1">
      <alignment horizontal="center"/>
    </xf>
    <xf numFmtId="0" fontId="0" fillId="7" borderId="5" xfId="0" applyFill="1" applyBorder="1" applyAlignment="1">
      <alignment horizontal="center"/>
    </xf>
    <xf numFmtId="1" fontId="0" fillId="7" borderId="5" xfId="0" applyNumberFormat="1" applyFill="1" applyBorder="1" applyAlignment="1">
      <alignment horizontal="center"/>
    </xf>
    <xf numFmtId="0" fontId="0" fillId="5" borderId="4" xfId="0" applyFill="1" applyBorder="1" applyAlignment="1">
      <alignment horizontal="left" vertical="top"/>
    </xf>
    <xf numFmtId="0" fontId="0" fillId="5" borderId="5" xfId="0" applyFill="1" applyBorder="1" applyAlignment="1">
      <alignment horizontal="left" vertical="top"/>
    </xf>
    <xf numFmtId="0" fontId="1" fillId="4" borderId="3" xfId="0" applyFont="1" applyFill="1" applyBorder="1" applyAlignment="1">
      <alignment horizontal="center"/>
    </xf>
    <xf numFmtId="0" fontId="1" fillId="4" borderId="6" xfId="0" applyFont="1" applyFill="1" applyBorder="1" applyAlignment="1">
      <alignment horizontal="center"/>
    </xf>
    <xf numFmtId="0" fontId="1" fillId="4" borderId="2" xfId="0" applyFont="1" applyFill="1" applyBorder="1" applyAlignment="1">
      <alignment horizontal="center"/>
    </xf>
    <xf numFmtId="0" fontId="1" fillId="7" borderId="4" xfId="0" applyFont="1" applyFill="1" applyBorder="1" applyAlignment="1">
      <alignment horizontal="center"/>
    </xf>
    <xf numFmtId="0" fontId="1" fillId="7" borderId="5" xfId="0" applyFont="1" applyFill="1" applyBorder="1" applyAlignment="1">
      <alignment horizontal="center"/>
    </xf>
    <xf numFmtId="0" fontId="0" fillId="0" borderId="0" xfId="0" applyAlignment="1">
      <alignment horizontal="center"/>
    </xf>
    <xf numFmtId="0" fontId="1" fillId="0" borderId="0" xfId="0" applyFont="1" applyAlignment="1">
      <alignment horizontal="center"/>
    </xf>
    <xf numFmtId="0" fontId="0" fillId="0" borderId="0" xfId="0" applyAlignment="1">
      <alignment horizontal="center" vertical="center"/>
    </xf>
  </cellXfs>
  <cellStyles count="3">
    <cellStyle name="Normal" xfId="0" builtinId="0"/>
    <cellStyle name="Normal 2" xfId="1" xr:uid="{E087FB10-C361-4CC8-A68E-FAA6BD42F6D7}"/>
    <cellStyle name="Percent" xfId="2" builtinId="5"/>
  </cellStyles>
  <dxfs count="4">
    <dxf>
      <font>
        <b/>
        <i val="0"/>
        <color rgb="FFC00000"/>
      </font>
    </dxf>
    <dxf>
      <font>
        <b/>
        <i val="0"/>
        <color rgb="FFC00000"/>
      </font>
    </dxf>
    <dxf>
      <font>
        <b/>
        <i val="0"/>
        <color rgb="FFC00000"/>
      </font>
    </dxf>
    <dxf>
      <font>
        <b/>
        <i val="0"/>
        <color rgb="FFC00000"/>
      </font>
    </dxf>
  </dxfs>
  <tableStyles count="0" defaultTableStyle="TableStyleMedium2" defaultPivotStyle="PivotStyleLight16"/>
  <colors>
    <mruColors>
      <color rgb="FFFFE1E1"/>
      <color rgb="FFE1CCF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314B03-CEC3-4882-AED2-7E4649AC7AFB}">
  <sheetPr codeName="Sheet1"/>
  <dimension ref="A1:U11"/>
  <sheetViews>
    <sheetView workbookViewId="0">
      <pane xSplit="2" ySplit="3" topLeftCell="K4" activePane="bottomRight" state="frozen"/>
      <selection pane="topRight" activeCell="C1" sqref="C1"/>
      <selection pane="bottomLeft" activeCell="A3" sqref="A3"/>
      <selection pane="bottomRight" activeCell="U6" sqref="U6:U7"/>
    </sheetView>
  </sheetViews>
  <sheetFormatPr defaultColWidth="8.89453125" defaultRowHeight="17.399999999999999" customHeight="1" x14ac:dyDescent="0.55000000000000004"/>
  <cols>
    <col min="1" max="1" width="4" style="3" bestFit="1" customWidth="1"/>
    <col min="2" max="2" width="10.3125" style="3" bestFit="1" customWidth="1"/>
    <col min="3" max="4" width="9.89453125" style="18" customWidth="1"/>
    <col min="5" max="6" width="9.89453125" style="9" customWidth="1"/>
    <col min="7" max="8" width="9.89453125" style="8" customWidth="1"/>
    <col min="9" max="10" width="9.89453125" style="23" customWidth="1"/>
    <col min="11" max="12" width="9.89453125" style="26" customWidth="1"/>
    <col min="13" max="14" width="9.89453125" style="32" customWidth="1"/>
    <col min="15" max="16" width="11.20703125" style="29" customWidth="1"/>
    <col min="17" max="17" width="4.7890625" style="10" bestFit="1" customWidth="1"/>
    <col min="18" max="18" width="7.20703125" style="10" customWidth="1"/>
    <col min="19" max="20" width="8.1015625" style="10" bestFit="1" customWidth="1"/>
    <col min="21" max="21" width="91.1015625" style="10" customWidth="1"/>
    <col min="22" max="16384" width="8.89453125" style="3"/>
  </cols>
  <sheetData>
    <row r="1" spans="1:21" s="11" customFormat="1" ht="110.4" customHeight="1" x14ac:dyDescent="0.55000000000000004">
      <c r="C1" s="16" t="s">
        <v>19</v>
      </c>
      <c r="D1" s="16" t="s">
        <v>20</v>
      </c>
      <c r="E1" s="15" t="s">
        <v>24</v>
      </c>
      <c r="F1" s="15" t="s">
        <v>22</v>
      </c>
      <c r="G1" s="14" t="s">
        <v>25</v>
      </c>
      <c r="H1" s="14" t="s">
        <v>26</v>
      </c>
      <c r="I1" s="21" t="s">
        <v>30</v>
      </c>
      <c r="J1" s="21" t="s">
        <v>31</v>
      </c>
      <c r="K1" s="24" t="s">
        <v>30</v>
      </c>
      <c r="L1" s="24" t="s">
        <v>31</v>
      </c>
      <c r="M1" s="30" t="s">
        <v>30</v>
      </c>
      <c r="N1" s="30" t="s">
        <v>31</v>
      </c>
      <c r="O1" s="27" t="s">
        <v>61</v>
      </c>
      <c r="P1" s="27" t="s">
        <v>62</v>
      </c>
      <c r="Q1" s="100" t="s">
        <v>12</v>
      </c>
      <c r="R1" s="100" t="s">
        <v>1</v>
      </c>
      <c r="S1" s="100" t="s">
        <v>2</v>
      </c>
      <c r="T1" s="100" t="s">
        <v>13</v>
      </c>
      <c r="U1" s="12"/>
    </row>
    <row r="2" spans="1:21" s="11" customFormat="1" ht="17.399999999999999" customHeight="1" x14ac:dyDescent="0.55000000000000004">
      <c r="A2" s="13"/>
      <c r="C2" s="103" t="s">
        <v>27</v>
      </c>
      <c r="D2" s="104"/>
      <c r="E2" s="105" t="s">
        <v>21</v>
      </c>
      <c r="F2" s="106"/>
      <c r="G2" s="107" t="s">
        <v>28</v>
      </c>
      <c r="H2" s="108"/>
      <c r="I2" s="109" t="s">
        <v>29</v>
      </c>
      <c r="J2" s="110"/>
      <c r="K2" s="111" t="s">
        <v>32</v>
      </c>
      <c r="L2" s="112"/>
      <c r="M2" s="113" t="s">
        <v>33</v>
      </c>
      <c r="N2" s="114"/>
      <c r="O2" s="27" t="s">
        <v>34</v>
      </c>
      <c r="P2" s="27" t="s">
        <v>34</v>
      </c>
      <c r="Q2" s="101"/>
      <c r="R2" s="101"/>
      <c r="S2" s="101"/>
      <c r="T2" s="101"/>
      <c r="U2" s="12"/>
    </row>
    <row r="3" spans="1:21" s="11" customFormat="1" ht="17.399999999999999" customHeight="1" x14ac:dyDescent="0.55000000000000004">
      <c r="A3" s="13"/>
      <c r="B3" s="11">
        <f>SUM(C3:P3)</f>
        <v>100</v>
      </c>
      <c r="C3" s="16">
        <v>10</v>
      </c>
      <c r="D3" s="16">
        <v>5</v>
      </c>
      <c r="E3" s="15">
        <v>5</v>
      </c>
      <c r="F3" s="15">
        <v>10</v>
      </c>
      <c r="G3" s="14">
        <v>5</v>
      </c>
      <c r="H3" s="14">
        <v>10</v>
      </c>
      <c r="I3" s="21">
        <v>5</v>
      </c>
      <c r="J3" s="21">
        <v>5</v>
      </c>
      <c r="K3" s="24">
        <v>5</v>
      </c>
      <c r="L3" s="24">
        <v>10</v>
      </c>
      <c r="M3" s="30">
        <v>5</v>
      </c>
      <c r="N3" s="30">
        <v>10</v>
      </c>
      <c r="O3" s="27">
        <v>5</v>
      </c>
      <c r="P3" s="27">
        <v>10</v>
      </c>
      <c r="Q3" s="102"/>
      <c r="R3" s="102"/>
      <c r="S3" s="102"/>
      <c r="T3" s="102"/>
      <c r="U3" s="84" t="s">
        <v>63</v>
      </c>
    </row>
    <row r="4" spans="1:21" ht="17.399999999999999" customHeight="1" x14ac:dyDescent="0.55000000000000004">
      <c r="A4" s="94" t="s">
        <v>85</v>
      </c>
      <c r="B4" s="3" t="s">
        <v>0</v>
      </c>
      <c r="C4" s="17"/>
      <c r="D4" s="17"/>
      <c r="E4" s="19"/>
      <c r="F4" s="19"/>
      <c r="G4" s="20"/>
      <c r="H4" s="20"/>
      <c r="I4" s="22"/>
      <c r="J4" s="22"/>
      <c r="K4" s="25"/>
      <c r="L4" s="25"/>
      <c r="M4" s="31"/>
      <c r="N4" s="31"/>
      <c r="O4" s="28"/>
      <c r="P4" s="28"/>
      <c r="Q4" s="96"/>
      <c r="R4" s="98"/>
      <c r="S4" s="96"/>
      <c r="T4" s="96"/>
      <c r="U4" s="92"/>
    </row>
    <row r="5" spans="1:21" ht="15" customHeight="1" x14ac:dyDescent="0.55000000000000004">
      <c r="A5" s="95"/>
      <c r="B5" s="3" t="s">
        <v>23</v>
      </c>
      <c r="C5" s="33"/>
      <c r="D5" s="33"/>
      <c r="E5" s="34"/>
      <c r="F5" s="34"/>
      <c r="G5" s="35"/>
      <c r="H5" s="35"/>
      <c r="I5" s="36"/>
      <c r="J5" s="36"/>
      <c r="K5" s="37"/>
      <c r="L5" s="37"/>
      <c r="M5" s="38"/>
      <c r="N5" s="38"/>
      <c r="O5" s="39"/>
      <c r="P5" s="39"/>
      <c r="Q5" s="97"/>
      <c r="R5" s="99"/>
      <c r="S5" s="97"/>
      <c r="T5" s="97"/>
      <c r="U5" s="93"/>
    </row>
    <row r="6" spans="1:21" ht="17.399999999999999" customHeight="1" x14ac:dyDescent="0.55000000000000004">
      <c r="A6" s="94" t="s">
        <v>86</v>
      </c>
      <c r="B6" s="3" t="s">
        <v>0</v>
      </c>
      <c r="C6" s="17"/>
      <c r="D6" s="17"/>
      <c r="E6" s="19"/>
      <c r="F6" s="19"/>
      <c r="G6" s="20"/>
      <c r="H6" s="20"/>
      <c r="I6" s="22"/>
      <c r="J6" s="22"/>
      <c r="K6" s="25"/>
      <c r="L6" s="25"/>
      <c r="M6" s="31"/>
      <c r="N6" s="31"/>
      <c r="O6" s="28"/>
      <c r="P6" s="28"/>
      <c r="Q6" s="96"/>
      <c r="R6" s="98"/>
      <c r="S6" s="96"/>
      <c r="T6" s="96"/>
      <c r="U6" s="92"/>
    </row>
    <row r="7" spans="1:21" ht="17.399999999999999" customHeight="1" x14ac:dyDescent="0.55000000000000004">
      <c r="A7" s="95"/>
      <c r="B7" s="3" t="s">
        <v>23</v>
      </c>
      <c r="C7" s="33"/>
      <c r="D7" s="33"/>
      <c r="E7" s="34"/>
      <c r="F7" s="34"/>
      <c r="G7" s="35"/>
      <c r="H7" s="35"/>
      <c r="I7" s="36"/>
      <c r="J7" s="36"/>
      <c r="K7" s="37"/>
      <c r="L7" s="37"/>
      <c r="M7" s="38"/>
      <c r="N7" s="38"/>
      <c r="O7" s="39"/>
      <c r="P7" s="39"/>
      <c r="Q7" s="97"/>
      <c r="R7" s="99"/>
      <c r="S7" s="97"/>
      <c r="T7" s="97"/>
      <c r="U7" s="93"/>
    </row>
    <row r="8" spans="1:21" ht="17.399999999999999" customHeight="1" x14ac:dyDescent="0.55000000000000004">
      <c r="A8" s="94" t="s">
        <v>87</v>
      </c>
      <c r="B8" s="3" t="s">
        <v>0</v>
      </c>
      <c r="C8" s="17"/>
      <c r="D8" s="17"/>
      <c r="E8" s="19"/>
      <c r="F8" s="19"/>
      <c r="G8" s="20"/>
      <c r="H8" s="20"/>
      <c r="I8" s="22"/>
      <c r="J8" s="22"/>
      <c r="K8" s="25"/>
      <c r="L8" s="25"/>
      <c r="M8" s="31"/>
      <c r="N8" s="31"/>
      <c r="O8" s="28"/>
      <c r="P8" s="28"/>
      <c r="Q8" s="96"/>
      <c r="R8" s="98"/>
      <c r="S8" s="96"/>
      <c r="T8" s="96"/>
      <c r="U8" s="92"/>
    </row>
    <row r="9" spans="1:21" ht="17.399999999999999" customHeight="1" x14ac:dyDescent="0.55000000000000004">
      <c r="A9" s="95"/>
      <c r="B9" s="3" t="s">
        <v>23</v>
      </c>
      <c r="C9" s="33"/>
      <c r="D9" s="33"/>
      <c r="E9" s="34"/>
      <c r="F9" s="34"/>
      <c r="G9" s="35"/>
      <c r="H9" s="35"/>
      <c r="I9" s="36"/>
      <c r="J9" s="36"/>
      <c r="K9" s="37"/>
      <c r="L9" s="37"/>
      <c r="M9" s="38"/>
      <c r="N9" s="38"/>
      <c r="O9" s="39"/>
      <c r="P9" s="39"/>
      <c r="Q9" s="97"/>
      <c r="R9" s="99"/>
      <c r="S9" s="97"/>
      <c r="T9" s="97"/>
      <c r="U9" s="93"/>
    </row>
    <row r="10" spans="1:21" ht="17.399999999999999" customHeight="1" x14ac:dyDescent="0.55000000000000004">
      <c r="A10" s="94" t="s">
        <v>88</v>
      </c>
      <c r="B10" s="3" t="s">
        <v>0</v>
      </c>
      <c r="C10" s="17"/>
      <c r="D10" s="17"/>
      <c r="E10" s="19"/>
      <c r="F10" s="19"/>
      <c r="G10" s="20"/>
      <c r="H10" s="20"/>
      <c r="I10" s="22"/>
      <c r="J10" s="22"/>
      <c r="K10" s="25"/>
      <c r="L10" s="25"/>
      <c r="M10" s="31"/>
      <c r="N10" s="31"/>
      <c r="O10" s="28"/>
      <c r="P10" s="28"/>
      <c r="Q10" s="96"/>
      <c r="R10" s="98"/>
      <c r="S10" s="96"/>
      <c r="T10" s="96"/>
      <c r="U10" s="92"/>
    </row>
    <row r="11" spans="1:21" ht="17.399999999999999" customHeight="1" x14ac:dyDescent="0.55000000000000004">
      <c r="A11" s="95"/>
      <c r="B11" s="3" t="s">
        <v>23</v>
      </c>
      <c r="C11" s="33"/>
      <c r="D11" s="33"/>
      <c r="E11" s="34"/>
      <c r="F11" s="34"/>
      <c r="G11" s="35"/>
      <c r="H11" s="35"/>
      <c r="I11" s="36"/>
      <c r="J11" s="36"/>
      <c r="K11" s="37"/>
      <c r="L11" s="37"/>
      <c r="M11" s="38"/>
      <c r="N11" s="38"/>
      <c r="O11" s="39"/>
      <c r="P11" s="39"/>
      <c r="Q11" s="97"/>
      <c r="R11" s="99"/>
      <c r="S11" s="97"/>
      <c r="T11" s="97"/>
      <c r="U11" s="93"/>
    </row>
  </sheetData>
  <mergeCells count="34">
    <mergeCell ref="S1:S3"/>
    <mergeCell ref="T1:T3"/>
    <mergeCell ref="C2:D2"/>
    <mergeCell ref="E2:F2"/>
    <mergeCell ref="G2:H2"/>
    <mergeCell ref="I2:J2"/>
    <mergeCell ref="K2:L2"/>
    <mergeCell ref="M2:N2"/>
    <mergeCell ref="Q1:Q3"/>
    <mergeCell ref="R1:R3"/>
    <mergeCell ref="U10:U11"/>
    <mergeCell ref="A8:A9"/>
    <mergeCell ref="Q8:Q9"/>
    <mergeCell ref="R8:R9"/>
    <mergeCell ref="S8:S9"/>
    <mergeCell ref="T8:T9"/>
    <mergeCell ref="U8:U9"/>
    <mergeCell ref="A10:A11"/>
    <mergeCell ref="Q10:Q11"/>
    <mergeCell ref="R10:R11"/>
    <mergeCell ref="S10:S11"/>
    <mergeCell ref="T10:T11"/>
    <mergeCell ref="U6:U7"/>
    <mergeCell ref="A4:A5"/>
    <mergeCell ref="Q4:Q5"/>
    <mergeCell ref="R4:R5"/>
    <mergeCell ref="S4:S5"/>
    <mergeCell ref="T4:T5"/>
    <mergeCell ref="U4:U5"/>
    <mergeCell ref="A6:A7"/>
    <mergeCell ref="Q6:Q7"/>
    <mergeCell ref="R6:R7"/>
    <mergeCell ref="S6:S7"/>
    <mergeCell ref="T6:T7"/>
  </mergeCells>
  <conditionalFormatting sqref="C5:P5">
    <cfRule type="cellIs" dxfId="3" priority="12" operator="equal">
      <formula>0</formula>
    </cfRule>
  </conditionalFormatting>
  <conditionalFormatting sqref="C7:P7">
    <cfRule type="cellIs" dxfId="2" priority="11" operator="equal">
      <formula>0</formula>
    </cfRule>
  </conditionalFormatting>
  <conditionalFormatting sqref="C9:P9">
    <cfRule type="cellIs" dxfId="1" priority="10" operator="equal">
      <formula>0</formula>
    </cfRule>
  </conditionalFormatting>
  <conditionalFormatting sqref="C11:P11">
    <cfRule type="cellIs" dxfId="0" priority="9" operator="equal">
      <formula>0</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84B1BE-0290-4279-A4AF-E003FF53085D}">
  <sheetPr codeName="Sheet2"/>
  <dimension ref="A1:AJ10"/>
  <sheetViews>
    <sheetView tabSelected="1" workbookViewId="0">
      <pane xSplit="2" ySplit="2" topLeftCell="R3" activePane="bottomRight" state="frozen"/>
      <selection pane="topRight" activeCell="C1" sqref="C1"/>
      <selection pane="bottomLeft" activeCell="A3" sqref="A3"/>
      <selection pane="bottomRight" activeCell="AJ3" sqref="AJ3:AJ4"/>
    </sheetView>
  </sheetViews>
  <sheetFormatPr defaultColWidth="8.89453125" defaultRowHeight="14.4" x14ac:dyDescent="0.55000000000000004"/>
  <cols>
    <col min="1" max="1" width="4" style="70" bestFit="1" customWidth="1"/>
    <col min="2" max="2" width="10.3125" style="70" bestFit="1" customWidth="1"/>
    <col min="3" max="3" width="7.5234375" style="7" customWidth="1"/>
    <col min="4" max="4" width="7.5234375" style="3" customWidth="1"/>
    <col min="5" max="5" width="137.5234375" style="7" bestFit="1" customWidth="1"/>
    <col min="6" max="6" width="7.5234375" style="3" customWidth="1"/>
    <col min="7" max="7" width="7.5234375" style="7" customWidth="1"/>
    <col min="8" max="8" width="7.5234375" style="3" customWidth="1"/>
    <col min="9" max="9" width="7.5234375" style="7" customWidth="1"/>
    <col min="10" max="10" width="7.5234375" style="3" customWidth="1"/>
    <col min="11" max="11" width="7.5234375" style="7" customWidth="1"/>
    <col min="12" max="12" width="7.5234375" style="3" customWidth="1"/>
    <col min="13" max="13" width="7.5234375" style="7" customWidth="1"/>
    <col min="14" max="14" width="7.5234375" style="3" customWidth="1"/>
    <col min="15" max="15" width="7.5234375" style="7" customWidth="1"/>
    <col min="16" max="17" width="8.68359375" style="8" customWidth="1"/>
    <col min="18" max="18" width="12.1015625" style="9" customWidth="1"/>
    <col min="19" max="19" width="8.1015625" style="9" bestFit="1" customWidth="1"/>
    <col min="20" max="20" width="8.89453125" style="10" hidden="1" customWidth="1"/>
    <col min="21" max="21" width="7.20703125" style="10" hidden="1" customWidth="1"/>
    <col min="22" max="22" width="8.1015625" style="10" hidden="1" customWidth="1"/>
    <col min="23" max="23" width="13.3125" style="10" hidden="1" customWidth="1"/>
    <col min="24" max="35" width="8.89453125" style="3" hidden="1" customWidth="1"/>
    <col min="36" max="36" width="255.5234375" style="3" bestFit="1" customWidth="1"/>
    <col min="37" max="16384" width="8.89453125" style="3"/>
  </cols>
  <sheetData>
    <row r="1" spans="1:36" s="70" customFormat="1" x14ac:dyDescent="0.55000000000000004">
      <c r="C1" s="134" t="s">
        <v>80</v>
      </c>
      <c r="D1" s="135"/>
      <c r="E1" s="135"/>
      <c r="F1" s="135"/>
      <c r="G1" s="135"/>
      <c r="H1" s="135"/>
      <c r="I1" s="135"/>
      <c r="J1" s="135"/>
      <c r="K1" s="135"/>
      <c r="L1" s="135"/>
      <c r="M1" s="135"/>
      <c r="N1" s="135"/>
      <c r="O1" s="136"/>
      <c r="P1" s="137" t="s">
        <v>73</v>
      </c>
      <c r="Q1" s="137" t="s">
        <v>12</v>
      </c>
      <c r="R1" s="125" t="s">
        <v>1</v>
      </c>
      <c r="S1" s="125" t="s">
        <v>2</v>
      </c>
      <c r="T1" s="117" t="s">
        <v>18</v>
      </c>
      <c r="U1" s="118"/>
      <c r="V1" s="119"/>
      <c r="W1" s="120" t="s">
        <v>79</v>
      </c>
      <c r="X1" s="121"/>
      <c r="Y1" s="121"/>
      <c r="Z1" s="121"/>
      <c r="AA1" s="121"/>
      <c r="AB1" s="121"/>
      <c r="AC1" s="121"/>
      <c r="AD1" s="121"/>
      <c r="AE1" s="121"/>
      <c r="AF1" s="121"/>
      <c r="AG1" s="121"/>
      <c r="AH1" s="121"/>
      <c r="AI1" s="122"/>
      <c r="AJ1" s="115" t="s">
        <v>89</v>
      </c>
    </row>
    <row r="2" spans="1:36" s="70" customFormat="1" x14ac:dyDescent="0.55000000000000004">
      <c r="A2" s="71"/>
      <c r="C2" s="76" t="s">
        <v>82</v>
      </c>
      <c r="D2" s="70" t="s">
        <v>81</v>
      </c>
      <c r="E2" s="76" t="s">
        <v>83</v>
      </c>
      <c r="F2" s="70" t="s">
        <v>6</v>
      </c>
      <c r="G2" s="76" t="s">
        <v>7</v>
      </c>
      <c r="H2" s="70" t="s">
        <v>8</v>
      </c>
      <c r="I2" s="76" t="s">
        <v>9</v>
      </c>
      <c r="J2" s="70" t="s">
        <v>10</v>
      </c>
      <c r="K2" s="76" t="s">
        <v>74</v>
      </c>
      <c r="L2" s="70" t="s">
        <v>75</v>
      </c>
      <c r="M2" s="76" t="s">
        <v>76</v>
      </c>
      <c r="N2" s="70" t="s">
        <v>77</v>
      </c>
      <c r="O2" s="76" t="s">
        <v>78</v>
      </c>
      <c r="P2" s="138"/>
      <c r="Q2" s="138"/>
      <c r="R2" s="126"/>
      <c r="S2" s="126"/>
      <c r="T2" s="73" t="s">
        <v>17</v>
      </c>
      <c r="U2" s="74" t="s">
        <v>1</v>
      </c>
      <c r="V2" s="74" t="s">
        <v>2</v>
      </c>
      <c r="W2" s="72" t="str">
        <f t="shared" ref="W2:AI2" si="0">C2</f>
        <v>Appropriate use of starter code</v>
      </c>
      <c r="X2" s="72" t="str">
        <f t="shared" si="0"/>
        <v>Cross-tier dependencies</v>
      </c>
      <c r="Y2" s="72" t="str">
        <f t="shared" si="0"/>
        <v>Tier responsibilities</v>
      </c>
      <c r="Z2" s="72" t="str">
        <f t="shared" si="0"/>
        <v>Single Responsibility/High Cohesion</v>
      </c>
      <c r="AA2" s="72" t="str">
        <f t="shared" si="0"/>
        <v>Low Coupling</v>
      </c>
      <c r="AB2" s="72" t="str">
        <f t="shared" si="0"/>
        <v>Information Expert</v>
      </c>
      <c r="AC2" s="72" t="str">
        <f t="shared" si="0"/>
        <v>Dependency Inversion</v>
      </c>
      <c r="AD2" s="72" t="str">
        <f t="shared" si="0"/>
        <v>Law of Demeter</v>
      </c>
      <c r="AE2" s="72" t="str">
        <f t="shared" si="0"/>
        <v>Controller</v>
      </c>
      <c r="AF2" s="72" t="str">
        <f t="shared" si="0"/>
        <v>Polymorphism</v>
      </c>
      <c r="AG2" s="72" t="str">
        <f t="shared" si="0"/>
        <v>Liskov/Design by contract</v>
      </c>
      <c r="AH2" s="72" t="str">
        <f t="shared" si="0"/>
        <v>Open/closed</v>
      </c>
      <c r="AI2" s="72" t="str">
        <f t="shared" si="0"/>
        <v>Pure Fabrication</v>
      </c>
      <c r="AJ2" s="116"/>
    </row>
    <row r="3" spans="1:36" x14ac:dyDescent="0.55000000000000004">
      <c r="A3" s="125" t="s">
        <v>85</v>
      </c>
      <c r="B3" s="75" t="s">
        <v>0</v>
      </c>
      <c r="C3" s="77"/>
      <c r="D3" s="78"/>
      <c r="E3" s="77" t="s">
        <v>151</v>
      </c>
      <c r="F3" s="90" t="s">
        <v>148</v>
      </c>
      <c r="G3" s="79"/>
      <c r="H3" s="90" t="s">
        <v>149</v>
      </c>
      <c r="I3" s="4"/>
      <c r="J3" s="90" t="s">
        <v>150</v>
      </c>
      <c r="K3" s="4"/>
      <c r="L3" s="78"/>
      <c r="M3" s="77"/>
      <c r="N3" s="78"/>
      <c r="O3" s="4"/>
      <c r="P3" s="129">
        <v>4</v>
      </c>
      <c r="Q3" s="129"/>
      <c r="R3" s="125" t="s">
        <v>4</v>
      </c>
      <c r="S3" s="127">
        <v>88</v>
      </c>
      <c r="T3" s="96" t="s">
        <v>14</v>
      </c>
      <c r="U3" s="98" t="s">
        <v>4</v>
      </c>
      <c r="V3" s="96" t="e">
        <f>VLOOKUP(U3,#REF!,2,FALSE)</f>
        <v>#REF!</v>
      </c>
      <c r="W3" s="123" t="str">
        <f t="shared" ref="W3:AI3" si="1">IF(ISBLANK(C3),"",CONCATENATE("~~~ ",W$2," ~~~",$AJ$1,C3,$AJ$1))</f>
        <v/>
      </c>
      <c r="X3" s="123" t="str">
        <f t="shared" si="1"/>
        <v/>
      </c>
      <c r="Y3" s="123" t="str">
        <f t="shared" si="1"/>
        <v xml:space="preserve">~~~ Tier responsibilities ~~~Note
You put CheckersGame in application tier, but it stores board information in a 2D piece array. This information belongs in the model. Also, BoardView should be in the UI tier.Note
</v>
      </c>
      <c r="Z3" s="123" t="str">
        <f t="shared" si="1"/>
        <v xml:space="preserve">~~~ Single Responsibility/High Cohesion ~~~Note
CheckersGame does too much. Any time you have a class with almost 600 lines it should be a big red flagNote
</v>
      </c>
      <c r="AA3" s="123" t="str">
        <f t="shared" si="1"/>
        <v/>
      </c>
      <c r="AB3" s="123" t="str">
        <f t="shared" si="1"/>
        <v xml:space="preserve">~~~ Information Expert ~~~Note
Small violation in CheckersGame - loser.getName().equals(redPlayer.getName()). Similarly, in GetGameRoute result.getWhitePlayer().getName().equals(playerOne.getName())Note
</v>
      </c>
      <c r="AC3" s="123" t="str">
        <f t="shared" si="1"/>
        <v/>
      </c>
      <c r="AD3" s="123" t="str">
        <f t="shared" si="1"/>
        <v xml:space="preserve">~~~ Law of Demeter ~~~Note
Small violation in CheckersGame - loser.getName().equals(redPlayer.getName()).  Similarly, in GetGameRoute result.getWhitePlayer().getName().equals(playerOne.getName())Note
</v>
      </c>
      <c r="AE3" s="123" t="str">
        <f t="shared" si="1"/>
        <v/>
      </c>
      <c r="AF3" s="123" t="str">
        <f t="shared" si="1"/>
        <v/>
      </c>
      <c r="AG3" s="123" t="str">
        <f t="shared" si="1"/>
        <v/>
      </c>
      <c r="AH3" s="123" t="str">
        <f t="shared" si="1"/>
        <v/>
      </c>
      <c r="AI3" s="123" t="str">
        <f t="shared" si="1"/>
        <v/>
      </c>
      <c r="AJ3" s="132" t="s">
        <v>147</v>
      </c>
    </row>
    <row r="4" spans="1:36" x14ac:dyDescent="0.55000000000000004">
      <c r="A4" s="126"/>
      <c r="B4" s="75" t="s">
        <v>11</v>
      </c>
      <c r="C4" s="80"/>
      <c r="D4" s="6"/>
      <c r="E4" s="88">
        <v>1</v>
      </c>
      <c r="F4" s="87">
        <v>1</v>
      </c>
      <c r="G4" s="80"/>
      <c r="H4" s="87">
        <v>1</v>
      </c>
      <c r="I4" s="80"/>
      <c r="J4" s="87">
        <v>1</v>
      </c>
      <c r="K4" s="80"/>
      <c r="L4" s="6"/>
      <c r="M4" s="80"/>
      <c r="N4" s="6"/>
      <c r="O4" s="80"/>
      <c r="P4" s="130"/>
      <c r="Q4" s="130"/>
      <c r="R4" s="126"/>
      <c r="S4" s="128"/>
      <c r="T4" s="97"/>
      <c r="U4" s="99"/>
      <c r="V4" s="97"/>
      <c r="W4" s="124"/>
      <c r="X4" s="124"/>
      <c r="Y4" s="124"/>
      <c r="Z4" s="124"/>
      <c r="AA4" s="124"/>
      <c r="AB4" s="124"/>
      <c r="AC4" s="124"/>
      <c r="AD4" s="124"/>
      <c r="AE4" s="124"/>
      <c r="AF4" s="124"/>
      <c r="AG4" s="124"/>
      <c r="AH4" s="124"/>
      <c r="AI4" s="124"/>
      <c r="AJ4" s="133"/>
    </row>
    <row r="5" spans="1:36" x14ac:dyDescent="0.55000000000000004">
      <c r="A5" s="125" t="s">
        <v>86</v>
      </c>
      <c r="B5" s="75" t="s">
        <v>0</v>
      </c>
      <c r="C5" s="77"/>
      <c r="D5" s="78"/>
      <c r="E5" s="89" t="s">
        <v>152</v>
      </c>
      <c r="F5" s="5"/>
      <c r="G5" s="77"/>
      <c r="H5" s="5"/>
      <c r="I5" s="4"/>
      <c r="J5" s="5"/>
      <c r="K5" s="4"/>
      <c r="L5" s="5"/>
      <c r="M5" s="4"/>
      <c r="N5" s="5"/>
      <c r="O5" s="4"/>
      <c r="P5" s="129">
        <v>1</v>
      </c>
      <c r="Q5" s="129"/>
      <c r="R5" s="125" t="s">
        <v>3</v>
      </c>
      <c r="S5" s="127">
        <v>95</v>
      </c>
      <c r="T5" s="96" t="s">
        <v>84</v>
      </c>
      <c r="U5" s="98" t="s">
        <v>5</v>
      </c>
      <c r="V5" s="96" t="e">
        <f>VLOOKUP(U5,#REF!,2,FALSE)</f>
        <v>#REF!</v>
      </c>
      <c r="W5" s="123" t="str">
        <f t="shared" ref="W5:AI5" si="2">IF(ISBLANK(C5),"",CONCATENATE("~~~ ",W$2," ~~~",$AJ$1,C5,$AJ$1))</f>
        <v/>
      </c>
      <c r="X5" s="123" t="str">
        <f t="shared" si="2"/>
        <v/>
      </c>
      <c r="Y5" s="123" t="str">
        <f t="shared" si="2"/>
        <v xml:space="preserve">~~~ Tier responsibilities ~~~Note
BoardView belongs in the UI tier, and Board belongs in the model tierNote
</v>
      </c>
      <c r="Z5" s="123" t="str">
        <f t="shared" si="2"/>
        <v/>
      </c>
      <c r="AA5" s="123" t="str">
        <f t="shared" si="2"/>
        <v/>
      </c>
      <c r="AB5" s="123" t="str">
        <f t="shared" si="2"/>
        <v/>
      </c>
      <c r="AC5" s="123" t="str">
        <f t="shared" si="2"/>
        <v/>
      </c>
      <c r="AD5" s="123" t="str">
        <f t="shared" si="2"/>
        <v/>
      </c>
      <c r="AE5" s="123" t="str">
        <f t="shared" si="2"/>
        <v/>
      </c>
      <c r="AF5" s="123" t="str">
        <f t="shared" si="2"/>
        <v/>
      </c>
      <c r="AG5" s="123" t="str">
        <f t="shared" si="2"/>
        <v/>
      </c>
      <c r="AH5" s="123" t="str">
        <f t="shared" si="2"/>
        <v/>
      </c>
      <c r="AI5" s="123" t="str">
        <f t="shared" si="2"/>
        <v/>
      </c>
      <c r="AJ5" s="132" t="s">
        <v>153</v>
      </c>
    </row>
    <row r="6" spans="1:36" x14ac:dyDescent="0.55000000000000004">
      <c r="A6" s="126"/>
      <c r="B6" s="75" t="s">
        <v>11</v>
      </c>
      <c r="C6" s="80"/>
      <c r="D6" s="87"/>
      <c r="E6" s="88">
        <v>1</v>
      </c>
      <c r="F6" s="6"/>
      <c r="G6" s="80"/>
      <c r="H6" s="6"/>
      <c r="I6" s="80"/>
      <c r="J6" s="6"/>
      <c r="K6" s="80"/>
      <c r="L6" s="6"/>
      <c r="M6" s="80"/>
      <c r="N6" s="6"/>
      <c r="O6" s="80"/>
      <c r="P6" s="131"/>
      <c r="Q6" s="130"/>
      <c r="R6" s="126"/>
      <c r="S6" s="128"/>
      <c r="T6" s="97"/>
      <c r="U6" s="99"/>
      <c r="V6" s="97"/>
      <c r="W6" s="124"/>
      <c r="X6" s="124"/>
      <c r="Y6" s="124"/>
      <c r="Z6" s="124"/>
      <c r="AA6" s="124"/>
      <c r="AB6" s="124"/>
      <c r="AC6" s="124"/>
      <c r="AD6" s="124"/>
      <c r="AE6" s="124"/>
      <c r="AF6" s="124"/>
      <c r="AG6" s="124"/>
      <c r="AH6" s="124"/>
      <c r="AI6" s="124"/>
      <c r="AJ6" s="133"/>
    </row>
    <row r="7" spans="1:36" x14ac:dyDescent="0.55000000000000004">
      <c r="A7" s="125" t="s">
        <v>87</v>
      </c>
      <c r="B7" s="75" t="s">
        <v>0</v>
      </c>
      <c r="C7" s="77"/>
      <c r="D7" s="78"/>
      <c r="E7" s="77"/>
      <c r="F7" s="91" t="s">
        <v>154</v>
      </c>
      <c r="G7" s="4"/>
      <c r="H7" s="81"/>
      <c r="I7" s="77"/>
      <c r="J7" s="91" t="s">
        <v>155</v>
      </c>
      <c r="K7" s="77"/>
      <c r="L7" s="5"/>
      <c r="M7" s="4"/>
      <c r="N7" s="5"/>
      <c r="O7" s="4"/>
      <c r="P7" s="129">
        <v>3</v>
      </c>
      <c r="Q7" s="129"/>
      <c r="R7" s="125" t="s">
        <v>161</v>
      </c>
      <c r="S7" s="127">
        <v>90</v>
      </c>
      <c r="T7" s="96" t="s">
        <v>15</v>
      </c>
      <c r="U7" s="98" t="s">
        <v>3</v>
      </c>
      <c r="V7" s="96" t="e">
        <f>VLOOKUP(U7,#REF!,2,FALSE)</f>
        <v>#REF!</v>
      </c>
      <c r="W7" s="123" t="str">
        <f t="shared" ref="W7:AI7" si="3">IF(ISBLANK(C7),"",CONCATENATE("~~~ ",W$2," ~~~",$AJ$1,C7,$AJ$1))</f>
        <v/>
      </c>
      <c r="X7" s="123" t="str">
        <f t="shared" si="3"/>
        <v/>
      </c>
      <c r="Y7" s="123" t="str">
        <f t="shared" si="3"/>
        <v/>
      </c>
      <c r="Z7" s="123" t="str">
        <f t="shared" si="3"/>
        <v xml:space="preserve">~~~ Single Responsibility/High Cohesion ~~~Note
The javadoc comment for BoardView says "A class that interprets a checkers board for the view" but that isn't all it's doing. It stores a Board object, which puts it in a weird spot. It's a UI tier class in between two model tier classes. Instead, Game should directly store Board and BoardView should be used elsewhere in the UI route handlers. The current relationship violates a few principles.Note
</v>
      </c>
      <c r="AA7" s="123" t="str">
        <f t="shared" si="3"/>
        <v/>
      </c>
      <c r="AB7" s="123" t="str">
        <f t="shared" si="3"/>
        <v/>
      </c>
      <c r="AC7" s="123" t="str">
        <f t="shared" si="3"/>
        <v/>
      </c>
      <c r="AD7" s="123" t="str">
        <f t="shared" si="3"/>
        <v xml:space="preserve">~~~ Law of Demeter ~~~Note
violation in GetGameRoute game.getBoardView().getBoard().flipBoard()Note
</v>
      </c>
      <c r="AE7" s="123" t="str">
        <f t="shared" si="3"/>
        <v/>
      </c>
      <c r="AF7" s="123" t="str">
        <f t="shared" si="3"/>
        <v/>
      </c>
      <c r="AG7" s="123" t="str">
        <f t="shared" si="3"/>
        <v/>
      </c>
      <c r="AH7" s="123" t="str">
        <f t="shared" si="3"/>
        <v/>
      </c>
      <c r="AI7" s="123" t="str">
        <f t="shared" si="3"/>
        <v/>
      </c>
      <c r="AJ7" s="132" t="s">
        <v>156</v>
      </c>
    </row>
    <row r="8" spans="1:36" x14ac:dyDescent="0.55000000000000004">
      <c r="A8" s="126"/>
      <c r="B8" s="75" t="s">
        <v>11</v>
      </c>
      <c r="C8" s="80"/>
      <c r="D8" s="6"/>
      <c r="E8" s="88">
        <v>1</v>
      </c>
      <c r="F8" s="87">
        <v>1</v>
      </c>
      <c r="G8" s="80"/>
      <c r="H8" s="6"/>
      <c r="I8" s="80"/>
      <c r="J8" s="87">
        <v>1</v>
      </c>
      <c r="K8" s="80"/>
      <c r="L8" s="6"/>
      <c r="M8" s="80"/>
      <c r="N8" s="6"/>
      <c r="O8" s="80"/>
      <c r="P8" s="130"/>
      <c r="Q8" s="130"/>
      <c r="R8" s="126"/>
      <c r="S8" s="128"/>
      <c r="T8" s="97"/>
      <c r="U8" s="99"/>
      <c r="V8" s="97"/>
      <c r="W8" s="124"/>
      <c r="X8" s="124"/>
      <c r="Y8" s="124"/>
      <c r="Z8" s="124"/>
      <c r="AA8" s="124"/>
      <c r="AB8" s="124"/>
      <c r="AC8" s="124"/>
      <c r="AD8" s="124"/>
      <c r="AE8" s="124"/>
      <c r="AF8" s="124"/>
      <c r="AG8" s="124"/>
      <c r="AH8" s="124"/>
      <c r="AI8" s="124"/>
      <c r="AJ8" s="133"/>
    </row>
    <row r="9" spans="1:36" x14ac:dyDescent="0.55000000000000004">
      <c r="A9" s="125" t="s">
        <v>88</v>
      </c>
      <c r="B9" s="75" t="s">
        <v>0</v>
      </c>
      <c r="C9" s="77"/>
      <c r="D9" s="78"/>
      <c r="E9" s="89" t="s">
        <v>157</v>
      </c>
      <c r="F9" s="78"/>
      <c r="G9" s="77"/>
      <c r="H9" s="91" t="s">
        <v>159</v>
      </c>
      <c r="I9" s="4"/>
      <c r="J9" s="91" t="s">
        <v>158</v>
      </c>
      <c r="K9" s="4"/>
      <c r="L9" s="5"/>
      <c r="M9" s="4"/>
      <c r="N9" s="5"/>
      <c r="O9" s="4"/>
      <c r="P9" s="129">
        <v>4</v>
      </c>
      <c r="Q9" s="129"/>
      <c r="R9" s="125" t="s">
        <v>4</v>
      </c>
      <c r="S9" s="127">
        <v>88</v>
      </c>
      <c r="T9" s="96" t="s">
        <v>16</v>
      </c>
      <c r="U9" s="98" t="s">
        <v>4</v>
      </c>
      <c r="V9" s="96" t="e">
        <f>VLOOKUP(U9,#REF!,2,FALSE)</f>
        <v>#REF!</v>
      </c>
      <c r="W9" s="123" t="str">
        <f t="shared" ref="W9:AI9" si="4">IF(ISBLANK(C9),"",CONCATENATE("~~~ ",W$2," ~~~",$AJ$1,C9,$AJ$1))</f>
        <v/>
      </c>
      <c r="X9" s="123" t="str">
        <f t="shared" si="4"/>
        <v/>
      </c>
      <c r="Y9" s="123" t="str">
        <f t="shared" si="4"/>
        <v xml:space="preserve">~~~ Tier responsibilities ~~~Note
Good job refactoring Board into a separate class. BoardView should go in the UI tier, however.Note
</v>
      </c>
      <c r="Z9" s="123" t="str">
        <f t="shared" si="4"/>
        <v/>
      </c>
      <c r="AA9" s="123" t="str">
        <f t="shared" si="4"/>
        <v/>
      </c>
      <c r="AB9" s="123" t="str">
        <f t="shared" si="4"/>
        <v xml:space="preserve">~~~ Information Expert ~~~Note
The methods in the CurrentUser class should go where the data is. If you need to use these methods in every Route class, then you should consider an inheritance relationship. Static methods like this are dangerous and are both a coupling issue and information expert issue in this case.Note
</v>
      </c>
      <c r="AC9" s="123" t="str">
        <f t="shared" si="4"/>
        <v/>
      </c>
      <c r="AD9" s="123" t="str">
        <f t="shared" si="4"/>
        <v xml:space="preserve">~~~ Law of Demeter ~~~Note
violation in JumpMove currentBoard.getSpaceAt(endPos).isValid()Note
</v>
      </c>
      <c r="AE9" s="123" t="str">
        <f t="shared" si="4"/>
        <v/>
      </c>
      <c r="AF9" s="123" t="str">
        <f t="shared" si="4"/>
        <v/>
      </c>
      <c r="AG9" s="123" t="str">
        <f t="shared" si="4"/>
        <v/>
      </c>
      <c r="AH9" s="123" t="str">
        <f t="shared" si="4"/>
        <v/>
      </c>
      <c r="AI9" s="123" t="str">
        <f t="shared" si="4"/>
        <v/>
      </c>
      <c r="AJ9" s="132" t="s">
        <v>160</v>
      </c>
    </row>
    <row r="10" spans="1:36" x14ac:dyDescent="0.55000000000000004">
      <c r="A10" s="126"/>
      <c r="B10" s="75" t="s">
        <v>11</v>
      </c>
      <c r="C10" s="80"/>
      <c r="D10" s="6"/>
      <c r="E10" s="88">
        <v>1</v>
      </c>
      <c r="F10" s="6"/>
      <c r="G10" s="88">
        <v>1</v>
      </c>
      <c r="H10" s="87">
        <v>1</v>
      </c>
      <c r="I10" s="80"/>
      <c r="J10" s="87">
        <v>1</v>
      </c>
      <c r="K10" s="80"/>
      <c r="L10" s="6"/>
      <c r="M10" s="80"/>
      <c r="N10" s="6"/>
      <c r="O10" s="80"/>
      <c r="P10" s="130"/>
      <c r="Q10" s="130"/>
      <c r="R10" s="126"/>
      <c r="S10" s="128"/>
      <c r="T10" s="97"/>
      <c r="U10" s="99"/>
      <c r="V10" s="97"/>
      <c r="W10" s="124"/>
      <c r="X10" s="124"/>
      <c r="Y10" s="124"/>
      <c r="Z10" s="124"/>
      <c r="AA10" s="124"/>
      <c r="AB10" s="124"/>
      <c r="AC10" s="124"/>
      <c r="AD10" s="124"/>
      <c r="AE10" s="124"/>
      <c r="AF10" s="124"/>
      <c r="AG10" s="124"/>
      <c r="AH10" s="124"/>
      <c r="AI10" s="124"/>
      <c r="AJ10" s="133"/>
    </row>
  </sheetData>
  <mergeCells count="96">
    <mergeCell ref="AJ3:AJ4"/>
    <mergeCell ref="AJ5:AJ6"/>
    <mergeCell ref="AJ7:AJ8"/>
    <mergeCell ref="AJ9:AJ10"/>
    <mergeCell ref="C1:O1"/>
    <mergeCell ref="X9:X10"/>
    <mergeCell ref="Y9:Y10"/>
    <mergeCell ref="P1:P2"/>
    <mergeCell ref="R1:R2"/>
    <mergeCell ref="S1:S2"/>
    <mergeCell ref="Q1:Q2"/>
    <mergeCell ref="Q3:Q4"/>
    <mergeCell ref="Q5:Q6"/>
    <mergeCell ref="Q7:Q8"/>
    <mergeCell ref="Q9:Q10"/>
    <mergeCell ref="Z9:Z10"/>
    <mergeCell ref="AA9:AA10"/>
    <mergeCell ref="AB9:AB10"/>
    <mergeCell ref="AC9:AC10"/>
    <mergeCell ref="AD9:AD10"/>
    <mergeCell ref="AE9:AE10"/>
    <mergeCell ref="AF9:AF10"/>
    <mergeCell ref="AG9:AG10"/>
    <mergeCell ref="AH9:AH10"/>
    <mergeCell ref="AI9:AI10"/>
    <mergeCell ref="AH7:AH8"/>
    <mergeCell ref="AI7:AI8"/>
    <mergeCell ref="X5:X6"/>
    <mergeCell ref="Y5:Y6"/>
    <mergeCell ref="AE7:AE8"/>
    <mergeCell ref="AF7:AF8"/>
    <mergeCell ref="AG7:AG8"/>
    <mergeCell ref="Z7:Z8"/>
    <mergeCell ref="AA7:AA8"/>
    <mergeCell ref="AB7:AB8"/>
    <mergeCell ref="AC7:AC8"/>
    <mergeCell ref="AD7:AD8"/>
    <mergeCell ref="AG3:AG4"/>
    <mergeCell ref="AH3:AH4"/>
    <mergeCell ref="AI3:AI4"/>
    <mergeCell ref="W7:W8"/>
    <mergeCell ref="X7:X8"/>
    <mergeCell ref="Y7:Y8"/>
    <mergeCell ref="AE5:AE6"/>
    <mergeCell ref="AF5:AF6"/>
    <mergeCell ref="AG5:AG6"/>
    <mergeCell ref="AH5:AH6"/>
    <mergeCell ref="AI5:AI6"/>
    <mergeCell ref="Z5:Z6"/>
    <mergeCell ref="AA5:AA6"/>
    <mergeCell ref="AB5:AB6"/>
    <mergeCell ref="AC5:AC6"/>
    <mergeCell ref="AD5:AD6"/>
    <mergeCell ref="AB3:AB4"/>
    <mergeCell ref="AC3:AC4"/>
    <mergeCell ref="AD3:AD4"/>
    <mergeCell ref="AE3:AE4"/>
    <mergeCell ref="AF3:AF4"/>
    <mergeCell ref="A5:A6"/>
    <mergeCell ref="A7:A8"/>
    <mergeCell ref="A9:A10"/>
    <mergeCell ref="A3:A4"/>
    <mergeCell ref="W3:W4"/>
    <mergeCell ref="W5:W6"/>
    <mergeCell ref="W9:W10"/>
    <mergeCell ref="R7:R8"/>
    <mergeCell ref="R9:R10"/>
    <mergeCell ref="S7:S8"/>
    <mergeCell ref="S9:S10"/>
    <mergeCell ref="P3:P4"/>
    <mergeCell ref="P5:P6"/>
    <mergeCell ref="P7:P8"/>
    <mergeCell ref="P9:P10"/>
    <mergeCell ref="R3:R4"/>
    <mergeCell ref="R5:R6"/>
    <mergeCell ref="S3:S4"/>
    <mergeCell ref="S5:S6"/>
    <mergeCell ref="U3:U4"/>
    <mergeCell ref="T3:T4"/>
    <mergeCell ref="T5:T6"/>
    <mergeCell ref="AJ1:AJ2"/>
    <mergeCell ref="T1:V1"/>
    <mergeCell ref="V9:V10"/>
    <mergeCell ref="V3:V4"/>
    <mergeCell ref="U5:U6"/>
    <mergeCell ref="V5:V6"/>
    <mergeCell ref="U7:U8"/>
    <mergeCell ref="V7:V8"/>
    <mergeCell ref="U9:U10"/>
    <mergeCell ref="T7:T8"/>
    <mergeCell ref="T9:T10"/>
    <mergeCell ref="W1:AI1"/>
    <mergeCell ref="X3:X4"/>
    <mergeCell ref="Y3:Y4"/>
    <mergeCell ref="Z3:Z4"/>
    <mergeCell ref="AA3:AA4"/>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21A9E3-607A-4F24-8CF3-7DBBF83F29EC}">
  <sheetPr codeName="Sheet3"/>
  <dimension ref="A1:E18"/>
  <sheetViews>
    <sheetView workbookViewId="0">
      <selection activeCell="B19" sqref="B19"/>
    </sheetView>
  </sheetViews>
  <sheetFormatPr defaultColWidth="8.89453125" defaultRowHeight="14.4" x14ac:dyDescent="0.55000000000000004"/>
  <cols>
    <col min="1" max="1" width="28.41796875" style="2" customWidth="1"/>
    <col min="2" max="2" width="43.41796875" style="2" customWidth="1"/>
    <col min="3" max="3" width="36" style="2" customWidth="1"/>
    <col min="4" max="4" width="31.68359375" style="2" customWidth="1"/>
    <col min="5" max="5" width="14.7890625" style="2" customWidth="1"/>
    <col min="6" max="16384" width="8.89453125" style="2"/>
  </cols>
  <sheetData>
    <row r="1" spans="1:5" ht="40.799999999999997" customHeight="1" x14ac:dyDescent="0.55000000000000004">
      <c r="A1" s="68" t="s">
        <v>35</v>
      </c>
      <c r="B1" s="53" t="s">
        <v>85</v>
      </c>
      <c r="C1" s="53" t="s">
        <v>86</v>
      </c>
      <c r="D1" s="53" t="s">
        <v>87</v>
      </c>
      <c r="E1" s="53" t="s">
        <v>88</v>
      </c>
    </row>
    <row r="2" spans="1:5" x14ac:dyDescent="0.55000000000000004">
      <c r="A2" s="5" t="s">
        <v>65</v>
      </c>
      <c r="B2" s="63" t="s">
        <v>138</v>
      </c>
      <c r="C2" s="63" t="s">
        <v>138</v>
      </c>
      <c r="D2" s="63" t="s">
        <v>138</v>
      </c>
      <c r="E2" s="63" t="s">
        <v>138</v>
      </c>
    </row>
    <row r="3" spans="1:5" x14ac:dyDescent="0.55000000000000004">
      <c r="A3" s="5" t="s">
        <v>72</v>
      </c>
      <c r="B3" s="63" t="s">
        <v>130</v>
      </c>
      <c r="C3" s="63" t="s">
        <v>131</v>
      </c>
      <c r="D3" s="63" t="s">
        <v>131</v>
      </c>
      <c r="E3" s="63" t="s">
        <v>131</v>
      </c>
    </row>
    <row r="4" spans="1:5" x14ac:dyDescent="0.55000000000000004">
      <c r="A4" s="5" t="s">
        <v>71</v>
      </c>
      <c r="B4" s="63" t="s">
        <v>130</v>
      </c>
      <c r="C4" s="63" t="s">
        <v>131</v>
      </c>
      <c r="D4" s="63" t="s">
        <v>131</v>
      </c>
      <c r="E4" s="63" t="s">
        <v>130</v>
      </c>
    </row>
    <row r="5" spans="1:5" x14ac:dyDescent="0.55000000000000004">
      <c r="A5" s="5" t="s">
        <v>69</v>
      </c>
      <c r="B5" s="63" t="s">
        <v>131</v>
      </c>
      <c r="C5" s="63" t="s">
        <v>131</v>
      </c>
      <c r="D5" s="63" t="s">
        <v>130</v>
      </c>
      <c r="E5" s="63" t="s">
        <v>131</v>
      </c>
    </row>
    <row r="6" spans="1:5" x14ac:dyDescent="0.55000000000000004">
      <c r="A6" s="5"/>
      <c r="B6" s="63"/>
      <c r="C6" s="63"/>
      <c r="D6" s="63"/>
      <c r="E6" s="63"/>
    </row>
    <row r="8" spans="1:5" ht="15" x14ac:dyDescent="0.65">
      <c r="A8" s="5" t="s">
        <v>66</v>
      </c>
      <c r="B8" s="86"/>
      <c r="C8" s="63"/>
      <c r="D8" s="63"/>
      <c r="E8" s="63"/>
    </row>
    <row r="9" spans="1:5" x14ac:dyDescent="0.55000000000000004">
      <c r="A9" s="65" t="s">
        <v>68</v>
      </c>
      <c r="B9" s="63" t="s">
        <v>135</v>
      </c>
      <c r="C9" s="63" t="s">
        <v>135</v>
      </c>
      <c r="D9" s="63">
        <v>2</v>
      </c>
      <c r="E9" s="63" t="s">
        <v>144</v>
      </c>
    </row>
    <row r="10" spans="1:5" x14ac:dyDescent="0.55000000000000004">
      <c r="A10" s="5" t="s">
        <v>67</v>
      </c>
      <c r="B10" s="63" t="s">
        <v>136</v>
      </c>
      <c r="C10" s="63" t="s">
        <v>140</v>
      </c>
      <c r="D10" s="63"/>
      <c r="E10" s="63" t="s">
        <v>145</v>
      </c>
    </row>
    <row r="11" spans="1:5" x14ac:dyDescent="0.55000000000000004">
      <c r="A11" s="67" t="s">
        <v>70</v>
      </c>
      <c r="B11" s="63" t="s">
        <v>139</v>
      </c>
      <c r="C11" s="2" t="s">
        <v>141</v>
      </c>
      <c r="D11" s="2" t="s">
        <v>142</v>
      </c>
      <c r="E11" s="2" t="s">
        <v>146</v>
      </c>
    </row>
    <row r="12" spans="1:5" x14ac:dyDescent="0.55000000000000004">
      <c r="A12" s="67"/>
      <c r="B12" s="63"/>
    </row>
    <row r="13" spans="1:5" ht="57.6" x14ac:dyDescent="0.55000000000000004">
      <c r="A13" s="82" t="s">
        <v>90</v>
      </c>
      <c r="B13" s="63" t="s">
        <v>137</v>
      </c>
      <c r="C13" s="63" t="s">
        <v>137</v>
      </c>
      <c r="D13" s="63" t="s">
        <v>137</v>
      </c>
      <c r="E13" s="63" t="s">
        <v>137</v>
      </c>
    </row>
    <row r="14" spans="1:5" x14ac:dyDescent="0.55000000000000004">
      <c r="A14" s="54" t="s">
        <v>0</v>
      </c>
      <c r="B14" s="57"/>
      <c r="C14" s="57"/>
      <c r="D14" s="57"/>
      <c r="E14" s="57"/>
    </row>
    <row r="15" spans="1:5" x14ac:dyDescent="0.55000000000000004">
      <c r="A15" s="66" t="s">
        <v>1</v>
      </c>
      <c r="B15" s="9" t="s">
        <v>143</v>
      </c>
      <c r="C15" s="9" t="s">
        <v>4</v>
      </c>
      <c r="D15" s="9" t="s">
        <v>4</v>
      </c>
      <c r="E15" s="9" t="s">
        <v>4</v>
      </c>
    </row>
    <row r="16" spans="1:5" x14ac:dyDescent="0.55000000000000004">
      <c r="A16" s="83" t="s">
        <v>2</v>
      </c>
      <c r="B16" s="64">
        <v>80</v>
      </c>
      <c r="C16" s="64">
        <v>88</v>
      </c>
      <c r="D16" s="64">
        <v>88</v>
      </c>
      <c r="E16" s="64">
        <v>88</v>
      </c>
    </row>
    <row r="18" spans="1:1" x14ac:dyDescent="0.55000000000000004">
      <c r="A18" s="69"/>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9DDB09-C7E1-4D8D-9A91-8E4FC908612F}">
  <sheetPr codeName="Sheet4"/>
  <dimension ref="A1:F39"/>
  <sheetViews>
    <sheetView workbookViewId="0">
      <pane xSplit="2" ySplit="1" topLeftCell="C26" activePane="bottomRight" state="frozen"/>
      <selection pane="topRight" activeCell="C1" sqref="C1"/>
      <selection pane="bottomLeft" activeCell="A2" sqref="A2"/>
      <selection pane="bottomRight" activeCell="E37" sqref="E37"/>
    </sheetView>
  </sheetViews>
  <sheetFormatPr defaultRowHeight="14.4" x14ac:dyDescent="0.55000000000000004"/>
  <cols>
    <col min="2" max="2" width="11.89453125" customWidth="1"/>
    <col min="3" max="3" width="35.68359375" style="40" customWidth="1"/>
    <col min="4" max="4" width="41.41796875" style="40" customWidth="1"/>
    <col min="5" max="5" width="41.7890625" style="40" customWidth="1"/>
    <col min="6" max="6" width="38.7890625" style="40" customWidth="1"/>
  </cols>
  <sheetData>
    <row r="1" spans="1:6" ht="28.8" x14ac:dyDescent="0.55000000000000004">
      <c r="A1" s="1"/>
      <c r="B1" s="48" t="s">
        <v>35</v>
      </c>
      <c r="C1" s="41" t="s">
        <v>85</v>
      </c>
      <c r="D1" s="41" t="s">
        <v>86</v>
      </c>
      <c r="E1" s="41" t="s">
        <v>87</v>
      </c>
      <c r="F1" s="41" t="s">
        <v>88</v>
      </c>
    </row>
    <row r="2" spans="1:6" x14ac:dyDescent="0.55000000000000004">
      <c r="A2" s="140" t="s">
        <v>45</v>
      </c>
      <c r="B2" s="1" t="s">
        <v>37</v>
      </c>
      <c r="C2" s="40">
        <v>21</v>
      </c>
      <c r="D2" s="40">
        <v>24</v>
      </c>
      <c r="E2" s="40">
        <v>24</v>
      </c>
      <c r="F2" s="40">
        <v>67</v>
      </c>
    </row>
    <row r="3" spans="1:6" x14ac:dyDescent="0.55000000000000004">
      <c r="A3" s="140"/>
      <c r="B3" s="1" t="s">
        <v>38</v>
      </c>
      <c r="C3" s="40">
        <v>7</v>
      </c>
      <c r="D3" s="40">
        <v>7</v>
      </c>
      <c r="E3" s="40">
        <v>4</v>
      </c>
      <c r="F3" s="40">
        <v>12</v>
      </c>
    </row>
    <row r="4" spans="1:6" x14ac:dyDescent="0.55000000000000004">
      <c r="A4" s="140"/>
      <c r="B4" s="42" t="s">
        <v>39</v>
      </c>
      <c r="C4" s="40">
        <v>1</v>
      </c>
      <c r="D4" s="40">
        <v>2</v>
      </c>
      <c r="E4" s="40">
        <v>3</v>
      </c>
      <c r="F4" s="40">
        <v>11</v>
      </c>
    </row>
    <row r="5" spans="1:6" x14ac:dyDescent="0.55000000000000004">
      <c r="A5" s="140"/>
      <c r="B5" s="42" t="s">
        <v>40</v>
      </c>
      <c r="C5" s="40">
        <v>21</v>
      </c>
      <c r="D5" s="40">
        <v>24</v>
      </c>
      <c r="E5" s="40">
        <v>24</v>
      </c>
      <c r="F5" s="40">
        <v>67</v>
      </c>
    </row>
    <row r="6" spans="1:6" x14ac:dyDescent="0.55000000000000004">
      <c r="A6" s="140"/>
      <c r="B6" s="1" t="s">
        <v>41</v>
      </c>
      <c r="C6" s="40">
        <v>0</v>
      </c>
      <c r="D6" s="40">
        <v>0</v>
      </c>
      <c r="E6" s="40">
        <v>1</v>
      </c>
      <c r="F6" s="40">
        <v>18</v>
      </c>
    </row>
    <row r="7" spans="1:6" x14ac:dyDescent="0.55000000000000004">
      <c r="A7" s="140"/>
      <c r="B7" s="1" t="s">
        <v>42</v>
      </c>
      <c r="C7" s="40">
        <v>44</v>
      </c>
      <c r="D7" s="40">
        <v>98</v>
      </c>
      <c r="E7" s="40">
        <v>44</v>
      </c>
      <c r="F7" s="40">
        <v>103</v>
      </c>
    </row>
    <row r="8" spans="1:6" x14ac:dyDescent="0.55000000000000004">
      <c r="A8" s="140"/>
      <c r="B8" s="1" t="s">
        <v>46</v>
      </c>
      <c r="C8" s="40" t="s">
        <v>94</v>
      </c>
      <c r="D8" s="40" t="s">
        <v>101</v>
      </c>
      <c r="E8" s="40" t="s">
        <v>110</v>
      </c>
      <c r="F8" s="40" t="s">
        <v>119</v>
      </c>
    </row>
    <row r="9" spans="1:6" x14ac:dyDescent="0.55000000000000004">
      <c r="A9" s="140"/>
      <c r="B9" s="1" t="s">
        <v>43</v>
      </c>
      <c r="C9" s="46" t="s">
        <v>92</v>
      </c>
      <c r="D9" s="46" t="s">
        <v>102</v>
      </c>
      <c r="E9" s="45" t="s">
        <v>111</v>
      </c>
      <c r="F9" s="46" t="s">
        <v>120</v>
      </c>
    </row>
    <row r="10" spans="1:6" x14ac:dyDescent="0.55000000000000004">
      <c r="A10" s="140" t="s">
        <v>44</v>
      </c>
      <c r="B10" s="1" t="s">
        <v>37</v>
      </c>
      <c r="C10" s="40">
        <v>10</v>
      </c>
      <c r="D10" s="40">
        <v>25</v>
      </c>
      <c r="E10" s="40">
        <v>10</v>
      </c>
      <c r="F10" s="40">
        <v>46</v>
      </c>
    </row>
    <row r="11" spans="1:6" x14ac:dyDescent="0.55000000000000004">
      <c r="A11" s="140"/>
      <c r="B11" s="1" t="s">
        <v>38</v>
      </c>
      <c r="C11" s="40">
        <v>2</v>
      </c>
      <c r="D11" s="40">
        <v>3</v>
      </c>
      <c r="E11" s="40">
        <v>2</v>
      </c>
      <c r="F11" s="40">
        <v>5</v>
      </c>
    </row>
    <row r="12" spans="1:6" x14ac:dyDescent="0.55000000000000004">
      <c r="A12" s="140"/>
      <c r="B12" s="42" t="s">
        <v>39</v>
      </c>
      <c r="C12" s="40">
        <v>1</v>
      </c>
      <c r="D12" s="40">
        <v>3</v>
      </c>
      <c r="E12" s="40">
        <v>2</v>
      </c>
      <c r="F12" s="40">
        <v>5</v>
      </c>
    </row>
    <row r="13" spans="1:6" x14ac:dyDescent="0.55000000000000004">
      <c r="A13" s="140"/>
      <c r="B13" s="42" t="s">
        <v>40</v>
      </c>
      <c r="C13" s="40">
        <v>10</v>
      </c>
      <c r="D13" s="40">
        <v>25</v>
      </c>
      <c r="E13" s="40">
        <v>10</v>
      </c>
      <c r="F13" s="40">
        <v>46</v>
      </c>
    </row>
    <row r="14" spans="1:6" x14ac:dyDescent="0.55000000000000004">
      <c r="A14" s="140"/>
      <c r="B14" s="1" t="s">
        <v>41</v>
      </c>
      <c r="C14" s="40">
        <v>5</v>
      </c>
      <c r="D14" s="40">
        <v>0</v>
      </c>
      <c r="E14" s="40">
        <v>5</v>
      </c>
      <c r="F14" s="40">
        <v>10</v>
      </c>
    </row>
    <row r="15" spans="1:6" x14ac:dyDescent="0.55000000000000004">
      <c r="A15" s="140"/>
      <c r="B15" s="1" t="s">
        <v>42</v>
      </c>
      <c r="C15" s="40">
        <v>39</v>
      </c>
      <c r="D15" s="40">
        <v>76</v>
      </c>
      <c r="E15" s="40">
        <v>26</v>
      </c>
      <c r="F15" s="40">
        <v>72</v>
      </c>
    </row>
    <row r="16" spans="1:6" x14ac:dyDescent="0.55000000000000004">
      <c r="A16" s="140"/>
      <c r="B16" s="1" t="s">
        <v>46</v>
      </c>
      <c r="C16" s="40" t="s">
        <v>93</v>
      </c>
      <c r="D16" s="40" t="s">
        <v>103</v>
      </c>
      <c r="E16" s="40" t="s">
        <v>112</v>
      </c>
      <c r="F16" s="40" t="s">
        <v>121</v>
      </c>
    </row>
    <row r="17" spans="1:6" x14ac:dyDescent="0.55000000000000004">
      <c r="A17" s="140"/>
      <c r="B17" s="1" t="s">
        <v>43</v>
      </c>
      <c r="C17" s="46" t="s">
        <v>95</v>
      </c>
      <c r="D17" s="46" t="s">
        <v>104</v>
      </c>
      <c r="E17" s="46" t="s">
        <v>113</v>
      </c>
      <c r="F17" s="46" t="s">
        <v>122</v>
      </c>
    </row>
    <row r="18" spans="1:6" x14ac:dyDescent="0.55000000000000004">
      <c r="A18" s="140" t="s">
        <v>36</v>
      </c>
      <c r="B18" s="1" t="s">
        <v>37</v>
      </c>
      <c r="C18" s="40">
        <v>26</v>
      </c>
      <c r="D18" s="40">
        <v>18</v>
      </c>
      <c r="E18" s="40">
        <v>28</v>
      </c>
      <c r="F18" s="40">
        <v>15</v>
      </c>
    </row>
    <row r="19" spans="1:6" x14ac:dyDescent="0.55000000000000004">
      <c r="A19" s="140"/>
      <c r="B19" s="1" t="s">
        <v>38</v>
      </c>
      <c r="C19" s="40">
        <v>10</v>
      </c>
      <c r="D19" s="40">
        <v>6</v>
      </c>
      <c r="E19" s="40">
        <v>8</v>
      </c>
      <c r="F19" s="40">
        <v>9</v>
      </c>
    </row>
    <row r="20" spans="1:6" x14ac:dyDescent="0.55000000000000004">
      <c r="A20" s="140"/>
      <c r="B20" s="42" t="s">
        <v>39</v>
      </c>
      <c r="C20" s="40">
        <v>9</v>
      </c>
      <c r="D20" s="40">
        <v>5</v>
      </c>
      <c r="E20" s="40">
        <v>8</v>
      </c>
      <c r="F20" s="40">
        <v>8</v>
      </c>
    </row>
    <row r="21" spans="1:6" x14ac:dyDescent="0.55000000000000004">
      <c r="A21" s="140"/>
      <c r="B21" s="42" t="s">
        <v>40</v>
      </c>
      <c r="C21" s="40">
        <v>26</v>
      </c>
      <c r="D21" s="40">
        <v>18</v>
      </c>
      <c r="E21" s="40">
        <v>28</v>
      </c>
      <c r="F21" s="40">
        <v>15</v>
      </c>
    </row>
    <row r="22" spans="1:6" x14ac:dyDescent="0.55000000000000004">
      <c r="A22" s="140"/>
      <c r="B22" s="1" t="s">
        <v>41</v>
      </c>
      <c r="C22" s="40">
        <v>59</v>
      </c>
      <c r="D22" s="40">
        <v>22</v>
      </c>
      <c r="E22" s="40">
        <v>47</v>
      </c>
      <c r="F22" s="40">
        <v>46</v>
      </c>
    </row>
    <row r="23" spans="1:6" x14ac:dyDescent="0.55000000000000004">
      <c r="A23" s="140"/>
      <c r="B23" s="1" t="s">
        <v>42</v>
      </c>
      <c r="C23" s="40">
        <v>67</v>
      </c>
      <c r="D23" s="40">
        <v>111</v>
      </c>
      <c r="E23" s="40">
        <v>52</v>
      </c>
      <c r="F23" s="40">
        <v>54</v>
      </c>
    </row>
    <row r="24" spans="1:6" x14ac:dyDescent="0.55000000000000004">
      <c r="A24" s="140"/>
      <c r="B24" s="1" t="s">
        <v>46</v>
      </c>
      <c r="C24" s="40" t="s">
        <v>99</v>
      </c>
      <c r="D24" s="40" t="s">
        <v>105</v>
      </c>
      <c r="E24" s="40" t="s">
        <v>114</v>
      </c>
      <c r="F24" s="40" t="s">
        <v>123</v>
      </c>
    </row>
    <row r="25" spans="1:6" x14ac:dyDescent="0.55000000000000004">
      <c r="A25" s="140"/>
      <c r="B25" s="1" t="s">
        <v>43</v>
      </c>
      <c r="C25" s="46" t="s">
        <v>98</v>
      </c>
      <c r="D25" s="46" t="s">
        <v>106</v>
      </c>
      <c r="E25" s="46" t="s">
        <v>115</v>
      </c>
      <c r="F25" s="46" t="s">
        <v>124</v>
      </c>
    </row>
    <row r="26" spans="1:6" x14ac:dyDescent="0.55000000000000004">
      <c r="A26" s="140" t="s">
        <v>47</v>
      </c>
      <c r="B26" s="140"/>
      <c r="C26" s="40" t="s">
        <v>96</v>
      </c>
      <c r="D26" s="44" t="s">
        <v>107</v>
      </c>
      <c r="E26" s="44" t="s">
        <v>116</v>
      </c>
      <c r="F26" s="44" t="s">
        <v>125</v>
      </c>
    </row>
    <row r="27" spans="1:6" x14ac:dyDescent="0.55000000000000004">
      <c r="A27" s="140" t="s">
        <v>48</v>
      </c>
      <c r="B27" s="140"/>
      <c r="C27" s="45" t="s">
        <v>97</v>
      </c>
      <c r="D27" s="45" t="s">
        <v>108</v>
      </c>
      <c r="E27" s="45" t="s">
        <v>117</v>
      </c>
      <c r="F27" s="45" t="s">
        <v>126</v>
      </c>
    </row>
    <row r="28" spans="1:6" x14ac:dyDescent="0.55000000000000004">
      <c r="A28" s="140" t="s">
        <v>49</v>
      </c>
      <c r="B28" s="140"/>
      <c r="C28" s="40">
        <v>57</v>
      </c>
      <c r="D28" s="40">
        <v>60</v>
      </c>
      <c r="E28" s="40">
        <v>57</v>
      </c>
      <c r="F28" s="40">
        <v>128</v>
      </c>
    </row>
    <row r="29" spans="1:6" x14ac:dyDescent="0.55000000000000004">
      <c r="A29" s="140" t="s">
        <v>50</v>
      </c>
      <c r="B29" s="140"/>
      <c r="C29" s="40" t="s">
        <v>100</v>
      </c>
      <c r="D29" s="40" t="s">
        <v>109</v>
      </c>
      <c r="E29" s="40" t="s">
        <v>118</v>
      </c>
      <c r="F29" s="40" t="s">
        <v>127</v>
      </c>
    </row>
    <row r="30" spans="1:6" x14ac:dyDescent="0.55000000000000004">
      <c r="D30" s="43"/>
      <c r="E30" s="43"/>
      <c r="F30" s="43"/>
    </row>
    <row r="31" spans="1:6" x14ac:dyDescent="0.55000000000000004">
      <c r="A31" s="141" t="s">
        <v>51</v>
      </c>
      <c r="B31" s="141"/>
      <c r="C31" s="47" t="s">
        <v>52</v>
      </c>
      <c r="D31" s="47" t="s">
        <v>52</v>
      </c>
      <c r="E31" s="47" t="s">
        <v>52</v>
      </c>
      <c r="F31" s="47" t="s">
        <v>52</v>
      </c>
    </row>
    <row r="32" spans="1:6" x14ac:dyDescent="0.55000000000000004">
      <c r="A32" s="141"/>
      <c r="B32" s="141"/>
      <c r="C32" s="47" t="str">
        <f>CONCATENATE(" - Model: ",C2," tests with coverage of ",TEXT(C9,"0.0%"))</f>
        <v xml:space="preserve"> - Model: 21 tests with coverage of 68% instructions, 42% branches</v>
      </c>
      <c r="D32" s="47" t="str">
        <f>CONCATENATE(" - Model: ",D2," tests with coverage of ",TEXT(D9,"0.0%"))</f>
        <v xml:space="preserve"> - Model: 24 tests with coverage of 83% instructions, 65% branches</v>
      </c>
      <c r="E32" s="47" t="str">
        <f>CONCATENATE(" - Model: ",E2," tests with coverage of ",TEXT(E9,"0.0%"))</f>
        <v xml:space="preserve"> - Model: 24 tests with coverage of 47% instructions, 32% branches</v>
      </c>
      <c r="F32" s="47" t="str">
        <f>CONCATENATE(" - Model: ",F2," tests with coverage of ",TEXT(F9,"0.0%"))</f>
        <v xml:space="preserve"> - Model: 67 tests with coverage of 93% instructions, 82% branches</v>
      </c>
    </row>
    <row r="33" spans="1:6" x14ac:dyDescent="0.55000000000000004">
      <c r="A33" s="141"/>
      <c r="B33" s="141"/>
      <c r="C33" s="47" t="str">
        <f>CONCATENATE(" - Application: ",C10," tests with coverage of ",TEXT(C17,"0.0%"))</f>
        <v xml:space="preserve"> - Application: 10 tests with coverage of 35% instructions, 42% branches</v>
      </c>
      <c r="D33" s="47" t="str">
        <f t="shared" ref="D33:F33" si="0">CONCATENATE(" - Application: ",D10," tests with coverage of ",TEXT(D17,"0.0%"))</f>
        <v xml:space="preserve"> - Application: 25 tests with coverage of 59% instructions, 44% branches</v>
      </c>
      <c r="E33" s="47" t="str">
        <f t="shared" si="0"/>
        <v xml:space="preserve"> - Application: 10 tests with coverage of 100% instructions, 91% branches</v>
      </c>
      <c r="F33" s="47" t="str">
        <f t="shared" si="0"/>
        <v xml:space="preserve"> - Application: 46 tests with coverage of 90% instructions, 82% branches</v>
      </c>
    </row>
    <row r="34" spans="1:6" x14ac:dyDescent="0.55000000000000004">
      <c r="A34" s="141"/>
      <c r="B34" s="141"/>
      <c r="C34" s="47" t="str">
        <f>CONCATENATE(" - UI: ",C18," tests with coverage of ",TEXT(C25,"0.0%"))</f>
        <v xml:space="preserve"> - UI: 26 tests with coverage of 52% instructions, 36% branches</v>
      </c>
      <c r="D34" s="47" t="str">
        <f t="shared" ref="D34:F34" si="1">CONCATENATE(" - UI: ",D18," tests with coverage of ",TEXT(D25,"0.0%"))</f>
        <v xml:space="preserve"> - UI: 18 tests with coverage of 47% instructions, 35% branches</v>
      </c>
      <c r="E34" s="47" t="str">
        <f t="shared" si="1"/>
        <v xml:space="preserve"> - UI: 28 tests with coverage of 56% instructions, 48% branches</v>
      </c>
      <c r="F34" s="47" t="str">
        <f t="shared" si="1"/>
        <v xml:space="preserve"> - UI: 15 tests with coverage of 51% instructions, 50% branches</v>
      </c>
    </row>
    <row r="35" spans="1:6" x14ac:dyDescent="0.55000000000000004">
      <c r="A35" s="141"/>
      <c r="B35" s="141"/>
      <c r="C35" s="47" t="str">
        <f>CONCATENATE("Weighted by the number of instructions in each tier, this results in a total, project-level coverage of ",TEXT(C27,"0.0%"))</f>
        <v>Weighted by the number of instructions in each tier, this results in a total, project-level coverage of 49% instructions, 39% branches</v>
      </c>
      <c r="D35" s="47" t="str">
        <f t="shared" ref="D35:F35" si="2">CONCATENATE("Weighted by the number of instructions in each tier, this results in a total, project-level coverage of ",TEXT(D27,"0.0%"))</f>
        <v>Weighted by the number of instructions in each tier, this results in a total, project-level coverage of 56% instructions, 45% branches</v>
      </c>
      <c r="E35" s="47" t="str">
        <f t="shared" si="2"/>
        <v>Weighted by the number of instructions in each tier, this results in a total, project-level coverage of 51% instructions, 36% branches</v>
      </c>
      <c r="F35" s="47" t="str">
        <f t="shared" si="2"/>
        <v>Weighted by the number of instructions in each tier, this results in a total, project-level coverage of 77% instructions, 75% branches</v>
      </c>
    </row>
    <row r="36" spans="1:6" x14ac:dyDescent="0.55000000000000004">
      <c r="A36" s="141"/>
      <c r="B36" s="141"/>
    </row>
    <row r="37" spans="1:6" x14ac:dyDescent="0.55000000000000004">
      <c r="A37" s="139" t="s">
        <v>53</v>
      </c>
      <c r="B37" s="139"/>
      <c r="C37" s="40" t="s">
        <v>91</v>
      </c>
      <c r="D37" s="49" t="s">
        <v>54</v>
      </c>
      <c r="E37" s="85" t="s">
        <v>91</v>
      </c>
      <c r="F37" s="49" t="s">
        <v>54</v>
      </c>
    </row>
    <row r="38" spans="1:6" x14ac:dyDescent="0.55000000000000004">
      <c r="A38" s="139" t="s">
        <v>1</v>
      </c>
      <c r="B38" s="139"/>
      <c r="C38" s="40" t="s">
        <v>129</v>
      </c>
      <c r="D38" s="40" t="s">
        <v>5</v>
      </c>
      <c r="E38" s="40" t="s">
        <v>5</v>
      </c>
      <c r="F38" s="40" t="s">
        <v>128</v>
      </c>
    </row>
    <row r="39" spans="1:6" x14ac:dyDescent="0.55000000000000004">
      <c r="A39" s="139" t="s">
        <v>12</v>
      </c>
      <c r="B39" s="139"/>
      <c r="C39" s="40">
        <v>50</v>
      </c>
      <c r="D39" s="40">
        <v>75</v>
      </c>
      <c r="E39" s="40">
        <v>75</v>
      </c>
      <c r="F39" s="40">
        <v>100</v>
      </c>
    </row>
  </sheetData>
  <mergeCells count="11">
    <mergeCell ref="A2:A9"/>
    <mergeCell ref="A10:A17"/>
    <mergeCell ref="A18:A25"/>
    <mergeCell ref="A27:B27"/>
    <mergeCell ref="A28:B28"/>
    <mergeCell ref="A26:B26"/>
    <mergeCell ref="A38:B38"/>
    <mergeCell ref="A39:B39"/>
    <mergeCell ref="A29:B29"/>
    <mergeCell ref="A37:B37"/>
    <mergeCell ref="A31:B36"/>
  </mergeCells>
  <conditionalFormatting sqref="C27:F27">
    <cfRule type="colorScale" priority="13">
      <colorScale>
        <cfvo type="min"/>
        <cfvo type="percentile" val="50"/>
        <cfvo type="max"/>
        <color rgb="FFF8696B"/>
        <color rgb="FFFFEB84"/>
        <color rgb="FF63BE7B"/>
      </colorScale>
    </cfRule>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50045-12D0-4FB8-ABA7-73B707F35DAB}">
  <sheetPr codeName="Sheet5"/>
  <dimension ref="A1:E19"/>
  <sheetViews>
    <sheetView workbookViewId="0">
      <selection activeCell="D7" sqref="D7"/>
    </sheetView>
  </sheetViews>
  <sheetFormatPr defaultColWidth="8.89453125" defaultRowHeight="14.4" x14ac:dyDescent="0.55000000000000004"/>
  <cols>
    <col min="1" max="1" width="50.89453125" style="2" customWidth="1"/>
    <col min="2" max="5" width="22.1015625" style="2" customWidth="1"/>
    <col min="6" max="16384" width="8.89453125" style="2"/>
  </cols>
  <sheetData>
    <row r="1" spans="1:5" x14ac:dyDescent="0.55000000000000004">
      <c r="A1" s="51"/>
      <c r="B1" s="55" t="s">
        <v>85</v>
      </c>
      <c r="C1" s="55" t="s">
        <v>86</v>
      </c>
      <c r="D1" s="55" t="s">
        <v>87</v>
      </c>
      <c r="E1" s="55" t="s">
        <v>88</v>
      </c>
    </row>
    <row r="2" spans="1:5" x14ac:dyDescent="0.55000000000000004">
      <c r="A2" s="61" t="s">
        <v>56</v>
      </c>
      <c r="B2" s="56" t="s">
        <v>131</v>
      </c>
      <c r="C2" s="56" t="s">
        <v>131</v>
      </c>
      <c r="D2" s="56" t="s">
        <v>131</v>
      </c>
      <c r="E2" s="56" t="s">
        <v>131</v>
      </c>
    </row>
    <row r="3" spans="1:5" x14ac:dyDescent="0.55000000000000004">
      <c r="A3" s="61" t="s">
        <v>57</v>
      </c>
      <c r="B3" s="56" t="s">
        <v>131</v>
      </c>
      <c r="C3" s="56" t="s">
        <v>131</v>
      </c>
      <c r="D3" s="56" t="s">
        <v>131</v>
      </c>
      <c r="E3" s="56" t="s">
        <v>131</v>
      </c>
    </row>
    <row r="4" spans="1:5" x14ac:dyDescent="0.55000000000000004">
      <c r="A4" s="61" t="s">
        <v>58</v>
      </c>
      <c r="B4" s="56" t="s">
        <v>131</v>
      </c>
      <c r="C4" s="56" t="s">
        <v>131</v>
      </c>
      <c r="D4" s="56" t="s">
        <v>131</v>
      </c>
      <c r="E4" s="56" t="s">
        <v>131</v>
      </c>
    </row>
    <row r="5" spans="1:5" x14ac:dyDescent="0.55000000000000004">
      <c r="A5" s="61" t="s">
        <v>59</v>
      </c>
      <c r="B5" s="56" t="s">
        <v>130</v>
      </c>
      <c r="C5" s="56" t="s">
        <v>130</v>
      </c>
      <c r="D5" s="56" t="s">
        <v>130</v>
      </c>
      <c r="E5" s="56" t="s">
        <v>130</v>
      </c>
    </row>
    <row r="6" spans="1:5" x14ac:dyDescent="0.55000000000000004">
      <c r="A6" s="61" t="s">
        <v>60</v>
      </c>
      <c r="B6" s="56" t="s">
        <v>131</v>
      </c>
      <c r="C6" s="56" t="s">
        <v>131</v>
      </c>
      <c r="D6" s="56" t="s">
        <v>130</v>
      </c>
      <c r="E6" s="56" t="s">
        <v>131</v>
      </c>
    </row>
    <row r="7" spans="1:5" x14ac:dyDescent="0.55000000000000004">
      <c r="A7" s="52" t="s">
        <v>55</v>
      </c>
      <c r="B7" s="57" t="s">
        <v>3</v>
      </c>
      <c r="C7" s="58" t="s">
        <v>3</v>
      </c>
      <c r="D7" s="57" t="s">
        <v>134</v>
      </c>
      <c r="E7" s="57" t="s">
        <v>3</v>
      </c>
    </row>
    <row r="8" spans="1:5" x14ac:dyDescent="0.55000000000000004">
      <c r="A8" s="52" t="s">
        <v>0</v>
      </c>
      <c r="B8" s="62" t="s">
        <v>132</v>
      </c>
      <c r="C8" s="62" t="s">
        <v>132</v>
      </c>
      <c r="D8" s="62" t="s">
        <v>133</v>
      </c>
      <c r="E8" s="62" t="s">
        <v>132</v>
      </c>
    </row>
    <row r="9" spans="1:5" x14ac:dyDescent="0.55000000000000004">
      <c r="A9" s="52" t="s">
        <v>64</v>
      </c>
      <c r="B9" s="9">
        <v>95</v>
      </c>
      <c r="C9" s="59">
        <v>95</v>
      </c>
      <c r="D9" s="9">
        <v>65</v>
      </c>
      <c r="E9" s="9">
        <v>95</v>
      </c>
    </row>
    <row r="10" spans="1:5" x14ac:dyDescent="0.55000000000000004">
      <c r="A10" s="50"/>
      <c r="C10" s="60"/>
    </row>
    <row r="11" spans="1:5" x14ac:dyDescent="0.55000000000000004">
      <c r="C11" s="60"/>
    </row>
    <row r="12" spans="1:5" x14ac:dyDescent="0.55000000000000004">
      <c r="C12" s="60"/>
    </row>
    <row r="13" spans="1:5" x14ac:dyDescent="0.55000000000000004">
      <c r="C13" s="60"/>
    </row>
    <row r="14" spans="1:5" x14ac:dyDescent="0.55000000000000004">
      <c r="C14" s="60"/>
    </row>
    <row r="15" spans="1:5" x14ac:dyDescent="0.55000000000000004">
      <c r="C15" s="60"/>
    </row>
    <row r="16" spans="1:5" x14ac:dyDescent="0.55000000000000004">
      <c r="C16" s="60"/>
    </row>
    <row r="17" spans="3:3" x14ac:dyDescent="0.55000000000000004">
      <c r="C17" s="60"/>
    </row>
    <row r="18" spans="3:3" x14ac:dyDescent="0.55000000000000004">
      <c r="C18" s="60"/>
    </row>
    <row r="19" spans="3:3" x14ac:dyDescent="0.55000000000000004">
      <c r="C19" s="60"/>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Design Doc</vt:lpstr>
      <vt:lpstr>Arch Notes</vt:lpstr>
      <vt:lpstr>VC</vt:lpstr>
      <vt:lpstr>Unit Tests &amp; Code Coverage</vt:lpstr>
      <vt:lpstr>Test Plan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2020-04-17T16:47:21Z</dcterms:modified>
</cp:coreProperties>
</file>