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<sst xmlns="http://schemas.openxmlformats.org/spreadsheetml/2006/main" count="36" uniqueCount="34">
  <si>
    <t>Model (thous.)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</si>
  <si>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</si>
  <si>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</si>
  <si>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</si>
  <si>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</si>
  <si>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</si>
  <si>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</si>
  <si>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</si>
  <si>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</si>
  <si>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</si>
  <si>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Ticker</t>
  </si>
  <si>
    <t>PLUG</t>
  </si>
  <si>
    <t>Price</t>
  </si>
  <si>
    <t>Shares</t>
  </si>
  <si>
    <t>Revenue</t>
  </si>
  <si>
    <t>MC</t>
  </si>
  <si>
    <t>COGS</t>
  </si>
  <si>
    <t>Cash</t>
  </si>
  <si>
    <t>Gross Profit</t>
  </si>
  <si>
    <t>Debt</t>
  </si>
  <si>
    <t>R&amp;D</t>
  </si>
  <si>
    <t>EV</t>
  </si>
  <si>
    <t>SG&amp;A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</si>
  <si>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</si>
  <si>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</si>
  <si>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</si>
  <si>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</si>
  <si>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</si>
  <si>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</si>
  <si>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</si>
  <si>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Discount</t>
  </si>
  <si>
    <t>Terminal</t>
  </si>
  <si>
    <t>NPV</t>
  </si>
  <si>
    <t>NPV + Cash - Debt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</si>
</sst>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right" readingOrder="0"/>
    </xf>
    <xf borderId="0" fillId="0" fontId="1" numFmtId="0" xfId="0" applyFont="1"/>
    <xf borderId="0" fillId="0" fontId="1" numFmtId="3" xfId="0" applyFont="1" applyNumberFormat="1"/>
    <xf borderId="0" fillId="0" fontId="1" numFmtId="164" xfId="0" applyFont="1" applyNumberFormat="1"/>
    <xf borderId="0" fillId="0" fontId="1" numFmtId="0" xfId="0" applyFont="1"/>
    <xf borderId="0" fillId="0" fontId="1" numFmtId="9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0.75"/>
    <col customWidth="1" min="3" max="3" width="15.5"/>
    <col customWidth="1" min="4" max="4" width="6.25"/>
    <col customWidth="1" min="5" max="5" width="16.13"/>
    <col customWidth="1" min="6" max="6" width="15.13"/>
    <col customWidth="1" min="7" max="27" width="10.75"/>
  </cols>
  <sheetData>
    <row r="1">
      <c r="E1" s="1"/>
    </row>
    <row r="2">
      <c r="C2" s="2"/>
      <c r="E2" s="3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>
        <v>24.0</v>
      </c>
      <c r="P2" s="4">
        <v>25.0</v>
      </c>
      <c r="Q2" s="4">
        <v>26.0</v>
      </c>
      <c r="R2" s="4">
        <v>27.0</v>
      </c>
      <c r="S2" s="4">
        <v>28.0</v>
      </c>
      <c r="T2" s="4">
        <v>29.0</v>
      </c>
      <c r="U2" s="4">
        <v>30.0</v>
      </c>
    </row>
    <row r="3">
      <c r="B3" s="4" t="s">
        <v>10</v>
      </c>
      <c r="C3" s="5" t="s">
        <v>11</v>
      </c>
      <c r="E3" s="1"/>
    </row>
    <row r="4">
      <c r="B4" s="4" t="s">
        <v>12</v>
      </c>
      <c r="C4" s="2">
        <v>9.17</v>
      </c>
      <c r="E4" s="1"/>
    </row>
    <row r="5">
      <c r="B5" s="6" t="s">
        <v>13</v>
      </c>
      <c r="C5" s="7">
        <v>6.00536746E8</v>
      </c>
      <c r="E5" s="3" t="s">
        <v>14</v>
      </c>
      <c r="F5" s="4">
        <v>71958.0</v>
      </c>
      <c r="G5" s="4">
        <v>124557.0</v>
      </c>
      <c r="H5" s="4">
        <v>143922.0</v>
      </c>
      <c r="J5" s="4">
        <v>140804.0</v>
      </c>
      <c r="K5" s="4">
        <v>151267.0</v>
      </c>
      <c r="L5" s="4">
        <v>188628.0</v>
      </c>
      <c r="N5" s="7">
        <v>210286.0</v>
      </c>
      <c r="O5" s="7"/>
    </row>
    <row r="6">
      <c r="B6" s="6" t="s">
        <v>15</v>
      </c>
      <c r="C6" s="8">
        <f>C4*C5</f>
        <v>5506921961</v>
      </c>
      <c r="E6" s="3" t="s">
        <v>16</v>
      </c>
      <c r="F6" s="4">
        <v>84129.0</v>
      </c>
      <c r="G6" s="4">
        <v>164855.0</v>
      </c>
      <c r="H6" s="4">
        <v>175000.0</v>
      </c>
      <c r="J6" s="4">
        <v>176153.0</v>
      </c>
      <c r="K6" s="4">
        <v>183732.0</v>
      </c>
      <c r="L6" s="4">
        <v>234691.0</v>
      </c>
      <c r="N6" s="4">
        <v>279682.0</v>
      </c>
    </row>
    <row r="7">
      <c r="B7" s="6" t="s">
        <v>17</v>
      </c>
      <c r="C7" s="2">
        <v>4.74861E8</v>
      </c>
      <c r="E7" s="3" t="s">
        <v>18</v>
      </c>
      <c r="F7" s="4">
        <v>-12171.0</v>
      </c>
      <c r="G7" s="4">
        <v>-40298.0</v>
      </c>
      <c r="H7" s="4">
        <v>-31078.0</v>
      </c>
      <c r="J7" s="4">
        <v>-35349.0</v>
      </c>
      <c r="K7" s="4">
        <v>-32465.0</v>
      </c>
      <c r="L7" s="4">
        <v>-46063.0</v>
      </c>
      <c r="N7" s="6">
        <v>-69396.0</v>
      </c>
    </row>
    <row r="8">
      <c r="B8" s="6" t="s">
        <v>19</v>
      </c>
      <c r="C8" s="2">
        <v>3799000.0</v>
      </c>
      <c r="E8" s="3" t="s">
        <v>20</v>
      </c>
      <c r="F8" s="4">
        <v>9742.0</v>
      </c>
      <c r="G8" s="4">
        <v>11247.0</v>
      </c>
      <c r="H8" s="4">
        <v>16634.0</v>
      </c>
      <c r="J8" s="4">
        <v>20461.0</v>
      </c>
      <c r="K8" s="4">
        <v>23557.0</v>
      </c>
      <c r="L8" s="4">
        <v>28105.0</v>
      </c>
      <c r="N8" s="4">
        <v>26535.0</v>
      </c>
    </row>
    <row r="9">
      <c r="B9" s="6" t="s">
        <v>21</v>
      </c>
      <c r="C9" s="8">
        <f>C6+C8-C7</f>
        <v>5035859961</v>
      </c>
      <c r="E9" s="3" t="s">
        <v>22</v>
      </c>
      <c r="F9" s="4">
        <v>25579.0</v>
      </c>
      <c r="G9" s="4">
        <v>38652.0</v>
      </c>
      <c r="H9" s="4">
        <v>42421.0</v>
      </c>
      <c r="J9" s="4">
        <v>80890.0</v>
      </c>
      <c r="K9" s="4">
        <v>95953.0</v>
      </c>
      <c r="L9" s="4">
        <v>85578.0</v>
      </c>
      <c r="N9" s="4">
        <v>104016.0</v>
      </c>
    </row>
    <row r="10">
      <c r="E10" s="3" t="s">
        <v>23</v>
      </c>
      <c r="F10" s="4">
        <v>36111.0</v>
      </c>
      <c r="G10" s="4">
        <v>49339.0</v>
      </c>
      <c r="H10" s="4">
        <v>67585.0</v>
      </c>
      <c r="J10" s="4">
        <v>103812.0</v>
      </c>
      <c r="K10" s="4">
        <v>114444.0</v>
      </c>
      <c r="L10" s="4">
        <v>113683.0</v>
      </c>
      <c r="N10" s="4">
        <v>140403.0</v>
      </c>
    </row>
    <row r="11">
      <c r="E11" s="3" t="s">
        <v>24</v>
      </c>
      <c r="F11" s="4">
        <v>-48282.0</v>
      </c>
      <c r="G11" s="4">
        <v>-89637.0</v>
      </c>
      <c r="H11" s="4">
        <v>-98663.0</v>
      </c>
      <c r="J11" s="4">
        <v>-139161.0</v>
      </c>
      <c r="K11" s="4">
        <v>-146909.0</v>
      </c>
      <c r="L11" s="4">
        <v>-159746.0</v>
      </c>
      <c r="N11" s="4">
        <v>209799.0</v>
      </c>
    </row>
    <row r="12">
      <c r="E12" s="3" t="s">
        <v>25</v>
      </c>
      <c r="F12" s="4">
        <v>68.0</v>
      </c>
      <c r="G12" s="4">
        <v>1446.0</v>
      </c>
      <c r="H12" s="4">
        <v>4151.0</v>
      </c>
      <c r="J12" s="4">
        <v>2054.0</v>
      </c>
      <c r="K12" s="4">
        <v>3838.0</v>
      </c>
      <c r="L12" s="4">
        <v>13429.0</v>
      </c>
      <c r="N12" s="4">
        <v>17632.0</v>
      </c>
    </row>
    <row r="13">
      <c r="E13" s="3" t="s">
        <v>26</v>
      </c>
      <c r="F13" s="4">
        <v>-60746.0</v>
      </c>
      <c r="G13" s="4">
        <v>-99634.0</v>
      </c>
      <c r="H13" s="4">
        <v>-106671.0</v>
      </c>
      <c r="J13" s="4">
        <v>-156903.0</v>
      </c>
      <c r="K13" s="4">
        <v>-172873.0</v>
      </c>
      <c r="L13" s="4">
        <v>-169237.0</v>
      </c>
      <c r="N13" s="4">
        <v>-207831.0</v>
      </c>
    </row>
    <row r="14">
      <c r="E14" s="3" t="s">
        <v>27</v>
      </c>
      <c r="F14" s="4">
        <v>0.0</v>
      </c>
      <c r="G14" s="4">
        <v>0.0</v>
      </c>
      <c r="H14" s="4">
        <v>0.0</v>
      </c>
      <c r="J14" s="4">
        <v>-414.0</v>
      </c>
      <c r="K14" s="4">
        <v>423.0</v>
      </c>
      <c r="L14" s="4">
        <v>1521.0</v>
      </c>
      <c r="N14" s="4">
        <v>-1270.0</v>
      </c>
    </row>
    <row r="15">
      <c r="E15" s="3" t="s">
        <v>28</v>
      </c>
      <c r="F15" s="4">
        <v>-60746.0</v>
      </c>
      <c r="G15" s="4">
        <v>-99634.0</v>
      </c>
      <c r="H15" s="4">
        <v>-106671.0</v>
      </c>
      <c r="J15" s="4">
        <v>-156489.0</v>
      </c>
      <c r="K15" s="4">
        <v>-173296.0</v>
      </c>
      <c r="L15" s="4">
        <v>-170758.0</v>
      </c>
      <c r="N15" s="4">
        <v>-206561.0</v>
      </c>
      <c r="O15" s="9">
        <f t="shared" ref="O15:U15" si="1">N15*(1+F20)</f>
        <v>-216889.05</v>
      </c>
      <c r="P15" s="9">
        <f t="shared" si="1"/>
        <v>-216889.05</v>
      </c>
      <c r="Q15" s="9">
        <f t="shared" si="1"/>
        <v>-216889.05</v>
      </c>
      <c r="R15" s="9">
        <f t="shared" si="1"/>
        <v>-216889.05</v>
      </c>
      <c r="S15" s="9">
        <f t="shared" si="1"/>
        <v>-216889.05</v>
      </c>
      <c r="T15" s="9">
        <f t="shared" si="1"/>
        <v>-216889.05</v>
      </c>
      <c r="U15" s="9">
        <f t="shared" si="1"/>
        <v>-216889.05</v>
      </c>
    </row>
    <row r="16">
      <c r="E16" s="3" t="s">
        <v>29</v>
      </c>
      <c r="F16" s="4">
        <v>-0.12</v>
      </c>
      <c r="G16" s="4">
        <v>-0.18</v>
      </c>
      <c r="H16" s="4">
        <v>-0.19</v>
      </c>
      <c r="J16" s="4">
        <v>-0.27</v>
      </c>
      <c r="K16" s="4">
        <v>-0.3</v>
      </c>
      <c r="L16" s="4">
        <v>-0.3</v>
      </c>
      <c r="N16" s="4">
        <v>-0.35</v>
      </c>
    </row>
    <row r="17">
      <c r="E17" s="3" t="s">
        <v>13</v>
      </c>
      <c r="F17" s="4">
        <v>5.13458287E8</v>
      </c>
      <c r="G17" s="4">
        <v>5.67033722E8</v>
      </c>
      <c r="H17" s="4">
        <v>5.74520806E8</v>
      </c>
      <c r="J17" s="4">
        <v>5.77866983E8</v>
      </c>
      <c r="K17" s="4">
        <v>5.78043278E8</v>
      </c>
      <c r="L17" s="4">
        <v>5.78043278E8</v>
      </c>
      <c r="N17" s="4">
        <v>5.89205165E8</v>
      </c>
    </row>
    <row r="18">
      <c r="E18" s="1"/>
    </row>
    <row r="19">
      <c r="E19" s="3" t="s">
        <v>30</v>
      </c>
      <c r="F19" s="10">
        <v>0.09</v>
      </c>
    </row>
    <row r="20">
      <c r="E20" s="3" t="s">
        <v>31</v>
      </c>
      <c r="F20" s="10">
        <v>0.05</v>
      </c>
    </row>
    <row r="21">
      <c r="E21" s="3" t="s">
        <v>32</v>
      </c>
      <c r="F21" s="11">
        <f t="array" ref="F21">NPV(F19, O15:U15)</f>
        <v>-1091592.359</v>
      </c>
    </row>
    <row r="22">
      <c r="E22" s="3" t="s">
        <v>33</v>
      </c>
      <c r="F22" s="11">
        <f>F21+C7/1000-C8/1000</f>
        <v>-620530.3591</v>
      </c>
    </row>
    <row r="23">
      <c r="E23" s="3" t="s">
        <v>13</v>
      </c>
      <c r="F23" s="9">
        <f>N17</f>
        <v>589205165</v>
      </c>
    </row>
    <row r="24">
      <c r="E24" s="1"/>
    </row>
    <row r="25">
      <c r="E25" s="1"/>
    </row>
    <row r="26">
      <c r="E26" s="1"/>
    </row>
    <row r="27">
      <c r="E27" s="1"/>
    </row>
    <row r="28">
      <c r="E28" s="1"/>
    </row>
    <row r="29">
      <c r="E29" s="1"/>
    </row>
    <row r="30">
      <c r="E30" s="1"/>
    </row>
    <row r="31">
      <c r="E31" s="1"/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  <row r="991">
      <c r="E991" s="1"/>
    </row>
    <row r="992">
      <c r="E992" s="1"/>
    </row>
    <row r="993">
      <c r="E993" s="1"/>
    </row>
    <row r="994">
      <c r="E994" s="1"/>
    </row>
    <row r="995">
      <c r="E995" s="1"/>
    </row>
    <row r="996">
      <c r="E996" s="1"/>
    </row>
    <row r="997">
      <c r="E997" s="1"/>
    </row>
    <row r="998">
      <c r="E998" s="1"/>
    </row>
    <row r="999">
      <c r="E999" s="1"/>
    </row>
    <row r="1000">
      <c r="E1000" s="1"/>
    </row>
    <row r="1001">
      <c r="E1001" s="1"/>
    </row>
  </sheetData>
  <drawing r:id="rId1"/>
</worksheet>
</file>