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<sst xmlns="http://schemas.openxmlformats.org/spreadsheetml/2006/main" count="46" uniqueCount="38">
  <si>
    <t>CROX</t>
  </si>
  <si>
    <t>Y20</t>
  </si>
  <si>
    <t>Y21</t>
  </si>
  <si>
    <t>Y22</t>
  </si>
  <si>
    <t>Price</t>
  </si>
  <si>
    <t>Revenue</t>
  </si>
  <si>
    <t>Shares Outstanding</t>
  </si>
  <si>
    <t>COGS</t>
  </si>
  <si>
    <t>Market Cap</t>
  </si>
  <si>
    <t>Profit Margin</t>
  </si>
  <si>
    <t>Cash</t>
  </si>
  <si>
    <t>Gross Profit</t>
  </si>
  <si>
    <t>Debt</t>
  </si>
  <si>
    <t>R&amp;D</t>
  </si>
  <si>
    <t>N/A</t>
  </si>
  <si>
    <t>EV</t>
  </si>
  <si>
    <t>SG&amp;A</t>
  </si>
  <si>
    <t>Valueline (3-5 pt)</t>
  </si>
  <si>
    <t>$105 - $155</t>
  </si>
  <si>
    <t>Operating Expenses</t>
  </si>
  <si>
    <t>Operating Income</t>
  </si>
  <si>
    <t>Discount (WAPM)</t>
  </si>
  <si>
    <t>Interest Income</t>
  </si>
  <si>
    <t>Terminal</t>
  </si>
  <si>
    <t>Pretax Income</t>
  </si>
  <si>
    <t>NPV</t>
  </si>
  <si>
    <t>Taxes</t>
  </si>
  <si>
    <t>NPV + Cash - Debt</t>
  </si>
  <si>
    <t>Net Income</t>
  </si>
  <si>
    <t>Shares</t>
  </si>
  <si>
    <t>EPS</t>
  </si>
  <si>
    <t>Expected Price</t>
  </si>
  <si>
    <t>Revenue Growth</t>
  </si>
  <si>
    <t>Notes</t>
  </si>
  <si>
    <t>Year</t>
  </si>
  <si>
    <t>Growth Rate</t>
  </si>
  <si>
    <t>What are you doing, that your competitors aren't doing yet?</t>
  </si>
  <si>
    <t>What are the insiders doing?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</si>
</sst>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left" vertical="bottom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2" numFmtId="3" xfId="0" applyAlignment="1" applyFont="1" applyNumberFormat="1">
      <alignment readingOrder="0"/>
    </xf>
    <xf borderId="0" fillId="0" fontId="2" numFmtId="10" xfId="0" applyFont="1" applyNumberFormat="1"/>
    <xf borderId="0" fillId="0" fontId="2" numFmtId="0" xfId="0" applyFont="1"/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readingOrder="0"/>
    </xf>
    <xf borderId="0" fillId="0" fontId="2" numFmtId="3" xfId="0" applyFont="1" applyNumberFormat="1"/>
    <xf borderId="0" fillId="0" fontId="3" numFmtId="0" xfId="0" applyAlignment="1" applyFont="1">
      <alignment shrinkToFit="0" vertical="bottom" wrapText="1"/>
    </xf>
    <xf borderId="0" fillId="2" fontId="4" numFmtId="0" xfId="0" applyAlignment="1" applyFill="1" applyFont="1">
      <alignment horizontal="left" readingOrder="0"/>
    </xf>
    <xf borderId="0" fillId="0" fontId="2" numFmtId="10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2" numFmtId="165" xfId="0" applyFont="1" applyNumberFormat="1"/>
    <xf borderId="0" fillId="0" fontId="2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/>
    </xf>
    <xf borderId="0" fillId="0" fontId="2" numFmtId="165" xfId="0" applyFont="1" applyNumberFormat="1"/>
    <xf borderId="0" fillId="0" fontId="5" numFmtId="0" xfId="0" applyAlignment="1" applyFont="1">
      <alignment vertical="top"/>
    </xf>
    <xf borderId="0" fillId="0" fontId="5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6.88"/>
    <col customWidth="1" min="3" max="3" width="13.75"/>
    <col customWidth="1" min="4" max="4" width="10.0"/>
    <col customWidth="1" min="5" max="5" width="16.63"/>
    <col customWidth="1" min="9" max="9" width="10.63"/>
  </cols>
  <sheetData>
    <row r="2">
      <c r="B2" s="1" t="s">
        <v>0</v>
      </c>
      <c r="C2" s="2">
        <v>45104.0</v>
      </c>
      <c r="F2" s="3" t="s">
        <v>1</v>
      </c>
      <c r="G2" s="3" t="s">
        <v>2</v>
      </c>
      <c r="H2" s="4" t="s">
        <v>3</v>
      </c>
      <c r="M2" s="5"/>
      <c r="N2" s="5"/>
      <c r="O2" s="5"/>
      <c r="P2" s="1"/>
      <c r="Q2" s="1"/>
      <c r="R2" s="1"/>
      <c r="S2" s="1"/>
      <c r="T2" s="1"/>
      <c r="U2" s="1"/>
    </row>
    <row r="4">
      <c r="B4" s="6" t="s">
        <v>4</v>
      </c>
      <c r="C4" s="7">
        <v>106.15</v>
      </c>
      <c r="E4" s="1" t="s">
        <v>5</v>
      </c>
      <c r="F4" s="8">
        <v>1385.0</v>
      </c>
      <c r="G4" s="8">
        <v>2313.0</v>
      </c>
      <c r="H4" s="8">
        <v>3554.0</v>
      </c>
    </row>
    <row r="5">
      <c r="B5" s="9" t="s">
        <v>6</v>
      </c>
      <c r="C5" s="8">
        <v>62.0</v>
      </c>
      <c r="E5" s="1" t="s">
        <v>7</v>
      </c>
      <c r="F5" s="8">
        <v>636.0</v>
      </c>
      <c r="G5" s="8">
        <v>893.0</v>
      </c>
      <c r="H5" s="8">
        <v>1649.0</v>
      </c>
    </row>
    <row r="6">
      <c r="B6" s="6" t="s">
        <v>8</v>
      </c>
      <c r="C6" s="10">
        <v>6584.0</v>
      </c>
      <c r="E6" s="1" t="s">
        <v>9</v>
      </c>
      <c r="F6" s="11">
        <f t="shared" ref="F6:H6" si="1">(F4-F5)/F4</f>
        <v>0.5407942238</v>
      </c>
      <c r="G6" s="11">
        <f t="shared" si="1"/>
        <v>0.6139213143</v>
      </c>
      <c r="H6" s="11">
        <f t="shared" si="1"/>
        <v>0.5360157569</v>
      </c>
      <c r="I6" s="11"/>
      <c r="J6" s="11"/>
      <c r="K6" s="11"/>
      <c r="L6" s="11"/>
      <c r="M6" s="11"/>
    </row>
    <row r="7">
      <c r="B7" s="6" t="s">
        <v>10</v>
      </c>
      <c r="C7" s="10">
        <v>125.0</v>
      </c>
      <c r="E7" s="1" t="s">
        <v>11</v>
      </c>
      <c r="F7" s="12">
        <f t="shared" ref="F7:H7" si="2">F4-F5</f>
        <v>749</v>
      </c>
      <c r="G7" s="12">
        <f t="shared" si="2"/>
        <v>1420</v>
      </c>
      <c r="H7" s="12">
        <f t="shared" si="2"/>
        <v>1905</v>
      </c>
    </row>
    <row r="8">
      <c r="B8" s="6" t="s">
        <v>12</v>
      </c>
      <c r="C8" s="8">
        <v>2550.0</v>
      </c>
      <c r="E8" s="13" t="s">
        <v>13</v>
      </c>
      <c r="F8" s="14" t="s">
        <v>14</v>
      </c>
      <c r="G8" s="14" t="s">
        <v>14</v>
      </c>
      <c r="H8" s="14" t="s">
        <v>14</v>
      </c>
      <c r="K8" s="5"/>
      <c r="L8" s="5"/>
      <c r="M8" s="5"/>
    </row>
    <row r="9">
      <c r="B9" s="6" t="s">
        <v>15</v>
      </c>
      <c r="C9" s="15">
        <f>C6+C8-C7</f>
        <v>9009</v>
      </c>
      <c r="E9" s="16" t="s">
        <v>16</v>
      </c>
      <c r="F9" s="8">
        <v>514.0</v>
      </c>
      <c r="G9" s="8">
        <v>737.0</v>
      </c>
      <c r="H9" s="8">
        <v>1009.0</v>
      </c>
    </row>
    <row r="10">
      <c r="B10" s="17" t="s">
        <v>17</v>
      </c>
      <c r="C10" s="8" t="s">
        <v>18</v>
      </c>
      <c r="E10" s="16" t="s">
        <v>19</v>
      </c>
      <c r="F10" s="14" t="s">
        <v>14</v>
      </c>
      <c r="G10" s="14" t="s">
        <v>14</v>
      </c>
      <c r="H10" s="14" t="s">
        <v>14</v>
      </c>
    </row>
    <row r="11">
      <c r="B11" s="1"/>
      <c r="C11" s="10"/>
      <c r="E11" s="16" t="s">
        <v>20</v>
      </c>
      <c r="F11" s="8">
        <v>214.0</v>
      </c>
      <c r="G11" s="8">
        <v>683.0</v>
      </c>
      <c r="H11" s="8">
        <v>850.0</v>
      </c>
    </row>
    <row r="12">
      <c r="B12" s="13" t="s">
        <v>21</v>
      </c>
      <c r="C12" s="18">
        <v>0.0789</v>
      </c>
      <c r="E12" s="16" t="s">
        <v>22</v>
      </c>
      <c r="F12" s="8">
        <v>0.0</v>
      </c>
      <c r="G12" s="8">
        <v>0.0</v>
      </c>
      <c r="H12" s="8">
        <v>1.0</v>
      </c>
    </row>
    <row r="13">
      <c r="B13" s="16" t="s">
        <v>23</v>
      </c>
      <c r="C13" s="19">
        <v>0.15</v>
      </c>
      <c r="E13" s="16" t="s">
        <v>24</v>
      </c>
      <c r="F13" s="8">
        <v>207.0</v>
      </c>
      <c r="G13" s="8">
        <v>663.0</v>
      </c>
      <c r="H13" s="8">
        <v>718.0</v>
      </c>
    </row>
    <row r="14">
      <c r="B14" s="16" t="s">
        <v>25</v>
      </c>
      <c r="C14" s="20">
        <f t="array" ref="C14">NPV(C12,G21:G30)</f>
        <v>8388.080928</v>
      </c>
      <c r="E14" s="16" t="s">
        <v>26</v>
      </c>
      <c r="F14" s="8">
        <v>-105.0</v>
      </c>
      <c r="G14" s="8">
        <v>-61.0</v>
      </c>
      <c r="H14" s="8">
        <v>178.0</v>
      </c>
    </row>
    <row r="15">
      <c r="B15" s="16" t="s">
        <v>27</v>
      </c>
      <c r="C15" s="20">
        <f>C14+C7-C8</f>
        <v>5963.080928</v>
      </c>
      <c r="D15" s="21"/>
      <c r="E15" s="16" t="s">
        <v>28</v>
      </c>
      <c r="F15" s="8">
        <v>312.0</v>
      </c>
      <c r="G15" s="8">
        <v>725.0</v>
      </c>
      <c r="H15" s="8">
        <v>540.0</v>
      </c>
    </row>
    <row r="16">
      <c r="B16" s="16" t="s">
        <v>29</v>
      </c>
      <c r="C16" s="12">
        <f>C5</f>
        <v>62</v>
      </c>
      <c r="D16" s="21"/>
      <c r="E16" s="16" t="s">
        <v>30</v>
      </c>
      <c r="F16" s="8">
        <v>4.64</v>
      </c>
      <c r="G16" s="8">
        <v>11.62</v>
      </c>
      <c r="H16" s="8">
        <v>8.82</v>
      </c>
    </row>
    <row r="17">
      <c r="B17" s="13" t="s">
        <v>31</v>
      </c>
      <c r="C17" s="20">
        <f>C15/C16</f>
        <v>96.17872465</v>
      </c>
      <c r="D17" s="21"/>
      <c r="E17" s="16" t="s">
        <v>29</v>
      </c>
      <c r="F17" s="8">
        <v>67.0</v>
      </c>
      <c r="G17" s="8">
        <v>62.0</v>
      </c>
      <c r="H17" s="8">
        <v>61.0</v>
      </c>
    </row>
    <row r="18">
      <c r="B18" s="22"/>
      <c r="D18" s="23"/>
      <c r="E18" s="24" t="s">
        <v>32</v>
      </c>
      <c r="F18" s="14" t="s">
        <v>14</v>
      </c>
      <c r="G18" s="11">
        <f t="shared" ref="G18:H18" si="3">(G4-F4)/F4</f>
        <v>0.6700361011</v>
      </c>
      <c r="H18" s="11">
        <f t="shared" si="3"/>
        <v>0.5365326416</v>
      </c>
      <c r="L18" s="11"/>
      <c r="M18" s="11"/>
    </row>
    <row r="19">
      <c r="B19" s="13"/>
      <c r="D19" s="25"/>
      <c r="E19" s="26"/>
    </row>
    <row r="20">
      <c r="B20" s="27" t="s">
        <v>33</v>
      </c>
      <c r="C20" s="26"/>
      <c r="D20" s="26"/>
      <c r="E20" s="1" t="s">
        <v>34</v>
      </c>
      <c r="F20" s="28" t="s">
        <v>35</v>
      </c>
      <c r="G20" s="29" t="s">
        <v>28</v>
      </c>
      <c r="H20" s="26"/>
      <c r="I20" s="5"/>
      <c r="L20" s="5"/>
    </row>
    <row r="21">
      <c r="B21" s="22" t="s">
        <v>36</v>
      </c>
      <c r="D21" s="26"/>
      <c r="E21" s="30">
        <v>2021.0</v>
      </c>
      <c r="F21" s="11">
        <f>G18</f>
        <v>0.6700361011</v>
      </c>
      <c r="G21" s="31">
        <f>G15</f>
        <v>725</v>
      </c>
    </row>
    <row r="22">
      <c r="D22" s="32"/>
      <c r="E22" s="30">
        <v>2022.0</v>
      </c>
      <c r="F22" s="11">
        <f>H18</f>
        <v>0.5365326416</v>
      </c>
      <c r="G22" s="31">
        <f>H15</f>
        <v>540</v>
      </c>
    </row>
    <row r="23">
      <c r="B23" s="33" t="s">
        <v>37</v>
      </c>
      <c r="D23" s="33"/>
      <c r="E23" s="30">
        <v>2023.0</v>
      </c>
      <c r="F23" s="18">
        <v>0.4</v>
      </c>
      <c r="G23" s="31">
        <f t="shared" ref="G23:G30" si="4">G22*(1+F23)</f>
        <v>756</v>
      </c>
    </row>
    <row r="24">
      <c r="D24" s="32"/>
      <c r="E24" s="30">
        <v>2024.0</v>
      </c>
      <c r="F24" s="18">
        <v>0.3</v>
      </c>
      <c r="G24" s="31">
        <f t="shared" si="4"/>
        <v>982.8</v>
      </c>
    </row>
    <row r="25">
      <c r="C25" s="18"/>
      <c r="D25" s="26"/>
      <c r="E25" s="30">
        <v>2025.0</v>
      </c>
      <c r="F25" s="18">
        <v>0.2</v>
      </c>
      <c r="G25" s="31">
        <f t="shared" si="4"/>
        <v>1179.36</v>
      </c>
    </row>
    <row r="26">
      <c r="C26" s="18"/>
      <c r="D26" s="26"/>
      <c r="E26" s="30">
        <v>2026.0</v>
      </c>
      <c r="F26" s="18">
        <v>0.2</v>
      </c>
      <c r="G26" s="31">
        <f t="shared" si="4"/>
        <v>1415.232</v>
      </c>
    </row>
    <row r="27">
      <c r="C27" s="18"/>
      <c r="D27" s="26"/>
      <c r="E27" s="30">
        <v>2027.0</v>
      </c>
      <c r="F27" s="18">
        <v>0.15</v>
      </c>
      <c r="G27" s="31">
        <f t="shared" si="4"/>
        <v>1627.5168</v>
      </c>
    </row>
    <row r="28">
      <c r="C28" s="18"/>
      <c r="E28" s="30">
        <v>2028.0</v>
      </c>
      <c r="F28" s="18">
        <v>0.15</v>
      </c>
      <c r="G28" s="31">
        <f t="shared" si="4"/>
        <v>1871.64432</v>
      </c>
    </row>
    <row r="29">
      <c r="C29" s="18"/>
      <c r="E29" s="30">
        <v>2029.0</v>
      </c>
      <c r="F29" s="18">
        <v>0.15</v>
      </c>
      <c r="G29" s="31">
        <f t="shared" si="4"/>
        <v>2152.390968</v>
      </c>
    </row>
    <row r="30">
      <c r="C30" s="18"/>
      <c r="E30" s="30">
        <v>2030.0</v>
      </c>
      <c r="F30" s="18">
        <v>0.15</v>
      </c>
      <c r="G30" s="31">
        <f t="shared" si="4"/>
        <v>2475.249613</v>
      </c>
    </row>
    <row r="31">
      <c r="C31" s="18"/>
    </row>
  </sheetData>
  <mergeCells count="2">
    <mergeCell ref="B21:C22"/>
    <mergeCell ref="B23:C24"/>
  </mergeCells>
  <drawing r:id="rId1"/>
</worksheet>
</file>