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fly\sql-scripts\shipment-charges-and-gain-loss-v3.0\xx-analysis\threshold-tracker\"/>
    </mc:Choice>
  </mc:AlternateContent>
  <bookViews>
    <workbookView xWindow="0" yWindow="0" windowWidth="20490" windowHeight="7530"/>
  </bookViews>
  <sheets>
    <sheet name="Requirements" sheetId="1" r:id="rId1"/>
    <sheet name="Threshold" sheetId="2" r:id="rId2"/>
  </sheets>
  <externalReferences>
    <externalReference r:id="rId3"/>
    <externalReference r:id="rId4"/>
  </externalReferences>
  <definedNames>
    <definedName name="_xlnm._FilterDatabase" localSheetId="1" hidden="1">Threshold!$A$1:$E$502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1" i="1" l="1"/>
  <c r="Z21" i="1"/>
  <c r="W21" i="1"/>
  <c r="V21" i="1"/>
  <c r="S21" i="1"/>
  <c r="R21" i="1"/>
  <c r="O21" i="1"/>
  <c r="N21" i="1"/>
  <c r="K21" i="1"/>
  <c r="J21" i="1"/>
  <c r="G21" i="1"/>
  <c r="F21" i="1"/>
  <c r="C21" i="1"/>
  <c r="B21" i="1"/>
  <c r="AA18" i="1"/>
  <c r="AA17" i="1"/>
  <c r="AA16" i="1"/>
  <c r="AA15" i="1"/>
  <c r="AA14" i="1"/>
  <c r="AA13" i="1"/>
  <c r="AA12" i="1"/>
  <c r="AA11" i="1"/>
  <c r="AA10" i="1"/>
  <c r="AA9" i="1"/>
  <c r="AA8" i="1"/>
  <c r="W18" i="1"/>
  <c r="W17" i="1"/>
  <c r="W16" i="1"/>
  <c r="W15" i="1"/>
  <c r="W14" i="1"/>
  <c r="W13" i="1"/>
  <c r="W12" i="1"/>
  <c r="W11" i="1"/>
  <c r="W10" i="1"/>
  <c r="W9" i="1"/>
  <c r="W8" i="1"/>
  <c r="S18" i="1"/>
  <c r="S17" i="1"/>
  <c r="S16" i="1"/>
  <c r="S15" i="1"/>
  <c r="S14" i="1"/>
  <c r="S13" i="1"/>
  <c r="S12" i="1"/>
  <c r="S11" i="1"/>
  <c r="S10" i="1"/>
  <c r="S9" i="1"/>
  <c r="S8" i="1"/>
  <c r="O18" i="1"/>
  <c r="O17" i="1"/>
  <c r="O16" i="1"/>
  <c r="O15" i="1"/>
  <c r="O14" i="1"/>
  <c r="O13" i="1"/>
  <c r="O12" i="1"/>
  <c r="O11" i="1"/>
  <c r="O10" i="1"/>
  <c r="O9" i="1"/>
  <c r="O8" i="1"/>
  <c r="K18" i="1"/>
  <c r="K17" i="1"/>
  <c r="K16" i="1"/>
  <c r="K15" i="1"/>
  <c r="K14" i="1"/>
  <c r="K13" i="1"/>
  <c r="K12" i="1"/>
  <c r="K11" i="1"/>
  <c r="K10" i="1"/>
  <c r="K9" i="1"/>
  <c r="K8" i="1"/>
  <c r="G18" i="1"/>
  <c r="G17" i="1"/>
  <c r="G16" i="1"/>
  <c r="G15" i="1"/>
  <c r="G14" i="1"/>
  <c r="G13" i="1"/>
  <c r="G12" i="1"/>
  <c r="G11" i="1"/>
  <c r="G10" i="1"/>
  <c r="G9" i="1"/>
  <c r="G8" i="1"/>
  <c r="C18" i="1"/>
  <c r="C17" i="1"/>
  <c r="C16" i="1"/>
  <c r="C15" i="1"/>
  <c r="C14" i="1"/>
  <c r="C13" i="1"/>
  <c r="C12" i="1"/>
  <c r="C11" i="1"/>
  <c r="C10" i="1"/>
  <c r="C9" i="1"/>
  <c r="C8" i="1"/>
  <c r="Z18" i="1"/>
  <c r="Z17" i="1"/>
  <c r="Z16" i="1"/>
  <c r="Z15" i="1"/>
  <c r="Z14" i="1"/>
  <c r="Z13" i="1"/>
  <c r="Z12" i="1"/>
  <c r="Z11" i="1"/>
  <c r="Z10" i="1"/>
  <c r="Z9" i="1"/>
  <c r="Z8" i="1"/>
  <c r="V18" i="1"/>
  <c r="V17" i="1"/>
  <c r="V16" i="1"/>
  <c r="V15" i="1"/>
  <c r="V14" i="1"/>
  <c r="V13" i="1"/>
  <c r="V12" i="1"/>
  <c r="V11" i="1"/>
  <c r="V10" i="1"/>
  <c r="V9" i="1"/>
  <c r="V8" i="1"/>
  <c r="R18" i="1"/>
  <c r="R17" i="1"/>
  <c r="R16" i="1"/>
  <c r="R15" i="1"/>
  <c r="R14" i="1"/>
  <c r="R13" i="1"/>
  <c r="R12" i="1"/>
  <c r="R11" i="1"/>
  <c r="R10" i="1"/>
  <c r="R9" i="1"/>
  <c r="N18" i="1"/>
  <c r="N17" i="1"/>
  <c r="N16" i="1"/>
  <c r="N15" i="1"/>
  <c r="N14" i="1"/>
  <c r="N13" i="1"/>
  <c r="N12" i="1"/>
  <c r="N11" i="1"/>
  <c r="N10" i="1"/>
  <c r="N9" i="1"/>
  <c r="N8" i="1"/>
  <c r="R8" i="1"/>
  <c r="J18" i="1"/>
  <c r="J17" i="1"/>
  <c r="J16" i="1"/>
  <c r="J15" i="1"/>
  <c r="J14" i="1"/>
  <c r="J13" i="1"/>
  <c r="J12" i="1"/>
  <c r="J11" i="1"/>
  <c r="J10" i="1"/>
  <c r="J9" i="1"/>
  <c r="J8" i="1"/>
  <c r="F18" i="1"/>
  <c r="F17" i="1"/>
  <c r="F16" i="1"/>
  <c r="F15" i="1"/>
  <c r="F14" i="1"/>
  <c r="F13" i="1"/>
  <c r="F12" i="1"/>
  <c r="F11" i="1"/>
  <c r="F10" i="1"/>
  <c r="F9" i="1"/>
  <c r="F8" i="1"/>
  <c r="B18" i="1"/>
  <c r="B17" i="1"/>
  <c r="B16" i="1"/>
  <c r="B15" i="1"/>
  <c r="B14" i="1"/>
  <c r="B13" i="1"/>
  <c r="B12" i="1"/>
  <c r="B11" i="1"/>
  <c r="B10" i="1"/>
  <c r="B9" i="1"/>
  <c r="B8" i="1"/>
  <c r="AQ21" i="1" l="1"/>
  <c r="AP21" i="1"/>
  <c r="AM21" i="1"/>
  <c r="AL21" i="1"/>
  <c r="AE21" i="1"/>
  <c r="AD21" i="1"/>
  <c r="AH21" i="1" s="1"/>
  <c r="AB21" i="1"/>
  <c r="AC21" i="1" s="1"/>
  <c r="X21" i="1"/>
  <c r="Y21" i="1" s="1"/>
  <c r="T21" i="1"/>
  <c r="U21" i="1" s="1"/>
  <c r="P21" i="1"/>
  <c r="Q21" i="1" s="1"/>
  <c r="L21" i="1"/>
  <c r="M21" i="1" s="1"/>
  <c r="H21" i="1"/>
  <c r="I21" i="1" s="1"/>
  <c r="D21" i="1"/>
  <c r="E21" i="1" s="1"/>
  <c r="AE18" i="1"/>
  <c r="AI18" i="1" s="1"/>
  <c r="AD18" i="1"/>
  <c r="AE17" i="1"/>
  <c r="AI17" i="1" s="1"/>
  <c r="AD17" i="1"/>
  <c r="AH17" i="1" s="1"/>
  <c r="AE16" i="1"/>
  <c r="AI16" i="1" s="1"/>
  <c r="AD16" i="1"/>
  <c r="AE15" i="1"/>
  <c r="AI15" i="1" s="1"/>
  <c r="AD15" i="1"/>
  <c r="AH15" i="1" s="1"/>
  <c r="AE14" i="1"/>
  <c r="AI14" i="1" s="1"/>
  <c r="AD14" i="1"/>
  <c r="AE13" i="1"/>
  <c r="AI13" i="1" s="1"/>
  <c r="AD13" i="1"/>
  <c r="AH13" i="1" s="1"/>
  <c r="AE12" i="1"/>
  <c r="AI12" i="1" s="1"/>
  <c r="AD12" i="1"/>
  <c r="AE11" i="1"/>
  <c r="AI11" i="1" s="1"/>
  <c r="AD11" i="1"/>
  <c r="AH11" i="1" s="1"/>
  <c r="AE10" i="1"/>
  <c r="AI10" i="1" s="1"/>
  <c r="AD10" i="1"/>
  <c r="AE9" i="1"/>
  <c r="AI9" i="1" s="1"/>
  <c r="AD9" i="1"/>
  <c r="AH9" i="1" s="1"/>
  <c r="AE8" i="1"/>
  <c r="AI8" i="1" s="1"/>
  <c r="AD8" i="1"/>
  <c r="AA19" i="1"/>
  <c r="Z19" i="1"/>
  <c r="AB18" i="1"/>
  <c r="AC18" i="1" s="1"/>
  <c r="AB17" i="1"/>
  <c r="AC17" i="1" s="1"/>
  <c r="AB16" i="1"/>
  <c r="AC16" i="1" s="1"/>
  <c r="AB15" i="1"/>
  <c r="AC15" i="1" s="1"/>
  <c r="AB14" i="1"/>
  <c r="AC14" i="1" s="1"/>
  <c r="AB13" i="1"/>
  <c r="AC13" i="1" s="1"/>
  <c r="AB12" i="1"/>
  <c r="AC12" i="1" s="1"/>
  <c r="AB11" i="1"/>
  <c r="AC11" i="1" s="1"/>
  <c r="AB10" i="1"/>
  <c r="AC10" i="1" s="1"/>
  <c r="AB9" i="1"/>
  <c r="AC9" i="1" s="1"/>
  <c r="AB8" i="1"/>
  <c r="AC8" i="1" s="1"/>
  <c r="W19" i="1"/>
  <c r="V19" i="1"/>
  <c r="X18" i="1"/>
  <c r="Y18" i="1" s="1"/>
  <c r="X17" i="1"/>
  <c r="Y17" i="1" s="1"/>
  <c r="X16" i="1"/>
  <c r="Y16" i="1" s="1"/>
  <c r="X15" i="1"/>
  <c r="Y15" i="1" s="1"/>
  <c r="X14" i="1"/>
  <c r="Y14" i="1" s="1"/>
  <c r="X13" i="1"/>
  <c r="Y13" i="1" s="1"/>
  <c r="X12" i="1"/>
  <c r="Y12" i="1" s="1"/>
  <c r="X11" i="1"/>
  <c r="Y11" i="1" s="1"/>
  <c r="X10" i="1"/>
  <c r="Y10" i="1" s="1"/>
  <c r="X9" i="1"/>
  <c r="Y9" i="1" s="1"/>
  <c r="X8" i="1"/>
  <c r="Y8" i="1" s="1"/>
  <c r="S19" i="1"/>
  <c r="R19" i="1"/>
  <c r="T18" i="1"/>
  <c r="U18" i="1" s="1"/>
  <c r="T17" i="1"/>
  <c r="U17" i="1" s="1"/>
  <c r="T16" i="1"/>
  <c r="U16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O19" i="1"/>
  <c r="N19" i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K19" i="1"/>
  <c r="J19" i="1"/>
  <c r="G19" i="1"/>
  <c r="F19" i="1"/>
  <c r="C19" i="1"/>
  <c r="B19" i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AQ18" i="1"/>
  <c r="AP18" i="1"/>
  <c r="AM18" i="1"/>
  <c r="AL18" i="1"/>
  <c r="AQ17" i="1"/>
  <c r="AP17" i="1"/>
  <c r="AM17" i="1"/>
  <c r="AN17" i="1" s="1"/>
  <c r="AO17" i="1" s="1"/>
  <c r="AL17" i="1"/>
  <c r="AQ16" i="1"/>
  <c r="AP16" i="1"/>
  <c r="AM16" i="1"/>
  <c r="AL16" i="1"/>
  <c r="AQ15" i="1"/>
  <c r="AP15" i="1"/>
  <c r="AM15" i="1"/>
  <c r="AL15" i="1"/>
  <c r="AQ14" i="1"/>
  <c r="AP14" i="1"/>
  <c r="AM14" i="1"/>
  <c r="AL14" i="1"/>
  <c r="AQ13" i="1"/>
  <c r="AP13" i="1"/>
  <c r="AM13" i="1"/>
  <c r="AN13" i="1" s="1"/>
  <c r="AO13" i="1" s="1"/>
  <c r="AL13" i="1"/>
  <c r="AQ12" i="1"/>
  <c r="AP12" i="1"/>
  <c r="AM12" i="1"/>
  <c r="AL12" i="1"/>
  <c r="AQ11" i="1"/>
  <c r="AP11" i="1"/>
  <c r="AM11" i="1"/>
  <c r="AL11" i="1"/>
  <c r="AQ10" i="1"/>
  <c r="AP10" i="1"/>
  <c r="AM10" i="1"/>
  <c r="AL10" i="1"/>
  <c r="AQ9" i="1"/>
  <c r="AP9" i="1"/>
  <c r="AM9" i="1"/>
  <c r="AN9" i="1" s="1"/>
  <c r="AO9" i="1" s="1"/>
  <c r="AL9" i="1"/>
  <c r="AM8" i="1"/>
  <c r="AL8" i="1"/>
  <c r="AQ8" i="1"/>
  <c r="AP8" i="1"/>
  <c r="AF21" i="1" l="1"/>
  <c r="AG21" i="1" s="1"/>
  <c r="AN21" i="1"/>
  <c r="AO21" i="1" s="1"/>
  <c r="AR21" i="1"/>
  <c r="AS21" i="1" s="1"/>
  <c r="D19" i="1"/>
  <c r="E19" i="1" s="1"/>
  <c r="T19" i="1"/>
  <c r="U19" i="1" s="1"/>
  <c r="AN18" i="1"/>
  <c r="AO18" i="1" s="1"/>
  <c r="AN10" i="1"/>
  <c r="AO10" i="1" s="1"/>
  <c r="H19" i="1"/>
  <c r="I19" i="1" s="1"/>
  <c r="AR8" i="1"/>
  <c r="AS8" i="1" s="1"/>
  <c r="AI21" i="1"/>
  <c r="AJ21" i="1" s="1"/>
  <c r="AK21" i="1" s="1"/>
  <c r="P19" i="1"/>
  <c r="Q19" i="1" s="1"/>
  <c r="AR9" i="1"/>
  <c r="AS9" i="1" s="1"/>
  <c r="AR11" i="1"/>
  <c r="AS11" i="1" s="1"/>
  <c r="AR14" i="1"/>
  <c r="AS14" i="1" s="1"/>
  <c r="AR16" i="1"/>
  <c r="AS16" i="1" s="1"/>
  <c r="AR18" i="1"/>
  <c r="AS18" i="1" s="1"/>
  <c r="AN14" i="1"/>
  <c r="AO14" i="1" s="1"/>
  <c r="AN8" i="1"/>
  <c r="AO8" i="1" s="1"/>
  <c r="AR10" i="1"/>
  <c r="AS10" i="1" s="1"/>
  <c r="AR12" i="1"/>
  <c r="AS12" i="1" s="1"/>
  <c r="AR13" i="1"/>
  <c r="AS13" i="1" s="1"/>
  <c r="AR15" i="1"/>
  <c r="AS15" i="1" s="1"/>
  <c r="AR17" i="1"/>
  <c r="AS17" i="1" s="1"/>
  <c r="AB19" i="1"/>
  <c r="AC19" i="1" s="1"/>
  <c r="AE19" i="1"/>
  <c r="AI19" i="1" s="1"/>
  <c r="AJ9" i="1"/>
  <c r="AK9" i="1" s="1"/>
  <c r="AJ11" i="1"/>
  <c r="AK11" i="1" s="1"/>
  <c r="AJ13" i="1"/>
  <c r="AK13" i="1" s="1"/>
  <c r="AJ15" i="1"/>
  <c r="AK15" i="1" s="1"/>
  <c r="AJ17" i="1"/>
  <c r="AK17" i="1" s="1"/>
  <c r="AF8" i="1"/>
  <c r="AG8" i="1" s="1"/>
  <c r="AF10" i="1"/>
  <c r="AG10" i="1" s="1"/>
  <c r="AF12" i="1"/>
  <c r="AG12" i="1" s="1"/>
  <c r="AF14" i="1"/>
  <c r="AG14" i="1" s="1"/>
  <c r="AF16" i="1"/>
  <c r="AG16" i="1" s="1"/>
  <c r="AF18" i="1"/>
  <c r="AG18" i="1" s="1"/>
  <c r="AH12" i="1"/>
  <c r="AJ12" i="1" s="1"/>
  <c r="AK12" i="1" s="1"/>
  <c r="X19" i="1"/>
  <c r="Y19" i="1" s="1"/>
  <c r="AH8" i="1"/>
  <c r="AJ8" i="1" s="1"/>
  <c r="AK8" i="1" s="1"/>
  <c r="AH16" i="1"/>
  <c r="AJ16" i="1" s="1"/>
  <c r="AK16" i="1" s="1"/>
  <c r="AH10" i="1"/>
  <c r="AJ10" i="1" s="1"/>
  <c r="AK10" i="1" s="1"/>
  <c r="AH14" i="1"/>
  <c r="AJ14" i="1" s="1"/>
  <c r="AK14" i="1" s="1"/>
  <c r="AH18" i="1"/>
  <c r="AJ18" i="1" s="1"/>
  <c r="AK18" i="1" s="1"/>
  <c r="AF9" i="1"/>
  <c r="AG9" i="1" s="1"/>
  <c r="AF11" i="1"/>
  <c r="AG11" i="1" s="1"/>
  <c r="AF13" i="1"/>
  <c r="AG13" i="1" s="1"/>
  <c r="AF15" i="1"/>
  <c r="AG15" i="1" s="1"/>
  <c r="AF17" i="1"/>
  <c r="AG17" i="1" s="1"/>
  <c r="AN11" i="1"/>
  <c r="AO11" i="1" s="1"/>
  <c r="AN16" i="1"/>
  <c r="AO16" i="1" s="1"/>
  <c r="L19" i="1"/>
  <c r="M19" i="1" s="1"/>
  <c r="AN12" i="1"/>
  <c r="AO12" i="1" s="1"/>
  <c r="AN15" i="1"/>
  <c r="AO15" i="1" s="1"/>
  <c r="AL19" i="1"/>
  <c r="AP19" i="1"/>
  <c r="AQ19" i="1"/>
  <c r="AM19" i="1"/>
  <c r="AD19" i="1"/>
  <c r="AR19" i="1" l="1"/>
  <c r="AS19" i="1" s="1"/>
  <c r="AN19" i="1"/>
  <c r="AO19" i="1" s="1"/>
  <c r="AF19" i="1"/>
  <c r="AG19" i="1" s="1"/>
  <c r="AH19" i="1"/>
  <c r="AJ19" i="1" s="1"/>
  <c r="AK19" i="1" s="1"/>
</calcChain>
</file>

<file path=xl/sharedStrings.xml><?xml version="1.0" encoding="utf-8"?>
<sst xmlns="http://schemas.openxmlformats.org/spreadsheetml/2006/main" count="1575" uniqueCount="553">
  <si>
    <t>Before</t>
  </si>
  <si>
    <t>After</t>
  </si>
  <si>
    <t>11 Jul-16 Jul</t>
  </si>
  <si>
    <t>4 Jul-9 Jul</t>
  </si>
  <si>
    <t>Before:</t>
  </si>
  <si>
    <t>After:</t>
  </si>
  <si>
    <t>Population:</t>
  </si>
  <si>
    <t>Total Items</t>
  </si>
  <si>
    <t>Total Packages</t>
  </si>
  <si>
    <t>Item per Package</t>
  </si>
  <si>
    <t>Unit Price</t>
  </si>
  <si>
    <t>Average Package Value</t>
  </si>
  <si>
    <t>Granularity:</t>
  </si>
  <si>
    <t>Source level</t>
  </si>
  <si>
    <t>Cities</t>
  </si>
  <si>
    <t>Previous city type</t>
  </si>
  <si>
    <t>Threshold change 6</t>
  </si>
  <si>
    <t>Subsidized kg</t>
  </si>
  <si>
    <t>Min order threshold</t>
  </si>
  <si>
    <t>Kab. Bekasi</t>
  </si>
  <si>
    <t>Jabodetabek</t>
  </si>
  <si>
    <t>None</t>
  </si>
  <si>
    <t>Kab. Bogor</t>
  </si>
  <si>
    <t>Kab. Tangerang</t>
  </si>
  <si>
    <t>Kota Bekasi</t>
  </si>
  <si>
    <t>Kota Bogor</t>
  </si>
  <si>
    <t>Kota Depok</t>
  </si>
  <si>
    <t>Kota Jakarta Barat</t>
  </si>
  <si>
    <t>Kab. Badung</t>
  </si>
  <si>
    <t>Free district</t>
  </si>
  <si>
    <t>Kota Jakarta Pusat</t>
  </si>
  <si>
    <t>Kota Surabaya</t>
  </si>
  <si>
    <t>Kota Jakarta Selatan</t>
  </si>
  <si>
    <t>Kota Jakarta Timur</t>
  </si>
  <si>
    <t>Kota Jakarta Utara</t>
  </si>
  <si>
    <t>Kota Tangerang</t>
  </si>
  <si>
    <t>Kota Bandung</t>
  </si>
  <si>
    <t>Kota Tangerang Selatan</t>
  </si>
  <si>
    <t>Kab. Bandung Barat</t>
  </si>
  <si>
    <t>Kab. Aceh Besar</t>
  </si>
  <si>
    <t>Old paid district</t>
  </si>
  <si>
    <t>Kab. Bantul</t>
  </si>
  <si>
    <t>New paid - half price</t>
  </si>
  <si>
    <t>Kab. Bandung</t>
  </si>
  <si>
    <t>Kab. Banjarnegara</t>
  </si>
  <si>
    <t>Kab. Aceh Barat</t>
  </si>
  <si>
    <t>250K</t>
  </si>
  <si>
    <t>Kab. Aceh Barat Daya</t>
  </si>
  <si>
    <t>400K</t>
  </si>
  <si>
    <t>Kab. Banyumas</t>
  </si>
  <si>
    <t>New paid - full price</t>
  </si>
  <si>
    <t>Kab. Aceh Jaya</t>
  </si>
  <si>
    <t>Kab. Cianjur</t>
  </si>
  <si>
    <t>Kab. Aceh Selatan</t>
  </si>
  <si>
    <t>Kab. Batang</t>
  </si>
  <si>
    <t>Kab. Bengkulu Selatan</t>
  </si>
  <si>
    <t>200K</t>
  </si>
  <si>
    <t>Kab. Bengkulu Utara</t>
  </si>
  <si>
    <t>150K</t>
  </si>
  <si>
    <t>Kab. Aceh Tamiang</t>
  </si>
  <si>
    <t>500K</t>
  </si>
  <si>
    <t>Kab. Bojonegoro</t>
  </si>
  <si>
    <t>Kab. Bolaang Mongondow</t>
  </si>
  <si>
    <t>Kab. Gresik</t>
  </si>
  <si>
    <t>Kota Cimahi</t>
  </si>
  <si>
    <t>Kab. Aceh Singkil</t>
  </si>
  <si>
    <t>300K</t>
  </si>
  <si>
    <t>Kab. Kediri</t>
  </si>
  <si>
    <t>Kab. Bolaang Mongondow (Bolmong)</t>
  </si>
  <si>
    <t>Kab. Aceh Tengah</t>
  </si>
  <si>
    <t>Kab. Aceh Timur</t>
  </si>
  <si>
    <t>Kab. Klaten</t>
  </si>
  <si>
    <t>Kab. Bondowoso</t>
  </si>
  <si>
    <t>Kab. Buleleng</t>
  </si>
  <si>
    <t>Kab. Lamongan</t>
  </si>
  <si>
    <t>Kab. Bulukumba</t>
  </si>
  <si>
    <t>Kab. Buton &amp; Buton Utara</t>
  </si>
  <si>
    <t>Kab. Cirebon</t>
  </si>
  <si>
    <t>Kab. Berau</t>
  </si>
  <si>
    <t>Kab. Agam</t>
  </si>
  <si>
    <t>Kota Kediri</t>
  </si>
  <si>
    <t>Kab. Aceh Tenggara</t>
  </si>
  <si>
    <t>Kab. Bantaeng</t>
  </si>
  <si>
    <t>Kab. Buru Selatan</t>
  </si>
  <si>
    <t>Kab. Deli Serdang</t>
  </si>
  <si>
    <t>Kab. Jayapura</t>
  </si>
  <si>
    <t>Kab. Jayawijaya</t>
  </si>
  <si>
    <t>Kab. Dharmasraya</t>
  </si>
  <si>
    <t>Kab. Pamekasan</t>
  </si>
  <si>
    <t>Kab. Pandeglang</t>
  </si>
  <si>
    <t>Kab. Indramayu</t>
  </si>
  <si>
    <t>Kab. Empat Lawang</t>
  </si>
  <si>
    <t>Kab. Asahan</t>
  </si>
  <si>
    <t>Kab. Kapuas</t>
  </si>
  <si>
    <t>Kab. Katingan</t>
  </si>
  <si>
    <t>Kab. Kepulauan Anambas</t>
  </si>
  <si>
    <t>Kab. Purworejo</t>
  </si>
  <si>
    <t>Kab. Semarang</t>
  </si>
  <si>
    <t>Kab. Serang</t>
  </si>
  <si>
    <t>Kab. Enrekang</t>
  </si>
  <si>
    <t>Kab. Sidoarjo</t>
  </si>
  <si>
    <t>Kab. Sleman</t>
  </si>
  <si>
    <t>Kab. Mojokerto</t>
  </si>
  <si>
    <t>Kab. Kepulauan Sula</t>
  </si>
  <si>
    <t>Kab. Kepulauan Talaud</t>
  </si>
  <si>
    <t>Kab. Aceh Utara</t>
  </si>
  <si>
    <t>Kab. Kepulauan Yapen (Yapen Waropen)</t>
  </si>
  <si>
    <t>Kab. Gianyar</t>
  </si>
  <si>
    <t>Kab. Labuhan Batu Utara</t>
  </si>
  <si>
    <t>Kab. Gowa</t>
  </si>
  <si>
    <t>Kab. Alor</t>
  </si>
  <si>
    <t>Kab. Banggai Kepulauan</t>
  </si>
  <si>
    <t>Kab. Bangka</t>
  </si>
  <si>
    <t>Kab. Lembata</t>
  </si>
  <si>
    <t>Kab. Temanggung</t>
  </si>
  <si>
    <t>Kab. Maluku Barat Daya</t>
  </si>
  <si>
    <t>Kab. Humbang Hasundutan</t>
  </si>
  <si>
    <t>Kab. Garut</t>
  </si>
  <si>
    <t>Kab. Jember</t>
  </si>
  <si>
    <t>Kab. Asmat</t>
  </si>
  <si>
    <t>Kab. Bangka Barat</t>
  </si>
  <si>
    <t>Kab. Jepara</t>
  </si>
  <si>
    <t>Kota Bandar Lampung</t>
  </si>
  <si>
    <t>Kab. Balangan</t>
  </si>
  <si>
    <t>Kab. Bangkalan</t>
  </si>
  <si>
    <t>Kab. Banjar</t>
  </si>
  <si>
    <t>Kab. Banyuasin</t>
  </si>
  <si>
    <t>Kab. Banggai</t>
  </si>
  <si>
    <t>Kab. Bangka Selatan</t>
  </si>
  <si>
    <t>Kab. Barito Selatan</t>
  </si>
  <si>
    <t>Kab. Barito Timur</t>
  </si>
  <si>
    <t>Kab. Karangasem</t>
  </si>
  <si>
    <t>Kab. Bangka Tengah</t>
  </si>
  <si>
    <t>Kab. Barito Kuala</t>
  </si>
  <si>
    <t>Kab. Barito Utara</t>
  </si>
  <si>
    <t>Kab. Batang Hari</t>
  </si>
  <si>
    <t>Kab. Mamberamo Raya</t>
  </si>
  <si>
    <t>Kab. Batu Bara</t>
  </si>
  <si>
    <t>Kab. Belitung</t>
  </si>
  <si>
    <t>Kab. Barru</t>
  </si>
  <si>
    <t>Kab. Karo</t>
  </si>
  <si>
    <t>Kota Cilegon</t>
  </si>
  <si>
    <t>Kab. Belu</t>
  </si>
  <si>
    <t>Kab. Bener Meriah</t>
  </si>
  <si>
    <t>Kab. Kaur</t>
  </si>
  <si>
    <t>Kota Jambi</t>
  </si>
  <si>
    <t>Kab. Belitung Timur</t>
  </si>
  <si>
    <t>Kab. Bengkayang</t>
  </si>
  <si>
    <t>Kab. Biak Numfor</t>
  </si>
  <si>
    <t>Kab. Bima</t>
  </si>
  <si>
    <t>Kab. Blitar</t>
  </si>
  <si>
    <t>Kab. Kebumen</t>
  </si>
  <si>
    <t>Kab. Bengkalis</t>
  </si>
  <si>
    <t>Kab. Kepahiang</t>
  </si>
  <si>
    <t>Kab. Kepulauan Seribu</t>
  </si>
  <si>
    <t>Kab. Blora</t>
  </si>
  <si>
    <t>Kab. Boalemo</t>
  </si>
  <si>
    <t>Kab. Bolaang Mongondow Timur</t>
  </si>
  <si>
    <t>Kab. Bombana</t>
  </si>
  <si>
    <t>Kab. Banyuwangi</t>
  </si>
  <si>
    <t>75K</t>
  </si>
  <si>
    <t>Kab. Klungkung</t>
  </si>
  <si>
    <t>Kab. Kolaka</t>
  </si>
  <si>
    <t>Kab. Bengkulu Tengah</t>
  </si>
  <si>
    <t>Kab. Bintan</t>
  </si>
  <si>
    <t>Kab. Boven Digoel</t>
  </si>
  <si>
    <t>Kab. Demak</t>
  </si>
  <si>
    <t>Kab. Bangli</t>
  </si>
  <si>
    <t>100K</t>
  </si>
  <si>
    <t>Kab. Mamuju</t>
  </si>
  <si>
    <t>Kab. Brebes</t>
  </si>
  <si>
    <t>Kab. Kolaka Utara</t>
  </si>
  <si>
    <t>Kab. Bulungan (Bulongan)</t>
  </si>
  <si>
    <t>Kab. Kotabaru</t>
  </si>
  <si>
    <t>Kab. Kuantan Singingi</t>
  </si>
  <si>
    <t>Kab. Kudus</t>
  </si>
  <si>
    <t>Kab. Bireuen</t>
  </si>
  <si>
    <t>Kab. Kulon Progo</t>
  </si>
  <si>
    <t>Kab. Kutai Kartanegara</t>
  </si>
  <si>
    <t>350K</t>
  </si>
  <si>
    <t>Kab. Pekalongan</t>
  </si>
  <si>
    <t>Kab. Bungo</t>
  </si>
  <si>
    <t>Kab. Buru</t>
  </si>
  <si>
    <t>Kab. Lahat</t>
  </si>
  <si>
    <t>Kab. Manokwari</t>
  </si>
  <si>
    <t>Kab. Ciamis</t>
  </si>
  <si>
    <t>Kab. Cilacap</t>
  </si>
  <si>
    <t>Kab. Lampung Barat</t>
  </si>
  <si>
    <t>Kab. Lampung Selatan</t>
  </si>
  <si>
    <t>Kab. Dairi</t>
  </si>
  <si>
    <t>Kab. Dompu</t>
  </si>
  <si>
    <t>Kab. Lampung Tengah</t>
  </si>
  <si>
    <t>Kab. Donggala</t>
  </si>
  <si>
    <t>Kab. Lampung Timur</t>
  </si>
  <si>
    <t>Kab. Ende</t>
  </si>
  <si>
    <t>Kab. Fakfak</t>
  </si>
  <si>
    <t>Kab. Bolaang Mongondow Selatan</t>
  </si>
  <si>
    <t>Kab. Flores Timur</t>
  </si>
  <si>
    <t>Kab. Lampung Utara</t>
  </si>
  <si>
    <t>Kab. Subang</t>
  </si>
  <si>
    <t>Kab. Lebak</t>
  </si>
  <si>
    <t>Kab. Lima Puluh Koto/kota</t>
  </si>
  <si>
    <t>Kab. Gorontalo Utara</t>
  </si>
  <si>
    <t>Kab. Gunung Mas</t>
  </si>
  <si>
    <t>Kab. Bolaang Mongondow Utara</t>
  </si>
  <si>
    <t>Kab. Halmahera Selatan</t>
  </si>
  <si>
    <t>Kab. Halmahera Tengah</t>
  </si>
  <si>
    <t>Kab. Bone</t>
  </si>
  <si>
    <t>Kab. Halmahera Timur</t>
  </si>
  <si>
    <t>Kab. Hulu Sungai Selatan</t>
  </si>
  <si>
    <t>Kab. Bone Bolango</t>
  </si>
  <si>
    <t>Kab. Hulu Sungai Tengah</t>
  </si>
  <si>
    <t>Kab. Boyolali</t>
  </si>
  <si>
    <t>Kab. Indragiri Hilir</t>
  </si>
  <si>
    <t>Kab. Lumajang</t>
  </si>
  <si>
    <t>Kab. Indragiri Hulu</t>
  </si>
  <si>
    <t>Kab. Luwu Utara</t>
  </si>
  <si>
    <t>Kab. Jombang</t>
  </si>
  <si>
    <t>Kab. Kampar</t>
  </si>
  <si>
    <t>Kab. Kapuas Hulu</t>
  </si>
  <si>
    <t>Kab. Karanganyar</t>
  </si>
  <si>
    <t>Kab. Mappi</t>
  </si>
  <si>
    <t>Kab. Karawang</t>
  </si>
  <si>
    <t>Kab. Karimun</t>
  </si>
  <si>
    <t>Kota Semarang</t>
  </si>
  <si>
    <t>Kab. Kayong Utara</t>
  </si>
  <si>
    <t>Kota Serang</t>
  </si>
  <si>
    <t>Kab. Madiun</t>
  </si>
  <si>
    <t>Kab. Majene</t>
  </si>
  <si>
    <t>Kab. Maluku Tenggara Barat</t>
  </si>
  <si>
    <t>Kab. Maros</t>
  </si>
  <si>
    <t>Kota Sukabumi</t>
  </si>
  <si>
    <t>Kab. Kepulauan Mentawai</t>
  </si>
  <si>
    <t>Kab. Kepulauan Meranti</t>
  </si>
  <si>
    <t>Kab. Kepulauan Siau Tagulandang Biaro (Sitaro)</t>
  </si>
  <si>
    <t>Kab. Buol</t>
  </si>
  <si>
    <t>Kab. Nganjuk</t>
  </si>
  <si>
    <t>Kab. Kerinci</t>
  </si>
  <si>
    <t>Kab. Ketapang</t>
  </si>
  <si>
    <t>Kab. Konawe</t>
  </si>
  <si>
    <t>Kab. Nias Barat</t>
  </si>
  <si>
    <t>Kab. Kotawaringin Barat</t>
  </si>
  <si>
    <t>Kab. Padang Pariaman</t>
  </si>
  <si>
    <t>Kab. Kotawaringin Timur</t>
  </si>
  <si>
    <t>350k</t>
  </si>
  <si>
    <t>Kab. Kubu Raya</t>
  </si>
  <si>
    <t>Kab. Pakpak Bharat</t>
  </si>
  <si>
    <t>Kab. Kuningan</t>
  </si>
  <si>
    <t>Kab. Kutai Barat</t>
  </si>
  <si>
    <t>Kab. Parigi Moutong</t>
  </si>
  <si>
    <t>Kab. Kutai Timur</t>
  </si>
  <si>
    <t>Kab. Buton</t>
  </si>
  <si>
    <t>Kab. Labuhan Batu Selatan</t>
  </si>
  <si>
    <t>Kab. Landak</t>
  </si>
  <si>
    <t>Kab. Langkat</t>
  </si>
  <si>
    <t>Kab. Buton Utara</t>
  </si>
  <si>
    <t>Kab. Lombok Barat</t>
  </si>
  <si>
    <t>Kab. Deiyai (Deliyai)</t>
  </si>
  <si>
    <t>Kab. Pasaman</t>
  </si>
  <si>
    <t>Kab. Dogiyai</t>
  </si>
  <si>
    <t>Kab. Lombok Tengah</t>
  </si>
  <si>
    <t>Kab. Lombok Timur</t>
  </si>
  <si>
    <t>Kab. Luwu Timur</t>
  </si>
  <si>
    <t>Kab. Jembrana</t>
  </si>
  <si>
    <t>Kab. Kendal</t>
  </si>
  <si>
    <t>Kab. Gayo Lues</t>
  </si>
  <si>
    <t>Kab. Merauke</t>
  </si>
  <si>
    <t>Kab. Majalengka</t>
  </si>
  <si>
    <t>Kab. Maluku Tengah</t>
  </si>
  <si>
    <t>Kab. Manggarai</t>
  </si>
  <si>
    <t>Kab. Paser</t>
  </si>
  <si>
    <t>Kab. Gorontalo</t>
  </si>
  <si>
    <t>Kota Surakarta (Solo)</t>
  </si>
  <si>
    <t>Kab. Pasuruan</t>
  </si>
  <si>
    <t>Kab. Manggarai Barat</t>
  </si>
  <si>
    <t>Kab. Pontianak</t>
  </si>
  <si>
    <t>Kab. Pringsewu</t>
  </si>
  <si>
    <t>Kab. Purbalingga</t>
  </si>
  <si>
    <t>Kab. Melawi</t>
  </si>
  <si>
    <t>Kab. Grobogan</t>
  </si>
  <si>
    <t>Kab. Rokan Hilir</t>
  </si>
  <si>
    <t>Kab. Mesuji</t>
  </si>
  <si>
    <t>Kab. Minahasa</t>
  </si>
  <si>
    <t>Kab. Sarmi</t>
  </si>
  <si>
    <t>Kab. Morowali</t>
  </si>
  <si>
    <t>Kab. Magelang</t>
  </si>
  <si>
    <t>Kab. Gunung Kidul</t>
  </si>
  <si>
    <t>Kab. Muara Enim</t>
  </si>
  <si>
    <t>Kab. Halmahera Barat</t>
  </si>
  <si>
    <t>Kab. Muaro Jambi</t>
  </si>
  <si>
    <t>Kab. Muko Muko</t>
  </si>
  <si>
    <t>Kab. Halmahera Utara</t>
  </si>
  <si>
    <t>Kab. Hulu Sungai Utara</t>
  </si>
  <si>
    <t>Kab. Murung Raya</t>
  </si>
  <si>
    <t>Kab. Selayar (Kepulauan Selayar)</t>
  </si>
  <si>
    <t>Kab. Seruyan</t>
  </si>
  <si>
    <t>Kab. Musi Banyuasin</t>
  </si>
  <si>
    <t>Kab. Musi Rawas</t>
  </si>
  <si>
    <t>Kab. Nabire</t>
  </si>
  <si>
    <t>Kab. Nagan Raya</t>
  </si>
  <si>
    <t>Kab. Natuna</t>
  </si>
  <si>
    <t>Kab. Ngawi</t>
  </si>
  <si>
    <t>Kab. Nunukan</t>
  </si>
  <si>
    <t>Kab. Sidenreng Rappang/rapang</t>
  </si>
  <si>
    <t>Kab. Sigi</t>
  </si>
  <si>
    <t>Kab. Intan Jaya</t>
  </si>
  <si>
    <t>Kab. Jeneponto</t>
  </si>
  <si>
    <t>Kab. Pati</t>
  </si>
  <si>
    <t>Kab. Solok</t>
  </si>
  <si>
    <t>Kab. Ogan Ilir</t>
  </si>
  <si>
    <t>Kab. Sorong Selatan</t>
  </si>
  <si>
    <t>Kab. Mimika</t>
  </si>
  <si>
    <t>Kab. Ogan Komering Ilir</t>
  </si>
  <si>
    <t>Kota Banda Aceh</t>
  </si>
  <si>
    <t>Kab. Ogan Komering Ulu</t>
  </si>
  <si>
    <t>Kab. Ogan Komering Ulu Timur</t>
  </si>
  <si>
    <t>Kab. Pacitan</t>
  </si>
  <si>
    <t>Kab. Kaimana</t>
  </si>
  <si>
    <t>Kab. Pasaman Barat</t>
  </si>
  <si>
    <t>Kab. Pelalawan</t>
  </si>
  <si>
    <t>Kab. Sukoharjo</t>
  </si>
  <si>
    <t>Kab. Sumedang</t>
  </si>
  <si>
    <t>Kab. Keerom</t>
  </si>
  <si>
    <t>Kab. Kepulauan Aru</t>
  </si>
  <si>
    <t>Kab. Penajam Paser Utara</t>
  </si>
  <si>
    <t>Kab. Tabanan</t>
  </si>
  <si>
    <t>Kab. Tanggamus</t>
  </si>
  <si>
    <t>Kab. Pesawaran</t>
  </si>
  <si>
    <t>Kab. Pesisir Selatan</t>
  </si>
  <si>
    <t>Kab. Ponorogo</t>
  </si>
  <si>
    <t>Kab. Probolinggo</t>
  </si>
  <si>
    <t>Kab. Kepulauan Sangihe</t>
  </si>
  <si>
    <t>Kab. Rejang Lebong</t>
  </si>
  <si>
    <t>Kab. Konawe Selatan</t>
  </si>
  <si>
    <t>Kab. Tapanuli Tengah</t>
  </si>
  <si>
    <t>Kab. Konawe Utara</t>
  </si>
  <si>
    <t>Kab. Rembang</t>
  </si>
  <si>
    <t>Kab. Tapanuli Utara</t>
  </si>
  <si>
    <t>Kab. Samosir</t>
  </si>
  <si>
    <t>Kab. Kupang</t>
  </si>
  <si>
    <t>Kota Yogyakarta</t>
  </si>
  <si>
    <t>Kab. Tebo</t>
  </si>
  <si>
    <t>Kab. Sampang</t>
  </si>
  <si>
    <t>Kab. Sarolangun</t>
  </si>
  <si>
    <t>Kab. Tegal</t>
  </si>
  <si>
    <t>Kab. Tojo Una-Una</t>
  </si>
  <si>
    <t>Kab. Toraja Utara</t>
  </si>
  <si>
    <t>Kab. Sekadau</t>
  </si>
  <si>
    <t>Kab. Serdang Bedagai</t>
  </si>
  <si>
    <t>Kab. Tuban</t>
  </si>
  <si>
    <t>Kab. Siak</t>
  </si>
  <si>
    <t>Kab. Sijunjung (Sawah Lunto Sijunjung)</t>
  </si>
  <si>
    <t>Kab. Sikka</t>
  </si>
  <si>
    <t>Kota Ambon</t>
  </si>
  <si>
    <t>Kab. Labuhan Batu</t>
  </si>
  <si>
    <t>Kab. Situbondo</t>
  </si>
  <si>
    <t>Kota Balikpapan</t>
  </si>
  <si>
    <t>Kota Banjar</t>
  </si>
  <si>
    <t>Kab. Soppeng</t>
  </si>
  <si>
    <t>Kota Banjarmasin</t>
  </si>
  <si>
    <t>Kota Batam</t>
  </si>
  <si>
    <t>Kab. Sukabumi</t>
  </si>
  <si>
    <t>Kab. Lamandau</t>
  </si>
  <si>
    <t>Kab. Lanny Jaya</t>
  </si>
  <si>
    <t>Kab. Sumba Barat</t>
  </si>
  <si>
    <t>Kab. Lebong</t>
  </si>
  <si>
    <t>Kab. Lingga</t>
  </si>
  <si>
    <t>Kota Batu</t>
  </si>
  <si>
    <t>Kab. Sumba Tengah</t>
  </si>
  <si>
    <t>Kota Bengkulu</t>
  </si>
  <si>
    <t>Kab. Sumba Timur</t>
  </si>
  <si>
    <t>Kab. Lombok Utara</t>
  </si>
  <si>
    <t>Kab. Sragen</t>
  </si>
  <si>
    <t>Kab. Minahasa Tenggara</t>
  </si>
  <si>
    <t>Kota Binjai</t>
  </si>
  <si>
    <t>Kab. Luwu</t>
  </si>
  <si>
    <t>Kota Bukittinggi</t>
  </si>
  <si>
    <t>Kab. Magetan</t>
  </si>
  <si>
    <t>Kab. Wonosobo</t>
  </si>
  <si>
    <t>Kab. Muna</t>
  </si>
  <si>
    <t>Kab. Malang</t>
  </si>
  <si>
    <t>Kab. Sumbawa</t>
  </si>
  <si>
    <t>Kota Cirebon</t>
  </si>
  <si>
    <t>Kab. Tasikmalaya</t>
  </si>
  <si>
    <t>Kab. Supiori</t>
  </si>
  <si>
    <t>Kab. Padang Lawas</t>
  </si>
  <si>
    <t>Kab. Tanah Bumbu</t>
  </si>
  <si>
    <t>Kab. Toba Samosir</t>
  </si>
  <si>
    <t>Kab. Pidie</t>
  </si>
  <si>
    <t>Kab. Raja Ampat</t>
  </si>
  <si>
    <t>Kab. Purwakarta</t>
  </si>
  <si>
    <t>Kota Denpasar</t>
  </si>
  <si>
    <t>Kab. Rokan Hulu</t>
  </si>
  <si>
    <t>Kab. Sabu Raijua</t>
  </si>
  <si>
    <t>Kab. Seram Bagian Barat</t>
  </si>
  <si>
    <t>Kab. Seram Bagian Timur</t>
  </si>
  <si>
    <t>Kota Kotamobagu</t>
  </si>
  <si>
    <t>Kota Kupang</t>
  </si>
  <si>
    <t>Kab. Simalungun</t>
  </si>
  <si>
    <t>Kota Langsa</t>
  </si>
  <si>
    <t>Kota Malang</t>
  </si>
  <si>
    <t>Kota Medan</t>
  </si>
  <si>
    <t>Kab. Malinau</t>
  </si>
  <si>
    <t>Kab. Maluku Tenggara</t>
  </si>
  <si>
    <t>Kab. Sorong</t>
  </si>
  <si>
    <t>Kota Lhokseumawe</t>
  </si>
  <si>
    <t>Kab. Mamasa</t>
  </si>
  <si>
    <t>Kota Makassar</t>
  </si>
  <si>
    <t>Kota Manado</t>
  </si>
  <si>
    <t>Kab. Sumbawa Barat</t>
  </si>
  <si>
    <t>Kota Mataram</t>
  </si>
  <si>
    <t>Kab. Sumenep</t>
  </si>
  <si>
    <t>Kab. Tana Tidung</t>
  </si>
  <si>
    <t>Kab. Mamberamo Tengah</t>
  </si>
  <si>
    <t>Kab. Tanah Datar</t>
  </si>
  <si>
    <t>Kab. Mamuju Utara</t>
  </si>
  <si>
    <t>Kab. Mandailing Natal</t>
  </si>
  <si>
    <t>Kab. Manggarai Timur</t>
  </si>
  <si>
    <t>Kab. Tanah Laut</t>
  </si>
  <si>
    <t>Kab. Toli-Toli</t>
  </si>
  <si>
    <t>Kab. Tulungagung</t>
  </si>
  <si>
    <t>Kab. Maybrat</t>
  </si>
  <si>
    <t>Kab. Tanjung Jabung Barat</t>
  </si>
  <si>
    <t>Kab. Merangin</t>
  </si>
  <si>
    <t>Kab. Meranti</t>
  </si>
  <si>
    <t>Kab. Minahasa Selatan</t>
  </si>
  <si>
    <t>Kab. Tanjung Jabung Timur</t>
  </si>
  <si>
    <t>Kota Padang</t>
  </si>
  <si>
    <t>Kab. Tapanuli Selatan</t>
  </si>
  <si>
    <t>Kab. Minahasa Utara</t>
  </si>
  <si>
    <t>Kab. Tapin</t>
  </si>
  <si>
    <t>Kab. Teluk Bintuni</t>
  </si>
  <si>
    <t>Kota Padang Panjang</t>
  </si>
  <si>
    <t>Kab. Nagekeo</t>
  </si>
  <si>
    <t>Kab. Teluk Wondama</t>
  </si>
  <si>
    <t>Kab. Tolikara</t>
  </si>
  <si>
    <t>Kab. Wajo</t>
  </si>
  <si>
    <t>Kab. Nduga</t>
  </si>
  <si>
    <t>Kota Pagar Alam</t>
  </si>
  <si>
    <t>Kab. Trenggalek</t>
  </si>
  <si>
    <t>Kab. Tulang Bawang</t>
  </si>
  <si>
    <t>Kota Bontang</t>
  </si>
  <si>
    <t>Kota Palembang</t>
  </si>
  <si>
    <t>Kab. Ngada</t>
  </si>
  <si>
    <t>Kota Palu</t>
  </si>
  <si>
    <t>Kota Parepare</t>
  </si>
  <si>
    <t>Kab. Wakatobi</t>
  </si>
  <si>
    <t>Kab. Nias</t>
  </si>
  <si>
    <t>Kota Gunungsitoli</t>
  </si>
  <si>
    <t>Kab. Waropen</t>
  </si>
  <si>
    <t>Kab. Way Kanan</t>
  </si>
  <si>
    <t>Kota Kendari</t>
  </si>
  <si>
    <t>Kota Pekanbaru</t>
  </si>
  <si>
    <t>Kab. Wonogiri</t>
  </si>
  <si>
    <t>Kab. Yahukimo</t>
  </si>
  <si>
    <t>Kota Pematang Siantar</t>
  </si>
  <si>
    <t>Kota Magelang</t>
  </si>
  <si>
    <t>Kab. Nias Selatan</t>
  </si>
  <si>
    <t>Kota Banjarbaru</t>
  </si>
  <si>
    <t>Kota Bau-Bau</t>
  </si>
  <si>
    <t>Kota Bima</t>
  </si>
  <si>
    <t>Kota Bitung</t>
  </si>
  <si>
    <t>Kota Palangka Raya</t>
  </si>
  <si>
    <t>Kab. Nias Utara</t>
  </si>
  <si>
    <t>Kab. Ogan Komering Ulu Selatan</t>
  </si>
  <si>
    <t>Kota Blitar</t>
  </si>
  <si>
    <t>Kab. Padang Lawas Utara</t>
  </si>
  <si>
    <t>Kota Pontianak</t>
  </si>
  <si>
    <t>Kota Dumai</t>
  </si>
  <si>
    <t>Kota Jayapura</t>
  </si>
  <si>
    <t>Kota Lubuk Linggau</t>
  </si>
  <si>
    <t>Kab. Pangkajene Kepulauan</t>
  </si>
  <si>
    <t>Kota Pangkal Pinang</t>
  </si>
  <si>
    <t>Kota Madiun</t>
  </si>
  <si>
    <t>Kab. Paniai</t>
  </si>
  <si>
    <t>Kota Samarinda</t>
  </si>
  <si>
    <t>Kota Pasuruan</t>
  </si>
  <si>
    <t>Kota Padang Sidempuan</t>
  </si>
  <si>
    <t>Kab. Pegunungan Bintang</t>
  </si>
  <si>
    <t>Kota Sawahlunto</t>
  </si>
  <si>
    <t>Kab. Pemalang</t>
  </si>
  <si>
    <t>Kab. Pidie Jaya</t>
  </si>
  <si>
    <t>Kota Sibolga</t>
  </si>
  <si>
    <t>Kab. Pinrang</t>
  </si>
  <si>
    <t>Kota Singkawang</t>
  </si>
  <si>
    <t>Kota Palopo</t>
  </si>
  <si>
    <t>Kota Pariaman</t>
  </si>
  <si>
    <t>Kota Payakumbuh</t>
  </si>
  <si>
    <t>Kab. Pohuwato</t>
  </si>
  <si>
    <t>Kab. Polewali Mandar</t>
  </si>
  <si>
    <t>Kab. Poso</t>
  </si>
  <si>
    <t>Kota Pekalongan</t>
  </si>
  <si>
    <t>Kab. Pulang Pisau</t>
  </si>
  <si>
    <t>Kota Prabumulih</t>
  </si>
  <si>
    <t>Kab. Pulau Morotai</t>
  </si>
  <si>
    <t>Kota Sabang</t>
  </si>
  <si>
    <t>Kota Probolinggo</t>
  </si>
  <si>
    <t>Kota Metro</t>
  </si>
  <si>
    <t>Kota Sawah Lunto</t>
  </si>
  <si>
    <t>Kota Solok</t>
  </si>
  <si>
    <t>Kab. Puncak</t>
  </si>
  <si>
    <t>Kota Tasikmalaya</t>
  </si>
  <si>
    <t>Kota Salatiga</t>
  </si>
  <si>
    <t>Kab. Puncak Jaya</t>
  </si>
  <si>
    <t>Kota Sorong</t>
  </si>
  <si>
    <t>Kota Gorontalo</t>
  </si>
  <si>
    <t>Kota Subulussalam</t>
  </si>
  <si>
    <t>Kota Tanjung Pinang</t>
  </si>
  <si>
    <t>Kota Tarakan</t>
  </si>
  <si>
    <t>Kab. Rote Ndao</t>
  </si>
  <si>
    <t>Kab. Sambas</t>
  </si>
  <si>
    <t>Kab. Sanggau</t>
  </si>
  <si>
    <t>Kota Ternate</t>
  </si>
  <si>
    <t>Kota Tebing Tinggi</t>
  </si>
  <si>
    <t>Kab. Seluma</t>
  </si>
  <si>
    <t>Kota Tidore Kepulauan</t>
  </si>
  <si>
    <t>Kota Tegal</t>
  </si>
  <si>
    <t>Kab. Simeulue</t>
  </si>
  <si>
    <t>Kab. Sinjai</t>
  </si>
  <si>
    <t>Kab. Sintang</t>
  </si>
  <si>
    <t>Kab. Solok Selatan</t>
  </si>
  <si>
    <t>Kab. Sukamara</t>
  </si>
  <si>
    <t>Kab. Sumba Barat Daya</t>
  </si>
  <si>
    <t>Kab. Tabalong</t>
  </si>
  <si>
    <t>Kab. Takalar</t>
  </si>
  <si>
    <t>Kab. Tambrauw</t>
  </si>
  <si>
    <t>Kab. Tana Toraja</t>
  </si>
  <si>
    <t>Kab. Timor Tengah Selatan</t>
  </si>
  <si>
    <t>Kab. Timor Tengah Utara</t>
  </si>
  <si>
    <t>Kab. Tulang Bawang Barat</t>
  </si>
  <si>
    <t>Kab. Yalimo</t>
  </si>
  <si>
    <t>Kota Sungaipenuh</t>
  </si>
  <si>
    <t>Kota Tanjung Balai</t>
  </si>
  <si>
    <t>Kota Mojokerto</t>
  </si>
  <si>
    <t>Kota Tual</t>
  </si>
  <si>
    <t>Kota Tomohon</t>
  </si>
  <si>
    <t>City  Source Threshold</t>
  </si>
  <si>
    <t>APV Delta</t>
  </si>
  <si>
    <t>IPP Delta</t>
  </si>
  <si>
    <t>APV Delta %</t>
  </si>
  <si>
    <t>IPP Delta %</t>
  </si>
  <si>
    <t>Overall</t>
  </si>
  <si>
    <t>Net Subsidy</t>
  </si>
  <si>
    <t>Shipping Amount</t>
  </si>
  <si>
    <t>Shipping Surcharge</t>
  </si>
  <si>
    <t>Seller Charges</t>
  </si>
  <si>
    <t>Delivery Cost</t>
  </si>
  <si>
    <t>Net Subsidy per Item</t>
  </si>
  <si>
    <t>Delta</t>
  </si>
  <si>
    <t>Delta %</t>
  </si>
  <si>
    <t>Local sources only (retail &amp; MP local)</t>
  </si>
  <si>
    <t>Total ID Sales (CB included)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</si>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</sst>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left"/>
    </xf>
    <xf numFmtId="164" fontId="0" fillId="3" borderId="0" xfId="1" applyNumberFormat="1" applyFont="1" applyFill="1"/>
    <xf numFmtId="43" fontId="3" fillId="0" borderId="0" xfId="1" applyFont="1" applyAlignment="1">
      <alignment vertical="top"/>
    </xf>
    <xf numFmtId="0" fontId="4" fillId="0" borderId="0" xfId="2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1" applyNumberFormat="1" applyFont="1"/>
    <xf numFmtId="0" fontId="0" fillId="0" borderId="0" xfId="0" applyBorder="1"/>
    <xf numFmtId="164" fontId="2" fillId="0" borderId="0" xfId="1" applyNumberFormat="1" applyFont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9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9" fontId="2" fillId="0" borderId="1" xfId="0" applyNumberFormat="1" applyFont="1" applyBorder="1"/>
    <xf numFmtId="0" fontId="2" fillId="0" borderId="1" xfId="0" applyFont="1" applyBorder="1"/>
    <xf numFmtId="164" fontId="2" fillId="0" borderId="1" xfId="1" applyNumberFormat="1" applyFont="1" applyBorder="1"/>
    <xf numFmtId="164" fontId="0" fillId="0" borderId="1" xfId="1" applyNumberFormat="1" applyFont="1" applyBorder="1" applyAlignment="1">
      <alignment horizontal="left"/>
    </xf>
    <xf numFmtId="164" fontId="0" fillId="6" borderId="1" xfId="1" applyNumberFormat="1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Normal 2" xfId="2"/>
  </cellStyles>
  <dxfs count="1">
    <dxf>
      <font>
        <color theme="0" tint="-0.14996795556505021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reshold_tracker_20170704_20170709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hreshold_tracker_20170711_20170716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shold_tracker_20170704_2017"/>
    </sheetNames>
    <sheetDataSet>
      <sheetData sheetId="0">
        <row r="1">
          <cell r="A1" t="str">
            <v>threshold_order</v>
          </cell>
          <cell r="B1" t="str">
            <v>total_unit_price</v>
          </cell>
          <cell r="C1" t="str">
            <v>total_paid_price</v>
          </cell>
          <cell r="D1" t="str">
            <v>nmv</v>
          </cell>
          <cell r="E1" t="str">
            <v>total_so</v>
          </cell>
          <cell r="F1" t="str">
            <v>total_pck</v>
          </cell>
          <cell r="G1" t="str">
            <v>total_soi</v>
          </cell>
          <cell r="H1" t="str">
            <v>aov</v>
          </cell>
          <cell r="I1" t="str">
            <v>total_shipping_surcharge</v>
          </cell>
          <cell r="J1" t="str">
            <v>total_shipping_amount</v>
          </cell>
          <cell r="K1" t="str">
            <v>total_delivery_cost</v>
          </cell>
          <cell r="L1" t="str">
            <v>total_shipment_fee_mp_seller</v>
          </cell>
          <cell r="M1" t="str">
            <v>net_subsidy</v>
          </cell>
        </row>
        <row r="2">
          <cell r="A2">
            <v>100000</v>
          </cell>
          <cell r="B2">
            <v>5640600566.7799997</v>
          </cell>
          <cell r="C2">
            <v>5609710852.3100004</v>
          </cell>
          <cell r="D2">
            <v>5263854956.74545</v>
          </cell>
          <cell r="E2">
            <v>67111</v>
          </cell>
          <cell r="F2">
            <v>78846</v>
          </cell>
          <cell r="G2">
            <v>90685</v>
          </cell>
          <cell r="H2">
            <v>84048.82309577</v>
          </cell>
          <cell r="I2">
            <v>22446321.499090899</v>
          </cell>
          <cell r="J2">
            <v>142948181.75909001</v>
          </cell>
          <cell r="K2">
            <v>1026657436.4266</v>
          </cell>
          <cell r="L2">
            <v>410307218.68290001</v>
          </cell>
          <cell r="M2">
            <v>1602359158.3676801</v>
          </cell>
        </row>
        <row r="3">
          <cell r="A3">
            <v>150000</v>
          </cell>
          <cell r="B3">
            <v>8780188274.3999996</v>
          </cell>
          <cell r="C3">
            <v>8735293131.2600002</v>
          </cell>
          <cell r="D3">
            <v>8175272714.4363604</v>
          </cell>
          <cell r="E3">
            <v>75407</v>
          </cell>
          <cell r="F3">
            <v>96718</v>
          </cell>
          <cell r="G3">
            <v>118027</v>
          </cell>
          <cell r="H3">
            <v>116437.31052024</v>
          </cell>
          <cell r="I3">
            <v>73574138.725454494</v>
          </cell>
          <cell r="J3">
            <v>167154636.06999999</v>
          </cell>
          <cell r="K3">
            <v>1532812993.7969999</v>
          </cell>
          <cell r="L3">
            <v>537822729.81429994</v>
          </cell>
          <cell r="M3">
            <v>2311364498.4067502</v>
          </cell>
        </row>
        <row r="4">
          <cell r="A4">
            <v>200000</v>
          </cell>
          <cell r="B4">
            <v>7266123924.04</v>
          </cell>
          <cell r="C4">
            <v>7164322319.8800001</v>
          </cell>
          <cell r="D4">
            <v>6669736716.2090902</v>
          </cell>
          <cell r="E4">
            <v>43719</v>
          </cell>
          <cell r="F4">
            <v>57282</v>
          </cell>
          <cell r="G4">
            <v>70130</v>
          </cell>
          <cell r="H4">
            <v>166200.59754431999</v>
          </cell>
          <cell r="I4">
            <v>96278742.920000002</v>
          </cell>
          <cell r="J4">
            <v>61322605.947272703</v>
          </cell>
          <cell r="K4">
            <v>979951990.86249995</v>
          </cell>
          <cell r="L4">
            <v>330128147.7881</v>
          </cell>
          <cell r="M4">
            <v>1467681487.5178699</v>
          </cell>
        </row>
        <row r="5">
          <cell r="A5">
            <v>250000</v>
          </cell>
          <cell r="B5">
            <v>5492008484.6499996</v>
          </cell>
          <cell r="C5">
            <v>5299830322.9799995</v>
          </cell>
          <cell r="D5">
            <v>4929614900.5181799</v>
          </cell>
          <cell r="E5">
            <v>25148</v>
          </cell>
          <cell r="F5">
            <v>34538</v>
          </cell>
          <cell r="G5">
            <v>42580</v>
          </cell>
          <cell r="H5">
            <v>218387.48547201001</v>
          </cell>
          <cell r="I5">
            <v>85100631.191818103</v>
          </cell>
          <cell r="J5">
            <v>29954103.0436363</v>
          </cell>
          <cell r="K5">
            <v>654414739.90069997</v>
          </cell>
          <cell r="L5">
            <v>188601179.9276</v>
          </cell>
          <cell r="M5">
            <v>958070654.06375396</v>
          </cell>
        </row>
        <row r="6">
          <cell r="A6">
            <v>30000</v>
          </cell>
          <cell r="B6">
            <v>660839458.92999995</v>
          </cell>
          <cell r="C6">
            <v>429198176.11000001</v>
          </cell>
          <cell r="D6">
            <v>695873170.90909004</v>
          </cell>
          <cell r="E6">
            <v>25889</v>
          </cell>
          <cell r="F6">
            <v>26388</v>
          </cell>
          <cell r="G6">
            <v>27402</v>
          </cell>
          <cell r="H6">
            <v>25525.878130870002</v>
          </cell>
          <cell r="I6">
            <v>544681.81818181998</v>
          </cell>
          <cell r="J6">
            <v>131505000.17818099</v>
          </cell>
          <cell r="K6">
            <v>227993208.71799999</v>
          </cell>
          <cell r="L6">
            <v>117402678.7119</v>
          </cell>
          <cell r="M6">
            <v>477445569.42626297</v>
          </cell>
        </row>
        <row r="7">
          <cell r="A7">
            <v>300000</v>
          </cell>
          <cell r="B7">
            <v>3795701214.8200002</v>
          </cell>
          <cell r="C7">
            <v>3743927623.3400002</v>
          </cell>
          <cell r="D7">
            <v>3484425468.90909</v>
          </cell>
          <cell r="E7">
            <v>14879</v>
          </cell>
          <cell r="F7">
            <v>21423</v>
          </cell>
          <cell r="G7">
            <v>27184</v>
          </cell>
          <cell r="H7">
            <v>255104.59135829</v>
          </cell>
          <cell r="I7">
            <v>70368894.361818105</v>
          </cell>
          <cell r="J7">
            <v>16228016.6336363</v>
          </cell>
          <cell r="K7">
            <v>429190915.99760002</v>
          </cell>
          <cell r="L7">
            <v>135213691.25459999</v>
          </cell>
          <cell r="M7">
            <v>651001518.24765396</v>
          </cell>
        </row>
        <row r="8">
          <cell r="A8">
            <v>350000</v>
          </cell>
          <cell r="B8">
            <v>2634892641.8800001</v>
          </cell>
          <cell r="C8">
            <v>2597525679.8299999</v>
          </cell>
          <cell r="D8">
            <v>2425141782.2727199</v>
          </cell>
          <cell r="E8">
            <v>8788</v>
          </cell>
          <cell r="F8">
            <v>13344</v>
          </cell>
          <cell r="G8">
            <v>17258</v>
          </cell>
          <cell r="H8">
            <v>299828.47540737002</v>
          </cell>
          <cell r="I8">
            <v>58206935.357272699</v>
          </cell>
          <cell r="J8">
            <v>9281901.4618181791</v>
          </cell>
          <cell r="K8">
            <v>300573168.12010002</v>
          </cell>
          <cell r="L8">
            <v>88555490.740600005</v>
          </cell>
          <cell r="M8">
            <v>456617495.67979002</v>
          </cell>
        </row>
        <row r="9">
          <cell r="A9">
            <v>400000</v>
          </cell>
          <cell r="B9">
            <v>2062576690.46</v>
          </cell>
          <cell r="C9">
            <v>2050727574.9200001</v>
          </cell>
          <cell r="D9">
            <v>1914825825.2636299</v>
          </cell>
          <cell r="E9">
            <v>6083</v>
          </cell>
          <cell r="F9">
            <v>9289</v>
          </cell>
          <cell r="G9">
            <v>12394</v>
          </cell>
          <cell r="H9">
            <v>339072.28184448002</v>
          </cell>
          <cell r="I9">
            <v>48135366.5490909</v>
          </cell>
          <cell r="J9">
            <v>5907265.1681818198</v>
          </cell>
          <cell r="K9">
            <v>223957750.57499999</v>
          </cell>
          <cell r="L9">
            <v>62867014.481700003</v>
          </cell>
          <cell r="M9">
            <v>340867396.77397197</v>
          </cell>
        </row>
        <row r="10">
          <cell r="A10">
            <v>50000</v>
          </cell>
          <cell r="B10">
            <v>2376937647.5799999</v>
          </cell>
          <cell r="C10">
            <v>2346834376.3899999</v>
          </cell>
          <cell r="D10">
            <v>2357785766.1181798</v>
          </cell>
          <cell r="E10">
            <v>66433</v>
          </cell>
          <cell r="F10">
            <v>70208</v>
          </cell>
          <cell r="G10">
            <v>76191</v>
          </cell>
          <cell r="H10">
            <v>35779.471762230001</v>
          </cell>
          <cell r="I10">
            <v>2199778.0645454498</v>
          </cell>
          <cell r="J10">
            <v>222041910.574545</v>
          </cell>
          <cell r="K10">
            <v>676776271.96619999</v>
          </cell>
          <cell r="L10">
            <v>340616727.78670001</v>
          </cell>
          <cell r="M10">
            <v>1241634688.3919899</v>
          </cell>
        </row>
        <row r="11">
          <cell r="A11">
            <v>500000</v>
          </cell>
          <cell r="B11">
            <v>2412562193.52</v>
          </cell>
          <cell r="C11">
            <v>2392450631.1799998</v>
          </cell>
          <cell r="D11">
            <v>2245391831.32727</v>
          </cell>
          <cell r="E11">
            <v>5993</v>
          </cell>
          <cell r="F11">
            <v>10035</v>
          </cell>
          <cell r="G11">
            <v>13571</v>
          </cell>
          <cell r="H11">
            <v>402563.35616885999</v>
          </cell>
          <cell r="I11">
            <v>66231406.342727199</v>
          </cell>
          <cell r="J11">
            <v>5198469.6745454501</v>
          </cell>
          <cell r="K11">
            <v>261936569.78220001</v>
          </cell>
          <cell r="L11">
            <v>67744743.971300006</v>
          </cell>
          <cell r="M11">
            <v>401111189.77077198</v>
          </cell>
        </row>
        <row r="12">
          <cell r="A12">
            <v>75000</v>
          </cell>
          <cell r="B12">
            <v>5875075936.3299999</v>
          </cell>
          <cell r="C12">
            <v>5840548240.6099997</v>
          </cell>
          <cell r="D12">
            <v>5536594284.8181801</v>
          </cell>
          <cell r="E12">
            <v>100976</v>
          </cell>
          <cell r="F12">
            <v>115056</v>
          </cell>
          <cell r="G12">
            <v>131101</v>
          </cell>
          <cell r="H12">
            <v>58182.894314789999</v>
          </cell>
          <cell r="I12">
            <v>7669562.1381818196</v>
          </cell>
          <cell r="J12">
            <v>221673152.281818</v>
          </cell>
          <cell r="K12">
            <v>1393309277.0125</v>
          </cell>
          <cell r="L12">
            <v>572862855.90900004</v>
          </cell>
          <cell r="M12">
            <v>2195514847.3414998</v>
          </cell>
        </row>
        <row r="13">
          <cell r="A13" t="str">
            <v>&gt;= 500000</v>
          </cell>
          <cell r="B13">
            <v>60120751232.769997</v>
          </cell>
          <cell r="C13">
            <v>59501747675.370003</v>
          </cell>
          <cell r="D13">
            <v>54462944257.209</v>
          </cell>
          <cell r="E13">
            <v>36168</v>
          </cell>
          <cell r="F13">
            <v>46941</v>
          </cell>
          <cell r="G13">
            <v>62318</v>
          </cell>
          <cell r="H13">
            <v>1662263.6372696899</v>
          </cell>
          <cell r="I13">
            <v>381047778.65181798</v>
          </cell>
          <cell r="J13">
            <v>1219424.24909091</v>
          </cell>
          <cell r="K13">
            <v>1287284484.3334999</v>
          </cell>
          <cell r="L13">
            <v>337546626.00410002</v>
          </cell>
          <cell r="M13">
            <v>2007098313.2385001</v>
          </cell>
        </row>
        <row r="14">
          <cell r="A14" t="str">
            <v>CB</v>
          </cell>
          <cell r="B14">
            <v>11997057036.360001</v>
          </cell>
          <cell r="C14">
            <v>11909487876.74</v>
          </cell>
          <cell r="D14">
            <v>10879683047.0818</v>
          </cell>
          <cell r="E14">
            <v>81402</v>
          </cell>
          <cell r="F14">
            <v>91370</v>
          </cell>
          <cell r="G14">
            <v>99132</v>
          </cell>
          <cell r="H14">
            <v>147380.37193632001</v>
          </cell>
          <cell r="I14">
            <v>131000</v>
          </cell>
          <cell r="J14">
            <v>8160783.2400000002</v>
          </cell>
          <cell r="K14">
            <v>0</v>
          </cell>
          <cell r="L14">
            <v>0</v>
          </cell>
          <cell r="M14">
            <v>8291783.2400000002</v>
          </cell>
        </row>
        <row r="15">
          <cell r="A15" t="str">
            <v>All</v>
          </cell>
          <cell r="B15">
            <v>119115315302.52</v>
          </cell>
          <cell r="C15">
            <v>117621604480.92</v>
          </cell>
          <cell r="D15">
            <v>109041144721.81804</v>
          </cell>
          <cell r="E15">
            <v>557996</v>
          </cell>
          <cell r="F15">
            <v>671438</v>
          </cell>
          <cell r="G15">
            <v>787973</v>
          </cell>
          <cell r="H15">
            <v>3810775.1748252395</v>
          </cell>
          <cell r="I15">
            <v>911935237.61999941</v>
          </cell>
          <cell r="J15">
            <v>1022595450.2818158</v>
          </cell>
          <cell r="K15">
            <v>8994858807.4918976</v>
          </cell>
          <cell r="L15">
            <v>3189669105.0728002</v>
          </cell>
          <cell r="M15">
            <v>14119058600.466496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shold_tracker_20170711_2017"/>
    </sheetNames>
    <sheetDataSet>
      <sheetData sheetId="0">
        <row r="1">
          <cell r="A1" t="str">
            <v>threshold_order</v>
          </cell>
          <cell r="B1" t="str">
            <v>total_unit_price</v>
          </cell>
          <cell r="C1" t="str">
            <v>total_paid_price</v>
          </cell>
          <cell r="D1" t="str">
            <v>nmv</v>
          </cell>
          <cell r="E1" t="str">
            <v>total_so</v>
          </cell>
          <cell r="F1" t="str">
            <v>total_pck</v>
          </cell>
          <cell r="G1" t="str">
            <v>total_soi</v>
          </cell>
          <cell r="H1" t="str">
            <v>aov</v>
          </cell>
          <cell r="I1" t="str">
            <v>total_shipping_surcharge</v>
          </cell>
          <cell r="J1" t="str">
            <v>total_shipping_amount</v>
          </cell>
          <cell r="K1" t="str">
            <v>total_delivery_cost</v>
          </cell>
          <cell r="L1" t="str">
            <v>total_shipment_fee_mp_seller</v>
          </cell>
          <cell r="M1" t="str">
            <v>net_subsidy</v>
          </cell>
        </row>
        <row r="2">
          <cell r="A2">
            <v>100000</v>
          </cell>
          <cell r="B2">
            <v>4957290740.3299999</v>
          </cell>
          <cell r="C2">
            <v>4914541830.8699999</v>
          </cell>
          <cell r="D2">
            <v>4662937780.1090899</v>
          </cell>
          <cell r="E2">
            <v>58923</v>
          </cell>
          <cell r="F2">
            <v>61252</v>
          </cell>
          <cell r="G2">
            <v>75113</v>
          </cell>
          <cell r="H2">
            <v>84131.675921629998</v>
          </cell>
          <cell r="I2">
            <v>19394697.978181802</v>
          </cell>
          <cell r="J2">
            <v>170062545.58363599</v>
          </cell>
          <cell r="K2">
            <v>814804606.1063</v>
          </cell>
          <cell r="L2">
            <v>341974889.72000003</v>
          </cell>
          <cell r="M2">
            <v>1346236739.3881099</v>
          </cell>
        </row>
        <row r="3">
          <cell r="A3">
            <v>150000</v>
          </cell>
          <cell r="B3">
            <v>7750091207.5100002</v>
          </cell>
          <cell r="C3">
            <v>7676295153.1300001</v>
          </cell>
          <cell r="D3">
            <v>7276666114.4181805</v>
          </cell>
          <cell r="E3">
            <v>66475</v>
          </cell>
          <cell r="F3">
            <v>73766</v>
          </cell>
          <cell r="G3">
            <v>96090</v>
          </cell>
          <cell r="H3">
            <v>116586.55445671</v>
          </cell>
          <cell r="I3">
            <v>63001756.420909002</v>
          </cell>
          <cell r="J3">
            <v>234096909.07090899</v>
          </cell>
          <cell r="K3">
            <v>1169213232.9888</v>
          </cell>
          <cell r="L3">
            <v>448884484.67659998</v>
          </cell>
          <cell r="M3">
            <v>1915196383.1572101</v>
          </cell>
        </row>
        <row r="4">
          <cell r="A4">
            <v>200000</v>
          </cell>
          <cell r="B4">
            <v>6748481312.8199997</v>
          </cell>
          <cell r="C4">
            <v>6592803375.1800003</v>
          </cell>
          <cell r="D4">
            <v>6181320193.8818102</v>
          </cell>
          <cell r="E4">
            <v>39671</v>
          </cell>
          <cell r="F4">
            <v>46160</v>
          </cell>
          <cell r="G4">
            <v>60479</v>
          </cell>
          <cell r="H4">
            <v>170111.19741927</v>
          </cell>
          <cell r="I4">
            <v>80531836.236363605</v>
          </cell>
          <cell r="J4">
            <v>110100500.06</v>
          </cell>
          <cell r="K4">
            <v>795968502.76600003</v>
          </cell>
          <cell r="L4">
            <v>275778735.0528</v>
          </cell>
          <cell r="M4">
            <v>1262379574.11516</v>
          </cell>
        </row>
        <row r="5">
          <cell r="A5">
            <v>250000</v>
          </cell>
          <cell r="B5">
            <v>4424051210.1499996</v>
          </cell>
          <cell r="C5">
            <v>4300533372.1400003</v>
          </cell>
          <cell r="D5">
            <v>4043114620.1818099</v>
          </cell>
          <cell r="E5">
            <v>20482</v>
          </cell>
          <cell r="F5">
            <v>24804</v>
          </cell>
          <cell r="G5">
            <v>33643</v>
          </cell>
          <cell r="H5">
            <v>215997.03203545001</v>
          </cell>
          <cell r="I5">
            <v>74967352.416363597</v>
          </cell>
          <cell r="J5">
            <v>66596318.240909003</v>
          </cell>
          <cell r="K5">
            <v>500805663.28369999</v>
          </cell>
          <cell r="L5">
            <v>159689702.12540001</v>
          </cell>
          <cell r="M5">
            <v>802059036.06637204</v>
          </cell>
        </row>
        <row r="6">
          <cell r="A6">
            <v>30000</v>
          </cell>
          <cell r="B6">
            <v>700468749.29999995</v>
          </cell>
          <cell r="C6">
            <v>387300886.20999998</v>
          </cell>
          <cell r="D6">
            <v>729097784.64545405</v>
          </cell>
          <cell r="E6">
            <v>23379</v>
          </cell>
          <cell r="F6">
            <v>22518</v>
          </cell>
          <cell r="G6">
            <v>24533</v>
          </cell>
          <cell r="H6">
            <v>29961.45041704</v>
          </cell>
          <cell r="I6">
            <v>447836.36363635998</v>
          </cell>
          <cell r="J6">
            <v>119203909.446363</v>
          </cell>
          <cell r="K6">
            <v>199348711.83399999</v>
          </cell>
          <cell r="L6">
            <v>105670333.9605</v>
          </cell>
          <cell r="M6">
            <v>424670791.6045</v>
          </cell>
        </row>
        <row r="7">
          <cell r="A7">
            <v>300000</v>
          </cell>
          <cell r="B7">
            <v>3562436603.8400002</v>
          </cell>
          <cell r="C7">
            <v>3490885406.7800002</v>
          </cell>
          <cell r="D7">
            <v>3276812186.5363598</v>
          </cell>
          <cell r="E7">
            <v>13764</v>
          </cell>
          <cell r="F7">
            <v>17178</v>
          </cell>
          <cell r="G7">
            <v>23718</v>
          </cell>
          <cell r="H7">
            <v>258822.76982273001</v>
          </cell>
          <cell r="I7">
            <v>60597773.070909001</v>
          </cell>
          <cell r="J7">
            <v>45870363.596363597</v>
          </cell>
          <cell r="K7">
            <v>352584405.36369997</v>
          </cell>
          <cell r="L7">
            <v>118877261.18099999</v>
          </cell>
          <cell r="M7">
            <v>577929803.211972</v>
          </cell>
        </row>
        <row r="8">
          <cell r="A8">
            <v>350000</v>
          </cell>
          <cell r="B8">
            <v>2255026293.8699999</v>
          </cell>
          <cell r="C8">
            <v>2222723961.27</v>
          </cell>
          <cell r="D8">
            <v>2097033502.1545401</v>
          </cell>
          <cell r="E8">
            <v>7461</v>
          </cell>
          <cell r="F8">
            <v>9832</v>
          </cell>
          <cell r="G8">
            <v>14155</v>
          </cell>
          <cell r="H8">
            <v>302241.83003216999</v>
          </cell>
          <cell r="I8">
            <v>46150085.162727199</v>
          </cell>
          <cell r="J8">
            <v>31246000.010000002</v>
          </cell>
          <cell r="K8">
            <v>217461213.4637</v>
          </cell>
          <cell r="L8">
            <v>69602347.739700004</v>
          </cell>
          <cell r="M8">
            <v>364459646.376127</v>
          </cell>
        </row>
        <row r="9">
          <cell r="A9">
            <v>400000</v>
          </cell>
          <cell r="B9">
            <v>2163017568.9200001</v>
          </cell>
          <cell r="C9">
            <v>2070407251.9400001</v>
          </cell>
          <cell r="D9">
            <v>1956417745.96363</v>
          </cell>
          <cell r="E9">
            <v>6047</v>
          </cell>
          <cell r="F9">
            <v>7819</v>
          </cell>
          <cell r="G9">
            <v>12227</v>
          </cell>
          <cell r="H9">
            <v>357700.93747642997</v>
          </cell>
          <cell r="I9">
            <v>42667932.8518181</v>
          </cell>
          <cell r="J9">
            <v>22969636.333636299</v>
          </cell>
          <cell r="K9">
            <v>178011432.229</v>
          </cell>
          <cell r="L9">
            <v>55263887.276000001</v>
          </cell>
          <cell r="M9">
            <v>298912888.69045401</v>
          </cell>
        </row>
        <row r="10">
          <cell r="A10">
            <v>50000</v>
          </cell>
          <cell r="B10">
            <v>2185499634.4699998</v>
          </cell>
          <cell r="C10">
            <v>2145887315.5799999</v>
          </cell>
          <cell r="D10">
            <v>2186611404.1454501</v>
          </cell>
          <cell r="E10">
            <v>61387</v>
          </cell>
          <cell r="F10">
            <v>60057</v>
          </cell>
          <cell r="G10">
            <v>67946</v>
          </cell>
          <cell r="H10">
            <v>35601.994469019999</v>
          </cell>
          <cell r="I10">
            <v>2602268.2127272701</v>
          </cell>
          <cell r="J10">
            <v>225468107.547272</v>
          </cell>
          <cell r="K10">
            <v>596462221.36319995</v>
          </cell>
          <cell r="L10">
            <v>305340053.7209</v>
          </cell>
          <cell r="M10">
            <v>1129872650.8441</v>
          </cell>
        </row>
        <row r="11">
          <cell r="A11">
            <v>500000</v>
          </cell>
          <cell r="B11">
            <v>2107216031.97</v>
          </cell>
          <cell r="C11">
            <v>2089228931.8499999</v>
          </cell>
          <cell r="D11">
            <v>1972331754</v>
          </cell>
          <cell r="E11">
            <v>5219</v>
          </cell>
          <cell r="F11">
            <v>7417</v>
          </cell>
          <cell r="G11">
            <v>11146</v>
          </cell>
          <cell r="H11">
            <v>403758.58056524</v>
          </cell>
          <cell r="I11">
            <v>52171154.057272702</v>
          </cell>
          <cell r="J11">
            <v>24024727.3027272</v>
          </cell>
          <cell r="K11">
            <v>188730209.1988</v>
          </cell>
          <cell r="L11">
            <v>55605573.324299999</v>
          </cell>
          <cell r="M11">
            <v>320531663.88309997</v>
          </cell>
        </row>
        <row r="12">
          <cell r="A12">
            <v>75000</v>
          </cell>
          <cell r="B12">
            <v>4991751046.0299997</v>
          </cell>
          <cell r="C12">
            <v>4951297663.2299995</v>
          </cell>
          <cell r="D12">
            <v>4751388239.2363596</v>
          </cell>
          <cell r="E12">
            <v>86125</v>
          </cell>
          <cell r="F12">
            <v>86708</v>
          </cell>
          <cell r="G12">
            <v>104753</v>
          </cell>
          <cell r="H12">
            <v>57959.373538810003</v>
          </cell>
          <cell r="I12">
            <v>8129840.4500000002</v>
          </cell>
          <cell r="J12">
            <v>235540303.80908999</v>
          </cell>
          <cell r="K12">
            <v>1083780743.0848</v>
          </cell>
          <cell r="L12">
            <v>461477083.47640002</v>
          </cell>
          <cell r="M12">
            <v>1788927970.8202901</v>
          </cell>
        </row>
        <row r="13">
          <cell r="A13" t="str">
            <v>&gt;= 500000</v>
          </cell>
          <cell r="B13">
            <v>61420168882.870003</v>
          </cell>
          <cell r="C13">
            <v>60781764810.339996</v>
          </cell>
          <cell r="D13">
            <v>55663802667.827202</v>
          </cell>
          <cell r="E13">
            <v>35181</v>
          </cell>
          <cell r="F13">
            <v>41669</v>
          </cell>
          <cell r="G13">
            <v>62166</v>
          </cell>
          <cell r="H13">
            <v>1745833.5147628</v>
          </cell>
          <cell r="I13">
            <v>337113628.04181802</v>
          </cell>
          <cell r="J13">
            <v>65079000.009999998</v>
          </cell>
          <cell r="K13">
            <v>1128748680.4597001</v>
          </cell>
          <cell r="L13">
            <v>297319661.98729998</v>
          </cell>
          <cell r="M13">
            <v>1828260970.4988101</v>
          </cell>
        </row>
        <row r="14">
          <cell r="A14" t="str">
            <v>CB</v>
          </cell>
          <cell r="B14">
            <v>10270494202.540001</v>
          </cell>
          <cell r="C14">
            <v>10203999843.08</v>
          </cell>
          <cell r="D14">
            <v>9314496360.1909008</v>
          </cell>
          <cell r="E14">
            <v>67964</v>
          </cell>
          <cell r="F14">
            <v>72367</v>
          </cell>
          <cell r="G14">
            <v>82922</v>
          </cell>
          <cell r="H14">
            <v>151116.68239862</v>
          </cell>
          <cell r="I14">
            <v>42300</v>
          </cell>
          <cell r="J14">
            <v>302000</v>
          </cell>
          <cell r="K14">
            <v>0</v>
          </cell>
          <cell r="L14">
            <v>0</v>
          </cell>
          <cell r="M14">
            <v>344300</v>
          </cell>
        </row>
        <row r="15">
          <cell r="A15" t="str">
            <v>All</v>
          </cell>
          <cell r="B15">
            <v>113535993484.62</v>
          </cell>
          <cell r="C15">
            <v>111827669801.59999</v>
          </cell>
          <cell r="D15">
            <v>104112030353.29079</v>
          </cell>
          <cell r="E15">
            <v>492078</v>
          </cell>
          <cell r="F15">
            <v>531547</v>
          </cell>
          <cell r="G15">
            <v>668891</v>
          </cell>
          <cell r="H15">
            <v>3929823.5933159199</v>
          </cell>
          <cell r="I15">
            <v>787818461.26272655</v>
          </cell>
          <cell r="J15">
            <v>1350560321.010906</v>
          </cell>
          <cell r="K15">
            <v>7225919622.1417007</v>
          </cell>
          <cell r="L15">
            <v>2695484014.2409</v>
          </cell>
          <cell r="M15">
            <v>12059782418.656204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tabSelected="1" workbookViewId="0">
      <selection activeCell="A21" sqref="A21"/>
    </sheetView>
  </sheetViews>
  <sheetFormatPr defaultRowHeight="15" x14ac:dyDescent="0.25"/>
  <cols>
    <col min="1" max="1" width="20.85546875" bestFit="1" customWidth="1"/>
    <col min="2" max="2" width="34" bestFit="1" customWidth="1"/>
    <col min="3" max="3" width="9" bestFit="1" customWidth="1"/>
    <col min="4" max="4" width="9.7109375" style="11" bestFit="1" customWidth="1"/>
    <col min="5" max="5" width="7.7109375" bestFit="1" customWidth="1"/>
    <col min="6" max="6" width="9" style="12" bestFit="1" customWidth="1"/>
    <col min="7" max="7" width="9" bestFit="1" customWidth="1"/>
    <col min="8" max="8" width="9.7109375" bestFit="1" customWidth="1"/>
    <col min="9" max="9" width="7.7109375" bestFit="1" customWidth="1"/>
    <col min="10" max="11" width="16.28515625" bestFit="1" customWidth="1"/>
    <col min="12" max="12" width="15" bestFit="1" customWidth="1"/>
    <col min="13" max="13" width="7.7109375" bestFit="1" customWidth="1"/>
    <col min="14" max="15" width="14.28515625" bestFit="1" customWidth="1"/>
    <col min="16" max="16" width="12.5703125" bestFit="1" customWidth="1"/>
    <col min="17" max="17" width="7.7109375" bestFit="1" customWidth="1"/>
    <col min="18" max="19" width="12.5703125" bestFit="1" customWidth="1"/>
    <col min="20" max="20" width="12.28515625" bestFit="1" customWidth="1"/>
    <col min="21" max="21" width="7.7109375" bestFit="1" customWidth="1"/>
    <col min="22" max="23" width="14.28515625" bestFit="1" customWidth="1"/>
    <col min="24" max="24" width="13.42578125" bestFit="1" customWidth="1"/>
    <col min="25" max="25" width="7.7109375" bestFit="1" customWidth="1"/>
    <col min="26" max="27" width="14.28515625" bestFit="1" customWidth="1"/>
    <col min="28" max="28" width="15" bestFit="1" customWidth="1"/>
    <col min="29" max="29" width="7.7109375" bestFit="1" customWidth="1"/>
    <col min="30" max="31" width="15.28515625" style="11" bestFit="1" customWidth="1"/>
    <col min="32" max="32" width="15" bestFit="1" customWidth="1"/>
    <col min="33" max="33" width="7.7109375" bestFit="1" customWidth="1"/>
    <col min="34" max="35" width="9.5703125" bestFit="1" customWidth="1"/>
    <col min="36" max="37" width="7.7109375" bestFit="1" customWidth="1"/>
    <col min="38" max="39" width="12" bestFit="1" customWidth="1"/>
    <col min="40" max="40" width="9.85546875" bestFit="1" customWidth="1"/>
    <col min="41" max="41" width="11.85546875" bestFit="1" customWidth="1"/>
    <col min="42" max="43" width="12" bestFit="1" customWidth="1"/>
    <col min="44" max="44" width="9" bestFit="1" customWidth="1"/>
    <col min="45" max="45" width="11" bestFit="1" customWidth="1"/>
  </cols>
  <sheetData>
    <row r="1" spans="1:45" x14ac:dyDescent="0.25">
      <c r="A1" t="s">
        <v>4</v>
      </c>
      <c r="B1" t="s">
        <v>3</v>
      </c>
    </row>
    <row r="2" spans="1:45" x14ac:dyDescent="0.25">
      <c r="A2" t="s">
        <v>5</v>
      </c>
      <c r="B2" t="s">
        <v>2</v>
      </c>
    </row>
    <row r="3" spans="1:45" x14ac:dyDescent="0.25">
      <c r="A3" t="s">
        <v>6</v>
      </c>
      <c r="B3" t="s">
        <v>550</v>
      </c>
    </row>
    <row r="4" spans="1:45" x14ac:dyDescent="0.25">
      <c r="A4" t="s">
        <v>12</v>
      </c>
      <c r="B4" t="s">
        <v>13</v>
      </c>
    </row>
    <row r="6" spans="1:45" s="1" customFormat="1" x14ac:dyDescent="0.25">
      <c r="A6" s="26" t="s">
        <v>536</v>
      </c>
      <c r="B6" s="25" t="s">
        <v>7</v>
      </c>
      <c r="C6" s="25"/>
      <c r="D6" s="25"/>
      <c r="E6" s="25"/>
      <c r="F6" s="25" t="s">
        <v>8</v>
      </c>
      <c r="G6" s="25"/>
      <c r="H6" s="25"/>
      <c r="I6" s="25"/>
      <c r="J6" s="25" t="s">
        <v>10</v>
      </c>
      <c r="K6" s="25"/>
      <c r="L6" s="25"/>
      <c r="M6" s="25"/>
      <c r="N6" s="25" t="s">
        <v>543</v>
      </c>
      <c r="O6" s="25"/>
      <c r="P6" s="25"/>
      <c r="Q6" s="25"/>
      <c r="R6" s="25" t="s">
        <v>544</v>
      </c>
      <c r="S6" s="25"/>
      <c r="T6" s="25"/>
      <c r="U6" s="25"/>
      <c r="V6" s="25" t="s">
        <v>545</v>
      </c>
      <c r="W6" s="25"/>
      <c r="X6" s="25"/>
      <c r="Y6" s="25"/>
      <c r="Z6" s="25" t="s">
        <v>546</v>
      </c>
      <c r="AA6" s="25"/>
      <c r="AB6" s="25"/>
      <c r="AC6" s="25"/>
      <c r="AD6" s="25" t="s">
        <v>542</v>
      </c>
      <c r="AE6" s="25"/>
      <c r="AF6" s="25"/>
      <c r="AG6" s="25"/>
      <c r="AH6" s="25" t="s">
        <v>547</v>
      </c>
      <c r="AI6" s="25"/>
      <c r="AJ6" s="25"/>
      <c r="AK6" s="25"/>
      <c r="AL6" s="25" t="s">
        <v>11</v>
      </c>
      <c r="AM6" s="25"/>
      <c r="AN6" s="25"/>
      <c r="AO6" s="25"/>
      <c r="AP6" s="25" t="s">
        <v>9</v>
      </c>
      <c r="AQ6" s="25"/>
      <c r="AR6" s="25"/>
      <c r="AS6" s="25"/>
    </row>
    <row r="7" spans="1:45" s="1" customFormat="1" x14ac:dyDescent="0.25">
      <c r="A7" s="26"/>
      <c r="B7" s="14" t="s">
        <v>0</v>
      </c>
      <c r="C7" s="14" t="s">
        <v>1</v>
      </c>
      <c r="D7" s="15" t="s">
        <v>548</v>
      </c>
      <c r="E7" s="14" t="s">
        <v>549</v>
      </c>
      <c r="F7" s="14" t="s">
        <v>0</v>
      </c>
      <c r="G7" s="14" t="s">
        <v>1</v>
      </c>
      <c r="H7" s="15" t="s">
        <v>548</v>
      </c>
      <c r="I7" s="14" t="s">
        <v>549</v>
      </c>
      <c r="J7" s="14" t="s">
        <v>0</v>
      </c>
      <c r="K7" s="14" t="s">
        <v>1</v>
      </c>
      <c r="L7" s="15" t="s">
        <v>548</v>
      </c>
      <c r="M7" s="14" t="s">
        <v>549</v>
      </c>
      <c r="N7" s="14" t="s">
        <v>0</v>
      </c>
      <c r="O7" s="14" t="s">
        <v>1</v>
      </c>
      <c r="P7" s="15" t="s">
        <v>548</v>
      </c>
      <c r="Q7" s="14" t="s">
        <v>549</v>
      </c>
      <c r="R7" s="14" t="s">
        <v>0</v>
      </c>
      <c r="S7" s="14" t="s">
        <v>1</v>
      </c>
      <c r="T7" s="15" t="s">
        <v>548</v>
      </c>
      <c r="U7" s="14" t="s">
        <v>549</v>
      </c>
      <c r="V7" s="14" t="s">
        <v>0</v>
      </c>
      <c r="W7" s="14" t="s">
        <v>1</v>
      </c>
      <c r="X7" s="15" t="s">
        <v>548</v>
      </c>
      <c r="Y7" s="14" t="s">
        <v>549</v>
      </c>
      <c r="Z7" s="14" t="s">
        <v>0</v>
      </c>
      <c r="AA7" s="14" t="s">
        <v>1</v>
      </c>
      <c r="AB7" s="15" t="s">
        <v>548</v>
      </c>
      <c r="AC7" s="14" t="s">
        <v>549</v>
      </c>
      <c r="AD7" s="15" t="s">
        <v>0</v>
      </c>
      <c r="AE7" s="15" t="s">
        <v>1</v>
      </c>
      <c r="AF7" s="15" t="s">
        <v>548</v>
      </c>
      <c r="AG7" s="14" t="s">
        <v>549</v>
      </c>
      <c r="AH7" s="14" t="s">
        <v>0</v>
      </c>
      <c r="AI7" s="14" t="s">
        <v>1</v>
      </c>
      <c r="AJ7" s="15" t="s">
        <v>548</v>
      </c>
      <c r="AK7" s="14" t="s">
        <v>549</v>
      </c>
      <c r="AL7" s="14" t="s">
        <v>0</v>
      </c>
      <c r="AM7" s="14" t="s">
        <v>1</v>
      </c>
      <c r="AN7" s="14" t="s">
        <v>537</v>
      </c>
      <c r="AO7" s="14" t="s">
        <v>539</v>
      </c>
      <c r="AP7" s="14" t="s">
        <v>0</v>
      </c>
      <c r="AQ7" s="14" t="s">
        <v>1</v>
      </c>
      <c r="AR7" s="14" t="s">
        <v>538</v>
      </c>
      <c r="AS7" s="14" t="s">
        <v>540</v>
      </c>
    </row>
    <row r="8" spans="1:45" x14ac:dyDescent="0.25">
      <c r="A8" s="22">
        <v>30000</v>
      </c>
      <c r="B8" s="23">
        <f>VLOOKUP($A8,[1]threshold_tracker_20170704_2017!$A$1:$M$14,7,FALSE)</f>
        <v>27402</v>
      </c>
      <c r="C8" s="23">
        <f>VLOOKUP($A8,[2]threshold_tracker_20170711_2017!$A$1:$M$14,7,FALSE)</f>
        <v>24533</v>
      </c>
      <c r="D8" s="18">
        <f>C8-B8</f>
        <v>-2869</v>
      </c>
      <c r="E8" s="16">
        <f>D8/B8</f>
        <v>-0.10470038683307788</v>
      </c>
      <c r="F8" s="23">
        <f>VLOOKUP($A8,[1]threshold_tracker_20170704_2017!$A$1:$M$14,6,FALSE)</f>
        <v>26388</v>
      </c>
      <c r="G8" s="23">
        <f>VLOOKUP($A8,[2]threshold_tracker_20170711_2017!$A$1:$M$14,6,FALSE)</f>
        <v>22518</v>
      </c>
      <c r="H8" s="18">
        <f>G8-F8</f>
        <v>-3870</v>
      </c>
      <c r="I8" s="16">
        <f>H8/F8</f>
        <v>-0.14665757162346521</v>
      </c>
      <c r="J8" s="23">
        <f>VLOOKUP($A8,[1]threshold_tracker_20170704_2017!$A$1:$M$14,2,FALSE)</f>
        <v>660839458.92999995</v>
      </c>
      <c r="K8" s="23">
        <f>VLOOKUP($A8,[2]threshold_tracker_20170711_2017!$A$1:$M$14,2,FALSE)</f>
        <v>700468749.29999995</v>
      </c>
      <c r="L8" s="18">
        <f>K8-J8</f>
        <v>39629290.370000005</v>
      </c>
      <c r="M8" s="16">
        <f>L8/J8</f>
        <v>5.9968105467197559E-2</v>
      </c>
      <c r="N8" s="23">
        <f>VLOOKUP($A8,[1]threshold_tracker_20170704_2017!$A$1:$M$14,10,FALSE)</f>
        <v>131505000.17818099</v>
      </c>
      <c r="O8" s="23">
        <f>VLOOKUP($A8,[2]threshold_tracker_20170711_2017!$A$1:$M$14,10,FALSE)</f>
        <v>119203909.446363</v>
      </c>
      <c r="P8" s="18">
        <f>O8-N8</f>
        <v>-12301090.731817991</v>
      </c>
      <c r="Q8" s="16">
        <f>P8/N8</f>
        <v>-9.3540859398127729E-2</v>
      </c>
      <c r="R8" s="23">
        <f>VLOOKUP($A8,[1]threshold_tracker_20170704_2017!$A$1:$M$14,9,FALSE)</f>
        <v>544681.81818181998</v>
      </c>
      <c r="S8" s="23">
        <f>VLOOKUP($A8,[2]threshold_tracker_20170711_2017!$A$1:$M$14,9,FALSE)</f>
        <v>447836.36363635998</v>
      </c>
      <c r="T8" s="18">
        <f>S8-R8</f>
        <v>-96845.454545460001</v>
      </c>
      <c r="U8" s="16">
        <f>T8/R8</f>
        <v>-0.17780188600518343</v>
      </c>
      <c r="V8" s="23">
        <f>VLOOKUP($A8,[1]threshold_tracker_20170704_2017!$A$1:$M$14,12,FALSE)</f>
        <v>117402678.7119</v>
      </c>
      <c r="W8" s="23">
        <f>VLOOKUP($A8,[2]threshold_tracker_20170711_2017!$A$1:$M$14,12,FALSE)</f>
        <v>105670333.9605</v>
      </c>
      <c r="X8" s="18">
        <f>W8-V8</f>
        <v>-11732344.751399994</v>
      </c>
      <c r="Y8" s="16">
        <f>X8/V8</f>
        <v>-9.9932513296315417E-2</v>
      </c>
      <c r="Z8" s="23">
        <f>VLOOKUP($A8,[1]threshold_tracker_20170704_2017!$A$1:$M$14,11,FALSE)</f>
        <v>227993208.71799999</v>
      </c>
      <c r="AA8" s="23">
        <f>VLOOKUP($A8,[2]threshold_tracker_20170711_2017!$A$1:$M$14,11,FALSE)</f>
        <v>199348711.83399999</v>
      </c>
      <c r="AB8" s="18">
        <f>AA8-Z8</f>
        <v>-28644496.884000003</v>
      </c>
      <c r="AC8" s="16">
        <f>AB8/Z8</f>
        <v>-0.12563750054252615</v>
      </c>
      <c r="AD8" s="18">
        <f>N8+R8+V8+Z8</f>
        <v>477445569.4262628</v>
      </c>
      <c r="AE8" s="18">
        <f t="shared" ref="AE8:AE18" si="0">O8+S8+W8+AA8</f>
        <v>424670791.60449934</v>
      </c>
      <c r="AF8" s="18">
        <f>AE8-AD8</f>
        <v>-52774777.821763456</v>
      </c>
      <c r="AG8" s="16">
        <f>AF8/AD8</f>
        <v>-0.11053569495928488</v>
      </c>
      <c r="AH8" s="18">
        <f>AD8/B8</f>
        <v>17423.748975485832</v>
      </c>
      <c r="AI8" s="16">
        <f t="shared" ref="AI8:AI19" si="1">AE8/C8</f>
        <v>17310.18593749233</v>
      </c>
      <c r="AJ8" s="18">
        <f>AI8-AH8</f>
        <v>-113.5630379935028</v>
      </c>
      <c r="AK8" s="16">
        <f>AJ8/AH8</f>
        <v>-6.5177154556851783E-3</v>
      </c>
      <c r="AL8" s="17">
        <f>J8/F8</f>
        <v>25043.180950810973</v>
      </c>
      <c r="AM8" s="17">
        <f>K8/G8</f>
        <v>31107.058766320275</v>
      </c>
      <c r="AN8" s="18">
        <f>AM8-AL8</f>
        <v>6063.8778155093023</v>
      </c>
      <c r="AO8" s="16">
        <f>AN8/AL8</f>
        <v>0.24213688458426189</v>
      </c>
      <c r="AP8" s="17">
        <f>B8/F8</f>
        <v>1.0384265575261482</v>
      </c>
      <c r="AQ8" s="17">
        <f>C8/G8</f>
        <v>1.0894839683808508</v>
      </c>
      <c r="AR8" s="18">
        <f>AQ8-AP8</f>
        <v>5.1057410854702612E-2</v>
      </c>
      <c r="AS8" s="16">
        <f>AR8/AP8</f>
        <v>4.9168051880661721E-2</v>
      </c>
    </row>
    <row r="9" spans="1:45" x14ac:dyDescent="0.25">
      <c r="A9" s="22">
        <v>50000</v>
      </c>
      <c r="B9" s="23">
        <f>VLOOKUP($A9,[1]threshold_tracker_20170704_2017!$A$1:$M$14,7,FALSE)</f>
        <v>76191</v>
      </c>
      <c r="C9" s="23">
        <f>VLOOKUP($A9,[2]threshold_tracker_20170711_2017!$A$1:$M$14,7,FALSE)</f>
        <v>67946</v>
      </c>
      <c r="D9" s="18">
        <f t="shared" ref="D9:D18" si="2">C9-B9</f>
        <v>-8245</v>
      </c>
      <c r="E9" s="16">
        <f t="shared" ref="E9:E18" si="3">D9/B9</f>
        <v>-0.10821488102269297</v>
      </c>
      <c r="F9" s="23">
        <f>VLOOKUP($A9,[1]threshold_tracker_20170704_2017!$A$1:$M$14,6,FALSE)</f>
        <v>70208</v>
      </c>
      <c r="G9" s="23">
        <f>VLOOKUP($A9,[2]threshold_tracker_20170711_2017!$A$1:$M$14,6,FALSE)</f>
        <v>60057</v>
      </c>
      <c r="H9" s="18">
        <f t="shared" ref="H9:H19" si="4">G9-F9</f>
        <v>-10151</v>
      </c>
      <c r="I9" s="16">
        <f t="shared" ref="I9:I19" si="5">H9/F9</f>
        <v>-0.14458466271649956</v>
      </c>
      <c r="J9" s="23">
        <f>VLOOKUP($A9,[1]threshold_tracker_20170704_2017!$A$1:$M$14,2,FALSE)</f>
        <v>2376937647.5799999</v>
      </c>
      <c r="K9" s="23">
        <f>VLOOKUP($A9,[2]threshold_tracker_20170711_2017!$A$1:$M$14,2,FALSE)</f>
        <v>2185499634.4699998</v>
      </c>
      <c r="L9" s="18">
        <f t="shared" ref="L9:L19" si="6">K9-J9</f>
        <v>-191438013.11000013</v>
      </c>
      <c r="M9" s="16">
        <f t="shared" ref="M9:M19" si="7">L9/J9</f>
        <v>-8.053977070240205E-2</v>
      </c>
      <c r="N9" s="23">
        <f>VLOOKUP($A9,[1]threshold_tracker_20170704_2017!$A$1:$M$14,10,FALSE)</f>
        <v>222041910.574545</v>
      </c>
      <c r="O9" s="23">
        <f>VLOOKUP($A9,[2]threshold_tracker_20170711_2017!$A$1:$M$14,10,FALSE)</f>
        <v>225468107.547272</v>
      </c>
      <c r="P9" s="18">
        <f t="shared" ref="P9:P19" si="8">O9-N9</f>
        <v>3426196.9727270007</v>
      </c>
      <c r="Q9" s="16">
        <f t="shared" ref="Q9:Q19" si="9">P9/N9</f>
        <v>1.5430406646481909E-2</v>
      </c>
      <c r="R9" s="23">
        <f>VLOOKUP($A9,[1]threshold_tracker_20170704_2017!$A$1:$M$14,9,FALSE)</f>
        <v>2199778.0645454498</v>
      </c>
      <c r="S9" s="23">
        <f>VLOOKUP($A9,[2]threshold_tracker_20170711_2017!$A$1:$M$14,9,FALSE)</f>
        <v>2602268.2127272701</v>
      </c>
      <c r="T9" s="18">
        <f t="shared" ref="T9:T19" si="10">S9-R9</f>
        <v>402490.14818182029</v>
      </c>
      <c r="U9" s="16">
        <f t="shared" ref="U9:U19" si="11">T9/R9</f>
        <v>0.18296852517482878</v>
      </c>
      <c r="V9" s="23">
        <f>VLOOKUP($A9,[1]threshold_tracker_20170704_2017!$A$1:$M$14,12,FALSE)</f>
        <v>340616727.78670001</v>
      </c>
      <c r="W9" s="23">
        <f>VLOOKUP($A9,[2]threshold_tracker_20170711_2017!$A$1:$M$14,12,FALSE)</f>
        <v>305340053.7209</v>
      </c>
      <c r="X9" s="18">
        <f t="shared" ref="X9:X19" si="12">W9-V9</f>
        <v>-35276674.065800011</v>
      </c>
      <c r="Y9" s="16">
        <f t="shared" ref="Y9:Y19" si="13">X9/V9</f>
        <v>-0.10356706288333221</v>
      </c>
      <c r="Z9" s="23">
        <f>VLOOKUP($A9,[1]threshold_tracker_20170704_2017!$A$1:$M$14,11,FALSE)</f>
        <v>676776271.96619999</v>
      </c>
      <c r="AA9" s="23">
        <f>VLOOKUP($A9,[2]threshold_tracker_20170711_2017!$A$1:$M$14,11,FALSE)</f>
        <v>596462221.36319995</v>
      </c>
      <c r="AB9" s="18">
        <f t="shared" ref="AB9:AB19" si="14">AA9-Z9</f>
        <v>-80314050.603000045</v>
      </c>
      <c r="AC9" s="16">
        <f t="shared" ref="AC9:AC19" si="15">AB9/Z9</f>
        <v>-0.11867149297310343</v>
      </c>
      <c r="AD9" s="18">
        <f t="shared" ref="AD9:AD18" si="16">N9+R9+V9+Z9</f>
        <v>1241634688.3919904</v>
      </c>
      <c r="AE9" s="18">
        <f t="shared" si="0"/>
        <v>1129872650.8440993</v>
      </c>
      <c r="AF9" s="18">
        <f t="shared" ref="AF9:AF19" si="17">AE9-AD9</f>
        <v>-111762037.54789114</v>
      </c>
      <c r="AG9" s="16">
        <f t="shared" ref="AG9:AG19" si="18">AF9/AD9</f>
        <v>-9.0012012867191488E-2</v>
      </c>
      <c r="AH9" s="16">
        <f t="shared" ref="AH9:AH19" si="19">AD9/B9</f>
        <v>16296.343247785046</v>
      </c>
      <c r="AI9" s="16">
        <f t="shared" si="1"/>
        <v>16628.97964330644</v>
      </c>
      <c r="AJ9" s="18">
        <f t="shared" ref="AJ9:AJ19" si="20">AI9-AH9</f>
        <v>332.63639552139466</v>
      </c>
      <c r="AK9" s="16">
        <f t="shared" ref="AK9:AK19" si="21">AJ9/AH9</f>
        <v>2.0411720007591623E-2</v>
      </c>
      <c r="AL9" s="17">
        <f t="shared" ref="AL9:AL18" si="22">J9/F9</f>
        <v>33855.652455275747</v>
      </c>
      <c r="AM9" s="17">
        <f t="shared" ref="AM9:AM18" si="23">K9/G9</f>
        <v>36390.423005977653</v>
      </c>
      <c r="AN9" s="18">
        <f t="shared" ref="AN9:AN18" si="24">AM9-AL9</f>
        <v>2534.7705507019054</v>
      </c>
      <c r="AO9" s="16">
        <f t="shared" ref="AO9:AO18" si="25">AN9/AL9</f>
        <v>7.4869936535720508E-2</v>
      </c>
      <c r="AP9" s="17">
        <f t="shared" ref="AP9:AP18" si="26">B9/F9</f>
        <v>1.0852182087511395</v>
      </c>
      <c r="AQ9" s="17">
        <f t="shared" ref="AQ9:AQ18" si="27">C9/G9</f>
        <v>1.1313585427177515</v>
      </c>
      <c r="AR9" s="18">
        <f t="shared" ref="AR9:AR18" si="28">AQ9-AP9</f>
        <v>4.614033396661199E-2</v>
      </c>
      <c r="AS9" s="16">
        <f t="shared" ref="AS9:AS18" si="29">AR9/AP9</f>
        <v>4.2517102638472977E-2</v>
      </c>
    </row>
    <row r="10" spans="1:45" x14ac:dyDescent="0.25">
      <c r="A10" s="22">
        <v>75000</v>
      </c>
      <c r="B10" s="23">
        <f>VLOOKUP($A10,[1]threshold_tracker_20170704_2017!$A$1:$M$14,7,FALSE)</f>
        <v>131101</v>
      </c>
      <c r="C10" s="23">
        <f>VLOOKUP($A10,[2]threshold_tracker_20170711_2017!$A$1:$M$14,7,FALSE)</f>
        <v>104753</v>
      </c>
      <c r="D10" s="18">
        <f t="shared" si="2"/>
        <v>-26348</v>
      </c>
      <c r="E10" s="16">
        <f t="shared" si="3"/>
        <v>-0.20097482093958094</v>
      </c>
      <c r="F10" s="23">
        <f>VLOOKUP($A10,[1]threshold_tracker_20170704_2017!$A$1:$M$14,6,FALSE)</f>
        <v>115056</v>
      </c>
      <c r="G10" s="23">
        <f>VLOOKUP($A10,[2]threshold_tracker_20170711_2017!$A$1:$M$14,6,FALSE)</f>
        <v>86708</v>
      </c>
      <c r="H10" s="18">
        <f t="shared" si="4"/>
        <v>-28348</v>
      </c>
      <c r="I10" s="16">
        <f t="shared" si="5"/>
        <v>-0.24638436935057711</v>
      </c>
      <c r="J10" s="23">
        <f>VLOOKUP($A10,[1]threshold_tracker_20170704_2017!$A$1:$M$14,2,FALSE)</f>
        <v>5875075936.3299999</v>
      </c>
      <c r="K10" s="23">
        <f>VLOOKUP($A10,[2]threshold_tracker_20170711_2017!$A$1:$M$14,2,FALSE)</f>
        <v>4991751046.0299997</v>
      </c>
      <c r="L10" s="18">
        <f t="shared" si="6"/>
        <v>-883324890.30000019</v>
      </c>
      <c r="M10" s="16">
        <f t="shared" si="7"/>
        <v>-0.15035122947734855</v>
      </c>
      <c r="N10" s="23">
        <f>VLOOKUP($A10,[1]threshold_tracker_20170704_2017!$A$1:$M$14,10,FALSE)</f>
        <v>221673152.281818</v>
      </c>
      <c r="O10" s="23">
        <f>VLOOKUP($A10,[2]threshold_tracker_20170711_2017!$A$1:$M$14,10,FALSE)</f>
        <v>235540303.80908999</v>
      </c>
      <c r="P10" s="18">
        <f t="shared" si="8"/>
        <v>13867151.527271986</v>
      </c>
      <c r="Q10" s="16">
        <f t="shared" si="9"/>
        <v>6.2556748007274995E-2</v>
      </c>
      <c r="R10" s="23">
        <f>VLOOKUP($A10,[1]threshold_tracker_20170704_2017!$A$1:$M$14,9,FALSE)</f>
        <v>7669562.1381818196</v>
      </c>
      <c r="S10" s="23">
        <f>VLOOKUP($A10,[2]threshold_tracker_20170711_2017!$A$1:$M$14,9,FALSE)</f>
        <v>8129840.4500000002</v>
      </c>
      <c r="T10" s="18">
        <f t="shared" si="10"/>
        <v>460278.31181818061</v>
      </c>
      <c r="U10" s="16">
        <f t="shared" si="11"/>
        <v>6.0013636179665431E-2</v>
      </c>
      <c r="V10" s="23">
        <f>VLOOKUP($A10,[1]threshold_tracker_20170704_2017!$A$1:$M$14,12,FALSE)</f>
        <v>572862855.90900004</v>
      </c>
      <c r="W10" s="23">
        <f>VLOOKUP($A10,[2]threshold_tracker_20170711_2017!$A$1:$M$14,12,FALSE)</f>
        <v>461477083.47640002</v>
      </c>
      <c r="X10" s="18">
        <f t="shared" si="12"/>
        <v>-111385772.43260002</v>
      </c>
      <c r="Y10" s="16">
        <f t="shared" si="13"/>
        <v>-0.19443706514337838</v>
      </c>
      <c r="Z10" s="23">
        <f>VLOOKUP($A10,[1]threshold_tracker_20170704_2017!$A$1:$M$14,11,FALSE)</f>
        <v>1393309277.0125</v>
      </c>
      <c r="AA10" s="23">
        <f>VLOOKUP($A10,[2]threshold_tracker_20170711_2017!$A$1:$M$14,11,FALSE)</f>
        <v>1083780743.0848</v>
      </c>
      <c r="AB10" s="18">
        <f t="shared" si="14"/>
        <v>-309528533.92770004</v>
      </c>
      <c r="AC10" s="16">
        <f t="shared" si="15"/>
        <v>-0.22215350104564266</v>
      </c>
      <c r="AD10" s="18">
        <f t="shared" si="16"/>
        <v>2195514847.3414998</v>
      </c>
      <c r="AE10" s="18">
        <f t="shared" si="0"/>
        <v>1788927970.8202901</v>
      </c>
      <c r="AF10" s="18">
        <f t="shared" si="17"/>
        <v>-406586876.52120972</v>
      </c>
      <c r="AG10" s="16">
        <f t="shared" si="18"/>
        <v>-0.1851897640380509</v>
      </c>
      <c r="AH10" s="16">
        <f t="shared" si="19"/>
        <v>16746.743711653609</v>
      </c>
      <c r="AI10" s="16">
        <f t="shared" si="1"/>
        <v>17077.582225046444</v>
      </c>
      <c r="AJ10" s="18">
        <f t="shared" si="20"/>
        <v>330.83851339283501</v>
      </c>
      <c r="AK10" s="16">
        <f t="shared" si="21"/>
        <v>1.9755393591090391E-2</v>
      </c>
      <c r="AL10" s="17">
        <f t="shared" si="22"/>
        <v>51062.751497792378</v>
      </c>
      <c r="AM10" s="17">
        <f t="shared" si="23"/>
        <v>57569.671149490241</v>
      </c>
      <c r="AN10" s="18">
        <f t="shared" si="24"/>
        <v>6506.9196516978627</v>
      </c>
      <c r="AO10" s="16">
        <f t="shared" si="25"/>
        <v>0.12742986738541068</v>
      </c>
      <c r="AP10" s="17">
        <f t="shared" si="26"/>
        <v>1.1394538311778613</v>
      </c>
      <c r="AQ10" s="17">
        <f t="shared" si="27"/>
        <v>1.2081122849102737</v>
      </c>
      <c r="AR10" s="18">
        <f t="shared" si="28"/>
        <v>6.8658453732412417E-2</v>
      </c>
      <c r="AS10" s="16">
        <f t="shared" si="29"/>
        <v>6.0255581976006611E-2</v>
      </c>
    </row>
    <row r="11" spans="1:45" x14ac:dyDescent="0.25">
      <c r="A11" s="22">
        <v>100000</v>
      </c>
      <c r="B11" s="23">
        <f>VLOOKUP($A11,[1]threshold_tracker_20170704_2017!$A$1:$M$14,7,FALSE)</f>
        <v>90685</v>
      </c>
      <c r="C11" s="23">
        <f>VLOOKUP($A11,[2]threshold_tracker_20170711_2017!$A$1:$M$14,7,FALSE)</f>
        <v>75113</v>
      </c>
      <c r="D11" s="18">
        <f t="shared" si="2"/>
        <v>-15572</v>
      </c>
      <c r="E11" s="16">
        <f t="shared" si="3"/>
        <v>-0.17171527816066604</v>
      </c>
      <c r="F11" s="23">
        <f>VLOOKUP($A11,[1]threshold_tracker_20170704_2017!$A$1:$M$14,6,FALSE)</f>
        <v>78846</v>
      </c>
      <c r="G11" s="23">
        <f>VLOOKUP($A11,[2]threshold_tracker_20170711_2017!$A$1:$M$14,6,FALSE)</f>
        <v>61252</v>
      </c>
      <c r="H11" s="18">
        <f t="shared" si="4"/>
        <v>-17594</v>
      </c>
      <c r="I11" s="16">
        <f t="shared" si="5"/>
        <v>-0.22314385003678056</v>
      </c>
      <c r="J11" s="23">
        <f>VLOOKUP($A11,[1]threshold_tracker_20170704_2017!$A$1:$M$14,2,FALSE)</f>
        <v>5640600566.7799997</v>
      </c>
      <c r="K11" s="23">
        <f>VLOOKUP($A11,[2]threshold_tracker_20170711_2017!$A$1:$M$14,2,FALSE)</f>
        <v>4957290740.3299999</v>
      </c>
      <c r="L11" s="18">
        <f t="shared" si="6"/>
        <v>-683309826.44999981</v>
      </c>
      <c r="M11" s="16">
        <f t="shared" si="7"/>
        <v>-0.12114132499902841</v>
      </c>
      <c r="N11" s="23">
        <f>VLOOKUP($A11,[1]threshold_tracker_20170704_2017!$A$1:$M$14,10,FALSE)</f>
        <v>142948181.75909001</v>
      </c>
      <c r="O11" s="23">
        <f>VLOOKUP($A11,[2]threshold_tracker_20170711_2017!$A$1:$M$14,10,FALSE)</f>
        <v>170062545.58363599</v>
      </c>
      <c r="P11" s="18">
        <f t="shared" si="8"/>
        <v>27114363.824545979</v>
      </c>
      <c r="Q11" s="16">
        <f t="shared" si="9"/>
        <v>0.18967966917020118</v>
      </c>
      <c r="R11" s="23">
        <f>VLOOKUP($A11,[1]threshold_tracker_20170704_2017!$A$1:$M$14,9,FALSE)</f>
        <v>22446321.499090899</v>
      </c>
      <c r="S11" s="23">
        <f>VLOOKUP($A11,[2]threshold_tracker_20170711_2017!$A$1:$M$14,9,FALSE)</f>
        <v>19394697.978181802</v>
      </c>
      <c r="T11" s="18">
        <f t="shared" si="10"/>
        <v>-3051623.520909097</v>
      </c>
      <c r="U11" s="16">
        <f t="shared" si="11"/>
        <v>-0.13595205437259247</v>
      </c>
      <c r="V11" s="23">
        <f>VLOOKUP($A11,[1]threshold_tracker_20170704_2017!$A$1:$M$14,12,FALSE)</f>
        <v>410307218.68290001</v>
      </c>
      <c r="W11" s="23">
        <f>VLOOKUP($A11,[2]threshold_tracker_20170711_2017!$A$1:$M$14,12,FALSE)</f>
        <v>341974889.72000003</v>
      </c>
      <c r="X11" s="18">
        <f t="shared" si="12"/>
        <v>-68332328.962899983</v>
      </c>
      <c r="Y11" s="16">
        <f t="shared" si="13"/>
        <v>-0.16653942668191182</v>
      </c>
      <c r="Z11" s="23">
        <f>VLOOKUP($A11,[1]threshold_tracker_20170704_2017!$A$1:$M$14,11,FALSE)</f>
        <v>1026657436.4266</v>
      </c>
      <c r="AA11" s="23">
        <f>VLOOKUP($A11,[2]threshold_tracker_20170711_2017!$A$1:$M$14,11,FALSE)</f>
        <v>814804606.1063</v>
      </c>
      <c r="AB11" s="18">
        <f t="shared" si="14"/>
        <v>-211852830.32029998</v>
      </c>
      <c r="AC11" s="16">
        <f t="shared" si="15"/>
        <v>-0.2063520146093504</v>
      </c>
      <c r="AD11" s="18">
        <f t="shared" si="16"/>
        <v>1602359158.367681</v>
      </c>
      <c r="AE11" s="18">
        <f t="shared" si="0"/>
        <v>1346236739.3881178</v>
      </c>
      <c r="AF11" s="18">
        <f t="shared" si="17"/>
        <v>-256122418.97956324</v>
      </c>
      <c r="AG11" s="16">
        <f t="shared" si="18"/>
        <v>-0.15984083071642594</v>
      </c>
      <c r="AH11" s="16">
        <f t="shared" si="19"/>
        <v>17669.50607451818</v>
      </c>
      <c r="AI11" s="16">
        <f t="shared" si="1"/>
        <v>17922.819477162644</v>
      </c>
      <c r="AJ11" s="18">
        <f t="shared" si="20"/>
        <v>253.31340264446408</v>
      </c>
      <c r="AK11" s="16">
        <f t="shared" si="21"/>
        <v>1.4336190359603561E-2</v>
      </c>
      <c r="AL11" s="17">
        <f t="shared" si="22"/>
        <v>71539.463850797751</v>
      </c>
      <c r="AM11" s="17">
        <f t="shared" si="23"/>
        <v>80932.7163248547</v>
      </c>
      <c r="AN11" s="18">
        <f t="shared" si="24"/>
        <v>9393.2524740569497</v>
      </c>
      <c r="AO11" s="16">
        <f t="shared" si="25"/>
        <v>0.13130168956322424</v>
      </c>
      <c r="AP11" s="17">
        <f t="shared" si="26"/>
        <v>1.1501534637140756</v>
      </c>
      <c r="AQ11" s="17">
        <f t="shared" si="27"/>
        <v>1.2262946516032129</v>
      </c>
      <c r="AR11" s="18">
        <f t="shared" si="28"/>
        <v>7.6141187889137374E-2</v>
      </c>
      <c r="AS11" s="16">
        <f t="shared" si="29"/>
        <v>6.620089430784501E-2</v>
      </c>
    </row>
    <row r="12" spans="1:45" x14ac:dyDescent="0.25">
      <c r="A12" s="22">
        <v>150000</v>
      </c>
      <c r="B12" s="23">
        <f>VLOOKUP($A12,[1]threshold_tracker_20170704_2017!$A$1:$M$14,7,FALSE)</f>
        <v>118027</v>
      </c>
      <c r="C12" s="23">
        <f>VLOOKUP($A12,[2]threshold_tracker_20170711_2017!$A$1:$M$14,7,FALSE)</f>
        <v>96090</v>
      </c>
      <c r="D12" s="18">
        <f t="shared" si="2"/>
        <v>-21937</v>
      </c>
      <c r="E12" s="16">
        <f t="shared" si="3"/>
        <v>-0.18586425140010338</v>
      </c>
      <c r="F12" s="23">
        <f>VLOOKUP($A12,[1]threshold_tracker_20170704_2017!$A$1:$M$14,6,FALSE)</f>
        <v>96718</v>
      </c>
      <c r="G12" s="23">
        <f>VLOOKUP($A12,[2]threshold_tracker_20170711_2017!$A$1:$M$14,6,FALSE)</f>
        <v>73766</v>
      </c>
      <c r="H12" s="18">
        <f t="shared" si="4"/>
        <v>-22952</v>
      </c>
      <c r="I12" s="16">
        <f t="shared" si="5"/>
        <v>-0.23730846378130235</v>
      </c>
      <c r="J12" s="23">
        <f>VLOOKUP($A12,[1]threshold_tracker_20170704_2017!$A$1:$M$14,2,FALSE)</f>
        <v>8780188274.3999996</v>
      </c>
      <c r="K12" s="23">
        <f>VLOOKUP($A12,[2]threshold_tracker_20170711_2017!$A$1:$M$14,2,FALSE)</f>
        <v>7750091207.5100002</v>
      </c>
      <c r="L12" s="18">
        <f t="shared" si="6"/>
        <v>-1030097066.8899994</v>
      </c>
      <c r="M12" s="16">
        <f t="shared" si="7"/>
        <v>-0.1173206125765443</v>
      </c>
      <c r="N12" s="23">
        <f>VLOOKUP($A12,[1]threshold_tracker_20170704_2017!$A$1:$M$14,10,FALSE)</f>
        <v>167154636.06999999</v>
      </c>
      <c r="O12" s="23">
        <f>VLOOKUP($A12,[2]threshold_tracker_20170711_2017!$A$1:$M$14,10,FALSE)</f>
        <v>234096909.07090899</v>
      </c>
      <c r="P12" s="18">
        <f t="shared" si="8"/>
        <v>66942273.000909001</v>
      </c>
      <c r="Q12" s="16">
        <f t="shared" si="9"/>
        <v>0.4004811028566107</v>
      </c>
      <c r="R12" s="23">
        <f>VLOOKUP($A12,[1]threshold_tracker_20170704_2017!$A$1:$M$14,9,FALSE)</f>
        <v>73574138.725454494</v>
      </c>
      <c r="S12" s="23">
        <f>VLOOKUP($A12,[2]threshold_tracker_20170711_2017!$A$1:$M$14,9,FALSE)</f>
        <v>63001756.420909002</v>
      </c>
      <c r="T12" s="18">
        <f t="shared" si="10"/>
        <v>-10572382.304545492</v>
      </c>
      <c r="U12" s="16">
        <f t="shared" si="11"/>
        <v>-0.14369699037860104</v>
      </c>
      <c r="V12" s="23">
        <f>VLOOKUP($A12,[1]threshold_tracker_20170704_2017!$A$1:$M$14,12,FALSE)</f>
        <v>537822729.81429994</v>
      </c>
      <c r="W12" s="23">
        <f>VLOOKUP($A12,[2]threshold_tracker_20170711_2017!$A$1:$M$14,12,FALSE)</f>
        <v>448884484.67659998</v>
      </c>
      <c r="X12" s="18">
        <f t="shared" si="12"/>
        <v>-88938245.137699962</v>
      </c>
      <c r="Y12" s="16">
        <f t="shared" si="13"/>
        <v>-0.16536721155018619</v>
      </c>
      <c r="Z12" s="23">
        <f>VLOOKUP($A12,[1]threshold_tracker_20170704_2017!$A$1:$M$14,11,FALSE)</f>
        <v>1532812993.7969999</v>
      </c>
      <c r="AA12" s="23">
        <f>VLOOKUP($A12,[2]threshold_tracker_20170711_2017!$A$1:$M$14,11,FALSE)</f>
        <v>1169213232.9888</v>
      </c>
      <c r="AB12" s="18">
        <f t="shared" si="14"/>
        <v>-363599760.80819988</v>
      </c>
      <c r="AC12" s="16">
        <f t="shared" si="15"/>
        <v>-0.23721077670897778</v>
      </c>
      <c r="AD12" s="18">
        <f t="shared" si="16"/>
        <v>2311364498.4067545</v>
      </c>
      <c r="AE12" s="18">
        <f t="shared" si="0"/>
        <v>1915196383.157218</v>
      </c>
      <c r="AF12" s="18">
        <f t="shared" si="17"/>
        <v>-396168115.24953651</v>
      </c>
      <c r="AG12" s="16">
        <f t="shared" si="18"/>
        <v>-0.1714001039310844</v>
      </c>
      <c r="AH12" s="16">
        <f t="shared" si="19"/>
        <v>19583.353795375249</v>
      </c>
      <c r="AI12" s="16">
        <f t="shared" si="1"/>
        <v>19931.276752598791</v>
      </c>
      <c r="AJ12" s="18">
        <f t="shared" si="20"/>
        <v>347.92295722354174</v>
      </c>
      <c r="AK12" s="16">
        <f t="shared" si="21"/>
        <v>1.7766260103297845E-2</v>
      </c>
      <c r="AL12" s="17">
        <f t="shared" si="22"/>
        <v>90781.325858681943</v>
      </c>
      <c r="AM12" s="17">
        <f t="shared" si="23"/>
        <v>105063.18910487217</v>
      </c>
      <c r="AN12" s="18">
        <f t="shared" si="24"/>
        <v>14281.863246190231</v>
      </c>
      <c r="AO12" s="16">
        <f t="shared" si="25"/>
        <v>0.15732159792888037</v>
      </c>
      <c r="AP12" s="17">
        <f t="shared" si="26"/>
        <v>1.2203209330217746</v>
      </c>
      <c r="AQ12" s="17">
        <f t="shared" si="27"/>
        <v>1.3026326491879727</v>
      </c>
      <c r="AR12" s="18">
        <f t="shared" si="28"/>
        <v>8.2311716166198146E-2</v>
      </c>
      <c r="AS12" s="16">
        <f t="shared" si="29"/>
        <v>6.7450876190722056E-2</v>
      </c>
    </row>
    <row r="13" spans="1:45" x14ac:dyDescent="0.25">
      <c r="A13" s="22">
        <v>200000</v>
      </c>
      <c r="B13" s="23">
        <f>VLOOKUP($A13,[1]threshold_tracker_20170704_2017!$A$1:$M$14,7,FALSE)</f>
        <v>70130</v>
      </c>
      <c r="C13" s="23">
        <f>VLOOKUP($A13,[2]threshold_tracker_20170711_2017!$A$1:$M$14,7,FALSE)</f>
        <v>60479</v>
      </c>
      <c r="D13" s="18">
        <f t="shared" si="2"/>
        <v>-9651</v>
      </c>
      <c r="E13" s="16">
        <f t="shared" si="3"/>
        <v>-0.13761585626693285</v>
      </c>
      <c r="F13" s="23">
        <f>VLOOKUP($A13,[1]threshold_tracker_20170704_2017!$A$1:$M$14,6,FALSE)</f>
        <v>57282</v>
      </c>
      <c r="G13" s="23">
        <f>VLOOKUP($A13,[2]threshold_tracker_20170711_2017!$A$1:$M$14,6,FALSE)</f>
        <v>46160</v>
      </c>
      <c r="H13" s="18">
        <f t="shared" si="4"/>
        <v>-11122</v>
      </c>
      <c r="I13" s="16">
        <f t="shared" si="5"/>
        <v>-0.19416221500645928</v>
      </c>
      <c r="J13" s="23">
        <f>VLOOKUP($A13,[1]threshold_tracker_20170704_2017!$A$1:$M$14,2,FALSE)</f>
        <v>7266123924.04</v>
      </c>
      <c r="K13" s="23">
        <f>VLOOKUP($A13,[2]threshold_tracker_20170711_2017!$A$1:$M$14,2,FALSE)</f>
        <v>6748481312.8199997</v>
      </c>
      <c r="L13" s="18">
        <f t="shared" si="6"/>
        <v>-517642611.22000027</v>
      </c>
      <c r="M13" s="16">
        <f t="shared" si="7"/>
        <v>-7.1240542637509605E-2</v>
      </c>
      <c r="N13" s="23">
        <f>VLOOKUP($A13,[1]threshold_tracker_20170704_2017!$A$1:$M$14,10,FALSE)</f>
        <v>61322605.947272703</v>
      </c>
      <c r="O13" s="23">
        <f>VLOOKUP($A13,[2]threshold_tracker_20170711_2017!$A$1:$M$14,10,FALSE)</f>
        <v>110100500.06</v>
      </c>
      <c r="P13" s="18">
        <f t="shared" si="8"/>
        <v>48777894.112727299</v>
      </c>
      <c r="Q13" s="16">
        <f t="shared" si="9"/>
        <v>0.79543087511101895</v>
      </c>
      <c r="R13" s="23">
        <f>VLOOKUP($A13,[1]threshold_tracker_20170704_2017!$A$1:$M$14,9,FALSE)</f>
        <v>96278742.920000002</v>
      </c>
      <c r="S13" s="23">
        <f>VLOOKUP($A13,[2]threshold_tracker_20170711_2017!$A$1:$M$14,9,FALSE)</f>
        <v>80531836.236363605</v>
      </c>
      <c r="T13" s="18">
        <f t="shared" si="10"/>
        <v>-15746906.683636397</v>
      </c>
      <c r="U13" s="16">
        <f t="shared" si="11"/>
        <v>-0.16355538311006851</v>
      </c>
      <c r="V13" s="23">
        <f>VLOOKUP($A13,[1]threshold_tracker_20170704_2017!$A$1:$M$14,12,FALSE)</f>
        <v>330128147.7881</v>
      </c>
      <c r="W13" s="23">
        <f>VLOOKUP($A13,[2]threshold_tracker_20170711_2017!$A$1:$M$14,12,FALSE)</f>
        <v>275778735.0528</v>
      </c>
      <c r="X13" s="18">
        <f t="shared" si="12"/>
        <v>-54349412.735300004</v>
      </c>
      <c r="Y13" s="16">
        <f t="shared" si="13"/>
        <v>-0.16463125940471265</v>
      </c>
      <c r="Z13" s="23">
        <f>VLOOKUP($A13,[1]threshold_tracker_20170704_2017!$A$1:$M$14,11,FALSE)</f>
        <v>979951990.86249995</v>
      </c>
      <c r="AA13" s="23">
        <f>VLOOKUP($A13,[2]threshold_tracker_20170711_2017!$A$1:$M$14,11,FALSE)</f>
        <v>795968502.76600003</v>
      </c>
      <c r="AB13" s="18">
        <f t="shared" si="14"/>
        <v>-183983488.09649992</v>
      </c>
      <c r="AC13" s="16">
        <f t="shared" si="15"/>
        <v>-0.18774745070375107</v>
      </c>
      <c r="AD13" s="18">
        <f t="shared" si="16"/>
        <v>1467681487.5178728</v>
      </c>
      <c r="AE13" s="18">
        <f t="shared" si="0"/>
        <v>1262379574.1151636</v>
      </c>
      <c r="AF13" s="18">
        <f t="shared" si="17"/>
        <v>-205301913.40270925</v>
      </c>
      <c r="AG13" s="16">
        <f t="shared" si="18"/>
        <v>-0.13988178984931782</v>
      </c>
      <c r="AH13" s="16">
        <f t="shared" si="19"/>
        <v>20928.012084954695</v>
      </c>
      <c r="AI13" s="16">
        <f t="shared" si="1"/>
        <v>20873.023266177741</v>
      </c>
      <c r="AJ13" s="18">
        <f t="shared" si="20"/>
        <v>-54.988818776953849</v>
      </c>
      <c r="AK13" s="16">
        <f t="shared" si="21"/>
        <v>-2.6275223157237052E-3</v>
      </c>
      <c r="AL13" s="17">
        <f t="shared" si="22"/>
        <v>126848.29307705736</v>
      </c>
      <c r="AM13" s="17">
        <f t="shared" si="23"/>
        <v>146197.60209748699</v>
      </c>
      <c r="AN13" s="18">
        <f t="shared" si="24"/>
        <v>19349.309020429631</v>
      </c>
      <c r="AO13" s="16">
        <f t="shared" si="25"/>
        <v>0.15253897826339199</v>
      </c>
      <c r="AP13" s="17">
        <f t="shared" si="26"/>
        <v>1.2242938444886702</v>
      </c>
      <c r="AQ13" s="17">
        <f t="shared" si="27"/>
        <v>1.3102036395147314</v>
      </c>
      <c r="AR13" s="18">
        <f t="shared" si="28"/>
        <v>8.590979502606122E-2</v>
      </c>
      <c r="AS13" s="16">
        <f t="shared" si="29"/>
        <v>7.0170895175856812E-2</v>
      </c>
    </row>
    <row r="14" spans="1:45" x14ac:dyDescent="0.25">
      <c r="A14" s="22">
        <v>250000</v>
      </c>
      <c r="B14" s="23">
        <f>VLOOKUP($A14,[1]threshold_tracker_20170704_2017!$A$1:$M$14,7,FALSE)</f>
        <v>42580</v>
      </c>
      <c r="C14" s="23">
        <f>VLOOKUP($A14,[2]threshold_tracker_20170711_2017!$A$1:$M$14,7,FALSE)</f>
        <v>33643</v>
      </c>
      <c r="D14" s="18">
        <f t="shared" si="2"/>
        <v>-8937</v>
      </c>
      <c r="E14" s="16">
        <f t="shared" si="3"/>
        <v>-0.20988727101925786</v>
      </c>
      <c r="F14" s="23">
        <f>VLOOKUP($A14,[1]threshold_tracker_20170704_2017!$A$1:$M$14,6,FALSE)</f>
        <v>34538</v>
      </c>
      <c r="G14" s="23">
        <f>VLOOKUP($A14,[2]threshold_tracker_20170711_2017!$A$1:$M$14,6,FALSE)</f>
        <v>24804</v>
      </c>
      <c r="H14" s="18">
        <f t="shared" si="4"/>
        <v>-9734</v>
      </c>
      <c r="I14" s="16">
        <f t="shared" si="5"/>
        <v>-0.28183450112919106</v>
      </c>
      <c r="J14" s="23">
        <f>VLOOKUP($A14,[1]threshold_tracker_20170704_2017!$A$1:$M$14,2,FALSE)</f>
        <v>5492008484.6499996</v>
      </c>
      <c r="K14" s="23">
        <f>VLOOKUP($A14,[2]threshold_tracker_20170711_2017!$A$1:$M$14,2,FALSE)</f>
        <v>4424051210.1499996</v>
      </c>
      <c r="L14" s="18">
        <f t="shared" si="6"/>
        <v>-1067957274.5</v>
      </c>
      <c r="M14" s="16">
        <f t="shared" si="7"/>
        <v>-0.19445659588562342</v>
      </c>
      <c r="N14" s="23">
        <f>VLOOKUP($A14,[1]threshold_tracker_20170704_2017!$A$1:$M$14,10,FALSE)</f>
        <v>29954103.0436363</v>
      </c>
      <c r="O14" s="23">
        <f>VLOOKUP($A14,[2]threshold_tracker_20170711_2017!$A$1:$M$14,10,FALSE)</f>
        <v>66596318.240909003</v>
      </c>
      <c r="P14" s="18">
        <f t="shared" si="8"/>
        <v>36642215.197272703</v>
      </c>
      <c r="Q14" s="16">
        <f t="shared" si="9"/>
        <v>1.22327866549345</v>
      </c>
      <c r="R14" s="23">
        <f>VLOOKUP($A14,[1]threshold_tracker_20170704_2017!$A$1:$M$14,9,FALSE)</f>
        <v>85100631.191818103</v>
      </c>
      <c r="S14" s="23">
        <f>VLOOKUP($A14,[2]threshold_tracker_20170711_2017!$A$1:$M$14,9,FALSE)</f>
        <v>74967352.416363597</v>
      </c>
      <c r="T14" s="18">
        <f t="shared" si="10"/>
        <v>-10133278.775454506</v>
      </c>
      <c r="U14" s="16">
        <f t="shared" si="11"/>
        <v>-0.11907407305374673</v>
      </c>
      <c r="V14" s="23">
        <f>VLOOKUP($A14,[1]threshold_tracker_20170704_2017!$A$1:$M$14,12,FALSE)</f>
        <v>188601179.9276</v>
      </c>
      <c r="W14" s="23">
        <f>VLOOKUP($A14,[2]threshold_tracker_20170711_2017!$A$1:$M$14,12,FALSE)</f>
        <v>159689702.12540001</v>
      </c>
      <c r="X14" s="18">
        <f t="shared" si="12"/>
        <v>-28911477.80219999</v>
      </c>
      <c r="Y14" s="16">
        <f t="shared" si="13"/>
        <v>-0.15329425729626131</v>
      </c>
      <c r="Z14" s="23">
        <f>VLOOKUP($A14,[1]threshold_tracker_20170704_2017!$A$1:$M$14,11,FALSE)</f>
        <v>654414739.90069997</v>
      </c>
      <c r="AA14" s="23">
        <f>VLOOKUP($A14,[2]threshold_tracker_20170711_2017!$A$1:$M$14,11,FALSE)</f>
        <v>500805663.28369999</v>
      </c>
      <c r="AB14" s="18">
        <f t="shared" si="14"/>
        <v>-153609076.61699998</v>
      </c>
      <c r="AC14" s="16">
        <f t="shared" si="15"/>
        <v>-0.23472740947171883</v>
      </c>
      <c r="AD14" s="18">
        <f t="shared" si="16"/>
        <v>958070654.06375432</v>
      </c>
      <c r="AE14" s="18">
        <f t="shared" si="0"/>
        <v>802059036.06637263</v>
      </c>
      <c r="AF14" s="18">
        <f t="shared" si="17"/>
        <v>-156011617.99738169</v>
      </c>
      <c r="AG14" s="16">
        <f t="shared" si="18"/>
        <v>-0.16283936611109265</v>
      </c>
      <c r="AH14" s="16">
        <f t="shared" si="19"/>
        <v>22500.485064907334</v>
      </c>
      <c r="AI14" s="16">
        <f t="shared" si="1"/>
        <v>23840.294743821079</v>
      </c>
      <c r="AJ14" s="18">
        <f t="shared" si="20"/>
        <v>1339.8096789137453</v>
      </c>
      <c r="AK14" s="16">
        <f t="shared" si="21"/>
        <v>5.9545813125751967E-2</v>
      </c>
      <c r="AL14" s="17">
        <f t="shared" si="22"/>
        <v>159013.50641756903</v>
      </c>
      <c r="AM14" s="17">
        <f t="shared" si="23"/>
        <v>178360.39389412996</v>
      </c>
      <c r="AN14" s="18">
        <f t="shared" si="24"/>
        <v>19346.887476560922</v>
      </c>
      <c r="AO14" s="16">
        <f t="shared" si="25"/>
        <v>0.12166820235858486</v>
      </c>
      <c r="AP14" s="17">
        <f t="shared" si="26"/>
        <v>1.2328449823382941</v>
      </c>
      <c r="AQ14" s="17">
        <f t="shared" si="27"/>
        <v>1.3563538139009836</v>
      </c>
      <c r="AR14" s="18">
        <f t="shared" si="28"/>
        <v>0.12350883156268955</v>
      </c>
      <c r="AS14" s="16">
        <f t="shared" si="29"/>
        <v>0.10018196393875461</v>
      </c>
    </row>
    <row r="15" spans="1:45" x14ac:dyDescent="0.25">
      <c r="A15" s="22">
        <v>300000</v>
      </c>
      <c r="B15" s="23">
        <f>VLOOKUP($A15,[1]threshold_tracker_20170704_2017!$A$1:$M$14,7,FALSE)</f>
        <v>27184</v>
      </c>
      <c r="C15" s="23">
        <f>VLOOKUP($A15,[2]threshold_tracker_20170711_2017!$A$1:$M$14,7,FALSE)</f>
        <v>23718</v>
      </c>
      <c r="D15" s="18">
        <f t="shared" si="2"/>
        <v>-3466</v>
      </c>
      <c r="E15" s="16">
        <f t="shared" si="3"/>
        <v>-0.12750147145379634</v>
      </c>
      <c r="F15" s="23">
        <f>VLOOKUP($A15,[1]threshold_tracker_20170704_2017!$A$1:$M$14,6,FALSE)</f>
        <v>21423</v>
      </c>
      <c r="G15" s="23">
        <f>VLOOKUP($A15,[2]threshold_tracker_20170711_2017!$A$1:$M$14,6,FALSE)</f>
        <v>17178</v>
      </c>
      <c r="H15" s="18">
        <f t="shared" si="4"/>
        <v>-4245</v>
      </c>
      <c r="I15" s="16">
        <f t="shared" si="5"/>
        <v>-0.19815151939504272</v>
      </c>
      <c r="J15" s="23">
        <f>VLOOKUP($A15,[1]threshold_tracker_20170704_2017!$A$1:$M$14,2,FALSE)</f>
        <v>3795701214.8200002</v>
      </c>
      <c r="K15" s="23">
        <f>VLOOKUP($A15,[2]threshold_tracker_20170711_2017!$A$1:$M$14,2,FALSE)</f>
        <v>3562436603.8400002</v>
      </c>
      <c r="L15" s="18">
        <f t="shared" si="6"/>
        <v>-233264610.98000002</v>
      </c>
      <c r="M15" s="16">
        <f t="shared" si="7"/>
        <v>-6.1454945418052853E-2</v>
      </c>
      <c r="N15" s="23">
        <f>VLOOKUP($A15,[1]threshold_tracker_20170704_2017!$A$1:$M$14,10,FALSE)</f>
        <v>16228016.6336363</v>
      </c>
      <c r="O15" s="23">
        <f>VLOOKUP($A15,[2]threshold_tracker_20170711_2017!$A$1:$M$14,10,FALSE)</f>
        <v>45870363.596363597</v>
      </c>
      <c r="P15" s="18">
        <f t="shared" si="8"/>
        <v>29642346.962727297</v>
      </c>
      <c r="Q15" s="16">
        <f t="shared" si="9"/>
        <v>1.8266155151262731</v>
      </c>
      <c r="R15" s="23">
        <f>VLOOKUP($A15,[1]threshold_tracker_20170704_2017!$A$1:$M$14,9,FALSE)</f>
        <v>70368894.361818105</v>
      </c>
      <c r="S15" s="23">
        <f>VLOOKUP($A15,[2]threshold_tracker_20170711_2017!$A$1:$M$14,9,FALSE)</f>
        <v>60597773.070909001</v>
      </c>
      <c r="T15" s="18">
        <f t="shared" si="10"/>
        <v>-9771121.290909104</v>
      </c>
      <c r="U15" s="16">
        <f t="shared" si="11"/>
        <v>-0.13885568871763995</v>
      </c>
      <c r="V15" s="23">
        <f>VLOOKUP($A15,[1]threshold_tracker_20170704_2017!$A$1:$M$14,12,FALSE)</f>
        <v>135213691.25459999</v>
      </c>
      <c r="W15" s="23">
        <f>VLOOKUP($A15,[2]threshold_tracker_20170711_2017!$A$1:$M$14,12,FALSE)</f>
        <v>118877261.18099999</v>
      </c>
      <c r="X15" s="18">
        <f t="shared" si="12"/>
        <v>-16336430.073599994</v>
      </c>
      <c r="Y15" s="16">
        <f t="shared" si="13"/>
        <v>-0.12081934841080101</v>
      </c>
      <c r="Z15" s="23">
        <f>VLOOKUP($A15,[1]threshold_tracker_20170704_2017!$A$1:$M$14,11,FALSE)</f>
        <v>429190915.99760002</v>
      </c>
      <c r="AA15" s="23">
        <f>VLOOKUP($A15,[2]threshold_tracker_20170711_2017!$A$1:$M$14,11,FALSE)</f>
        <v>352584405.36369997</v>
      </c>
      <c r="AB15" s="18">
        <f t="shared" si="14"/>
        <v>-76606510.633900046</v>
      </c>
      <c r="AC15" s="16">
        <f t="shared" si="15"/>
        <v>-0.17849052199960452</v>
      </c>
      <c r="AD15" s="18">
        <f t="shared" si="16"/>
        <v>651001518.24765444</v>
      </c>
      <c r="AE15" s="18">
        <f t="shared" si="0"/>
        <v>577929803.21197259</v>
      </c>
      <c r="AF15" s="18">
        <f t="shared" si="17"/>
        <v>-73071715.035681844</v>
      </c>
      <c r="AG15" s="16">
        <f t="shared" si="18"/>
        <v>-0.11224507622098026</v>
      </c>
      <c r="AH15" s="16">
        <f t="shared" si="19"/>
        <v>23947.966386391054</v>
      </c>
      <c r="AI15" s="16">
        <f t="shared" si="1"/>
        <v>24366.717396575285</v>
      </c>
      <c r="AJ15" s="18">
        <f t="shared" si="20"/>
        <v>418.75101018423084</v>
      </c>
      <c r="AK15" s="16">
        <f t="shared" si="21"/>
        <v>1.7485869297954048E-2</v>
      </c>
      <c r="AL15" s="17">
        <f t="shared" si="22"/>
        <v>177178.78984362603</v>
      </c>
      <c r="AM15" s="17">
        <f t="shared" si="23"/>
        <v>207383.66537664455</v>
      </c>
      <c r="AN15" s="18">
        <f t="shared" si="24"/>
        <v>30204.875533018523</v>
      </c>
      <c r="AO15" s="16">
        <f t="shared" si="25"/>
        <v>0.1704768136167803</v>
      </c>
      <c r="AP15" s="17">
        <f t="shared" si="26"/>
        <v>1.2689165849787611</v>
      </c>
      <c r="AQ15" s="17">
        <f t="shared" si="27"/>
        <v>1.3807195249738038</v>
      </c>
      <c r="AR15" s="18">
        <f t="shared" si="28"/>
        <v>0.11180293999504265</v>
      </c>
      <c r="AS15" s="16">
        <f t="shared" si="29"/>
        <v>8.8108975261690647E-2</v>
      </c>
    </row>
    <row r="16" spans="1:45" x14ac:dyDescent="0.25">
      <c r="A16" s="22">
        <v>350000</v>
      </c>
      <c r="B16" s="23">
        <f>VLOOKUP($A16,[1]threshold_tracker_20170704_2017!$A$1:$M$14,7,FALSE)</f>
        <v>17258</v>
      </c>
      <c r="C16" s="23">
        <f>VLOOKUP($A16,[2]threshold_tracker_20170711_2017!$A$1:$M$14,7,FALSE)</f>
        <v>14155</v>
      </c>
      <c r="D16" s="18">
        <f t="shared" si="2"/>
        <v>-3103</v>
      </c>
      <c r="E16" s="16">
        <f t="shared" si="3"/>
        <v>-0.17980067215204543</v>
      </c>
      <c r="F16" s="23">
        <f>VLOOKUP($A16,[1]threshold_tracker_20170704_2017!$A$1:$M$14,6,FALSE)</f>
        <v>13344</v>
      </c>
      <c r="G16" s="23">
        <f>VLOOKUP($A16,[2]threshold_tracker_20170711_2017!$A$1:$M$14,6,FALSE)</f>
        <v>9832</v>
      </c>
      <c r="H16" s="18">
        <f t="shared" si="4"/>
        <v>-3512</v>
      </c>
      <c r="I16" s="16">
        <f t="shared" si="5"/>
        <v>-0.26318944844124698</v>
      </c>
      <c r="J16" s="23">
        <f>VLOOKUP($A16,[1]threshold_tracker_20170704_2017!$A$1:$M$14,2,FALSE)</f>
        <v>2634892641.8800001</v>
      </c>
      <c r="K16" s="23">
        <f>VLOOKUP($A16,[2]threshold_tracker_20170711_2017!$A$1:$M$14,2,FALSE)</f>
        <v>2255026293.8699999</v>
      </c>
      <c r="L16" s="18">
        <f t="shared" si="6"/>
        <v>-379866348.01000023</v>
      </c>
      <c r="M16" s="16">
        <f t="shared" si="7"/>
        <v>-0.14416767574217559</v>
      </c>
      <c r="N16" s="23">
        <f>VLOOKUP($A16,[1]threshold_tracker_20170704_2017!$A$1:$M$14,10,FALSE)</f>
        <v>9281901.4618181791</v>
      </c>
      <c r="O16" s="23">
        <f>VLOOKUP($A16,[2]threshold_tracker_20170711_2017!$A$1:$M$14,10,FALSE)</f>
        <v>31246000.010000002</v>
      </c>
      <c r="P16" s="18">
        <f t="shared" si="8"/>
        <v>21964098.548181824</v>
      </c>
      <c r="Q16" s="16">
        <f t="shared" si="9"/>
        <v>2.3663361045721985</v>
      </c>
      <c r="R16" s="23">
        <f>VLOOKUP($A16,[1]threshold_tracker_20170704_2017!$A$1:$M$14,9,FALSE)</f>
        <v>58206935.357272699</v>
      </c>
      <c r="S16" s="23">
        <f>VLOOKUP($A16,[2]threshold_tracker_20170711_2017!$A$1:$M$14,9,FALSE)</f>
        <v>46150085.162727199</v>
      </c>
      <c r="T16" s="18">
        <f t="shared" si="10"/>
        <v>-12056850.1945455</v>
      </c>
      <c r="U16" s="16">
        <f t="shared" si="11"/>
        <v>-0.20713769107651619</v>
      </c>
      <c r="V16" s="23">
        <f>VLOOKUP($A16,[1]threshold_tracker_20170704_2017!$A$1:$M$14,12,FALSE)</f>
        <v>88555490.740600005</v>
      </c>
      <c r="W16" s="23">
        <f>VLOOKUP($A16,[2]threshold_tracker_20170711_2017!$A$1:$M$14,12,FALSE)</f>
        <v>69602347.739700004</v>
      </c>
      <c r="X16" s="18">
        <f t="shared" si="12"/>
        <v>-18953143.0009</v>
      </c>
      <c r="Y16" s="16">
        <f t="shared" si="13"/>
        <v>-0.21402561086153588</v>
      </c>
      <c r="Z16" s="23">
        <f>VLOOKUP($A16,[1]threshold_tracker_20170704_2017!$A$1:$M$14,11,FALSE)</f>
        <v>300573168.12010002</v>
      </c>
      <c r="AA16" s="23">
        <f>VLOOKUP($A16,[2]threshold_tracker_20170711_2017!$A$1:$M$14,11,FALSE)</f>
        <v>217461213.4637</v>
      </c>
      <c r="AB16" s="18">
        <f t="shared" si="14"/>
        <v>-83111954.656400025</v>
      </c>
      <c r="AC16" s="16">
        <f t="shared" si="15"/>
        <v>-0.27651155682396433</v>
      </c>
      <c r="AD16" s="18">
        <f t="shared" si="16"/>
        <v>456617495.67979091</v>
      </c>
      <c r="AE16" s="18">
        <f t="shared" si="0"/>
        <v>364459646.37612718</v>
      </c>
      <c r="AF16" s="18">
        <f t="shared" si="17"/>
        <v>-92157849.303663731</v>
      </c>
      <c r="AG16" s="16">
        <f t="shared" si="18"/>
        <v>-0.20182724090863713</v>
      </c>
      <c r="AH16" s="16">
        <f t="shared" si="19"/>
        <v>26458.308939610088</v>
      </c>
      <c r="AI16" s="16">
        <f t="shared" si="1"/>
        <v>25747.767317282032</v>
      </c>
      <c r="AJ16" s="18">
        <f t="shared" si="20"/>
        <v>-710.54162232805538</v>
      </c>
      <c r="AK16" s="16">
        <f t="shared" si="21"/>
        <v>-2.6855141194013381E-2</v>
      </c>
      <c r="AL16" s="17">
        <f t="shared" si="22"/>
        <v>197458.98095623503</v>
      </c>
      <c r="AM16" s="17">
        <f t="shared" si="23"/>
        <v>229355.80694365336</v>
      </c>
      <c r="AN16" s="18">
        <f t="shared" si="24"/>
        <v>31896.825987418328</v>
      </c>
      <c r="AO16" s="16">
        <f t="shared" si="25"/>
        <v>0.16153646612046463</v>
      </c>
      <c r="AP16" s="17">
        <f t="shared" si="26"/>
        <v>1.2933153477218224</v>
      </c>
      <c r="AQ16" s="17">
        <f t="shared" si="27"/>
        <v>1.4396867371847031</v>
      </c>
      <c r="AR16" s="18">
        <f t="shared" si="28"/>
        <v>0.14637138946288064</v>
      </c>
      <c r="AS16" s="16">
        <f t="shared" si="29"/>
        <v>0.11317532860080423</v>
      </c>
    </row>
    <row r="17" spans="1:45" x14ac:dyDescent="0.25">
      <c r="A17" s="22">
        <v>400000</v>
      </c>
      <c r="B17" s="23">
        <f>VLOOKUP($A17,[1]threshold_tracker_20170704_2017!$A$1:$M$14,7,FALSE)</f>
        <v>12394</v>
      </c>
      <c r="C17" s="23">
        <f>VLOOKUP($A17,[2]threshold_tracker_20170711_2017!$A$1:$M$14,7,FALSE)</f>
        <v>12227</v>
      </c>
      <c r="D17" s="18">
        <f t="shared" si="2"/>
        <v>-167</v>
      </c>
      <c r="E17" s="16">
        <f t="shared" si="3"/>
        <v>-1.3474261739551395E-2</v>
      </c>
      <c r="F17" s="23">
        <f>VLOOKUP($A17,[1]threshold_tracker_20170704_2017!$A$1:$M$14,6,FALSE)</f>
        <v>9289</v>
      </c>
      <c r="G17" s="23">
        <f>VLOOKUP($A17,[2]threshold_tracker_20170711_2017!$A$1:$M$14,6,FALSE)</f>
        <v>7819</v>
      </c>
      <c r="H17" s="18">
        <f t="shared" si="4"/>
        <v>-1470</v>
      </c>
      <c r="I17" s="16">
        <f t="shared" si="5"/>
        <v>-0.15825169555388094</v>
      </c>
      <c r="J17" s="23">
        <f>VLOOKUP($A17,[1]threshold_tracker_20170704_2017!$A$1:$M$14,2,FALSE)</f>
        <v>2062576690.46</v>
      </c>
      <c r="K17" s="23">
        <f>VLOOKUP($A17,[2]threshold_tracker_20170711_2017!$A$1:$M$14,2,FALSE)</f>
        <v>2163017568.9200001</v>
      </c>
      <c r="L17" s="18">
        <f t="shared" si="6"/>
        <v>100440878.46000004</v>
      </c>
      <c r="M17" s="16">
        <f t="shared" si="7"/>
        <v>4.8696797032841244E-2</v>
      </c>
      <c r="N17" s="23">
        <f>VLOOKUP($A17,[1]threshold_tracker_20170704_2017!$A$1:$M$14,10,FALSE)</f>
        <v>5907265.1681818198</v>
      </c>
      <c r="O17" s="23">
        <f>VLOOKUP($A17,[2]threshold_tracker_20170711_2017!$A$1:$M$14,10,FALSE)</f>
        <v>22969636.333636299</v>
      </c>
      <c r="P17" s="18">
        <f t="shared" si="8"/>
        <v>17062371.165454477</v>
      </c>
      <c r="Q17" s="16">
        <f t="shared" si="9"/>
        <v>2.8883706215453429</v>
      </c>
      <c r="R17" s="23">
        <f>VLOOKUP($A17,[1]threshold_tracker_20170704_2017!$A$1:$M$14,9,FALSE)</f>
        <v>48135366.5490909</v>
      </c>
      <c r="S17" s="23">
        <f>VLOOKUP($A17,[2]threshold_tracker_20170711_2017!$A$1:$M$14,9,FALSE)</f>
        <v>42667932.8518181</v>
      </c>
      <c r="T17" s="18">
        <f t="shared" si="10"/>
        <v>-5467433.6972727999</v>
      </c>
      <c r="U17" s="16">
        <f t="shared" si="11"/>
        <v>-0.11358454477949871</v>
      </c>
      <c r="V17" s="23">
        <f>VLOOKUP($A17,[1]threshold_tracker_20170704_2017!$A$1:$M$14,12,FALSE)</f>
        <v>62867014.481700003</v>
      </c>
      <c r="W17" s="23">
        <f>VLOOKUP($A17,[2]threshold_tracker_20170711_2017!$A$1:$M$14,12,FALSE)</f>
        <v>55263887.276000001</v>
      </c>
      <c r="X17" s="18">
        <f t="shared" si="12"/>
        <v>-7603127.2057000026</v>
      </c>
      <c r="Y17" s="16">
        <f t="shared" si="13"/>
        <v>-0.12093984847830179</v>
      </c>
      <c r="Z17" s="23">
        <f>VLOOKUP($A17,[1]threshold_tracker_20170704_2017!$A$1:$M$14,11,FALSE)</f>
        <v>223957750.57499999</v>
      </c>
      <c r="AA17" s="23">
        <f>VLOOKUP($A17,[2]threshold_tracker_20170711_2017!$A$1:$M$14,11,FALSE)</f>
        <v>178011432.229</v>
      </c>
      <c r="AB17" s="18">
        <f t="shared" si="14"/>
        <v>-45946318.345999986</v>
      </c>
      <c r="AC17" s="16">
        <f t="shared" si="15"/>
        <v>-0.20515618784362311</v>
      </c>
      <c r="AD17" s="18">
        <f t="shared" si="16"/>
        <v>340867396.77397275</v>
      </c>
      <c r="AE17" s="18">
        <f t="shared" si="0"/>
        <v>298912888.69045436</v>
      </c>
      <c r="AF17" s="18">
        <f t="shared" si="17"/>
        <v>-41954508.083518386</v>
      </c>
      <c r="AG17" s="16">
        <f t="shared" si="18"/>
        <v>-0.12308161027010214</v>
      </c>
      <c r="AH17" s="16">
        <f t="shared" si="19"/>
        <v>27502.613907856441</v>
      </c>
      <c r="AI17" s="16">
        <f t="shared" si="1"/>
        <v>24446.952538681144</v>
      </c>
      <c r="AJ17" s="18">
        <f t="shared" si="20"/>
        <v>-3055.6613691752973</v>
      </c>
      <c r="AK17" s="16">
        <f t="shared" si="21"/>
        <v>-0.11110439827330057</v>
      </c>
      <c r="AL17" s="17">
        <f t="shared" si="22"/>
        <v>222045.07379265799</v>
      </c>
      <c r="AM17" s="17">
        <f t="shared" si="23"/>
        <v>276636.0875968794</v>
      </c>
      <c r="AN17" s="18">
        <f t="shared" si="24"/>
        <v>54591.013804221409</v>
      </c>
      <c r="AO17" s="16">
        <f t="shared" si="25"/>
        <v>0.2458555502798391</v>
      </c>
      <c r="AP17" s="17">
        <f t="shared" si="26"/>
        <v>1.334266336527075</v>
      </c>
      <c r="AQ17" s="17">
        <f t="shared" si="27"/>
        <v>1.5637549558767105</v>
      </c>
      <c r="AR17" s="18">
        <f t="shared" si="28"/>
        <v>0.22948861934963549</v>
      </c>
      <c r="AS17" s="16">
        <f t="shared" si="29"/>
        <v>0.17199610982239502</v>
      </c>
    </row>
    <row r="18" spans="1:45" x14ac:dyDescent="0.25">
      <c r="A18" s="22">
        <v>500000</v>
      </c>
      <c r="B18" s="23">
        <f>VLOOKUP($A18,[1]threshold_tracker_20170704_2017!$A$1:$M$14,7,FALSE)</f>
        <v>13571</v>
      </c>
      <c r="C18" s="23">
        <f>VLOOKUP($A18,[2]threshold_tracker_20170711_2017!$A$1:$M$14,7,FALSE)</f>
        <v>11146</v>
      </c>
      <c r="D18" s="18">
        <f t="shared" si="2"/>
        <v>-2425</v>
      </c>
      <c r="E18" s="16">
        <f t="shared" si="3"/>
        <v>-0.17868985336379042</v>
      </c>
      <c r="F18" s="23">
        <f>VLOOKUP($A18,[1]threshold_tracker_20170704_2017!$A$1:$M$14,6,FALSE)</f>
        <v>10035</v>
      </c>
      <c r="G18" s="23">
        <f>VLOOKUP($A18,[2]threshold_tracker_20170711_2017!$A$1:$M$14,6,FALSE)</f>
        <v>7417</v>
      </c>
      <c r="H18" s="18">
        <f t="shared" si="4"/>
        <v>-2618</v>
      </c>
      <c r="I18" s="16">
        <f t="shared" si="5"/>
        <v>-0.26088689586447433</v>
      </c>
      <c r="J18" s="23">
        <f>VLOOKUP($A18,[1]threshold_tracker_20170704_2017!$A$1:$M$14,2,FALSE)</f>
        <v>2412562193.52</v>
      </c>
      <c r="K18" s="23">
        <f>VLOOKUP($A18,[2]threshold_tracker_20170711_2017!$A$1:$M$14,2,FALSE)</f>
        <v>2107216031.97</v>
      </c>
      <c r="L18" s="18">
        <f t="shared" si="6"/>
        <v>-305346161.54999995</v>
      </c>
      <c r="M18" s="16">
        <f t="shared" si="7"/>
        <v>-0.1265650943093371</v>
      </c>
      <c r="N18" s="23">
        <f>VLOOKUP($A18,[1]threshold_tracker_20170704_2017!$A$1:$M$14,10,FALSE)</f>
        <v>5198469.6745454501</v>
      </c>
      <c r="O18" s="23">
        <f>VLOOKUP($A18,[2]threshold_tracker_20170711_2017!$A$1:$M$14,10,FALSE)</f>
        <v>24024727.3027272</v>
      </c>
      <c r="P18" s="18">
        <f t="shared" si="8"/>
        <v>18826257.628181748</v>
      </c>
      <c r="Q18" s="16">
        <f t="shared" si="9"/>
        <v>3.621499942639927</v>
      </c>
      <c r="R18" s="23">
        <f>VLOOKUP($A18,[1]threshold_tracker_20170704_2017!$A$1:$M$14,9,FALSE)</f>
        <v>66231406.342727199</v>
      </c>
      <c r="S18" s="23">
        <f>VLOOKUP($A18,[2]threshold_tracker_20170711_2017!$A$1:$M$14,9,FALSE)</f>
        <v>52171154.057272702</v>
      </c>
      <c r="T18" s="18">
        <f t="shared" si="10"/>
        <v>-14060252.285454497</v>
      </c>
      <c r="U18" s="16">
        <f t="shared" si="11"/>
        <v>-0.21228980421609964</v>
      </c>
      <c r="V18" s="23">
        <f>VLOOKUP($A18,[1]threshold_tracker_20170704_2017!$A$1:$M$14,12,FALSE)</f>
        <v>67744743.971300006</v>
      </c>
      <c r="W18" s="23">
        <f>VLOOKUP($A18,[2]threshold_tracker_20170711_2017!$A$1:$M$14,12,FALSE)</f>
        <v>55605573.324299999</v>
      </c>
      <c r="X18" s="18">
        <f t="shared" si="12"/>
        <v>-12139170.647000007</v>
      </c>
      <c r="Y18" s="16">
        <f t="shared" si="13"/>
        <v>-0.17918985201483315</v>
      </c>
      <c r="Z18" s="23">
        <f>VLOOKUP($A18,[1]threshold_tracker_20170704_2017!$A$1:$M$14,11,FALSE)</f>
        <v>261936569.78220001</v>
      </c>
      <c r="AA18" s="23">
        <f>VLOOKUP($A18,[2]threshold_tracker_20170711_2017!$A$1:$M$14,11,FALSE)</f>
        <v>188730209.1988</v>
      </c>
      <c r="AB18" s="18">
        <f t="shared" si="14"/>
        <v>-73206360.583400011</v>
      </c>
      <c r="AC18" s="16">
        <f t="shared" si="15"/>
        <v>-0.27948125244318128</v>
      </c>
      <c r="AD18" s="18">
        <f t="shared" si="16"/>
        <v>401111189.7707727</v>
      </c>
      <c r="AE18" s="18">
        <f t="shared" si="0"/>
        <v>320531663.88309991</v>
      </c>
      <c r="AF18" s="18">
        <f t="shared" si="17"/>
        <v>-80579525.887672782</v>
      </c>
      <c r="AG18" s="16">
        <f t="shared" si="18"/>
        <v>-0.20089074536594809</v>
      </c>
      <c r="AH18" s="16">
        <f t="shared" si="19"/>
        <v>29556.494714521603</v>
      </c>
      <c r="AI18" s="16">
        <f t="shared" si="1"/>
        <v>28757.551039215854</v>
      </c>
      <c r="AJ18" s="18">
        <f t="shared" si="20"/>
        <v>-798.94367530574891</v>
      </c>
      <c r="AK18" s="16">
        <f t="shared" si="21"/>
        <v>-2.7031069922957219E-2</v>
      </c>
      <c r="AL18" s="17">
        <f t="shared" si="22"/>
        <v>240414.76766517191</v>
      </c>
      <c r="AM18" s="17">
        <f t="shared" si="23"/>
        <v>284106.24672643928</v>
      </c>
      <c r="AN18" s="18">
        <f t="shared" si="24"/>
        <v>43691.479061267368</v>
      </c>
      <c r="AO18" s="16">
        <f t="shared" si="25"/>
        <v>0.18173375739595554</v>
      </c>
      <c r="AP18" s="17">
        <f t="shared" si="26"/>
        <v>1.352366716492277</v>
      </c>
      <c r="AQ18" s="17">
        <f t="shared" si="27"/>
        <v>1.5027639207226642</v>
      </c>
      <c r="AR18" s="18">
        <f t="shared" si="28"/>
        <v>0.15039720423038716</v>
      </c>
      <c r="AS18" s="16">
        <f t="shared" si="29"/>
        <v>0.11121037097133116</v>
      </c>
    </row>
    <row r="19" spans="1:45" s="13" customFormat="1" x14ac:dyDescent="0.25">
      <c r="A19" s="21" t="s">
        <v>541</v>
      </c>
      <c r="B19" s="21">
        <f>SUM(B8:B18)</f>
        <v>626523</v>
      </c>
      <c r="C19" s="21">
        <f>SUM(C8:C18)</f>
        <v>523803</v>
      </c>
      <c r="D19" s="21">
        <f t="shared" ref="D19" si="30">C19-B19</f>
        <v>-102720</v>
      </c>
      <c r="E19" s="19">
        <f t="shared" ref="E19" si="31">D19/B19</f>
        <v>-0.16395248059528542</v>
      </c>
      <c r="F19" s="21">
        <f>SUM(F8:F18)</f>
        <v>533127</v>
      </c>
      <c r="G19" s="21">
        <f>SUM(G8:G18)</f>
        <v>417511</v>
      </c>
      <c r="H19" s="21">
        <f t="shared" si="4"/>
        <v>-115616</v>
      </c>
      <c r="I19" s="19">
        <f t="shared" si="5"/>
        <v>-0.21686389922101112</v>
      </c>
      <c r="J19" s="21">
        <f>SUM(J8:J18)</f>
        <v>46997507033.389992</v>
      </c>
      <c r="K19" s="21">
        <f>SUM(K8:K18)</f>
        <v>41845330399.209999</v>
      </c>
      <c r="L19" s="21">
        <f t="shared" si="6"/>
        <v>-5152176634.1799927</v>
      </c>
      <c r="M19" s="19">
        <f t="shared" si="7"/>
        <v>-0.10962659424721319</v>
      </c>
      <c r="N19" s="21">
        <f>SUM(N8:N18)</f>
        <v>1013215242.7927246</v>
      </c>
      <c r="O19" s="21">
        <f>SUM(O8:O18)</f>
        <v>1285179321.000906</v>
      </c>
      <c r="P19" s="21">
        <f t="shared" si="8"/>
        <v>271964078.20818138</v>
      </c>
      <c r="Q19" s="19">
        <f t="shared" si="9"/>
        <v>0.26841688391754448</v>
      </c>
      <c r="R19" s="21">
        <f>SUM(R8:R18)</f>
        <v>530756458.96818149</v>
      </c>
      <c r="S19" s="21">
        <f>SUM(S8:S18)</f>
        <v>450662533.22090864</v>
      </c>
      <c r="T19" s="21">
        <f t="shared" si="10"/>
        <v>-80093925.747272849</v>
      </c>
      <c r="U19" s="19">
        <f t="shared" si="11"/>
        <v>-0.15090523043841927</v>
      </c>
      <c r="V19" s="21">
        <f>SUM(V8:V18)</f>
        <v>2852122479.0686998</v>
      </c>
      <c r="W19" s="21">
        <f>SUM(W8:W18)</f>
        <v>2398164352.2535996</v>
      </c>
      <c r="X19" s="21">
        <f t="shared" si="12"/>
        <v>-453958126.81510019</v>
      </c>
      <c r="Y19" s="19">
        <f t="shared" si="13"/>
        <v>-0.15916501838424926</v>
      </c>
      <c r="Z19" s="21">
        <f>SUM(Z8:Z18)</f>
        <v>7707574323.1583986</v>
      </c>
      <c r="AA19" s="21">
        <f>SUM(AA8:AA18)</f>
        <v>6097170941.6820002</v>
      </c>
      <c r="AB19" s="21">
        <f t="shared" si="14"/>
        <v>-1610403381.4763985</v>
      </c>
      <c r="AC19" s="19">
        <f t="shared" si="15"/>
        <v>-0.20893776873973624</v>
      </c>
      <c r="AD19" s="21">
        <f>SUM(AD8:AD18)</f>
        <v>12103668503.988007</v>
      </c>
      <c r="AE19" s="21">
        <f>SUM(AE8:AE18)</f>
        <v>10231177148.157415</v>
      </c>
      <c r="AF19" s="21">
        <f t="shared" si="17"/>
        <v>-1872491355.8305912</v>
      </c>
      <c r="AG19" s="19">
        <f t="shared" si="18"/>
        <v>-0.15470444809469366</v>
      </c>
      <c r="AH19" s="19">
        <f t="shared" si="19"/>
        <v>19318.793570208927</v>
      </c>
      <c r="AI19" s="19">
        <f t="shared" si="1"/>
        <v>19532.490551137384</v>
      </c>
      <c r="AJ19" s="21">
        <f t="shared" si="20"/>
        <v>213.69698092845647</v>
      </c>
      <c r="AK19" s="19">
        <f t="shared" si="21"/>
        <v>1.1061611075858988E-2</v>
      </c>
      <c r="AL19" s="20">
        <f t="shared" ref="AL19" si="32">J19/F19</f>
        <v>88154.430432879948</v>
      </c>
      <c r="AM19" s="20">
        <f t="shared" ref="AM19" si="33">K19/G19</f>
        <v>100225.69560852289</v>
      </c>
      <c r="AN19" s="21">
        <f t="shared" ref="AN19" si="34">AM19-AL19</f>
        <v>12071.26517564294</v>
      </c>
      <c r="AO19" s="19">
        <f t="shared" ref="AO19" si="35">AN19/AL19</f>
        <v>0.13693316508730552</v>
      </c>
      <c r="AP19" s="20">
        <f t="shared" ref="AP19" si="36">B19/F19</f>
        <v>1.1751852748031895</v>
      </c>
      <c r="AQ19" s="20">
        <f t="shared" ref="AQ19" si="37">C19/G19</f>
        <v>1.2545849091401184</v>
      </c>
      <c r="AR19" s="21">
        <f t="shared" ref="AR19" si="38">AQ19-AP19</f>
        <v>7.9399634336928981E-2</v>
      </c>
      <c r="AS19" s="19">
        <f t="shared" ref="AS19" si="39">AR19/AP19</f>
        <v>6.7563503423088922E-2</v>
      </c>
    </row>
    <row r="21" spans="1:45" x14ac:dyDescent="0.25">
      <c r="A21" s="24" t="s">
        <v>552</v>
      </c>
      <c r="B21" s="23">
        <f>VLOOKUP($A21,[1]threshold_tracker_20170704_2017!$A$1:$M$15,7,FALSE)</f>
        <v>787973</v>
      </c>
      <c r="C21" s="23">
        <f>VLOOKUP($A21,[2]threshold_tracker_20170711_2017!$A$1:$M$15,7,FALSE)</f>
        <v>668891</v>
      </c>
      <c r="D21" s="18">
        <f t="shared" ref="D21" si="40">C21-B21</f>
        <v>-119082</v>
      </c>
      <c r="E21" s="16">
        <f t="shared" ref="E21" si="41">D21/B21</f>
        <v>-0.15112446746271763</v>
      </c>
      <c r="F21" s="23">
        <f>VLOOKUP($A21,[1]threshold_tracker_20170704_2017!$A$1:$M$15,6,FALSE)</f>
        <v>671438</v>
      </c>
      <c r="G21" s="23">
        <f>VLOOKUP($A21,[2]threshold_tracker_20170711_2017!$A$1:$M$15,6,FALSE)</f>
        <v>531547</v>
      </c>
      <c r="H21" s="18">
        <f t="shared" ref="H21" si="42">G21-F21</f>
        <v>-139891</v>
      </c>
      <c r="I21" s="16">
        <f t="shared" ref="I21" si="43">H21/F21</f>
        <v>-0.2083453721713695</v>
      </c>
      <c r="J21" s="23">
        <f>VLOOKUP($A21,[1]threshold_tracker_20170704_2017!$A$1:$M$15,2,FALSE)</f>
        <v>119115315302.52</v>
      </c>
      <c r="K21" s="23">
        <f>VLOOKUP($A21,[2]threshold_tracker_20170711_2017!$A$1:$M$15,2,FALSE)</f>
        <v>113535993484.62</v>
      </c>
      <c r="L21" s="18">
        <f t="shared" ref="L21" si="44">K21-J21</f>
        <v>-5579321817.9000092</v>
      </c>
      <c r="M21" s="16">
        <f t="shared" ref="M21" si="45">L21/J21</f>
        <v>-4.6839667961504974E-2</v>
      </c>
      <c r="N21" s="23">
        <f>VLOOKUP($A21,[1]threshold_tracker_20170704_2017!$A$1:$M$15,10,FALSE)</f>
        <v>1022595450.2818158</v>
      </c>
      <c r="O21" s="23">
        <f>VLOOKUP($A21,[2]threshold_tracker_20170711_2017!$A$1:$M$15,10,FALSE)</f>
        <v>1350560321.010906</v>
      </c>
      <c r="P21" s="18">
        <f t="shared" ref="P21" si="46">O21-N21</f>
        <v>327964870.72909021</v>
      </c>
      <c r="Q21" s="16">
        <f t="shared" ref="Q21" si="47">P21/N21</f>
        <v>0.32071810082736707</v>
      </c>
      <c r="R21" s="23">
        <f>VLOOKUP($A21,[1]threshold_tracker_20170704_2017!$A$1:$M$15,9,FALSE)</f>
        <v>911935237.61999941</v>
      </c>
      <c r="S21" s="23">
        <f>VLOOKUP($A21,[2]threshold_tracker_20170711_2017!$A$1:$M$15,9,FALSE)</f>
        <v>787818461.26272655</v>
      </c>
      <c r="T21" s="18">
        <f t="shared" ref="T21" si="48">S21-R21</f>
        <v>-124116776.35727286</v>
      </c>
      <c r="U21" s="16">
        <f t="shared" ref="U21" si="49">T21/R21</f>
        <v>-0.13610262136727733</v>
      </c>
      <c r="V21" s="23">
        <f>VLOOKUP($A21,[1]threshold_tracker_20170704_2017!$A$1:$M$15,12,FALSE)</f>
        <v>3189669105.0728002</v>
      </c>
      <c r="W21" s="23">
        <f>VLOOKUP($A21,[2]threshold_tracker_20170711_2017!$A$1:$M$15,12,FALSE)</f>
        <v>2695484014.2409</v>
      </c>
      <c r="X21" s="18">
        <f t="shared" ref="X21" si="50">W21-V21</f>
        <v>-494185090.83190012</v>
      </c>
      <c r="Y21" s="16">
        <f t="shared" ref="Y21" si="51">X21/V21</f>
        <v>-0.15493302739332923</v>
      </c>
      <c r="Z21" s="23">
        <f>VLOOKUP($A21,[1]threshold_tracker_20170704_2017!$A$1:$M$15,11,FALSE)</f>
        <v>8994858807.4918976</v>
      </c>
      <c r="AA21" s="23">
        <f>VLOOKUP($A21,[2]threshold_tracker_20170711_2017!$A$1:$M$15,11,FALSE)</f>
        <v>7225919622.1417007</v>
      </c>
      <c r="AB21" s="18">
        <f t="shared" ref="AB21" si="52">AA21-Z21</f>
        <v>-1768939185.3501968</v>
      </c>
      <c r="AC21" s="16">
        <f t="shared" ref="AC21" si="53">AB21/Z21</f>
        <v>-0.19666113979208119</v>
      </c>
      <c r="AD21" s="18">
        <f t="shared" ref="AD21" si="54">N21+R21+V21+Z21</f>
        <v>14119058600.466513</v>
      </c>
      <c r="AE21" s="18">
        <f t="shared" ref="AE21" si="55">O21+S21+W21+AA21</f>
        <v>12059782418.656233</v>
      </c>
      <c r="AF21" s="18">
        <f t="shared" ref="AF21" si="56">AE21-AD21</f>
        <v>-2059276181.8102798</v>
      </c>
      <c r="AG21" s="16">
        <f t="shared" ref="AG21" si="57">AF21/AD21</f>
        <v>-0.14585081343470296</v>
      </c>
      <c r="AH21" s="16">
        <f t="shared" ref="AH21" si="58">AD21/B21</f>
        <v>17918.201004941177</v>
      </c>
      <c r="AI21" s="16">
        <f t="shared" ref="AI21" si="59">AE21/C21</f>
        <v>18029.518140707878</v>
      </c>
      <c r="AJ21" s="18">
        <f t="shared" ref="AJ21" si="60">AI21-AH21</f>
        <v>111.31713576670154</v>
      </c>
      <c r="AK21" s="16">
        <f t="shared" ref="AK21" si="61">AJ21/AH21</f>
        <v>6.2125174137740947E-3</v>
      </c>
      <c r="AL21" s="17">
        <f t="shared" ref="AL21" si="62">J21/F21</f>
        <v>177403.29755319181</v>
      </c>
      <c r="AM21" s="17">
        <f t="shared" ref="AM21" si="63">K21/G21</f>
        <v>213595.39887276196</v>
      </c>
      <c r="AN21" s="18">
        <f t="shared" ref="AN21" si="64">AM21-AL21</f>
        <v>36192.101319570153</v>
      </c>
      <c r="AO21" s="16">
        <f t="shared" ref="AO21" si="65">AN21/AL21</f>
        <v>0.20401030769294734</v>
      </c>
      <c r="AP21" s="17">
        <f t="shared" ref="AP21" si="66">B21/F21</f>
        <v>1.1735603287272987</v>
      </c>
      <c r="AQ21" s="17">
        <f t="shared" ref="AQ21" si="67">C21/G21</f>
        <v>1.2583854296985968</v>
      </c>
      <c r="AR21" s="18">
        <f t="shared" ref="AR21" si="68">AQ21-AP21</f>
        <v>8.482510097129814E-2</v>
      </c>
      <c r="AS21" s="16">
        <f t="shared" ref="AS21" si="69">AR21/AP21</f>
        <v>7.2280136687382035E-2</v>
      </c>
    </row>
    <row r="22" spans="1:45" ht="30" x14ac:dyDescent="0.25">
      <c r="A22" s="24" t="s">
        <v>551</v>
      </c>
    </row>
  </sheetData>
  <sortState ref="A8:A18">
    <sortCondition ref="A8:A18"/>
  </sortState>
  <mergeCells count="12">
    <mergeCell ref="A6:A7"/>
    <mergeCell ref="F6:I6"/>
    <mergeCell ref="J6:M6"/>
    <mergeCell ref="B6:E6"/>
    <mergeCell ref="AL6:AO6"/>
    <mergeCell ref="AP6:AS6"/>
    <mergeCell ref="AD6:AG6"/>
    <mergeCell ref="N6:Q6"/>
    <mergeCell ref="R6:U6"/>
    <mergeCell ref="V6:Y6"/>
    <mergeCell ref="Z6:AC6"/>
    <mergeCell ref="AH6:AK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zoomScale="70" zoomScaleNormal="70" workbookViewId="0">
      <selection activeCell="C2" sqref="C2"/>
    </sheetView>
  </sheetViews>
  <sheetFormatPr defaultColWidth="8.85546875" defaultRowHeight="15" x14ac:dyDescent="0.25"/>
  <cols>
    <col min="1" max="1" width="44.140625" customWidth="1"/>
    <col min="2" max="2" width="19.42578125" customWidth="1"/>
    <col min="3" max="3" width="17.85546875" customWidth="1"/>
    <col min="4" max="4" width="12.42578125" customWidth="1"/>
    <col min="5" max="5" width="18.85546875" customWidth="1"/>
  </cols>
  <sheetData>
    <row r="1" spans="1:1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10" x14ac:dyDescent="0.25">
      <c r="A2" s="3" t="s">
        <v>19</v>
      </c>
      <c r="B2" t="s">
        <v>20</v>
      </c>
      <c r="C2" t="s">
        <v>21</v>
      </c>
      <c r="D2" s="4">
        <v>2</v>
      </c>
      <c r="E2" s="4">
        <v>30000</v>
      </c>
      <c r="I2" s="5"/>
      <c r="J2" s="5"/>
    </row>
    <row r="3" spans="1:10" x14ac:dyDescent="0.25">
      <c r="A3" s="3" t="s">
        <v>22</v>
      </c>
      <c r="B3" t="s">
        <v>20</v>
      </c>
      <c r="C3" t="s">
        <v>21</v>
      </c>
      <c r="D3" s="4">
        <v>2</v>
      </c>
      <c r="E3" s="4">
        <v>30000</v>
      </c>
      <c r="I3" s="5"/>
      <c r="J3" s="5"/>
    </row>
    <row r="4" spans="1:10" x14ac:dyDescent="0.25">
      <c r="A4" s="3" t="s">
        <v>23</v>
      </c>
      <c r="B4" t="s">
        <v>20</v>
      </c>
      <c r="C4" t="s">
        <v>21</v>
      </c>
      <c r="D4" s="4">
        <v>2</v>
      </c>
      <c r="E4" s="4">
        <v>30000</v>
      </c>
      <c r="I4" s="5"/>
      <c r="J4" s="5"/>
    </row>
    <row r="5" spans="1:10" x14ac:dyDescent="0.25">
      <c r="A5" s="3" t="s">
        <v>24</v>
      </c>
      <c r="B5" t="s">
        <v>20</v>
      </c>
      <c r="C5" t="s">
        <v>21</v>
      </c>
      <c r="D5" s="4">
        <v>2</v>
      </c>
      <c r="E5" s="4">
        <v>30000</v>
      </c>
      <c r="I5" s="5"/>
      <c r="J5" s="5"/>
    </row>
    <row r="6" spans="1:10" x14ac:dyDescent="0.25">
      <c r="A6" s="3" t="s">
        <v>25</v>
      </c>
      <c r="B6" t="s">
        <v>20</v>
      </c>
      <c r="C6" t="s">
        <v>21</v>
      </c>
      <c r="D6" s="4">
        <v>2</v>
      </c>
      <c r="E6" s="4">
        <v>30000</v>
      </c>
      <c r="I6" s="5"/>
      <c r="J6" s="5"/>
    </row>
    <row r="7" spans="1:10" x14ac:dyDescent="0.25">
      <c r="A7" s="3" t="s">
        <v>26</v>
      </c>
      <c r="B7" t="s">
        <v>20</v>
      </c>
      <c r="C7" t="s">
        <v>21</v>
      </c>
      <c r="D7" s="4">
        <v>2</v>
      </c>
      <c r="E7" s="4">
        <v>50000</v>
      </c>
      <c r="I7" s="5"/>
      <c r="J7" s="5"/>
    </row>
    <row r="8" spans="1:10" x14ac:dyDescent="0.25">
      <c r="A8" s="3" t="s">
        <v>27</v>
      </c>
      <c r="B8" t="s">
        <v>20</v>
      </c>
      <c r="C8" t="s">
        <v>21</v>
      </c>
      <c r="D8" s="4">
        <v>2</v>
      </c>
      <c r="E8" s="4">
        <v>30000</v>
      </c>
      <c r="I8" s="5"/>
      <c r="J8" s="5"/>
    </row>
    <row r="9" spans="1:10" x14ac:dyDescent="0.25">
      <c r="A9" s="3" t="s">
        <v>28</v>
      </c>
      <c r="B9" t="s">
        <v>29</v>
      </c>
      <c r="C9" t="s">
        <v>21</v>
      </c>
      <c r="D9" s="4">
        <v>1</v>
      </c>
      <c r="E9" s="4">
        <v>50000</v>
      </c>
      <c r="I9" s="5"/>
      <c r="J9" s="5"/>
    </row>
    <row r="10" spans="1:10" x14ac:dyDescent="0.25">
      <c r="A10" s="3" t="s">
        <v>30</v>
      </c>
      <c r="B10" t="s">
        <v>20</v>
      </c>
      <c r="C10" t="s">
        <v>21</v>
      </c>
      <c r="D10" s="4">
        <v>2</v>
      </c>
      <c r="E10" s="4">
        <v>30000</v>
      </c>
      <c r="I10" s="5"/>
      <c r="J10" s="5"/>
    </row>
    <row r="11" spans="1:10" x14ac:dyDescent="0.25">
      <c r="A11" s="3" t="s">
        <v>31</v>
      </c>
      <c r="B11" t="s">
        <v>29</v>
      </c>
      <c r="C11" t="s">
        <v>21</v>
      </c>
      <c r="D11" s="4">
        <v>2</v>
      </c>
      <c r="E11" s="4">
        <v>30000</v>
      </c>
      <c r="I11" s="5"/>
      <c r="J11" s="5"/>
    </row>
    <row r="12" spans="1:10" x14ac:dyDescent="0.25">
      <c r="A12" s="3" t="s">
        <v>32</v>
      </c>
      <c r="B12" t="s">
        <v>20</v>
      </c>
      <c r="C12" t="s">
        <v>21</v>
      </c>
      <c r="D12" s="4">
        <v>2</v>
      </c>
      <c r="E12" s="4">
        <v>50000</v>
      </c>
      <c r="I12" s="5"/>
      <c r="J12" s="5"/>
    </row>
    <row r="13" spans="1:10" x14ac:dyDescent="0.25">
      <c r="A13" s="3" t="s">
        <v>33</v>
      </c>
      <c r="B13" t="s">
        <v>20</v>
      </c>
      <c r="C13" t="s">
        <v>21</v>
      </c>
      <c r="D13" s="4">
        <v>3</v>
      </c>
      <c r="E13" s="4">
        <v>50000</v>
      </c>
      <c r="I13" s="5"/>
      <c r="J13" s="5"/>
    </row>
    <row r="14" spans="1:10" x14ac:dyDescent="0.25">
      <c r="A14" s="3" t="s">
        <v>34</v>
      </c>
      <c r="B14" t="s">
        <v>20</v>
      </c>
      <c r="C14" t="s">
        <v>21</v>
      </c>
      <c r="D14" s="4">
        <v>2</v>
      </c>
      <c r="E14" s="4">
        <v>50000</v>
      </c>
      <c r="I14" s="5"/>
      <c r="J14" s="5"/>
    </row>
    <row r="15" spans="1:10" x14ac:dyDescent="0.25">
      <c r="A15" s="3" t="s">
        <v>35</v>
      </c>
      <c r="B15" t="s">
        <v>20</v>
      </c>
      <c r="C15" t="s">
        <v>21</v>
      </c>
      <c r="D15" s="4">
        <v>3</v>
      </c>
      <c r="E15" s="4">
        <v>50000</v>
      </c>
      <c r="I15" s="5"/>
      <c r="J15" s="5"/>
    </row>
    <row r="16" spans="1:10" x14ac:dyDescent="0.25">
      <c r="A16" s="3" t="s">
        <v>36</v>
      </c>
      <c r="B16" t="s">
        <v>29</v>
      </c>
      <c r="C16" t="s">
        <v>21</v>
      </c>
      <c r="D16" s="4">
        <v>2</v>
      </c>
      <c r="E16" s="4">
        <v>50000</v>
      </c>
      <c r="I16" s="5"/>
      <c r="J16" s="5"/>
    </row>
    <row r="17" spans="1:10" x14ac:dyDescent="0.25">
      <c r="A17" s="3" t="s">
        <v>37</v>
      </c>
      <c r="B17" t="s">
        <v>20</v>
      </c>
      <c r="C17" t="s">
        <v>21</v>
      </c>
      <c r="D17" s="4">
        <v>2</v>
      </c>
      <c r="E17" s="4">
        <v>30000</v>
      </c>
      <c r="I17" s="5"/>
      <c r="J17" s="5"/>
    </row>
    <row r="18" spans="1:10" x14ac:dyDescent="0.25">
      <c r="A18" s="3" t="s">
        <v>38</v>
      </c>
      <c r="B18" t="s">
        <v>29</v>
      </c>
      <c r="C18" t="s">
        <v>21</v>
      </c>
      <c r="D18" s="4">
        <v>2</v>
      </c>
      <c r="E18" s="4">
        <v>50000</v>
      </c>
      <c r="I18" s="5"/>
      <c r="J18" s="5"/>
    </row>
    <row r="19" spans="1:10" x14ac:dyDescent="0.25">
      <c r="A19" s="3" t="s">
        <v>39</v>
      </c>
      <c r="B19" t="s">
        <v>40</v>
      </c>
      <c r="C19" t="s">
        <v>21</v>
      </c>
      <c r="D19" s="4">
        <v>1</v>
      </c>
      <c r="E19" s="4">
        <v>300000</v>
      </c>
      <c r="I19" s="5"/>
      <c r="J19" s="5"/>
    </row>
    <row r="20" spans="1:10" x14ac:dyDescent="0.25">
      <c r="A20" s="3" t="s">
        <v>41</v>
      </c>
      <c r="B20" t="s">
        <v>42</v>
      </c>
      <c r="C20" t="s">
        <v>21</v>
      </c>
      <c r="D20" s="4">
        <v>1</v>
      </c>
      <c r="E20" s="4">
        <v>100000</v>
      </c>
      <c r="I20" s="5"/>
      <c r="J20" s="5"/>
    </row>
    <row r="21" spans="1:10" x14ac:dyDescent="0.25">
      <c r="A21" s="3" t="s">
        <v>43</v>
      </c>
      <c r="B21" t="s">
        <v>29</v>
      </c>
      <c r="C21" t="s">
        <v>21</v>
      </c>
      <c r="D21" s="4">
        <v>2</v>
      </c>
      <c r="E21" s="4">
        <v>30000</v>
      </c>
      <c r="I21" s="5"/>
      <c r="J21" s="5"/>
    </row>
    <row r="22" spans="1:10" x14ac:dyDescent="0.25">
      <c r="A22" s="3" t="s">
        <v>44</v>
      </c>
      <c r="B22" t="s">
        <v>40</v>
      </c>
      <c r="C22" t="s">
        <v>21</v>
      </c>
      <c r="D22" s="4">
        <v>1</v>
      </c>
      <c r="E22" s="4">
        <v>50000</v>
      </c>
      <c r="I22" s="5"/>
      <c r="J22" s="5"/>
    </row>
    <row r="23" spans="1:10" x14ac:dyDescent="0.25">
      <c r="A23" s="3" t="s">
        <v>45</v>
      </c>
      <c r="B23" t="s">
        <v>40</v>
      </c>
      <c r="C23" t="s">
        <v>46</v>
      </c>
      <c r="D23" s="4">
        <v>1</v>
      </c>
      <c r="E23" s="4">
        <v>250000</v>
      </c>
      <c r="I23" s="5"/>
      <c r="J23" s="5"/>
    </row>
    <row r="24" spans="1:10" x14ac:dyDescent="0.25">
      <c r="A24" s="3" t="s">
        <v>47</v>
      </c>
      <c r="B24" t="s">
        <v>40</v>
      </c>
      <c r="C24" t="s">
        <v>48</v>
      </c>
      <c r="D24" s="4">
        <v>1</v>
      </c>
      <c r="E24" s="4">
        <v>400000</v>
      </c>
      <c r="I24" s="5"/>
      <c r="J24" s="5"/>
    </row>
    <row r="25" spans="1:10" x14ac:dyDescent="0.25">
      <c r="A25" s="3" t="s">
        <v>49</v>
      </c>
      <c r="B25" t="s">
        <v>50</v>
      </c>
      <c r="C25" t="s">
        <v>21</v>
      </c>
      <c r="D25" s="4">
        <v>1</v>
      </c>
      <c r="E25" s="4">
        <v>100000</v>
      </c>
      <c r="I25" s="5"/>
      <c r="J25" s="5"/>
    </row>
    <row r="26" spans="1:10" x14ac:dyDescent="0.25">
      <c r="A26" s="3" t="s">
        <v>51</v>
      </c>
      <c r="B26" t="s">
        <v>40</v>
      </c>
      <c r="C26" t="s">
        <v>21</v>
      </c>
      <c r="D26" s="4">
        <v>1</v>
      </c>
      <c r="E26" s="4">
        <v>150000</v>
      </c>
      <c r="I26" s="5"/>
      <c r="J26" s="5"/>
    </row>
    <row r="27" spans="1:10" x14ac:dyDescent="0.25">
      <c r="A27" s="3" t="s">
        <v>52</v>
      </c>
      <c r="B27" t="s">
        <v>40</v>
      </c>
      <c r="C27" t="s">
        <v>21</v>
      </c>
      <c r="D27" s="4">
        <v>2</v>
      </c>
      <c r="E27" s="4">
        <v>50000</v>
      </c>
      <c r="I27" s="5"/>
      <c r="J27" s="5"/>
    </row>
    <row r="28" spans="1:10" x14ac:dyDescent="0.25">
      <c r="A28" s="3" t="s">
        <v>53</v>
      </c>
      <c r="B28" t="s">
        <v>40</v>
      </c>
      <c r="C28" t="s">
        <v>21</v>
      </c>
      <c r="D28" s="4">
        <v>1</v>
      </c>
      <c r="E28" s="4">
        <v>200000</v>
      </c>
      <c r="I28" s="5"/>
      <c r="J28" s="5"/>
    </row>
    <row r="29" spans="1:10" x14ac:dyDescent="0.25">
      <c r="A29" s="3" t="s">
        <v>54</v>
      </c>
      <c r="B29" t="s">
        <v>40</v>
      </c>
      <c r="C29" t="s">
        <v>21</v>
      </c>
      <c r="D29" s="4">
        <v>1</v>
      </c>
      <c r="E29" s="4">
        <v>100000</v>
      </c>
      <c r="I29" s="5"/>
      <c r="J29" s="5"/>
    </row>
    <row r="30" spans="1:10" x14ac:dyDescent="0.25">
      <c r="A30" s="3" t="s">
        <v>55</v>
      </c>
      <c r="B30" t="s">
        <v>40</v>
      </c>
      <c r="C30" t="s">
        <v>56</v>
      </c>
      <c r="D30" s="4">
        <v>1</v>
      </c>
      <c r="E30" s="4">
        <v>200000</v>
      </c>
      <c r="I30" s="5"/>
      <c r="J30" s="5"/>
    </row>
    <row r="31" spans="1:10" x14ac:dyDescent="0.25">
      <c r="A31" s="3" t="s">
        <v>57</v>
      </c>
      <c r="B31" t="s">
        <v>40</v>
      </c>
      <c r="C31" t="s">
        <v>58</v>
      </c>
      <c r="D31" s="4">
        <v>1</v>
      </c>
      <c r="E31" s="4">
        <v>150000</v>
      </c>
      <c r="I31" s="5"/>
      <c r="J31" s="5"/>
    </row>
    <row r="32" spans="1:10" x14ac:dyDescent="0.25">
      <c r="A32" s="3" t="s">
        <v>59</v>
      </c>
      <c r="B32" t="s">
        <v>40</v>
      </c>
      <c r="C32" t="s">
        <v>60</v>
      </c>
      <c r="D32" s="4">
        <v>1</v>
      </c>
      <c r="E32" s="4">
        <v>500000</v>
      </c>
      <c r="I32" s="5"/>
      <c r="J32" s="5"/>
    </row>
    <row r="33" spans="1:10" x14ac:dyDescent="0.25">
      <c r="A33" s="3" t="s">
        <v>61</v>
      </c>
      <c r="B33" t="s">
        <v>50</v>
      </c>
      <c r="C33" t="s">
        <v>21</v>
      </c>
      <c r="D33" s="4">
        <v>1</v>
      </c>
      <c r="E33" s="4">
        <v>100000</v>
      </c>
      <c r="I33" s="5"/>
      <c r="J33" s="5"/>
    </row>
    <row r="34" spans="1:10" x14ac:dyDescent="0.25">
      <c r="A34" s="3" t="s">
        <v>62</v>
      </c>
      <c r="B34" t="s">
        <v>40</v>
      </c>
      <c r="C34" t="s">
        <v>21</v>
      </c>
      <c r="D34" s="4">
        <v>1</v>
      </c>
      <c r="E34" s="4">
        <v>300000</v>
      </c>
      <c r="I34" s="5"/>
      <c r="J34" s="5"/>
    </row>
    <row r="35" spans="1:10" x14ac:dyDescent="0.25">
      <c r="A35" s="3" t="s">
        <v>63</v>
      </c>
      <c r="B35" t="s">
        <v>29</v>
      </c>
      <c r="C35" t="s">
        <v>21</v>
      </c>
      <c r="D35" s="4">
        <v>2</v>
      </c>
      <c r="E35" s="4">
        <v>30000</v>
      </c>
      <c r="I35" s="5"/>
      <c r="J35" s="5"/>
    </row>
    <row r="36" spans="1:10" x14ac:dyDescent="0.25">
      <c r="A36" s="3" t="s">
        <v>64</v>
      </c>
      <c r="B36" t="s">
        <v>29</v>
      </c>
      <c r="C36" t="s">
        <v>21</v>
      </c>
      <c r="D36" s="4">
        <v>2</v>
      </c>
      <c r="E36" s="4">
        <v>30000</v>
      </c>
      <c r="I36" s="5"/>
      <c r="J36" s="5"/>
    </row>
    <row r="37" spans="1:10" x14ac:dyDescent="0.25">
      <c r="A37" s="3" t="s">
        <v>65</v>
      </c>
      <c r="B37" t="s">
        <v>40</v>
      </c>
      <c r="C37" t="s">
        <v>66</v>
      </c>
      <c r="D37" s="4">
        <v>1</v>
      </c>
      <c r="E37" s="4">
        <v>300000</v>
      </c>
      <c r="I37" s="5"/>
      <c r="J37" s="5"/>
    </row>
    <row r="38" spans="1:10" x14ac:dyDescent="0.25">
      <c r="A38" s="3" t="s">
        <v>67</v>
      </c>
      <c r="B38" t="s">
        <v>29</v>
      </c>
      <c r="C38" t="s">
        <v>21</v>
      </c>
      <c r="D38" s="4">
        <v>2</v>
      </c>
      <c r="E38" s="4">
        <v>100000</v>
      </c>
      <c r="I38" s="5"/>
      <c r="J38" s="5"/>
    </row>
    <row r="39" spans="1:10" x14ac:dyDescent="0.25">
      <c r="A39" s="3" t="s">
        <v>68</v>
      </c>
      <c r="B39" t="s">
        <v>40</v>
      </c>
      <c r="C39" t="s">
        <v>21</v>
      </c>
      <c r="D39" s="4">
        <v>1</v>
      </c>
      <c r="E39" s="4">
        <v>300000</v>
      </c>
      <c r="I39" s="5"/>
      <c r="J39" s="5"/>
    </row>
    <row r="40" spans="1:10" x14ac:dyDescent="0.25">
      <c r="A40" s="3" t="s">
        <v>69</v>
      </c>
      <c r="B40" t="s">
        <v>40</v>
      </c>
      <c r="C40" t="s">
        <v>21</v>
      </c>
      <c r="D40" s="4">
        <v>1</v>
      </c>
      <c r="E40" s="4">
        <v>150000</v>
      </c>
      <c r="I40" s="5"/>
      <c r="J40" s="5"/>
    </row>
    <row r="41" spans="1:10" x14ac:dyDescent="0.25">
      <c r="A41" s="3" t="s">
        <v>70</v>
      </c>
      <c r="B41" t="s">
        <v>40</v>
      </c>
      <c r="C41" t="s">
        <v>56</v>
      </c>
      <c r="D41" s="4">
        <v>1</v>
      </c>
      <c r="E41" s="4">
        <v>200000</v>
      </c>
      <c r="I41" s="5"/>
      <c r="J41" s="5"/>
    </row>
    <row r="42" spans="1:10" x14ac:dyDescent="0.25">
      <c r="A42" s="3" t="s">
        <v>71</v>
      </c>
      <c r="B42" t="s">
        <v>29</v>
      </c>
      <c r="C42" t="s">
        <v>21</v>
      </c>
      <c r="D42" s="4">
        <v>1</v>
      </c>
      <c r="E42" s="4">
        <v>75000</v>
      </c>
      <c r="I42" s="5"/>
      <c r="J42" s="5"/>
    </row>
    <row r="43" spans="1:10" x14ac:dyDescent="0.25">
      <c r="A43" s="3" t="s">
        <v>72</v>
      </c>
      <c r="B43" t="s">
        <v>40</v>
      </c>
      <c r="C43" t="s">
        <v>21</v>
      </c>
      <c r="D43" s="4">
        <v>1</v>
      </c>
      <c r="E43" s="4">
        <v>100000</v>
      </c>
      <c r="I43" s="5"/>
      <c r="J43" s="5"/>
    </row>
    <row r="44" spans="1:10" x14ac:dyDescent="0.25">
      <c r="A44" s="3" t="s">
        <v>73</v>
      </c>
      <c r="B44" t="s">
        <v>40</v>
      </c>
      <c r="C44" t="s">
        <v>21</v>
      </c>
      <c r="D44" s="4">
        <v>1</v>
      </c>
      <c r="E44" s="4">
        <v>250000</v>
      </c>
      <c r="I44" s="5"/>
      <c r="J44" s="5"/>
    </row>
    <row r="45" spans="1:10" x14ac:dyDescent="0.25">
      <c r="A45" s="3" t="s">
        <v>74</v>
      </c>
      <c r="B45" t="s">
        <v>29</v>
      </c>
      <c r="C45" t="s">
        <v>21</v>
      </c>
      <c r="D45" s="4">
        <v>2</v>
      </c>
      <c r="E45" s="4">
        <v>75000</v>
      </c>
      <c r="I45" s="5"/>
      <c r="J45" s="5"/>
    </row>
    <row r="46" spans="1:10" x14ac:dyDescent="0.25">
      <c r="A46" s="3" t="s">
        <v>75</v>
      </c>
      <c r="B46" t="s">
        <v>40</v>
      </c>
      <c r="C46" t="s">
        <v>56</v>
      </c>
      <c r="D46" s="4">
        <v>1</v>
      </c>
      <c r="E46" s="4">
        <v>200000</v>
      </c>
      <c r="I46" s="5"/>
      <c r="J46" s="5"/>
    </row>
    <row r="47" spans="1:10" x14ac:dyDescent="0.25">
      <c r="A47" s="3" t="s">
        <v>76</v>
      </c>
      <c r="B47" t="s">
        <v>40</v>
      </c>
      <c r="C47" t="s">
        <v>21</v>
      </c>
      <c r="D47" s="4">
        <v>1</v>
      </c>
      <c r="E47" s="4">
        <v>300000</v>
      </c>
      <c r="I47" s="5"/>
      <c r="J47" s="5"/>
    </row>
    <row r="48" spans="1:10" x14ac:dyDescent="0.25">
      <c r="A48" s="3" t="s">
        <v>77</v>
      </c>
      <c r="B48" t="s">
        <v>42</v>
      </c>
      <c r="C48" t="s">
        <v>21</v>
      </c>
      <c r="D48" s="4">
        <v>1</v>
      </c>
      <c r="E48" s="4">
        <v>100000</v>
      </c>
      <c r="I48" s="5"/>
      <c r="J48" s="5"/>
    </row>
    <row r="49" spans="1:10" x14ac:dyDescent="0.25">
      <c r="A49" s="3" t="s">
        <v>78</v>
      </c>
      <c r="B49" t="s">
        <v>40</v>
      </c>
      <c r="C49" t="s">
        <v>21</v>
      </c>
      <c r="D49" s="4">
        <v>1</v>
      </c>
      <c r="E49" s="4">
        <v>250000</v>
      </c>
      <c r="I49" s="5"/>
      <c r="J49" s="5"/>
    </row>
    <row r="50" spans="1:10" x14ac:dyDescent="0.25">
      <c r="A50" s="3" t="s">
        <v>79</v>
      </c>
      <c r="B50" t="s">
        <v>40</v>
      </c>
      <c r="C50" t="s">
        <v>21</v>
      </c>
      <c r="D50" s="4">
        <v>1</v>
      </c>
      <c r="E50" s="4">
        <v>250000</v>
      </c>
      <c r="I50" s="5"/>
      <c r="J50" s="5"/>
    </row>
    <row r="51" spans="1:10" x14ac:dyDescent="0.25">
      <c r="A51" s="3" t="s">
        <v>80</v>
      </c>
      <c r="B51" t="s">
        <v>50</v>
      </c>
      <c r="C51" t="s">
        <v>21</v>
      </c>
      <c r="D51" s="4">
        <v>1</v>
      </c>
      <c r="E51" s="4">
        <v>75000</v>
      </c>
      <c r="I51" s="5"/>
      <c r="J51" s="5"/>
    </row>
    <row r="52" spans="1:10" x14ac:dyDescent="0.25">
      <c r="A52" s="3" t="s">
        <v>81</v>
      </c>
      <c r="B52" t="s">
        <v>40</v>
      </c>
      <c r="C52" t="s">
        <v>48</v>
      </c>
      <c r="D52" s="4">
        <v>1</v>
      </c>
      <c r="E52" s="4">
        <v>400000</v>
      </c>
      <c r="I52" s="5"/>
      <c r="J52" s="5"/>
    </row>
    <row r="53" spans="1:10" x14ac:dyDescent="0.25">
      <c r="A53" s="3" t="s">
        <v>82</v>
      </c>
      <c r="B53" t="s">
        <v>40</v>
      </c>
      <c r="C53" t="s">
        <v>21</v>
      </c>
      <c r="D53" s="4">
        <v>1</v>
      </c>
      <c r="E53" s="4">
        <v>100000</v>
      </c>
      <c r="I53" s="5"/>
      <c r="J53" s="5"/>
    </row>
    <row r="54" spans="1:10" x14ac:dyDescent="0.25">
      <c r="A54" s="6" t="s">
        <v>83</v>
      </c>
      <c r="B54" t="s">
        <v>40</v>
      </c>
      <c r="C54" t="s">
        <v>21</v>
      </c>
      <c r="D54" s="4">
        <v>1</v>
      </c>
      <c r="E54" s="4">
        <v>400000</v>
      </c>
      <c r="I54" s="5"/>
      <c r="J54" s="5"/>
    </row>
    <row r="55" spans="1:10" x14ac:dyDescent="0.25">
      <c r="A55" s="3" t="s">
        <v>84</v>
      </c>
      <c r="B55" t="s">
        <v>40</v>
      </c>
      <c r="C55" t="s">
        <v>21</v>
      </c>
      <c r="D55" s="4">
        <v>1</v>
      </c>
      <c r="E55" s="4">
        <v>100000</v>
      </c>
      <c r="I55" s="5"/>
      <c r="J55" s="5"/>
    </row>
    <row r="56" spans="1:10" x14ac:dyDescent="0.25">
      <c r="A56" s="3" t="s">
        <v>85</v>
      </c>
      <c r="B56" t="s">
        <v>40</v>
      </c>
      <c r="C56" t="s">
        <v>21</v>
      </c>
      <c r="D56" s="4">
        <v>1</v>
      </c>
      <c r="E56" s="4">
        <v>400000</v>
      </c>
      <c r="I56" s="5"/>
      <c r="J56" s="5"/>
    </row>
    <row r="57" spans="1:10" x14ac:dyDescent="0.25">
      <c r="A57" s="3" t="s">
        <v>86</v>
      </c>
      <c r="B57" t="s">
        <v>40</v>
      </c>
      <c r="C57" t="s">
        <v>21</v>
      </c>
      <c r="D57" s="4">
        <v>1</v>
      </c>
      <c r="E57" s="4">
        <v>400000</v>
      </c>
      <c r="I57" s="5"/>
      <c r="J57" s="5"/>
    </row>
    <row r="58" spans="1:10" x14ac:dyDescent="0.25">
      <c r="A58" s="3" t="s">
        <v>87</v>
      </c>
      <c r="B58" t="s">
        <v>40</v>
      </c>
      <c r="C58" t="s">
        <v>56</v>
      </c>
      <c r="D58" s="4">
        <v>1</v>
      </c>
      <c r="E58" s="4">
        <v>200000</v>
      </c>
      <c r="I58" s="5"/>
      <c r="J58" s="5"/>
    </row>
    <row r="59" spans="1:10" x14ac:dyDescent="0.25">
      <c r="A59" s="3" t="s">
        <v>88</v>
      </c>
      <c r="B59" t="s">
        <v>29</v>
      </c>
      <c r="C59" t="s">
        <v>21</v>
      </c>
      <c r="D59" s="4">
        <v>2</v>
      </c>
      <c r="E59" s="4">
        <v>75000</v>
      </c>
      <c r="I59" s="5"/>
      <c r="J59" s="5"/>
    </row>
    <row r="60" spans="1:10" x14ac:dyDescent="0.25">
      <c r="A60" s="3" t="s">
        <v>89</v>
      </c>
      <c r="B60" t="s">
        <v>29</v>
      </c>
      <c r="C60" t="s">
        <v>21</v>
      </c>
      <c r="D60" s="4">
        <v>1</v>
      </c>
      <c r="E60" s="4">
        <v>75000</v>
      </c>
      <c r="I60" s="5"/>
      <c r="J60" s="5"/>
    </row>
    <row r="61" spans="1:10" x14ac:dyDescent="0.25">
      <c r="A61" s="3" t="s">
        <v>90</v>
      </c>
      <c r="B61" t="s">
        <v>50</v>
      </c>
      <c r="C61" t="s">
        <v>21</v>
      </c>
      <c r="D61" s="4">
        <v>2</v>
      </c>
      <c r="E61" s="4">
        <v>75000</v>
      </c>
      <c r="I61" s="5"/>
      <c r="J61" s="5"/>
    </row>
    <row r="62" spans="1:10" x14ac:dyDescent="0.25">
      <c r="A62" s="3" t="s">
        <v>91</v>
      </c>
      <c r="B62" t="s">
        <v>40</v>
      </c>
      <c r="C62" t="s">
        <v>21</v>
      </c>
      <c r="D62" s="4">
        <v>1</v>
      </c>
      <c r="E62" s="4">
        <v>400000</v>
      </c>
      <c r="I62" s="5"/>
      <c r="J62" s="5"/>
    </row>
    <row r="63" spans="1:10" x14ac:dyDescent="0.25">
      <c r="A63" s="3" t="s">
        <v>92</v>
      </c>
      <c r="B63" t="s">
        <v>40</v>
      </c>
      <c r="C63" t="s">
        <v>56</v>
      </c>
      <c r="D63" s="4">
        <v>1</v>
      </c>
      <c r="E63" s="4">
        <v>200000</v>
      </c>
      <c r="I63" s="5"/>
      <c r="J63" s="5"/>
    </row>
    <row r="64" spans="1:10" x14ac:dyDescent="0.25">
      <c r="A64" s="3" t="s">
        <v>93</v>
      </c>
      <c r="B64" t="s">
        <v>40</v>
      </c>
      <c r="C64" t="s">
        <v>21</v>
      </c>
      <c r="D64" s="4">
        <v>1</v>
      </c>
      <c r="E64" s="4">
        <v>250000</v>
      </c>
      <c r="I64" s="5"/>
      <c r="J64" s="5"/>
    </row>
    <row r="65" spans="1:10" x14ac:dyDescent="0.25">
      <c r="A65" s="3" t="s">
        <v>94</v>
      </c>
      <c r="B65" t="s">
        <v>40</v>
      </c>
      <c r="C65" t="s">
        <v>21</v>
      </c>
      <c r="D65" s="4">
        <v>1</v>
      </c>
      <c r="E65" s="4">
        <v>400000</v>
      </c>
      <c r="I65" s="5"/>
      <c r="J65" s="5"/>
    </row>
    <row r="66" spans="1:10" x14ac:dyDescent="0.25">
      <c r="A66" s="3" t="s">
        <v>95</v>
      </c>
      <c r="B66" t="s">
        <v>40</v>
      </c>
      <c r="C66" t="s">
        <v>21</v>
      </c>
      <c r="D66" s="4">
        <v>1</v>
      </c>
      <c r="E66" s="4">
        <v>400000</v>
      </c>
      <c r="I66" s="5"/>
      <c r="J66" s="5"/>
    </row>
    <row r="67" spans="1:10" x14ac:dyDescent="0.25">
      <c r="A67" s="3" t="s">
        <v>96</v>
      </c>
      <c r="B67" t="s">
        <v>40</v>
      </c>
      <c r="C67" t="s">
        <v>21</v>
      </c>
      <c r="D67" s="4">
        <v>2</v>
      </c>
      <c r="E67" s="4">
        <v>100000</v>
      </c>
      <c r="I67" s="5"/>
      <c r="J67" s="5"/>
    </row>
    <row r="68" spans="1:10" x14ac:dyDescent="0.25">
      <c r="A68" s="3" t="s">
        <v>97</v>
      </c>
      <c r="B68" t="s">
        <v>29</v>
      </c>
      <c r="C68" t="s">
        <v>21</v>
      </c>
      <c r="D68" s="4">
        <v>2</v>
      </c>
      <c r="E68" s="4">
        <v>100000</v>
      </c>
      <c r="I68" s="5"/>
      <c r="J68" s="5"/>
    </row>
    <row r="69" spans="1:10" x14ac:dyDescent="0.25">
      <c r="A69" s="3" t="s">
        <v>98</v>
      </c>
      <c r="B69" t="s">
        <v>29</v>
      </c>
      <c r="C69" t="s">
        <v>21</v>
      </c>
      <c r="D69" s="4">
        <v>2</v>
      </c>
      <c r="E69" s="4">
        <v>50000</v>
      </c>
      <c r="I69" s="5"/>
      <c r="J69" s="5"/>
    </row>
    <row r="70" spans="1:10" x14ac:dyDescent="0.25">
      <c r="A70" s="3" t="s">
        <v>99</v>
      </c>
      <c r="B70" t="s">
        <v>40</v>
      </c>
      <c r="C70" t="s">
        <v>56</v>
      </c>
      <c r="D70" s="4">
        <v>1</v>
      </c>
      <c r="E70" s="4">
        <v>200000</v>
      </c>
      <c r="I70" s="5"/>
      <c r="J70" s="5"/>
    </row>
    <row r="71" spans="1:10" x14ac:dyDescent="0.25">
      <c r="A71" s="3" t="s">
        <v>100</v>
      </c>
      <c r="B71" t="s">
        <v>29</v>
      </c>
      <c r="C71" t="s">
        <v>21</v>
      </c>
      <c r="D71" s="4">
        <v>2</v>
      </c>
      <c r="E71" s="4">
        <v>50000</v>
      </c>
      <c r="I71" s="5"/>
      <c r="J71" s="5"/>
    </row>
    <row r="72" spans="1:10" x14ac:dyDescent="0.25">
      <c r="A72" s="3" t="s">
        <v>101</v>
      </c>
      <c r="B72" t="s">
        <v>29</v>
      </c>
      <c r="C72" t="s">
        <v>21</v>
      </c>
      <c r="D72" s="4">
        <v>2</v>
      </c>
      <c r="E72" s="4">
        <v>50000</v>
      </c>
      <c r="I72" s="5"/>
      <c r="J72" s="5"/>
    </row>
    <row r="73" spans="1:10" x14ac:dyDescent="0.25">
      <c r="A73" s="3" t="s">
        <v>102</v>
      </c>
      <c r="B73" t="s">
        <v>50</v>
      </c>
      <c r="C73" t="s">
        <v>21</v>
      </c>
      <c r="D73" s="4">
        <v>2</v>
      </c>
      <c r="E73" s="4">
        <v>75000</v>
      </c>
      <c r="I73" s="5"/>
      <c r="J73" s="5"/>
    </row>
    <row r="74" spans="1:10" x14ac:dyDescent="0.25">
      <c r="A74" s="3" t="s">
        <v>103</v>
      </c>
      <c r="B74" t="s">
        <v>40</v>
      </c>
      <c r="C74" t="s">
        <v>21</v>
      </c>
      <c r="D74" s="4">
        <v>1</v>
      </c>
      <c r="E74" s="4">
        <v>400000</v>
      </c>
      <c r="I74" s="5"/>
      <c r="J74" s="5"/>
    </row>
    <row r="75" spans="1:10" x14ac:dyDescent="0.25">
      <c r="A75" s="3" t="s">
        <v>104</v>
      </c>
      <c r="B75" t="s">
        <v>40</v>
      </c>
      <c r="C75" t="s">
        <v>66</v>
      </c>
      <c r="D75" s="4">
        <v>1</v>
      </c>
      <c r="E75" s="4">
        <v>300000</v>
      </c>
      <c r="I75" s="5"/>
      <c r="J75" s="5"/>
    </row>
    <row r="76" spans="1:10" x14ac:dyDescent="0.25">
      <c r="A76" s="3" t="s">
        <v>105</v>
      </c>
      <c r="B76" t="s">
        <v>40</v>
      </c>
      <c r="C76" t="s">
        <v>21</v>
      </c>
      <c r="D76" s="4">
        <v>1</v>
      </c>
      <c r="E76" s="4">
        <v>200000</v>
      </c>
      <c r="I76" s="5"/>
      <c r="J76" s="5"/>
    </row>
    <row r="77" spans="1:10" x14ac:dyDescent="0.25">
      <c r="A77" s="3" t="s">
        <v>106</v>
      </c>
      <c r="B77" t="s">
        <v>40</v>
      </c>
      <c r="C77" t="s">
        <v>48</v>
      </c>
      <c r="D77" s="4">
        <v>1</v>
      </c>
      <c r="E77" s="4">
        <v>400000</v>
      </c>
      <c r="I77" s="5"/>
      <c r="J77" s="5"/>
    </row>
    <row r="78" spans="1:10" x14ac:dyDescent="0.25">
      <c r="A78" s="7" t="s">
        <v>107</v>
      </c>
      <c r="B78" s="8" t="s">
        <v>50</v>
      </c>
      <c r="C78" t="s">
        <v>21</v>
      </c>
      <c r="D78" s="4">
        <v>1</v>
      </c>
      <c r="E78" s="4">
        <v>50000</v>
      </c>
      <c r="I78" s="5"/>
      <c r="J78" s="5"/>
    </row>
    <row r="79" spans="1:10" x14ac:dyDescent="0.25">
      <c r="A79" s="3" t="s">
        <v>108</v>
      </c>
      <c r="B79" t="s">
        <v>40</v>
      </c>
      <c r="C79" t="s">
        <v>21</v>
      </c>
      <c r="D79" s="4">
        <v>1</v>
      </c>
      <c r="E79" s="4">
        <v>250000</v>
      </c>
      <c r="I79" s="5"/>
      <c r="J79" s="5"/>
    </row>
    <row r="80" spans="1:10" x14ac:dyDescent="0.25">
      <c r="A80" s="3" t="s">
        <v>109</v>
      </c>
      <c r="B80" t="s">
        <v>50</v>
      </c>
      <c r="C80" t="s">
        <v>21</v>
      </c>
      <c r="D80" s="4">
        <v>1</v>
      </c>
      <c r="E80" s="4">
        <v>100000</v>
      </c>
      <c r="I80" s="5"/>
      <c r="J80" s="5"/>
    </row>
    <row r="81" spans="1:10" x14ac:dyDescent="0.25">
      <c r="A81" s="3" t="s">
        <v>110</v>
      </c>
      <c r="B81" t="s">
        <v>40</v>
      </c>
      <c r="C81" t="s">
        <v>21</v>
      </c>
      <c r="D81" s="4">
        <v>1</v>
      </c>
      <c r="E81" s="4">
        <v>300000</v>
      </c>
      <c r="I81" s="5"/>
      <c r="J81" s="5"/>
    </row>
    <row r="82" spans="1:10" x14ac:dyDescent="0.25">
      <c r="A82" s="3" t="s">
        <v>111</v>
      </c>
      <c r="B82" t="s">
        <v>40</v>
      </c>
      <c r="C82" t="s">
        <v>21</v>
      </c>
      <c r="D82" s="4">
        <v>1</v>
      </c>
      <c r="E82" s="4">
        <v>200000</v>
      </c>
      <c r="I82" s="5"/>
      <c r="J82" s="5"/>
    </row>
    <row r="83" spans="1:10" x14ac:dyDescent="0.25">
      <c r="A83" s="3" t="s">
        <v>112</v>
      </c>
      <c r="B83" t="s">
        <v>40</v>
      </c>
      <c r="C83" t="s">
        <v>66</v>
      </c>
      <c r="D83" s="4">
        <v>1</v>
      </c>
      <c r="E83" s="4">
        <v>300000</v>
      </c>
      <c r="I83" s="5"/>
      <c r="J83" s="5"/>
    </row>
    <row r="84" spans="1:10" x14ac:dyDescent="0.25">
      <c r="A84" s="3" t="s">
        <v>113</v>
      </c>
      <c r="B84" t="s">
        <v>40</v>
      </c>
      <c r="C84" t="s">
        <v>48</v>
      </c>
      <c r="D84" s="4">
        <v>1</v>
      </c>
      <c r="E84" s="4">
        <v>400000</v>
      </c>
      <c r="I84" s="5"/>
      <c r="J84" s="5"/>
    </row>
    <row r="85" spans="1:10" x14ac:dyDescent="0.25">
      <c r="A85" s="3" t="s">
        <v>114</v>
      </c>
      <c r="B85" t="s">
        <v>40</v>
      </c>
      <c r="C85" t="s">
        <v>21</v>
      </c>
      <c r="D85" s="4">
        <v>2</v>
      </c>
      <c r="E85" s="4">
        <v>100000</v>
      </c>
      <c r="I85" s="5"/>
      <c r="J85" s="5"/>
    </row>
    <row r="86" spans="1:10" x14ac:dyDescent="0.25">
      <c r="A86" s="6" t="s">
        <v>115</v>
      </c>
      <c r="B86" t="s">
        <v>40</v>
      </c>
      <c r="C86" t="s">
        <v>21</v>
      </c>
      <c r="D86" s="4">
        <v>1</v>
      </c>
      <c r="E86" s="4">
        <v>250000</v>
      </c>
      <c r="I86" s="5"/>
      <c r="J86" s="5"/>
    </row>
    <row r="87" spans="1:10" x14ac:dyDescent="0.25">
      <c r="A87" s="3" t="s">
        <v>116</v>
      </c>
      <c r="B87" t="s">
        <v>40</v>
      </c>
      <c r="C87" t="s">
        <v>21</v>
      </c>
      <c r="D87" s="4">
        <v>1</v>
      </c>
      <c r="E87" s="4">
        <v>100000</v>
      </c>
      <c r="I87" s="5"/>
      <c r="J87" s="5"/>
    </row>
    <row r="88" spans="1:10" x14ac:dyDescent="0.25">
      <c r="A88" s="3" t="s">
        <v>117</v>
      </c>
      <c r="B88" t="s">
        <v>40</v>
      </c>
      <c r="C88" t="s">
        <v>21</v>
      </c>
      <c r="D88" s="4">
        <v>2</v>
      </c>
      <c r="E88" s="4">
        <v>75000</v>
      </c>
      <c r="I88" s="5"/>
      <c r="J88" s="5"/>
    </row>
    <row r="89" spans="1:10" x14ac:dyDescent="0.25">
      <c r="A89" s="3" t="s">
        <v>118</v>
      </c>
      <c r="B89" t="s">
        <v>50</v>
      </c>
      <c r="C89" t="s">
        <v>21</v>
      </c>
      <c r="D89" s="4">
        <v>1</v>
      </c>
      <c r="E89" s="4">
        <v>100000</v>
      </c>
      <c r="I89" s="5"/>
      <c r="J89" s="5"/>
    </row>
    <row r="90" spans="1:10" x14ac:dyDescent="0.25">
      <c r="A90" s="3" t="s">
        <v>119</v>
      </c>
      <c r="B90" t="s">
        <v>40</v>
      </c>
      <c r="C90" t="s">
        <v>21</v>
      </c>
      <c r="D90" s="4">
        <v>1</v>
      </c>
      <c r="E90" s="4">
        <v>150000</v>
      </c>
      <c r="I90" s="5"/>
      <c r="J90" s="5"/>
    </row>
    <row r="91" spans="1:10" x14ac:dyDescent="0.25">
      <c r="A91" s="3" t="s">
        <v>120</v>
      </c>
      <c r="B91" t="s">
        <v>40</v>
      </c>
      <c r="C91" t="s">
        <v>46</v>
      </c>
      <c r="D91" s="4">
        <v>1</v>
      </c>
      <c r="E91" s="4">
        <v>250000</v>
      </c>
      <c r="I91" s="5"/>
      <c r="J91" s="5"/>
    </row>
    <row r="92" spans="1:10" x14ac:dyDescent="0.25">
      <c r="A92" s="3" t="s">
        <v>121</v>
      </c>
      <c r="B92" t="s">
        <v>40</v>
      </c>
      <c r="C92" t="s">
        <v>21</v>
      </c>
      <c r="D92" s="4">
        <v>1</v>
      </c>
      <c r="E92" s="4">
        <v>200000</v>
      </c>
      <c r="I92" s="5"/>
      <c r="J92" s="5"/>
    </row>
    <row r="93" spans="1:10" x14ac:dyDescent="0.25">
      <c r="A93" s="9" t="s">
        <v>122</v>
      </c>
      <c r="B93" t="s">
        <v>29</v>
      </c>
      <c r="C93" t="s">
        <v>21</v>
      </c>
      <c r="D93" s="4">
        <v>1</v>
      </c>
      <c r="E93" s="4">
        <v>75000</v>
      </c>
      <c r="I93" s="5"/>
      <c r="J93" s="5"/>
    </row>
    <row r="94" spans="1:10" x14ac:dyDescent="0.25">
      <c r="A94" s="3" t="s">
        <v>123</v>
      </c>
      <c r="B94" t="s">
        <v>40</v>
      </c>
      <c r="C94" t="s">
        <v>66</v>
      </c>
      <c r="D94" s="4">
        <v>1</v>
      </c>
      <c r="E94" s="4">
        <v>300000</v>
      </c>
      <c r="I94" s="5"/>
      <c r="J94" s="5"/>
    </row>
    <row r="95" spans="1:10" x14ac:dyDescent="0.25">
      <c r="A95" s="3" t="s">
        <v>124</v>
      </c>
      <c r="B95" t="s">
        <v>40</v>
      </c>
      <c r="C95" t="s">
        <v>21</v>
      </c>
      <c r="D95" s="4">
        <v>1</v>
      </c>
      <c r="E95" s="4">
        <v>200000</v>
      </c>
      <c r="I95" s="5"/>
      <c r="J95" s="5"/>
    </row>
    <row r="96" spans="1:10" x14ac:dyDescent="0.25">
      <c r="A96" s="3" t="s">
        <v>125</v>
      </c>
      <c r="B96" t="s">
        <v>40</v>
      </c>
      <c r="C96" t="s">
        <v>48</v>
      </c>
      <c r="D96" s="4">
        <v>1</v>
      </c>
      <c r="E96" s="4">
        <v>400000</v>
      </c>
      <c r="I96" s="5"/>
      <c r="J96" s="5"/>
    </row>
    <row r="97" spans="1:10" x14ac:dyDescent="0.25">
      <c r="A97" s="3" t="s">
        <v>126</v>
      </c>
      <c r="B97" t="s">
        <v>40</v>
      </c>
      <c r="C97" t="s">
        <v>66</v>
      </c>
      <c r="D97" s="4">
        <v>1</v>
      </c>
      <c r="E97" s="4">
        <v>300000</v>
      </c>
      <c r="I97" s="5"/>
      <c r="J97" s="5"/>
    </row>
    <row r="98" spans="1:10" x14ac:dyDescent="0.25">
      <c r="A98" s="3" t="s">
        <v>127</v>
      </c>
      <c r="B98" t="s">
        <v>40</v>
      </c>
      <c r="C98" t="s">
        <v>66</v>
      </c>
      <c r="D98" s="4">
        <v>1</v>
      </c>
      <c r="E98" s="4">
        <v>300000</v>
      </c>
      <c r="I98" s="5"/>
      <c r="J98" s="5"/>
    </row>
    <row r="99" spans="1:10" x14ac:dyDescent="0.25">
      <c r="A99" s="3" t="s">
        <v>128</v>
      </c>
      <c r="B99" t="s">
        <v>40</v>
      </c>
      <c r="C99" t="s">
        <v>21</v>
      </c>
      <c r="D99" s="4">
        <v>1</v>
      </c>
      <c r="E99" s="4">
        <v>150000</v>
      </c>
      <c r="I99" s="5"/>
      <c r="J99" s="5"/>
    </row>
    <row r="100" spans="1:10" x14ac:dyDescent="0.25">
      <c r="A100" s="3" t="s">
        <v>129</v>
      </c>
      <c r="B100" t="s">
        <v>40</v>
      </c>
      <c r="C100" t="s">
        <v>21</v>
      </c>
      <c r="D100" s="4">
        <v>1</v>
      </c>
      <c r="E100" s="4">
        <v>200000</v>
      </c>
      <c r="I100" s="5"/>
      <c r="J100" s="5"/>
    </row>
    <row r="101" spans="1:10" x14ac:dyDescent="0.25">
      <c r="A101" s="3" t="s">
        <v>130</v>
      </c>
      <c r="B101" t="s">
        <v>40</v>
      </c>
      <c r="C101" t="s">
        <v>66</v>
      </c>
      <c r="D101" s="4">
        <v>1</v>
      </c>
      <c r="E101" s="4">
        <v>300000</v>
      </c>
      <c r="I101" s="5"/>
      <c r="J101" s="5"/>
    </row>
    <row r="102" spans="1:10" x14ac:dyDescent="0.25">
      <c r="A102" s="3" t="s">
        <v>131</v>
      </c>
      <c r="B102" t="s">
        <v>40</v>
      </c>
      <c r="C102" t="s">
        <v>21</v>
      </c>
      <c r="D102" s="4">
        <v>1</v>
      </c>
      <c r="E102" s="4">
        <v>350000</v>
      </c>
      <c r="I102" s="5"/>
      <c r="J102" s="5"/>
    </row>
    <row r="103" spans="1:10" x14ac:dyDescent="0.25">
      <c r="A103" s="3" t="s">
        <v>132</v>
      </c>
      <c r="B103" t="s">
        <v>40</v>
      </c>
      <c r="C103" t="s">
        <v>21</v>
      </c>
      <c r="D103" s="4">
        <v>1</v>
      </c>
      <c r="E103" s="4">
        <v>250000</v>
      </c>
      <c r="I103" s="5"/>
      <c r="J103" s="5"/>
    </row>
    <row r="104" spans="1:10" x14ac:dyDescent="0.25">
      <c r="A104" s="3" t="s">
        <v>133</v>
      </c>
      <c r="B104" t="s">
        <v>40</v>
      </c>
      <c r="C104" t="s">
        <v>21</v>
      </c>
      <c r="D104" s="4">
        <v>1</v>
      </c>
      <c r="E104" s="4">
        <v>150000</v>
      </c>
      <c r="I104" s="5"/>
      <c r="J104" s="5"/>
    </row>
    <row r="105" spans="1:10" x14ac:dyDescent="0.25">
      <c r="A105" s="3" t="s">
        <v>134</v>
      </c>
      <c r="B105" t="s">
        <v>40</v>
      </c>
      <c r="C105" t="s">
        <v>21</v>
      </c>
      <c r="D105" s="4">
        <v>1</v>
      </c>
      <c r="E105" s="4">
        <v>300000</v>
      </c>
      <c r="I105" s="5"/>
      <c r="J105" s="5"/>
    </row>
    <row r="106" spans="1:10" x14ac:dyDescent="0.25">
      <c r="A106" s="3" t="s">
        <v>135</v>
      </c>
      <c r="B106" t="s">
        <v>40</v>
      </c>
      <c r="C106" t="s">
        <v>21</v>
      </c>
      <c r="D106" s="4">
        <v>1</v>
      </c>
      <c r="E106" s="4">
        <v>200000</v>
      </c>
      <c r="I106" s="5"/>
      <c r="J106" s="5"/>
    </row>
    <row r="107" spans="1:10" x14ac:dyDescent="0.25">
      <c r="A107" s="6" t="s">
        <v>136</v>
      </c>
      <c r="B107" t="s">
        <v>40</v>
      </c>
      <c r="C107" t="s">
        <v>21</v>
      </c>
      <c r="D107" s="4">
        <v>1</v>
      </c>
      <c r="E107" s="4">
        <v>400000</v>
      </c>
      <c r="I107" s="5"/>
      <c r="J107" s="5"/>
    </row>
    <row r="108" spans="1:10" x14ac:dyDescent="0.25">
      <c r="A108" s="3" t="s">
        <v>137</v>
      </c>
      <c r="B108" t="s">
        <v>40</v>
      </c>
      <c r="C108" t="s">
        <v>46</v>
      </c>
      <c r="D108" s="4">
        <v>1</v>
      </c>
      <c r="E108" s="4">
        <v>250000</v>
      </c>
      <c r="I108" s="5"/>
      <c r="J108" s="5"/>
    </row>
    <row r="109" spans="1:10" x14ac:dyDescent="0.25">
      <c r="A109" s="3" t="s">
        <v>138</v>
      </c>
      <c r="B109" t="s">
        <v>40</v>
      </c>
      <c r="C109" t="s">
        <v>21</v>
      </c>
      <c r="D109" s="4">
        <v>1</v>
      </c>
      <c r="E109" s="4">
        <v>200000</v>
      </c>
      <c r="I109" s="5"/>
      <c r="J109" s="5"/>
    </row>
    <row r="110" spans="1:10" x14ac:dyDescent="0.25">
      <c r="A110" s="3" t="s">
        <v>139</v>
      </c>
      <c r="B110" t="s">
        <v>40</v>
      </c>
      <c r="C110" t="s">
        <v>21</v>
      </c>
      <c r="D110" s="4">
        <v>1</v>
      </c>
      <c r="E110" s="4">
        <v>300000</v>
      </c>
      <c r="I110" s="5"/>
      <c r="J110" s="5"/>
    </row>
    <row r="111" spans="1:10" x14ac:dyDescent="0.25">
      <c r="A111" s="3" t="s">
        <v>140</v>
      </c>
      <c r="B111" t="s">
        <v>40</v>
      </c>
      <c r="C111" t="s">
        <v>46</v>
      </c>
      <c r="D111" s="4">
        <v>1</v>
      </c>
      <c r="E111" s="4">
        <v>250000</v>
      </c>
      <c r="I111" s="5"/>
      <c r="J111" s="5"/>
    </row>
    <row r="112" spans="1:10" x14ac:dyDescent="0.25">
      <c r="A112" s="3" t="s">
        <v>141</v>
      </c>
      <c r="B112" t="s">
        <v>29</v>
      </c>
      <c r="C112" t="s">
        <v>21</v>
      </c>
      <c r="D112" s="4">
        <v>2</v>
      </c>
      <c r="E112" s="4">
        <v>100000</v>
      </c>
      <c r="I112" s="5"/>
      <c r="J112" s="5"/>
    </row>
    <row r="113" spans="1:10" x14ac:dyDescent="0.25">
      <c r="A113" s="3" t="s">
        <v>142</v>
      </c>
      <c r="B113" t="s">
        <v>40</v>
      </c>
      <c r="C113" t="s">
        <v>21</v>
      </c>
      <c r="D113" s="4">
        <v>1</v>
      </c>
      <c r="E113" s="4">
        <v>200000</v>
      </c>
      <c r="I113" s="5"/>
      <c r="J113" s="5"/>
    </row>
    <row r="114" spans="1:10" x14ac:dyDescent="0.25">
      <c r="A114" s="3" t="s">
        <v>143</v>
      </c>
      <c r="B114" t="s">
        <v>40</v>
      </c>
      <c r="C114" t="s">
        <v>48</v>
      </c>
      <c r="D114" s="4">
        <v>1</v>
      </c>
      <c r="E114" s="4">
        <v>400000</v>
      </c>
      <c r="I114" s="5"/>
      <c r="J114" s="5"/>
    </row>
    <row r="115" spans="1:10" x14ac:dyDescent="0.25">
      <c r="A115" s="3" t="s">
        <v>144</v>
      </c>
      <c r="B115" t="s">
        <v>40</v>
      </c>
      <c r="C115" t="s">
        <v>21</v>
      </c>
      <c r="D115" s="4">
        <v>1</v>
      </c>
      <c r="E115" s="4">
        <v>150000</v>
      </c>
      <c r="I115" s="5"/>
      <c r="J115" s="5"/>
    </row>
    <row r="116" spans="1:10" x14ac:dyDescent="0.25">
      <c r="A116" s="3" t="s">
        <v>145</v>
      </c>
      <c r="B116" t="s">
        <v>40</v>
      </c>
      <c r="C116" t="s">
        <v>21</v>
      </c>
      <c r="D116" s="4">
        <v>2</v>
      </c>
      <c r="E116" s="4">
        <v>100000</v>
      </c>
      <c r="I116" s="5"/>
      <c r="J116" s="5"/>
    </row>
    <row r="117" spans="1:10" x14ac:dyDescent="0.25">
      <c r="A117" s="3" t="s">
        <v>146</v>
      </c>
      <c r="B117" t="s">
        <v>40</v>
      </c>
      <c r="C117" t="s">
        <v>21</v>
      </c>
      <c r="D117" s="4">
        <v>1</v>
      </c>
      <c r="E117" s="4">
        <v>400000</v>
      </c>
      <c r="I117" s="5"/>
      <c r="J117" s="5"/>
    </row>
    <row r="118" spans="1:10" x14ac:dyDescent="0.25">
      <c r="A118" s="3" t="s">
        <v>147</v>
      </c>
      <c r="B118" t="s">
        <v>40</v>
      </c>
      <c r="C118" t="s">
        <v>21</v>
      </c>
      <c r="D118" s="4">
        <v>1</v>
      </c>
      <c r="E118" s="4">
        <v>300000</v>
      </c>
      <c r="I118" s="5"/>
      <c r="J118" s="5"/>
    </row>
    <row r="119" spans="1:10" x14ac:dyDescent="0.25">
      <c r="A119" s="3" t="s">
        <v>148</v>
      </c>
      <c r="B119" t="s">
        <v>40</v>
      </c>
      <c r="C119" t="s">
        <v>21</v>
      </c>
      <c r="D119" s="4">
        <v>1</v>
      </c>
      <c r="E119" s="4">
        <v>500000</v>
      </c>
      <c r="I119" s="5"/>
      <c r="J119" s="5"/>
    </row>
    <row r="120" spans="1:10" x14ac:dyDescent="0.25">
      <c r="A120" s="3" t="s">
        <v>149</v>
      </c>
      <c r="B120" t="s">
        <v>40</v>
      </c>
      <c r="C120" t="s">
        <v>66</v>
      </c>
      <c r="D120" s="4">
        <v>1</v>
      </c>
      <c r="E120" s="4">
        <v>300000</v>
      </c>
      <c r="I120" s="5"/>
      <c r="J120" s="5"/>
    </row>
    <row r="121" spans="1:10" x14ac:dyDescent="0.25">
      <c r="A121" s="3" t="s">
        <v>150</v>
      </c>
      <c r="B121" t="s">
        <v>40</v>
      </c>
      <c r="C121" t="s">
        <v>21</v>
      </c>
      <c r="D121" s="4">
        <v>1</v>
      </c>
      <c r="E121" s="4">
        <v>200000</v>
      </c>
      <c r="I121" s="5"/>
      <c r="J121" s="5"/>
    </row>
    <row r="122" spans="1:10" x14ac:dyDescent="0.25">
      <c r="A122" s="3" t="s">
        <v>151</v>
      </c>
      <c r="B122" t="s">
        <v>40</v>
      </c>
      <c r="C122" t="s">
        <v>21</v>
      </c>
      <c r="D122" s="4">
        <v>1</v>
      </c>
      <c r="E122" s="4">
        <v>150000</v>
      </c>
      <c r="I122" s="5"/>
      <c r="J122" s="5"/>
    </row>
    <row r="123" spans="1:10" x14ac:dyDescent="0.25">
      <c r="A123" s="3" t="s">
        <v>152</v>
      </c>
      <c r="B123" t="s">
        <v>40</v>
      </c>
      <c r="C123" t="s">
        <v>21</v>
      </c>
      <c r="D123" s="4">
        <v>1</v>
      </c>
      <c r="E123" s="4">
        <v>300000</v>
      </c>
      <c r="I123" s="5"/>
      <c r="J123" s="5"/>
    </row>
    <row r="124" spans="1:10" x14ac:dyDescent="0.25">
      <c r="A124" s="3" t="s">
        <v>153</v>
      </c>
      <c r="B124" t="s">
        <v>40</v>
      </c>
      <c r="C124" t="s">
        <v>21</v>
      </c>
      <c r="D124" s="4">
        <v>1</v>
      </c>
      <c r="E124" s="4">
        <v>200000</v>
      </c>
      <c r="I124" s="5"/>
      <c r="J124" s="5"/>
    </row>
    <row r="125" spans="1:10" x14ac:dyDescent="0.25">
      <c r="A125" s="3" t="s">
        <v>154</v>
      </c>
      <c r="B125" t="s">
        <v>20</v>
      </c>
      <c r="C125" t="s">
        <v>21</v>
      </c>
      <c r="D125" s="4">
        <v>2</v>
      </c>
      <c r="E125" s="4">
        <v>30000</v>
      </c>
      <c r="I125" s="5"/>
      <c r="J125" s="5"/>
    </row>
    <row r="126" spans="1:10" x14ac:dyDescent="0.25">
      <c r="A126" s="3" t="s">
        <v>155</v>
      </c>
      <c r="B126" t="s">
        <v>40</v>
      </c>
      <c r="C126" t="s">
        <v>21</v>
      </c>
      <c r="D126" s="4">
        <v>1</v>
      </c>
      <c r="E126" s="4">
        <v>300000</v>
      </c>
      <c r="I126" s="5"/>
      <c r="J126" s="5"/>
    </row>
    <row r="127" spans="1:10" x14ac:dyDescent="0.25">
      <c r="A127" s="3" t="s">
        <v>156</v>
      </c>
      <c r="B127" t="s">
        <v>40</v>
      </c>
      <c r="C127" t="s">
        <v>21</v>
      </c>
      <c r="D127" s="4">
        <v>1</v>
      </c>
      <c r="E127" s="4">
        <v>200000</v>
      </c>
      <c r="I127" s="5"/>
      <c r="J127" s="5"/>
    </row>
    <row r="128" spans="1:10" x14ac:dyDescent="0.25">
      <c r="A128" s="3" t="s">
        <v>157</v>
      </c>
      <c r="B128" t="s">
        <v>40</v>
      </c>
      <c r="C128" t="s">
        <v>21</v>
      </c>
      <c r="D128" s="4">
        <v>1</v>
      </c>
      <c r="E128" s="4">
        <v>400000</v>
      </c>
      <c r="I128" s="5"/>
      <c r="J128" s="5"/>
    </row>
    <row r="129" spans="1:10" x14ac:dyDescent="0.25">
      <c r="A129" s="3" t="s">
        <v>158</v>
      </c>
      <c r="B129" t="s">
        <v>40</v>
      </c>
      <c r="C129" t="s">
        <v>21</v>
      </c>
      <c r="D129" s="4">
        <v>1</v>
      </c>
      <c r="E129" s="4">
        <v>300000</v>
      </c>
      <c r="I129" s="5"/>
      <c r="J129" s="5"/>
    </row>
    <row r="130" spans="1:10" x14ac:dyDescent="0.25">
      <c r="A130" s="3" t="s">
        <v>159</v>
      </c>
      <c r="B130" t="s">
        <v>40</v>
      </c>
      <c r="C130" t="s">
        <v>160</v>
      </c>
      <c r="D130" s="4">
        <v>1</v>
      </c>
      <c r="E130" s="4">
        <v>75000</v>
      </c>
      <c r="I130" s="5"/>
      <c r="J130" s="5"/>
    </row>
    <row r="131" spans="1:10" x14ac:dyDescent="0.25">
      <c r="A131" s="3" t="s">
        <v>161</v>
      </c>
      <c r="B131" t="s">
        <v>40</v>
      </c>
      <c r="C131" t="s">
        <v>46</v>
      </c>
      <c r="D131" s="4">
        <v>1</v>
      </c>
      <c r="E131" s="4">
        <v>250000</v>
      </c>
      <c r="I131" s="5"/>
      <c r="J131" s="5"/>
    </row>
    <row r="132" spans="1:10" x14ac:dyDescent="0.25">
      <c r="A132" s="3" t="s">
        <v>162</v>
      </c>
      <c r="B132" t="s">
        <v>40</v>
      </c>
      <c r="C132" t="s">
        <v>21</v>
      </c>
      <c r="D132" s="4">
        <v>1</v>
      </c>
      <c r="E132" s="4">
        <v>300000</v>
      </c>
      <c r="I132" s="5"/>
      <c r="J132" s="5"/>
    </row>
    <row r="133" spans="1:10" x14ac:dyDescent="0.25">
      <c r="A133" s="3" t="s">
        <v>163</v>
      </c>
      <c r="B133" t="s">
        <v>40</v>
      </c>
      <c r="C133" t="s">
        <v>48</v>
      </c>
      <c r="D133" s="4">
        <v>1</v>
      </c>
      <c r="E133" s="4">
        <v>400000</v>
      </c>
      <c r="I133" s="5"/>
      <c r="J133" s="5"/>
    </row>
    <row r="134" spans="1:10" x14ac:dyDescent="0.25">
      <c r="A134" s="3" t="s">
        <v>164</v>
      </c>
      <c r="B134" t="s">
        <v>40</v>
      </c>
      <c r="C134" t="s">
        <v>46</v>
      </c>
      <c r="D134" s="4">
        <v>1</v>
      </c>
      <c r="E134" s="4">
        <v>250000</v>
      </c>
      <c r="I134" s="5"/>
      <c r="J134" s="5"/>
    </row>
    <row r="135" spans="1:10" x14ac:dyDescent="0.25">
      <c r="A135" s="3" t="s">
        <v>165</v>
      </c>
      <c r="B135" t="s">
        <v>40</v>
      </c>
      <c r="C135" t="s">
        <v>21</v>
      </c>
      <c r="D135" s="4">
        <v>1</v>
      </c>
      <c r="E135" s="4">
        <v>400000</v>
      </c>
      <c r="I135" s="5"/>
      <c r="J135" s="5"/>
    </row>
    <row r="136" spans="1:10" x14ac:dyDescent="0.25">
      <c r="A136" s="3" t="s">
        <v>166</v>
      </c>
      <c r="B136" t="s">
        <v>40</v>
      </c>
      <c r="C136" t="s">
        <v>21</v>
      </c>
      <c r="D136" s="4">
        <v>1</v>
      </c>
      <c r="E136" s="4">
        <v>100000</v>
      </c>
      <c r="I136" s="5"/>
      <c r="J136" s="5"/>
    </row>
    <row r="137" spans="1:10" x14ac:dyDescent="0.25">
      <c r="A137" s="3" t="s">
        <v>167</v>
      </c>
      <c r="B137" t="s">
        <v>40</v>
      </c>
      <c r="C137" t="s">
        <v>168</v>
      </c>
      <c r="D137" s="4">
        <v>1</v>
      </c>
      <c r="E137" s="4">
        <v>100000</v>
      </c>
      <c r="I137" s="5"/>
      <c r="J137" s="5"/>
    </row>
    <row r="138" spans="1:10" x14ac:dyDescent="0.25">
      <c r="A138" s="3" t="s">
        <v>169</v>
      </c>
      <c r="B138" t="s">
        <v>40</v>
      </c>
      <c r="C138" t="s">
        <v>66</v>
      </c>
      <c r="D138" s="4">
        <v>1</v>
      </c>
      <c r="E138" s="4">
        <v>300000</v>
      </c>
      <c r="I138" s="5"/>
      <c r="J138" s="5"/>
    </row>
    <row r="139" spans="1:10" x14ac:dyDescent="0.25">
      <c r="A139" s="3" t="s">
        <v>170</v>
      </c>
      <c r="B139" t="s">
        <v>40</v>
      </c>
      <c r="C139" t="s">
        <v>21</v>
      </c>
      <c r="D139" s="4">
        <v>1</v>
      </c>
      <c r="E139" s="4">
        <v>200000</v>
      </c>
      <c r="I139" s="5"/>
      <c r="J139" s="5"/>
    </row>
    <row r="140" spans="1:10" x14ac:dyDescent="0.25">
      <c r="A140" s="3" t="s">
        <v>171</v>
      </c>
      <c r="B140" t="s">
        <v>40</v>
      </c>
      <c r="C140" t="s">
        <v>21</v>
      </c>
      <c r="D140" s="4">
        <v>1</v>
      </c>
      <c r="E140" s="4">
        <v>400000</v>
      </c>
      <c r="I140" s="5"/>
      <c r="J140" s="5"/>
    </row>
    <row r="141" spans="1:10" x14ac:dyDescent="0.25">
      <c r="A141" s="3" t="s">
        <v>172</v>
      </c>
      <c r="B141" t="s">
        <v>40</v>
      </c>
      <c r="C141" t="s">
        <v>21</v>
      </c>
      <c r="D141" s="4">
        <v>1</v>
      </c>
      <c r="E141" s="4">
        <v>300000</v>
      </c>
      <c r="I141" s="5"/>
      <c r="J141" s="5"/>
    </row>
    <row r="142" spans="1:10" x14ac:dyDescent="0.25">
      <c r="A142" s="3" t="s">
        <v>173</v>
      </c>
      <c r="B142" t="s">
        <v>40</v>
      </c>
      <c r="C142" t="s">
        <v>66</v>
      </c>
      <c r="D142" s="4">
        <v>1</v>
      </c>
      <c r="E142" s="4">
        <v>300000</v>
      </c>
      <c r="I142" s="5"/>
      <c r="J142" s="5"/>
    </row>
    <row r="143" spans="1:10" x14ac:dyDescent="0.25">
      <c r="A143" s="3" t="s">
        <v>174</v>
      </c>
      <c r="B143" t="s">
        <v>40</v>
      </c>
      <c r="C143" t="s">
        <v>21</v>
      </c>
      <c r="D143" s="4">
        <v>1</v>
      </c>
      <c r="E143" s="4">
        <v>100000</v>
      </c>
      <c r="I143" s="5"/>
      <c r="J143" s="5"/>
    </row>
    <row r="144" spans="1:10" x14ac:dyDescent="0.25">
      <c r="A144" s="3" t="s">
        <v>175</v>
      </c>
      <c r="B144" t="s">
        <v>40</v>
      </c>
      <c r="C144" t="s">
        <v>21</v>
      </c>
      <c r="D144" s="4">
        <v>1</v>
      </c>
      <c r="E144" s="4">
        <v>100000</v>
      </c>
      <c r="I144" s="5"/>
      <c r="J144" s="5"/>
    </row>
    <row r="145" spans="1:10" x14ac:dyDescent="0.25">
      <c r="A145" s="3" t="s">
        <v>176</v>
      </c>
      <c r="B145" t="s">
        <v>40</v>
      </c>
      <c r="C145" t="s">
        <v>56</v>
      </c>
      <c r="D145" s="4">
        <v>1</v>
      </c>
      <c r="E145" s="4">
        <v>200000</v>
      </c>
      <c r="I145" s="5"/>
      <c r="J145" s="5"/>
    </row>
    <row r="146" spans="1:10" x14ac:dyDescent="0.25">
      <c r="A146" s="3" t="s">
        <v>177</v>
      </c>
      <c r="B146" t="s">
        <v>42</v>
      </c>
      <c r="C146" t="s">
        <v>58</v>
      </c>
      <c r="D146" s="4">
        <v>1</v>
      </c>
      <c r="E146" s="4">
        <v>150000</v>
      </c>
      <c r="I146" s="5"/>
      <c r="J146" s="5"/>
    </row>
    <row r="147" spans="1:10" x14ac:dyDescent="0.25">
      <c r="A147" s="3" t="s">
        <v>178</v>
      </c>
      <c r="B147" t="s">
        <v>40</v>
      </c>
      <c r="C147" t="s">
        <v>179</v>
      </c>
      <c r="D147" s="4">
        <v>1</v>
      </c>
      <c r="E147" s="4">
        <v>350000</v>
      </c>
      <c r="I147" s="5"/>
      <c r="J147" s="5"/>
    </row>
    <row r="148" spans="1:10" x14ac:dyDescent="0.25">
      <c r="A148" s="3" t="s">
        <v>180</v>
      </c>
      <c r="B148" t="s">
        <v>40</v>
      </c>
      <c r="C148" t="s">
        <v>21</v>
      </c>
      <c r="D148" s="4">
        <v>1</v>
      </c>
      <c r="E148" s="4">
        <v>75000</v>
      </c>
      <c r="I148" s="5"/>
      <c r="J148" s="5"/>
    </row>
    <row r="149" spans="1:10" x14ac:dyDescent="0.25">
      <c r="A149" s="3" t="s">
        <v>181</v>
      </c>
      <c r="B149" t="s">
        <v>40</v>
      </c>
      <c r="C149" t="s">
        <v>21</v>
      </c>
      <c r="D149" s="4">
        <v>1</v>
      </c>
      <c r="E149" s="4">
        <v>200000</v>
      </c>
      <c r="I149" s="5"/>
      <c r="J149" s="5"/>
    </row>
    <row r="150" spans="1:10" x14ac:dyDescent="0.25">
      <c r="A150" s="3" t="s">
        <v>182</v>
      </c>
      <c r="B150" t="s">
        <v>40</v>
      </c>
      <c r="C150" t="s">
        <v>66</v>
      </c>
      <c r="D150" s="4">
        <v>1</v>
      </c>
      <c r="E150" s="4">
        <v>300000</v>
      </c>
      <c r="I150" s="5"/>
      <c r="J150" s="5"/>
    </row>
    <row r="151" spans="1:10" x14ac:dyDescent="0.25">
      <c r="A151" s="3" t="s">
        <v>183</v>
      </c>
      <c r="B151" t="s">
        <v>40</v>
      </c>
      <c r="C151" t="s">
        <v>21</v>
      </c>
      <c r="D151" s="4">
        <v>1</v>
      </c>
      <c r="E151" s="4">
        <v>100000</v>
      </c>
      <c r="I151" s="5"/>
      <c r="J151" s="5"/>
    </row>
    <row r="152" spans="1:10" x14ac:dyDescent="0.25">
      <c r="A152" s="3" t="s">
        <v>184</v>
      </c>
      <c r="B152" t="s">
        <v>40</v>
      </c>
      <c r="C152" t="s">
        <v>21</v>
      </c>
      <c r="D152" s="4">
        <v>1</v>
      </c>
      <c r="E152" s="4">
        <v>500000</v>
      </c>
      <c r="I152" s="5"/>
      <c r="J152" s="5"/>
    </row>
    <row r="153" spans="1:10" x14ac:dyDescent="0.25">
      <c r="A153" s="3" t="s">
        <v>185</v>
      </c>
      <c r="B153" t="s">
        <v>40</v>
      </c>
      <c r="C153" t="s">
        <v>21</v>
      </c>
      <c r="D153" s="4">
        <v>1</v>
      </c>
      <c r="E153" s="4">
        <v>250000</v>
      </c>
      <c r="I153" s="5"/>
      <c r="J153" s="5"/>
    </row>
    <row r="154" spans="1:10" x14ac:dyDescent="0.25">
      <c r="A154" s="3" t="s">
        <v>186</v>
      </c>
      <c r="B154" t="s">
        <v>40</v>
      </c>
      <c r="C154" t="s">
        <v>21</v>
      </c>
      <c r="D154" s="4">
        <v>1</v>
      </c>
      <c r="E154" s="4">
        <v>200000</v>
      </c>
      <c r="I154" s="5"/>
      <c r="J154" s="5"/>
    </row>
    <row r="155" spans="1:10" x14ac:dyDescent="0.25">
      <c r="A155" s="10" t="s">
        <v>187</v>
      </c>
      <c r="B155" t="s">
        <v>40</v>
      </c>
      <c r="C155" t="s">
        <v>21</v>
      </c>
      <c r="D155" s="4">
        <v>1</v>
      </c>
      <c r="E155" s="4">
        <v>200000</v>
      </c>
      <c r="I155" s="5"/>
      <c r="J155" s="5"/>
    </row>
    <row r="156" spans="1:10" x14ac:dyDescent="0.25">
      <c r="A156" s="9" t="s">
        <v>188</v>
      </c>
      <c r="B156" t="s">
        <v>50</v>
      </c>
      <c r="C156" t="s">
        <v>21</v>
      </c>
      <c r="D156" s="4">
        <v>1</v>
      </c>
      <c r="E156" s="4">
        <v>100000</v>
      </c>
      <c r="I156" s="5"/>
      <c r="J156" s="5"/>
    </row>
    <row r="157" spans="1:10" x14ac:dyDescent="0.25">
      <c r="A157" s="3" t="s">
        <v>189</v>
      </c>
      <c r="B157" t="s">
        <v>40</v>
      </c>
      <c r="C157" t="s">
        <v>21</v>
      </c>
      <c r="D157" s="4">
        <v>1</v>
      </c>
      <c r="E157" s="4">
        <v>250000</v>
      </c>
      <c r="I157" s="5"/>
      <c r="J157" s="5"/>
    </row>
    <row r="158" spans="1:10" x14ac:dyDescent="0.25">
      <c r="A158" s="3" t="s">
        <v>190</v>
      </c>
      <c r="B158" t="s">
        <v>40</v>
      </c>
      <c r="C158" t="s">
        <v>21</v>
      </c>
      <c r="D158" s="4">
        <v>1</v>
      </c>
      <c r="E158" s="4">
        <v>300000</v>
      </c>
      <c r="I158" s="5"/>
      <c r="J158" s="5"/>
    </row>
    <row r="159" spans="1:10" x14ac:dyDescent="0.25">
      <c r="A159" s="9" t="s">
        <v>191</v>
      </c>
      <c r="B159" t="s">
        <v>40</v>
      </c>
      <c r="C159" t="s">
        <v>21</v>
      </c>
      <c r="D159" s="4">
        <v>1</v>
      </c>
      <c r="E159" s="4">
        <v>100000</v>
      </c>
      <c r="I159" s="5"/>
      <c r="J159" s="5"/>
    </row>
    <row r="160" spans="1:10" x14ac:dyDescent="0.25">
      <c r="A160" s="3" t="s">
        <v>192</v>
      </c>
      <c r="B160" t="s">
        <v>40</v>
      </c>
      <c r="C160" t="s">
        <v>21</v>
      </c>
      <c r="D160" s="4">
        <v>1</v>
      </c>
      <c r="E160" s="4">
        <v>300000</v>
      </c>
      <c r="I160" s="5"/>
      <c r="J160" s="5"/>
    </row>
    <row r="161" spans="1:10" x14ac:dyDescent="0.25">
      <c r="A161" s="9" t="s">
        <v>193</v>
      </c>
      <c r="B161" t="s">
        <v>40</v>
      </c>
      <c r="C161" t="s">
        <v>56</v>
      </c>
      <c r="D161" s="4">
        <v>1</v>
      </c>
      <c r="E161" s="4">
        <v>200000</v>
      </c>
      <c r="I161" s="5"/>
      <c r="J161" s="5"/>
    </row>
    <row r="162" spans="1:10" x14ac:dyDescent="0.25">
      <c r="A162" s="3" t="s">
        <v>194</v>
      </c>
      <c r="B162" t="s">
        <v>40</v>
      </c>
      <c r="C162" t="s">
        <v>66</v>
      </c>
      <c r="D162" s="4">
        <v>1</v>
      </c>
      <c r="E162" s="4">
        <v>300000</v>
      </c>
      <c r="I162" s="5"/>
      <c r="J162" s="5"/>
    </row>
    <row r="163" spans="1:10" x14ac:dyDescent="0.25">
      <c r="A163" s="3" t="s">
        <v>195</v>
      </c>
      <c r="B163" t="s">
        <v>40</v>
      </c>
      <c r="C163" t="s">
        <v>21</v>
      </c>
      <c r="D163" s="4">
        <v>1</v>
      </c>
      <c r="E163" s="4">
        <v>200000</v>
      </c>
      <c r="I163" s="5"/>
      <c r="J163" s="5"/>
    </row>
    <row r="164" spans="1:10" x14ac:dyDescent="0.25">
      <c r="A164" s="3" t="s">
        <v>196</v>
      </c>
      <c r="B164" t="s">
        <v>40</v>
      </c>
      <c r="C164" t="s">
        <v>21</v>
      </c>
      <c r="D164" s="4">
        <v>1</v>
      </c>
      <c r="E164" s="4">
        <v>300000</v>
      </c>
      <c r="I164" s="5"/>
      <c r="J164" s="5"/>
    </row>
    <row r="165" spans="1:10" x14ac:dyDescent="0.25">
      <c r="A165" s="3" t="s">
        <v>197</v>
      </c>
      <c r="B165" t="s">
        <v>40</v>
      </c>
      <c r="C165" t="s">
        <v>21</v>
      </c>
      <c r="D165" s="4">
        <v>1</v>
      </c>
      <c r="E165" s="4">
        <v>200000</v>
      </c>
      <c r="I165" s="5"/>
      <c r="J165" s="5"/>
    </row>
    <row r="166" spans="1:10" x14ac:dyDescent="0.25">
      <c r="A166" s="9" t="s">
        <v>198</v>
      </c>
      <c r="B166" t="s">
        <v>40</v>
      </c>
      <c r="C166" t="s">
        <v>58</v>
      </c>
      <c r="D166" s="4">
        <v>1</v>
      </c>
      <c r="E166" s="4">
        <v>150000</v>
      </c>
      <c r="I166" s="5"/>
      <c r="J166" s="5"/>
    </row>
    <row r="167" spans="1:10" x14ac:dyDescent="0.25">
      <c r="A167" s="3" t="s">
        <v>199</v>
      </c>
      <c r="B167" t="s">
        <v>40</v>
      </c>
      <c r="C167" t="s">
        <v>21</v>
      </c>
      <c r="D167" s="4">
        <v>1</v>
      </c>
      <c r="E167" s="4">
        <v>75000</v>
      </c>
      <c r="I167" s="5"/>
      <c r="J167" s="5"/>
    </row>
    <row r="168" spans="1:10" x14ac:dyDescent="0.25">
      <c r="A168" s="3" t="s">
        <v>200</v>
      </c>
      <c r="B168" t="s">
        <v>29</v>
      </c>
      <c r="C168" t="s">
        <v>21</v>
      </c>
      <c r="D168" s="4">
        <v>1</v>
      </c>
      <c r="E168" s="4">
        <v>100000</v>
      </c>
      <c r="I168" s="5"/>
      <c r="J168" s="5"/>
    </row>
    <row r="169" spans="1:10" x14ac:dyDescent="0.25">
      <c r="A169" s="3" t="s">
        <v>201</v>
      </c>
      <c r="B169" t="s">
        <v>40</v>
      </c>
      <c r="C169" t="s">
        <v>21</v>
      </c>
      <c r="D169" s="4">
        <v>1</v>
      </c>
      <c r="E169" s="4">
        <v>100000</v>
      </c>
      <c r="I169" s="5"/>
      <c r="J169" s="5"/>
    </row>
    <row r="170" spans="1:10" x14ac:dyDescent="0.25">
      <c r="A170" s="3" t="s">
        <v>202</v>
      </c>
      <c r="B170" t="s">
        <v>40</v>
      </c>
      <c r="C170" t="s">
        <v>179</v>
      </c>
      <c r="D170" s="4">
        <v>1</v>
      </c>
      <c r="E170" s="4">
        <v>350000</v>
      </c>
      <c r="I170" s="5"/>
      <c r="J170" s="5"/>
    </row>
    <row r="171" spans="1:10" x14ac:dyDescent="0.25">
      <c r="A171" s="3" t="s">
        <v>203</v>
      </c>
      <c r="B171" t="s">
        <v>40</v>
      </c>
      <c r="C171" t="s">
        <v>21</v>
      </c>
      <c r="D171" s="4">
        <v>1</v>
      </c>
      <c r="E171" s="4">
        <v>200000</v>
      </c>
      <c r="I171" s="5"/>
      <c r="J171" s="5"/>
    </row>
    <row r="172" spans="1:10" x14ac:dyDescent="0.25">
      <c r="A172" s="3" t="s">
        <v>204</v>
      </c>
      <c r="B172" t="s">
        <v>40</v>
      </c>
      <c r="C172" t="s">
        <v>48</v>
      </c>
      <c r="D172" s="4">
        <v>1</v>
      </c>
      <c r="E172" s="4">
        <v>400000</v>
      </c>
      <c r="I172" s="5"/>
      <c r="J172" s="5"/>
    </row>
    <row r="173" spans="1:10" x14ac:dyDescent="0.25">
      <c r="A173" s="3" t="s">
        <v>205</v>
      </c>
      <c r="B173" t="s">
        <v>40</v>
      </c>
      <c r="C173" t="s">
        <v>179</v>
      </c>
      <c r="D173" s="4">
        <v>1</v>
      </c>
      <c r="E173" s="4">
        <v>350000</v>
      </c>
      <c r="I173" s="5"/>
      <c r="J173" s="5"/>
    </row>
    <row r="174" spans="1:10" x14ac:dyDescent="0.25">
      <c r="A174" s="3" t="s">
        <v>206</v>
      </c>
      <c r="B174" t="s">
        <v>40</v>
      </c>
      <c r="C174" t="s">
        <v>21</v>
      </c>
      <c r="D174" s="4">
        <v>1</v>
      </c>
      <c r="E174" s="4">
        <v>400000</v>
      </c>
      <c r="I174" s="5"/>
      <c r="J174" s="5"/>
    </row>
    <row r="175" spans="1:10" x14ac:dyDescent="0.25">
      <c r="A175" s="3" t="s">
        <v>207</v>
      </c>
      <c r="B175" t="s">
        <v>40</v>
      </c>
      <c r="C175" t="s">
        <v>21</v>
      </c>
      <c r="D175" s="4">
        <v>1</v>
      </c>
      <c r="E175" s="4">
        <v>400000</v>
      </c>
      <c r="I175" s="5"/>
      <c r="J175" s="5"/>
    </row>
    <row r="176" spans="1:10" x14ac:dyDescent="0.25">
      <c r="A176" s="3" t="s">
        <v>208</v>
      </c>
      <c r="B176" t="s">
        <v>40</v>
      </c>
      <c r="C176" t="s">
        <v>21</v>
      </c>
      <c r="D176" s="4">
        <v>1</v>
      </c>
      <c r="E176" s="4">
        <v>200000</v>
      </c>
      <c r="I176" s="5"/>
      <c r="J176" s="5"/>
    </row>
    <row r="177" spans="1:10" x14ac:dyDescent="0.25">
      <c r="A177" s="3" t="s">
        <v>209</v>
      </c>
      <c r="B177" t="s">
        <v>40</v>
      </c>
      <c r="C177" t="s">
        <v>21</v>
      </c>
      <c r="D177" s="4">
        <v>1</v>
      </c>
      <c r="E177" s="4">
        <v>300000</v>
      </c>
      <c r="I177" s="5"/>
      <c r="J177" s="5"/>
    </row>
    <row r="178" spans="1:10" x14ac:dyDescent="0.25">
      <c r="A178" s="3" t="s">
        <v>210</v>
      </c>
      <c r="B178" t="s">
        <v>40</v>
      </c>
      <c r="C178" t="s">
        <v>46</v>
      </c>
      <c r="D178" s="4">
        <v>1</v>
      </c>
      <c r="E178" s="4">
        <v>250000</v>
      </c>
      <c r="I178" s="5"/>
      <c r="J178" s="5"/>
    </row>
    <row r="179" spans="1:10" x14ac:dyDescent="0.25">
      <c r="A179" s="3" t="s">
        <v>211</v>
      </c>
      <c r="B179" t="s">
        <v>40</v>
      </c>
      <c r="C179" t="s">
        <v>21</v>
      </c>
      <c r="D179" s="4">
        <v>1</v>
      </c>
      <c r="E179" s="4">
        <v>400000</v>
      </c>
      <c r="I179" s="5"/>
      <c r="J179" s="5"/>
    </row>
    <row r="180" spans="1:10" x14ac:dyDescent="0.25">
      <c r="A180" s="3" t="s">
        <v>212</v>
      </c>
      <c r="B180" t="s">
        <v>40</v>
      </c>
      <c r="C180" t="s">
        <v>21</v>
      </c>
      <c r="D180" s="4">
        <v>1</v>
      </c>
      <c r="E180" s="4">
        <v>200000</v>
      </c>
      <c r="I180" s="5"/>
      <c r="J180" s="5"/>
    </row>
    <row r="181" spans="1:10" x14ac:dyDescent="0.25">
      <c r="A181" s="3" t="s">
        <v>213</v>
      </c>
      <c r="B181" t="s">
        <v>40</v>
      </c>
      <c r="C181" t="s">
        <v>21</v>
      </c>
      <c r="D181" s="4">
        <v>1</v>
      </c>
      <c r="E181" s="4">
        <v>300000</v>
      </c>
      <c r="I181" s="5"/>
      <c r="J181" s="5"/>
    </row>
    <row r="182" spans="1:10" x14ac:dyDescent="0.25">
      <c r="A182" s="3" t="s">
        <v>214</v>
      </c>
      <c r="B182" t="s">
        <v>40</v>
      </c>
      <c r="C182" t="s">
        <v>21</v>
      </c>
      <c r="D182" s="4">
        <v>1</v>
      </c>
      <c r="E182" s="4">
        <v>100000</v>
      </c>
      <c r="I182" s="5"/>
      <c r="J182" s="5"/>
    </row>
    <row r="183" spans="1:10" x14ac:dyDescent="0.25">
      <c r="A183" s="3" t="s">
        <v>215</v>
      </c>
      <c r="B183" t="s">
        <v>40</v>
      </c>
      <c r="C183" t="s">
        <v>179</v>
      </c>
      <c r="D183" s="4">
        <v>1</v>
      </c>
      <c r="E183" s="4">
        <v>350000</v>
      </c>
      <c r="I183" s="5"/>
      <c r="J183" s="5"/>
    </row>
    <row r="184" spans="1:10" x14ac:dyDescent="0.25">
      <c r="A184" s="3" t="s">
        <v>216</v>
      </c>
      <c r="B184" t="s">
        <v>40</v>
      </c>
      <c r="C184" t="s">
        <v>21</v>
      </c>
      <c r="D184" s="4">
        <v>1</v>
      </c>
      <c r="E184" s="4">
        <v>350000</v>
      </c>
      <c r="I184" s="5"/>
      <c r="J184" s="5"/>
    </row>
    <row r="185" spans="1:10" x14ac:dyDescent="0.25">
      <c r="A185" s="3" t="s">
        <v>217</v>
      </c>
      <c r="B185" t="s">
        <v>50</v>
      </c>
      <c r="C185" t="s">
        <v>21</v>
      </c>
      <c r="D185" s="4">
        <v>1</v>
      </c>
      <c r="E185" s="4">
        <v>300000</v>
      </c>
      <c r="I185" s="5"/>
      <c r="J185" s="5"/>
    </row>
    <row r="186" spans="1:10" x14ac:dyDescent="0.25">
      <c r="A186" s="3" t="s">
        <v>218</v>
      </c>
      <c r="B186" t="s">
        <v>40</v>
      </c>
      <c r="C186" t="s">
        <v>21</v>
      </c>
      <c r="D186" s="4">
        <v>1</v>
      </c>
      <c r="E186" s="4">
        <v>200000</v>
      </c>
      <c r="I186" s="5"/>
      <c r="J186" s="5"/>
    </row>
    <row r="187" spans="1:10" x14ac:dyDescent="0.25">
      <c r="A187" s="3" t="s">
        <v>219</v>
      </c>
      <c r="B187" t="s">
        <v>40</v>
      </c>
      <c r="C187" t="s">
        <v>21</v>
      </c>
      <c r="D187" s="4">
        <v>1</v>
      </c>
      <c r="E187" s="4">
        <v>200000</v>
      </c>
      <c r="I187" s="5"/>
      <c r="J187" s="5"/>
    </row>
    <row r="188" spans="1:10" x14ac:dyDescent="0.25">
      <c r="A188" s="3" t="s">
        <v>220</v>
      </c>
      <c r="B188" t="s">
        <v>40</v>
      </c>
      <c r="C188" t="s">
        <v>21</v>
      </c>
      <c r="D188" s="4">
        <v>1</v>
      </c>
      <c r="E188" s="4">
        <v>200000</v>
      </c>
      <c r="I188" s="5"/>
      <c r="J188" s="5"/>
    </row>
    <row r="189" spans="1:10" x14ac:dyDescent="0.25">
      <c r="A189" s="3" t="s">
        <v>221</v>
      </c>
      <c r="B189" t="s">
        <v>40</v>
      </c>
      <c r="C189" t="s">
        <v>60</v>
      </c>
      <c r="D189" s="4">
        <v>1</v>
      </c>
      <c r="E189" s="4">
        <v>500000</v>
      </c>
      <c r="I189" s="5"/>
      <c r="J189" s="5"/>
    </row>
    <row r="190" spans="1:10" x14ac:dyDescent="0.25">
      <c r="A190" s="3" t="s">
        <v>222</v>
      </c>
      <c r="B190" t="s">
        <v>42</v>
      </c>
      <c r="C190" t="s">
        <v>58</v>
      </c>
      <c r="D190" s="4">
        <v>1</v>
      </c>
      <c r="E190" s="4">
        <v>150000</v>
      </c>
      <c r="I190" s="5"/>
      <c r="J190" s="5"/>
    </row>
    <row r="191" spans="1:10" x14ac:dyDescent="0.25">
      <c r="A191" s="3" t="s">
        <v>223</v>
      </c>
      <c r="B191" t="s">
        <v>40</v>
      </c>
      <c r="C191" t="s">
        <v>46</v>
      </c>
      <c r="D191" s="4">
        <v>1</v>
      </c>
      <c r="E191" s="4">
        <v>250000</v>
      </c>
      <c r="I191" s="5"/>
      <c r="J191" s="5"/>
    </row>
    <row r="192" spans="1:10" x14ac:dyDescent="0.25">
      <c r="A192" s="3" t="s">
        <v>224</v>
      </c>
      <c r="B192" t="s">
        <v>29</v>
      </c>
      <c r="C192" t="s">
        <v>21</v>
      </c>
      <c r="D192" s="4">
        <v>2</v>
      </c>
      <c r="E192" s="4">
        <v>50000</v>
      </c>
      <c r="I192" s="5"/>
      <c r="J192" s="5"/>
    </row>
    <row r="193" spans="1:10" x14ac:dyDescent="0.25">
      <c r="A193" s="3" t="s">
        <v>225</v>
      </c>
      <c r="B193" t="s">
        <v>40</v>
      </c>
      <c r="C193" t="s">
        <v>21</v>
      </c>
      <c r="D193" s="4">
        <v>1</v>
      </c>
      <c r="E193" s="4">
        <v>300000</v>
      </c>
      <c r="I193" s="5"/>
      <c r="J193" s="5"/>
    </row>
    <row r="194" spans="1:10" x14ac:dyDescent="0.25">
      <c r="A194" s="3" t="s">
        <v>226</v>
      </c>
      <c r="B194" t="s">
        <v>29</v>
      </c>
      <c r="C194" t="s">
        <v>21</v>
      </c>
      <c r="D194" s="4">
        <v>2</v>
      </c>
      <c r="E194" s="4">
        <v>75000</v>
      </c>
      <c r="I194" s="5"/>
      <c r="J194" s="5"/>
    </row>
    <row r="195" spans="1:10" x14ac:dyDescent="0.25">
      <c r="A195" s="3" t="s">
        <v>227</v>
      </c>
      <c r="B195" t="s">
        <v>40</v>
      </c>
      <c r="C195" t="s">
        <v>58</v>
      </c>
      <c r="D195" s="4">
        <v>1</v>
      </c>
      <c r="E195" s="4">
        <v>150000</v>
      </c>
      <c r="I195" s="5"/>
      <c r="J195" s="5"/>
    </row>
    <row r="196" spans="1:10" x14ac:dyDescent="0.25">
      <c r="A196" s="3" t="s">
        <v>228</v>
      </c>
      <c r="B196" t="s">
        <v>40</v>
      </c>
      <c r="C196" t="s">
        <v>56</v>
      </c>
      <c r="D196" s="4">
        <v>1</v>
      </c>
      <c r="E196" s="4">
        <v>200000</v>
      </c>
      <c r="I196" s="5"/>
      <c r="J196" s="5"/>
    </row>
    <row r="197" spans="1:10" x14ac:dyDescent="0.25">
      <c r="A197" s="3" t="s">
        <v>229</v>
      </c>
      <c r="B197" t="s">
        <v>40</v>
      </c>
      <c r="C197" t="s">
        <v>21</v>
      </c>
      <c r="D197" s="4">
        <v>1</v>
      </c>
      <c r="E197" s="4">
        <v>250000</v>
      </c>
      <c r="I197" s="5"/>
      <c r="J197" s="5"/>
    </row>
    <row r="198" spans="1:10" x14ac:dyDescent="0.25">
      <c r="A198" s="3" t="s">
        <v>230</v>
      </c>
      <c r="B198" t="s">
        <v>50</v>
      </c>
      <c r="C198" t="s">
        <v>46</v>
      </c>
      <c r="D198" s="4">
        <v>1</v>
      </c>
      <c r="E198" s="4">
        <v>250000</v>
      </c>
      <c r="I198" s="5"/>
      <c r="J198" s="5"/>
    </row>
    <row r="199" spans="1:10" x14ac:dyDescent="0.25">
      <c r="A199" s="3" t="s">
        <v>231</v>
      </c>
      <c r="B199" t="s">
        <v>42</v>
      </c>
      <c r="C199" t="s">
        <v>21</v>
      </c>
      <c r="D199" s="4">
        <v>2</v>
      </c>
      <c r="E199" s="4">
        <v>50000</v>
      </c>
      <c r="I199" s="5"/>
      <c r="J199" s="5"/>
    </row>
    <row r="200" spans="1:10" x14ac:dyDescent="0.25">
      <c r="A200" s="3" t="s">
        <v>232</v>
      </c>
      <c r="B200" t="s">
        <v>40</v>
      </c>
      <c r="C200" t="s">
        <v>21</v>
      </c>
      <c r="D200" s="4">
        <v>1</v>
      </c>
      <c r="E200" s="4">
        <v>300000</v>
      </c>
      <c r="I200" s="5"/>
      <c r="J200" s="5"/>
    </row>
    <row r="201" spans="1:10" x14ac:dyDescent="0.25">
      <c r="A201" s="3" t="s">
        <v>233</v>
      </c>
      <c r="B201" t="s">
        <v>40</v>
      </c>
      <c r="C201" t="s">
        <v>21</v>
      </c>
      <c r="D201" s="4">
        <v>1</v>
      </c>
      <c r="E201" s="4">
        <v>200000</v>
      </c>
      <c r="I201" s="5"/>
      <c r="J201" s="5"/>
    </row>
    <row r="202" spans="1:10" x14ac:dyDescent="0.25">
      <c r="A202" s="3" t="s">
        <v>234</v>
      </c>
      <c r="B202" t="s">
        <v>40</v>
      </c>
      <c r="C202" t="s">
        <v>21</v>
      </c>
      <c r="D202" s="4">
        <v>1</v>
      </c>
      <c r="E202" s="4">
        <v>300000</v>
      </c>
      <c r="I202" s="5"/>
      <c r="J202" s="5"/>
    </row>
    <row r="203" spans="1:10" x14ac:dyDescent="0.25">
      <c r="A203" s="3" t="s">
        <v>235</v>
      </c>
      <c r="B203" t="s">
        <v>40</v>
      </c>
      <c r="C203" t="s">
        <v>21</v>
      </c>
      <c r="D203" s="4">
        <v>1</v>
      </c>
      <c r="E203" s="4">
        <v>150000</v>
      </c>
      <c r="I203" s="5"/>
      <c r="J203" s="5"/>
    </row>
    <row r="204" spans="1:10" x14ac:dyDescent="0.25">
      <c r="A204" s="3" t="s">
        <v>236</v>
      </c>
      <c r="B204" t="s">
        <v>50</v>
      </c>
      <c r="C204" t="s">
        <v>21</v>
      </c>
      <c r="D204" s="4">
        <v>1</v>
      </c>
      <c r="E204" s="4">
        <v>100000</v>
      </c>
      <c r="I204" s="5"/>
      <c r="J204" s="5"/>
    </row>
    <row r="205" spans="1:10" x14ac:dyDescent="0.25">
      <c r="A205" s="3" t="s">
        <v>237</v>
      </c>
      <c r="B205" t="s">
        <v>40</v>
      </c>
      <c r="C205" t="s">
        <v>66</v>
      </c>
      <c r="D205" s="4">
        <v>1</v>
      </c>
      <c r="E205" s="4">
        <v>300000</v>
      </c>
      <c r="I205" s="5"/>
      <c r="J205" s="5"/>
    </row>
    <row r="206" spans="1:10" x14ac:dyDescent="0.25">
      <c r="A206" s="3" t="s">
        <v>238</v>
      </c>
      <c r="B206" t="s">
        <v>40</v>
      </c>
      <c r="C206" t="s">
        <v>46</v>
      </c>
      <c r="D206" s="4">
        <v>1</v>
      </c>
      <c r="E206" s="4">
        <v>250000</v>
      </c>
      <c r="I206" s="5"/>
      <c r="J206" s="5"/>
    </row>
    <row r="207" spans="1:10" x14ac:dyDescent="0.25">
      <c r="A207" s="3" t="s">
        <v>239</v>
      </c>
      <c r="B207" t="s">
        <v>40</v>
      </c>
      <c r="C207" t="s">
        <v>21</v>
      </c>
      <c r="D207" s="4">
        <v>1</v>
      </c>
      <c r="E207" s="4">
        <v>400000</v>
      </c>
      <c r="I207" s="5"/>
      <c r="J207" s="5"/>
    </row>
    <row r="208" spans="1:10" x14ac:dyDescent="0.25">
      <c r="A208" s="3" t="s">
        <v>240</v>
      </c>
      <c r="B208" t="s">
        <v>40</v>
      </c>
      <c r="C208" t="s">
        <v>21</v>
      </c>
      <c r="D208" s="4">
        <v>1</v>
      </c>
      <c r="E208" s="4">
        <v>300000</v>
      </c>
      <c r="I208" s="5"/>
      <c r="J208" s="5"/>
    </row>
    <row r="209" spans="1:10" x14ac:dyDescent="0.25">
      <c r="A209" s="3" t="s">
        <v>241</v>
      </c>
      <c r="B209" t="s">
        <v>40</v>
      </c>
      <c r="C209" t="s">
        <v>179</v>
      </c>
      <c r="D209" s="4">
        <v>1</v>
      </c>
      <c r="E209" s="4">
        <v>350000</v>
      </c>
      <c r="I209" s="5"/>
      <c r="J209" s="5"/>
    </row>
    <row r="210" spans="1:10" x14ac:dyDescent="0.25">
      <c r="A210" s="3" t="s">
        <v>242</v>
      </c>
      <c r="B210" t="s">
        <v>40</v>
      </c>
      <c r="C210" t="s">
        <v>21</v>
      </c>
      <c r="D210" s="4">
        <v>1</v>
      </c>
      <c r="E210" s="4">
        <v>300000</v>
      </c>
      <c r="I210" s="5"/>
      <c r="J210" s="5"/>
    </row>
    <row r="211" spans="1:10" x14ac:dyDescent="0.25">
      <c r="A211" s="3" t="s">
        <v>243</v>
      </c>
      <c r="B211" t="s">
        <v>40</v>
      </c>
      <c r="C211" t="s">
        <v>244</v>
      </c>
      <c r="D211" s="4">
        <v>1</v>
      </c>
      <c r="E211" s="4">
        <v>350000</v>
      </c>
      <c r="I211" s="5"/>
      <c r="J211" s="5"/>
    </row>
    <row r="212" spans="1:10" x14ac:dyDescent="0.25">
      <c r="A212" s="3" t="s">
        <v>245</v>
      </c>
      <c r="B212" t="s">
        <v>40</v>
      </c>
      <c r="C212" t="s">
        <v>21</v>
      </c>
      <c r="D212" s="4">
        <v>1</v>
      </c>
      <c r="E212" s="4">
        <v>200000</v>
      </c>
      <c r="I212" s="5"/>
      <c r="J212" s="5"/>
    </row>
    <row r="213" spans="1:10" x14ac:dyDescent="0.25">
      <c r="A213" s="3" t="s">
        <v>246</v>
      </c>
      <c r="B213" t="s">
        <v>40</v>
      </c>
      <c r="C213" t="s">
        <v>21</v>
      </c>
      <c r="D213" s="4">
        <v>1</v>
      </c>
      <c r="E213" s="4">
        <v>300000</v>
      </c>
      <c r="I213" s="5"/>
      <c r="J213" s="5"/>
    </row>
    <row r="214" spans="1:10" x14ac:dyDescent="0.25">
      <c r="A214" s="3" t="s">
        <v>247</v>
      </c>
      <c r="B214" t="s">
        <v>40</v>
      </c>
      <c r="C214" t="s">
        <v>21</v>
      </c>
      <c r="D214" s="4">
        <v>1</v>
      </c>
      <c r="E214" s="4">
        <v>200000</v>
      </c>
      <c r="I214" s="5"/>
      <c r="J214" s="5"/>
    </row>
    <row r="215" spans="1:10" x14ac:dyDescent="0.25">
      <c r="A215" s="3" t="s">
        <v>248</v>
      </c>
      <c r="B215" t="s">
        <v>40</v>
      </c>
      <c r="C215" t="s">
        <v>46</v>
      </c>
      <c r="D215" s="4">
        <v>1</v>
      </c>
      <c r="E215" s="4">
        <v>250000</v>
      </c>
      <c r="I215" s="5"/>
      <c r="J215" s="5"/>
    </row>
    <row r="216" spans="1:10" x14ac:dyDescent="0.25">
      <c r="A216" s="3" t="s">
        <v>249</v>
      </c>
      <c r="B216" t="s">
        <v>40</v>
      </c>
      <c r="C216" t="s">
        <v>21</v>
      </c>
      <c r="D216" s="4">
        <v>1</v>
      </c>
      <c r="E216" s="4">
        <v>100000</v>
      </c>
      <c r="I216" s="5"/>
      <c r="J216" s="5"/>
    </row>
    <row r="217" spans="1:10" x14ac:dyDescent="0.25">
      <c r="A217" s="3" t="s">
        <v>250</v>
      </c>
      <c r="B217" t="s">
        <v>40</v>
      </c>
      <c r="C217" t="s">
        <v>21</v>
      </c>
      <c r="D217" s="4">
        <v>1</v>
      </c>
      <c r="E217" s="4">
        <v>250000</v>
      </c>
      <c r="I217" s="5"/>
      <c r="J217" s="5"/>
    </row>
    <row r="218" spans="1:10" x14ac:dyDescent="0.25">
      <c r="A218" s="3" t="s">
        <v>251</v>
      </c>
      <c r="B218" t="s">
        <v>40</v>
      </c>
      <c r="C218" t="s">
        <v>66</v>
      </c>
      <c r="D218" s="4">
        <v>1</v>
      </c>
      <c r="E218" s="4">
        <v>300000</v>
      </c>
      <c r="I218" s="5"/>
      <c r="J218" s="5"/>
    </row>
    <row r="219" spans="1:10" x14ac:dyDescent="0.25">
      <c r="A219" s="3" t="s">
        <v>252</v>
      </c>
      <c r="B219" t="s">
        <v>40</v>
      </c>
      <c r="C219" t="s">
        <v>21</v>
      </c>
      <c r="D219" s="4">
        <v>1</v>
      </c>
      <c r="E219" s="4">
        <v>400000</v>
      </c>
      <c r="I219" s="5"/>
      <c r="J219" s="5"/>
    </row>
    <row r="220" spans="1:10" x14ac:dyDescent="0.25">
      <c r="A220" s="3" t="s">
        <v>253</v>
      </c>
      <c r="B220" t="s">
        <v>40</v>
      </c>
      <c r="C220" t="s">
        <v>46</v>
      </c>
      <c r="D220" s="4">
        <v>1</v>
      </c>
      <c r="E220" s="4">
        <v>250000</v>
      </c>
      <c r="I220" s="5"/>
      <c r="J220" s="5"/>
    </row>
    <row r="221" spans="1:10" x14ac:dyDescent="0.25">
      <c r="A221" s="3" t="s">
        <v>254</v>
      </c>
      <c r="B221" t="s">
        <v>40</v>
      </c>
      <c r="C221" t="s">
        <v>46</v>
      </c>
      <c r="D221" s="4">
        <v>1</v>
      </c>
      <c r="E221" s="4">
        <v>250000</v>
      </c>
      <c r="I221" s="5"/>
      <c r="J221" s="5"/>
    </row>
    <row r="222" spans="1:10" x14ac:dyDescent="0.25">
      <c r="A222" s="3" t="s">
        <v>255</v>
      </c>
      <c r="B222" t="s">
        <v>40</v>
      </c>
      <c r="C222" t="s">
        <v>21</v>
      </c>
      <c r="D222" s="4">
        <v>1</v>
      </c>
      <c r="E222" s="4">
        <v>300000</v>
      </c>
      <c r="I222" s="5"/>
      <c r="J222" s="5"/>
    </row>
    <row r="223" spans="1:10" x14ac:dyDescent="0.25">
      <c r="A223" s="3" t="s">
        <v>256</v>
      </c>
      <c r="B223" t="s">
        <v>40</v>
      </c>
      <c r="C223" t="s">
        <v>21</v>
      </c>
      <c r="D223" s="4">
        <v>1</v>
      </c>
      <c r="E223" s="4">
        <v>300000</v>
      </c>
      <c r="I223" s="5"/>
      <c r="J223" s="5"/>
    </row>
    <row r="224" spans="1:10" x14ac:dyDescent="0.25">
      <c r="A224" s="6" t="s">
        <v>257</v>
      </c>
      <c r="B224" t="s">
        <v>40</v>
      </c>
      <c r="C224" t="s">
        <v>21</v>
      </c>
      <c r="D224" s="4">
        <v>1</v>
      </c>
      <c r="E224" s="4">
        <v>150000</v>
      </c>
      <c r="I224" s="5"/>
      <c r="J224" s="5"/>
    </row>
    <row r="225" spans="1:10" x14ac:dyDescent="0.25">
      <c r="A225" s="3" t="s">
        <v>258</v>
      </c>
      <c r="B225" t="s">
        <v>40</v>
      </c>
      <c r="C225" t="s">
        <v>56</v>
      </c>
      <c r="D225" s="4">
        <v>1</v>
      </c>
      <c r="E225" s="4">
        <v>200000</v>
      </c>
      <c r="I225" s="5"/>
      <c r="J225" s="5"/>
    </row>
    <row r="226" spans="1:10" x14ac:dyDescent="0.25">
      <c r="A226" s="6" t="s">
        <v>259</v>
      </c>
      <c r="B226" t="s">
        <v>40</v>
      </c>
      <c r="C226" t="s">
        <v>21</v>
      </c>
      <c r="D226" s="4">
        <v>1</v>
      </c>
      <c r="E226" s="4">
        <v>400000</v>
      </c>
      <c r="I226" s="5"/>
      <c r="J226" s="5"/>
    </row>
    <row r="227" spans="1:10" x14ac:dyDescent="0.25">
      <c r="A227" s="3" t="s">
        <v>260</v>
      </c>
      <c r="B227" t="s">
        <v>40</v>
      </c>
      <c r="C227" t="s">
        <v>21</v>
      </c>
      <c r="D227" s="4">
        <v>1</v>
      </c>
      <c r="E227" s="4">
        <v>300000</v>
      </c>
      <c r="I227" s="5"/>
      <c r="J227" s="5"/>
    </row>
    <row r="228" spans="1:10" x14ac:dyDescent="0.25">
      <c r="A228" s="3" t="s">
        <v>261</v>
      </c>
      <c r="B228" t="s">
        <v>40</v>
      </c>
      <c r="C228" t="s">
        <v>21</v>
      </c>
      <c r="D228" s="4">
        <v>1</v>
      </c>
      <c r="E228" s="4">
        <v>200000</v>
      </c>
      <c r="I228" s="5"/>
      <c r="J228" s="5"/>
    </row>
    <row r="229" spans="1:10" x14ac:dyDescent="0.25">
      <c r="A229" s="3" t="s">
        <v>262</v>
      </c>
      <c r="B229" t="s">
        <v>40</v>
      </c>
      <c r="C229" t="s">
        <v>21</v>
      </c>
      <c r="D229" s="4">
        <v>1</v>
      </c>
      <c r="E229" s="4">
        <v>200000</v>
      </c>
      <c r="I229" s="5"/>
      <c r="J229" s="5"/>
    </row>
    <row r="230" spans="1:10" x14ac:dyDescent="0.25">
      <c r="A230" s="3" t="s">
        <v>263</v>
      </c>
      <c r="B230" t="s">
        <v>40</v>
      </c>
      <c r="C230" t="s">
        <v>21</v>
      </c>
      <c r="D230" s="4">
        <v>1</v>
      </c>
      <c r="E230" s="4">
        <v>75000</v>
      </c>
      <c r="I230" s="5"/>
      <c r="J230" s="5"/>
    </row>
    <row r="231" spans="1:10" x14ac:dyDescent="0.25">
      <c r="A231" s="3" t="s">
        <v>264</v>
      </c>
      <c r="B231" t="s">
        <v>40</v>
      </c>
      <c r="C231" t="s">
        <v>58</v>
      </c>
      <c r="D231" s="4">
        <v>1</v>
      </c>
      <c r="E231" s="4">
        <v>150000</v>
      </c>
      <c r="I231" s="5"/>
      <c r="J231" s="5"/>
    </row>
    <row r="232" spans="1:10" x14ac:dyDescent="0.25">
      <c r="A232" s="3" t="s">
        <v>265</v>
      </c>
      <c r="B232" t="s">
        <v>40</v>
      </c>
      <c r="C232" t="s">
        <v>56</v>
      </c>
      <c r="D232" s="4">
        <v>1</v>
      </c>
      <c r="E232" s="4">
        <v>200000</v>
      </c>
      <c r="I232" s="5"/>
      <c r="J232" s="5"/>
    </row>
    <row r="233" spans="1:10" x14ac:dyDescent="0.25">
      <c r="A233" s="3" t="s">
        <v>266</v>
      </c>
      <c r="B233" t="s">
        <v>40</v>
      </c>
      <c r="C233" t="s">
        <v>60</v>
      </c>
      <c r="D233" s="4">
        <v>1</v>
      </c>
      <c r="E233" s="4">
        <v>500000</v>
      </c>
      <c r="I233" s="5"/>
      <c r="J233" s="5"/>
    </row>
    <row r="234" spans="1:10" x14ac:dyDescent="0.25">
      <c r="A234" s="3" t="s">
        <v>267</v>
      </c>
      <c r="B234" t="s">
        <v>40</v>
      </c>
      <c r="C234" t="s">
        <v>21</v>
      </c>
      <c r="D234" s="4">
        <v>1</v>
      </c>
      <c r="E234" s="4">
        <v>250000</v>
      </c>
      <c r="I234" s="5"/>
      <c r="J234" s="5"/>
    </row>
    <row r="235" spans="1:10" x14ac:dyDescent="0.25">
      <c r="A235" s="3" t="s">
        <v>268</v>
      </c>
      <c r="B235" t="s">
        <v>40</v>
      </c>
      <c r="C235" t="s">
        <v>21</v>
      </c>
      <c r="D235" s="4">
        <v>1</v>
      </c>
      <c r="E235" s="4">
        <v>400000</v>
      </c>
      <c r="I235" s="5"/>
      <c r="J235" s="5"/>
    </row>
    <row r="236" spans="1:10" x14ac:dyDescent="0.25">
      <c r="A236" s="3" t="s">
        <v>269</v>
      </c>
      <c r="B236" t="s">
        <v>40</v>
      </c>
      <c r="C236" t="s">
        <v>21</v>
      </c>
      <c r="D236" s="4">
        <v>1</v>
      </c>
      <c r="E236" s="4">
        <v>300000</v>
      </c>
      <c r="I236" s="5"/>
      <c r="J236" s="5"/>
    </row>
    <row r="237" spans="1:10" x14ac:dyDescent="0.25">
      <c r="A237" s="3" t="s">
        <v>270</v>
      </c>
      <c r="B237" t="s">
        <v>40</v>
      </c>
      <c r="C237" t="s">
        <v>179</v>
      </c>
      <c r="D237" s="4">
        <v>1</v>
      </c>
      <c r="E237" s="4">
        <v>350000</v>
      </c>
      <c r="I237" s="5"/>
      <c r="J237" s="5"/>
    </row>
    <row r="238" spans="1:10" x14ac:dyDescent="0.25">
      <c r="A238" s="3" t="s">
        <v>271</v>
      </c>
      <c r="B238" t="s">
        <v>40</v>
      </c>
      <c r="C238" t="s">
        <v>21</v>
      </c>
      <c r="D238" s="4">
        <v>1</v>
      </c>
      <c r="E238" s="4">
        <v>250000</v>
      </c>
      <c r="I238" s="5"/>
      <c r="J238" s="5"/>
    </row>
    <row r="239" spans="1:10" x14ac:dyDescent="0.25">
      <c r="A239" s="9" t="s">
        <v>272</v>
      </c>
      <c r="B239" t="s">
        <v>29</v>
      </c>
      <c r="C239" t="s">
        <v>21</v>
      </c>
      <c r="D239" s="4">
        <v>1</v>
      </c>
      <c r="E239" s="4">
        <v>75000</v>
      </c>
      <c r="I239" s="5"/>
      <c r="J239" s="5"/>
    </row>
    <row r="240" spans="1:10" x14ac:dyDescent="0.25">
      <c r="A240" s="3" t="s">
        <v>273</v>
      </c>
      <c r="B240" t="s">
        <v>50</v>
      </c>
      <c r="C240" t="s">
        <v>21</v>
      </c>
      <c r="D240" s="4">
        <v>1</v>
      </c>
      <c r="E240" s="4">
        <v>100000</v>
      </c>
      <c r="I240" s="5"/>
      <c r="J240" s="5"/>
    </row>
    <row r="241" spans="1:10" x14ac:dyDescent="0.25">
      <c r="A241" s="3" t="s">
        <v>274</v>
      </c>
      <c r="B241" t="s">
        <v>40</v>
      </c>
      <c r="C241" t="s">
        <v>66</v>
      </c>
      <c r="D241" s="4">
        <v>1</v>
      </c>
      <c r="E241" s="4">
        <v>300000</v>
      </c>
      <c r="I241" s="5"/>
      <c r="J241" s="5"/>
    </row>
    <row r="242" spans="1:10" x14ac:dyDescent="0.25">
      <c r="A242" s="3" t="s">
        <v>275</v>
      </c>
      <c r="B242" t="s">
        <v>40</v>
      </c>
      <c r="C242" t="s">
        <v>21</v>
      </c>
      <c r="D242" s="4">
        <v>1</v>
      </c>
      <c r="E242" s="4">
        <v>100000</v>
      </c>
      <c r="I242" s="5"/>
      <c r="J242" s="5"/>
    </row>
    <row r="243" spans="1:10" x14ac:dyDescent="0.25">
      <c r="A243" s="3" t="s">
        <v>276</v>
      </c>
      <c r="B243" t="s">
        <v>40</v>
      </c>
      <c r="C243" t="s">
        <v>58</v>
      </c>
      <c r="D243" s="4">
        <v>1</v>
      </c>
      <c r="E243" s="4">
        <v>150000</v>
      </c>
      <c r="I243" s="5"/>
      <c r="J243" s="5"/>
    </row>
    <row r="244" spans="1:10" x14ac:dyDescent="0.25">
      <c r="A244" s="3" t="s">
        <v>277</v>
      </c>
      <c r="B244" t="s">
        <v>40</v>
      </c>
      <c r="C244" t="s">
        <v>21</v>
      </c>
      <c r="D244" s="4">
        <v>1</v>
      </c>
      <c r="E244" s="4">
        <v>100000</v>
      </c>
      <c r="I244" s="5"/>
      <c r="J244" s="5"/>
    </row>
    <row r="245" spans="1:10" x14ac:dyDescent="0.25">
      <c r="A245" s="3" t="s">
        <v>278</v>
      </c>
      <c r="B245" t="s">
        <v>40</v>
      </c>
      <c r="C245" t="s">
        <v>66</v>
      </c>
      <c r="D245" s="4">
        <v>1</v>
      </c>
      <c r="E245" s="4">
        <v>300000</v>
      </c>
      <c r="I245" s="5"/>
      <c r="J245" s="5"/>
    </row>
    <row r="246" spans="1:10" x14ac:dyDescent="0.25">
      <c r="A246" s="3" t="s">
        <v>279</v>
      </c>
      <c r="B246" t="s">
        <v>40</v>
      </c>
      <c r="C246" t="s">
        <v>21</v>
      </c>
      <c r="D246" s="4">
        <v>1</v>
      </c>
      <c r="E246" s="4">
        <v>200000</v>
      </c>
      <c r="I246" s="5"/>
      <c r="J246" s="5"/>
    </row>
    <row r="247" spans="1:10" x14ac:dyDescent="0.25">
      <c r="A247" s="3" t="s">
        <v>280</v>
      </c>
      <c r="B247" t="s">
        <v>40</v>
      </c>
      <c r="C247" t="s">
        <v>58</v>
      </c>
      <c r="D247" s="4">
        <v>1</v>
      </c>
      <c r="E247" s="4">
        <v>150000</v>
      </c>
      <c r="I247" s="5"/>
      <c r="J247" s="5"/>
    </row>
    <row r="248" spans="1:10" x14ac:dyDescent="0.25">
      <c r="A248" s="3" t="s">
        <v>281</v>
      </c>
      <c r="B248" t="s">
        <v>40</v>
      </c>
      <c r="C248" t="s">
        <v>48</v>
      </c>
      <c r="D248" s="4">
        <v>1</v>
      </c>
      <c r="E248" s="4">
        <v>400000</v>
      </c>
      <c r="I248" s="5"/>
      <c r="J248" s="5"/>
    </row>
    <row r="249" spans="1:10" x14ac:dyDescent="0.25">
      <c r="A249" s="3" t="s">
        <v>282</v>
      </c>
      <c r="B249" t="s">
        <v>40</v>
      </c>
      <c r="C249" t="s">
        <v>179</v>
      </c>
      <c r="D249" s="4">
        <v>1</v>
      </c>
      <c r="E249" s="4">
        <v>350000</v>
      </c>
      <c r="I249" s="5"/>
      <c r="J249" s="5"/>
    </row>
    <row r="250" spans="1:10" x14ac:dyDescent="0.25">
      <c r="A250" s="3" t="s">
        <v>283</v>
      </c>
      <c r="B250" t="s">
        <v>40</v>
      </c>
      <c r="C250" t="s">
        <v>21</v>
      </c>
      <c r="D250" s="4">
        <v>1</v>
      </c>
      <c r="E250" s="4">
        <v>400000</v>
      </c>
      <c r="I250" s="5"/>
      <c r="J250" s="5"/>
    </row>
    <row r="251" spans="1:10" x14ac:dyDescent="0.25">
      <c r="A251" s="3" t="s">
        <v>284</v>
      </c>
      <c r="B251" t="s">
        <v>40</v>
      </c>
      <c r="C251" t="s">
        <v>66</v>
      </c>
      <c r="D251" s="4">
        <v>1</v>
      </c>
      <c r="E251" s="4">
        <v>300000</v>
      </c>
      <c r="I251" s="5"/>
      <c r="J251" s="5"/>
    </row>
    <row r="252" spans="1:10" x14ac:dyDescent="0.25">
      <c r="A252" s="3" t="s">
        <v>285</v>
      </c>
      <c r="B252" t="s">
        <v>40</v>
      </c>
      <c r="C252" t="s">
        <v>21</v>
      </c>
      <c r="D252" s="4">
        <v>1</v>
      </c>
      <c r="E252" s="4">
        <v>50000</v>
      </c>
      <c r="I252" s="5"/>
      <c r="J252" s="5"/>
    </row>
    <row r="253" spans="1:10" x14ac:dyDescent="0.25">
      <c r="A253" s="3" t="s">
        <v>286</v>
      </c>
      <c r="B253" t="s">
        <v>50</v>
      </c>
      <c r="C253" t="s">
        <v>21</v>
      </c>
      <c r="D253" s="4">
        <v>1</v>
      </c>
      <c r="E253" s="4">
        <v>150000</v>
      </c>
      <c r="I253" s="5"/>
      <c r="J253" s="5"/>
    </row>
    <row r="254" spans="1:10" x14ac:dyDescent="0.25">
      <c r="A254" s="3" t="s">
        <v>287</v>
      </c>
      <c r="B254" t="s">
        <v>40</v>
      </c>
      <c r="C254" t="s">
        <v>21</v>
      </c>
      <c r="D254" s="4">
        <v>1</v>
      </c>
      <c r="E254" s="4">
        <v>300000</v>
      </c>
      <c r="I254" s="5"/>
      <c r="J254" s="5"/>
    </row>
    <row r="255" spans="1:10" x14ac:dyDescent="0.25">
      <c r="A255" s="3" t="s">
        <v>288</v>
      </c>
      <c r="B255" t="s">
        <v>40</v>
      </c>
      <c r="C255" t="s">
        <v>21</v>
      </c>
      <c r="D255" s="4">
        <v>1</v>
      </c>
      <c r="E255" s="4">
        <v>200000</v>
      </c>
      <c r="I255" s="5"/>
      <c r="J255" s="5"/>
    </row>
    <row r="256" spans="1:10" x14ac:dyDescent="0.25">
      <c r="A256" s="3" t="s">
        <v>289</v>
      </c>
      <c r="B256" t="s">
        <v>40</v>
      </c>
      <c r="C256" t="s">
        <v>21</v>
      </c>
      <c r="D256" s="4">
        <v>1</v>
      </c>
      <c r="E256" s="4">
        <v>200000</v>
      </c>
      <c r="I256" s="5"/>
      <c r="J256" s="5"/>
    </row>
    <row r="257" spans="1:10" x14ac:dyDescent="0.25">
      <c r="A257" s="3" t="s">
        <v>290</v>
      </c>
      <c r="B257" t="s">
        <v>40</v>
      </c>
      <c r="C257" t="s">
        <v>46</v>
      </c>
      <c r="D257" s="4">
        <v>1</v>
      </c>
      <c r="E257" s="4">
        <v>250000</v>
      </c>
      <c r="I257" s="5"/>
      <c r="J257" s="5"/>
    </row>
    <row r="258" spans="1:10" x14ac:dyDescent="0.25">
      <c r="A258" s="3" t="s">
        <v>291</v>
      </c>
      <c r="B258" t="s">
        <v>40</v>
      </c>
      <c r="C258" t="s">
        <v>179</v>
      </c>
      <c r="D258" s="4">
        <v>1</v>
      </c>
      <c r="E258" s="4">
        <v>350000</v>
      </c>
      <c r="I258" s="5"/>
      <c r="J258" s="5"/>
    </row>
    <row r="259" spans="1:10" x14ac:dyDescent="0.25">
      <c r="A259" s="3" t="s">
        <v>292</v>
      </c>
      <c r="B259" t="s">
        <v>40</v>
      </c>
      <c r="C259" t="s">
        <v>21</v>
      </c>
      <c r="D259" s="4">
        <v>1</v>
      </c>
      <c r="E259" s="4">
        <v>250000</v>
      </c>
      <c r="I259" s="5"/>
      <c r="J259" s="5"/>
    </row>
    <row r="260" spans="1:10" x14ac:dyDescent="0.25">
      <c r="A260" s="3" t="s">
        <v>293</v>
      </c>
      <c r="B260" t="s">
        <v>40</v>
      </c>
      <c r="C260" t="s">
        <v>21</v>
      </c>
      <c r="D260" s="4">
        <v>1</v>
      </c>
      <c r="E260" s="4">
        <v>250000</v>
      </c>
      <c r="I260" s="5"/>
      <c r="J260" s="5"/>
    </row>
    <row r="261" spans="1:10" x14ac:dyDescent="0.25">
      <c r="A261" s="3" t="s">
        <v>294</v>
      </c>
      <c r="B261" t="s">
        <v>40</v>
      </c>
      <c r="C261" t="s">
        <v>56</v>
      </c>
      <c r="D261" s="4">
        <v>1</v>
      </c>
      <c r="E261" s="4">
        <v>200000</v>
      </c>
      <c r="I261" s="5"/>
      <c r="J261" s="5"/>
    </row>
    <row r="262" spans="1:10" x14ac:dyDescent="0.25">
      <c r="A262" s="3" t="s">
        <v>295</v>
      </c>
      <c r="B262" t="s">
        <v>40</v>
      </c>
      <c r="C262" t="s">
        <v>21</v>
      </c>
      <c r="D262" s="4">
        <v>1</v>
      </c>
      <c r="E262" s="4">
        <v>100000</v>
      </c>
      <c r="I262" s="5"/>
      <c r="J262" s="5"/>
    </row>
    <row r="263" spans="1:10" x14ac:dyDescent="0.25">
      <c r="A263" s="3" t="s">
        <v>296</v>
      </c>
      <c r="B263" t="s">
        <v>40</v>
      </c>
      <c r="C263" t="s">
        <v>21</v>
      </c>
      <c r="D263" s="4">
        <v>1</v>
      </c>
      <c r="E263" s="4">
        <v>400000</v>
      </c>
      <c r="I263" s="5"/>
      <c r="J263" s="5"/>
    </row>
    <row r="264" spans="1:10" x14ac:dyDescent="0.25">
      <c r="A264" s="3" t="s">
        <v>297</v>
      </c>
      <c r="B264" t="s">
        <v>40</v>
      </c>
      <c r="C264" t="s">
        <v>21</v>
      </c>
      <c r="D264" s="4">
        <v>1</v>
      </c>
      <c r="E264" s="4">
        <v>400000</v>
      </c>
      <c r="I264" s="5"/>
      <c r="J264" s="5"/>
    </row>
    <row r="265" spans="1:10" x14ac:dyDescent="0.25">
      <c r="A265" s="3" t="s">
        <v>298</v>
      </c>
      <c r="B265" t="s">
        <v>40</v>
      </c>
      <c r="C265" t="s">
        <v>60</v>
      </c>
      <c r="D265" s="4">
        <v>1</v>
      </c>
      <c r="E265" s="4">
        <v>500000</v>
      </c>
      <c r="I265" s="5"/>
      <c r="J265" s="5"/>
    </row>
    <row r="266" spans="1:10" x14ac:dyDescent="0.25">
      <c r="A266" s="3" t="s">
        <v>299</v>
      </c>
      <c r="B266" t="s">
        <v>40</v>
      </c>
      <c r="C266" t="s">
        <v>21</v>
      </c>
      <c r="D266" s="4">
        <v>1</v>
      </c>
      <c r="E266" s="4">
        <v>400000</v>
      </c>
      <c r="I266" s="5"/>
      <c r="J266" s="5"/>
    </row>
    <row r="267" spans="1:10" x14ac:dyDescent="0.25">
      <c r="A267" s="3" t="s">
        <v>300</v>
      </c>
      <c r="B267" t="s">
        <v>40</v>
      </c>
      <c r="C267" t="s">
        <v>21</v>
      </c>
      <c r="D267" s="4">
        <v>1</v>
      </c>
      <c r="E267" s="4">
        <v>200000</v>
      </c>
      <c r="I267" s="5"/>
      <c r="J267" s="5"/>
    </row>
    <row r="268" spans="1:10" x14ac:dyDescent="0.25">
      <c r="A268" s="3" t="s">
        <v>301</v>
      </c>
      <c r="B268" t="s">
        <v>40</v>
      </c>
      <c r="C268" t="s">
        <v>21</v>
      </c>
      <c r="D268" s="4">
        <v>1</v>
      </c>
      <c r="E268" s="4">
        <v>300000</v>
      </c>
      <c r="I268" s="5"/>
      <c r="J268" s="5"/>
    </row>
    <row r="269" spans="1:10" x14ac:dyDescent="0.25">
      <c r="A269" s="3" t="s">
        <v>302</v>
      </c>
      <c r="B269" t="s">
        <v>40</v>
      </c>
      <c r="C269" t="s">
        <v>21</v>
      </c>
      <c r="D269" s="4">
        <v>1</v>
      </c>
      <c r="E269" s="4">
        <v>350000</v>
      </c>
      <c r="I269" s="5"/>
      <c r="J269" s="5"/>
    </row>
    <row r="270" spans="1:10" x14ac:dyDescent="0.25">
      <c r="A270" s="3" t="s">
        <v>303</v>
      </c>
      <c r="B270" t="s">
        <v>40</v>
      </c>
      <c r="C270" t="s">
        <v>48</v>
      </c>
      <c r="D270" s="4">
        <v>1</v>
      </c>
      <c r="E270" s="4">
        <v>400000</v>
      </c>
      <c r="I270" s="5"/>
      <c r="J270" s="5"/>
    </row>
    <row r="271" spans="1:10" x14ac:dyDescent="0.25">
      <c r="A271" s="3" t="s">
        <v>304</v>
      </c>
      <c r="B271" t="s">
        <v>40</v>
      </c>
      <c r="C271" t="s">
        <v>48</v>
      </c>
      <c r="D271" s="4">
        <v>1</v>
      </c>
      <c r="E271" s="4">
        <v>400000</v>
      </c>
      <c r="I271" s="5"/>
      <c r="J271" s="5"/>
    </row>
    <row r="272" spans="1:10" x14ac:dyDescent="0.25">
      <c r="A272" s="6" t="s">
        <v>305</v>
      </c>
      <c r="B272" t="s">
        <v>40</v>
      </c>
      <c r="C272" t="s">
        <v>21</v>
      </c>
      <c r="D272" s="4">
        <v>1</v>
      </c>
      <c r="E272" s="4">
        <v>400000</v>
      </c>
      <c r="I272" s="5"/>
      <c r="J272" s="5"/>
    </row>
    <row r="273" spans="1:10" x14ac:dyDescent="0.25">
      <c r="A273" s="3" t="s">
        <v>306</v>
      </c>
      <c r="B273" t="s">
        <v>40</v>
      </c>
      <c r="C273" t="s">
        <v>21</v>
      </c>
      <c r="D273" s="4">
        <v>1</v>
      </c>
      <c r="E273" s="4">
        <v>300000</v>
      </c>
      <c r="I273" s="5"/>
      <c r="J273" s="5"/>
    </row>
    <row r="274" spans="1:10" x14ac:dyDescent="0.25">
      <c r="A274" s="3" t="s">
        <v>307</v>
      </c>
      <c r="B274" t="s">
        <v>50</v>
      </c>
      <c r="C274" t="s">
        <v>21</v>
      </c>
      <c r="D274" s="4">
        <v>1</v>
      </c>
      <c r="E274" s="4">
        <v>50000</v>
      </c>
      <c r="I274" s="5"/>
      <c r="J274" s="5"/>
    </row>
    <row r="275" spans="1:10" x14ac:dyDescent="0.25">
      <c r="A275" s="3" t="s">
        <v>308</v>
      </c>
      <c r="B275" t="s">
        <v>40</v>
      </c>
      <c r="C275" t="s">
        <v>56</v>
      </c>
      <c r="D275" s="4">
        <v>1</v>
      </c>
      <c r="E275" s="4">
        <v>200000</v>
      </c>
      <c r="I275" s="5"/>
      <c r="J275" s="5"/>
    </row>
    <row r="276" spans="1:10" x14ac:dyDescent="0.25">
      <c r="A276" s="3" t="s">
        <v>309</v>
      </c>
      <c r="B276" t="s">
        <v>40</v>
      </c>
      <c r="C276" t="s">
        <v>46</v>
      </c>
      <c r="D276" s="4">
        <v>1</v>
      </c>
      <c r="E276" s="4">
        <v>250000</v>
      </c>
      <c r="I276" s="5"/>
      <c r="J276" s="5"/>
    </row>
    <row r="277" spans="1:10" x14ac:dyDescent="0.25">
      <c r="A277" s="3" t="s">
        <v>310</v>
      </c>
      <c r="B277" t="s">
        <v>40</v>
      </c>
      <c r="C277" t="s">
        <v>21</v>
      </c>
      <c r="D277" s="4">
        <v>1</v>
      </c>
      <c r="E277" s="4">
        <v>400000</v>
      </c>
      <c r="I277" s="5"/>
      <c r="J277" s="5"/>
    </row>
    <row r="278" spans="1:10" x14ac:dyDescent="0.25">
      <c r="A278" s="3" t="s">
        <v>311</v>
      </c>
      <c r="B278" t="s">
        <v>40</v>
      </c>
      <c r="C278" t="s">
        <v>179</v>
      </c>
      <c r="D278" s="4">
        <v>1</v>
      </c>
      <c r="E278" s="4">
        <v>350000</v>
      </c>
      <c r="I278" s="5"/>
      <c r="J278" s="5"/>
    </row>
    <row r="279" spans="1:10" x14ac:dyDescent="0.25">
      <c r="A279" s="3" t="s">
        <v>312</v>
      </c>
      <c r="B279" t="s">
        <v>40</v>
      </c>
      <c r="C279" t="s">
        <v>179</v>
      </c>
      <c r="D279" s="4">
        <v>1</v>
      </c>
      <c r="E279" s="4">
        <v>350000</v>
      </c>
      <c r="I279" s="5"/>
      <c r="J279" s="5"/>
    </row>
    <row r="280" spans="1:10" x14ac:dyDescent="0.25">
      <c r="A280" s="3" t="s">
        <v>313</v>
      </c>
      <c r="B280" t="s">
        <v>40</v>
      </c>
      <c r="C280" t="s">
        <v>21</v>
      </c>
      <c r="D280" s="4">
        <v>1</v>
      </c>
      <c r="E280" s="4">
        <v>150000</v>
      </c>
      <c r="I280" s="5"/>
      <c r="J280" s="5"/>
    </row>
    <row r="281" spans="1:10" x14ac:dyDescent="0.25">
      <c r="A281" s="3" t="s">
        <v>314</v>
      </c>
      <c r="B281" t="s">
        <v>40</v>
      </c>
      <c r="C281" t="s">
        <v>21</v>
      </c>
      <c r="D281" s="4">
        <v>1</v>
      </c>
      <c r="E281" s="4">
        <v>200000</v>
      </c>
      <c r="I281" s="5"/>
      <c r="J281" s="5"/>
    </row>
    <row r="282" spans="1:10" x14ac:dyDescent="0.25">
      <c r="A282" s="3" t="s">
        <v>315</v>
      </c>
      <c r="B282" t="s">
        <v>40</v>
      </c>
      <c r="C282" t="s">
        <v>21</v>
      </c>
      <c r="D282" s="4">
        <v>1</v>
      </c>
      <c r="E282" s="4">
        <v>300000</v>
      </c>
      <c r="I282" s="5"/>
      <c r="J282" s="5"/>
    </row>
    <row r="283" spans="1:10" x14ac:dyDescent="0.25">
      <c r="A283" s="3" t="s">
        <v>316</v>
      </c>
      <c r="B283" t="s">
        <v>40</v>
      </c>
      <c r="C283" t="s">
        <v>21</v>
      </c>
      <c r="D283" s="4">
        <v>1</v>
      </c>
      <c r="E283" s="4">
        <v>250000</v>
      </c>
      <c r="I283" s="5"/>
      <c r="J283" s="5"/>
    </row>
    <row r="284" spans="1:10" x14ac:dyDescent="0.25">
      <c r="A284" s="3" t="s">
        <v>317</v>
      </c>
      <c r="B284" t="s">
        <v>40</v>
      </c>
      <c r="C284" t="s">
        <v>21</v>
      </c>
      <c r="D284" s="4">
        <v>1</v>
      </c>
      <c r="E284" s="4">
        <v>500000</v>
      </c>
      <c r="I284" s="5"/>
      <c r="J284" s="5"/>
    </row>
    <row r="285" spans="1:10" x14ac:dyDescent="0.25">
      <c r="A285" s="3" t="s">
        <v>318</v>
      </c>
      <c r="B285" t="s">
        <v>40</v>
      </c>
      <c r="C285" t="s">
        <v>46</v>
      </c>
      <c r="D285" s="4">
        <v>1</v>
      </c>
      <c r="E285" s="4">
        <v>250000</v>
      </c>
      <c r="I285" s="5"/>
      <c r="J285" s="5"/>
    </row>
    <row r="286" spans="1:10" x14ac:dyDescent="0.25">
      <c r="A286" s="3" t="s">
        <v>319</v>
      </c>
      <c r="B286" t="s">
        <v>40</v>
      </c>
      <c r="C286" t="s">
        <v>46</v>
      </c>
      <c r="D286" s="4">
        <v>1</v>
      </c>
      <c r="E286" s="4">
        <v>250000</v>
      </c>
      <c r="I286" s="5"/>
      <c r="J286" s="5"/>
    </row>
    <row r="287" spans="1:10" x14ac:dyDescent="0.25">
      <c r="A287" s="3" t="s">
        <v>320</v>
      </c>
      <c r="B287" t="s">
        <v>40</v>
      </c>
      <c r="C287" t="s">
        <v>21</v>
      </c>
      <c r="D287" s="4">
        <v>1</v>
      </c>
      <c r="E287" s="4">
        <v>100000</v>
      </c>
      <c r="I287" s="5"/>
      <c r="J287" s="5"/>
    </row>
    <row r="288" spans="1:10" x14ac:dyDescent="0.25">
      <c r="A288" s="3" t="s">
        <v>321</v>
      </c>
      <c r="B288" t="s">
        <v>40</v>
      </c>
      <c r="C288" t="s">
        <v>21</v>
      </c>
      <c r="D288" s="4">
        <v>1</v>
      </c>
      <c r="E288" s="4">
        <v>150000</v>
      </c>
      <c r="I288" s="5"/>
      <c r="J288" s="5"/>
    </row>
    <row r="289" spans="1:10" x14ac:dyDescent="0.25">
      <c r="A289" s="3" t="s">
        <v>322</v>
      </c>
      <c r="B289" t="s">
        <v>40</v>
      </c>
      <c r="C289" t="s">
        <v>60</v>
      </c>
      <c r="D289" s="4">
        <v>1</v>
      </c>
      <c r="E289" s="4">
        <v>500000</v>
      </c>
      <c r="I289" s="5"/>
      <c r="J289" s="5"/>
    </row>
    <row r="290" spans="1:10" x14ac:dyDescent="0.25">
      <c r="A290" s="3" t="s">
        <v>323</v>
      </c>
      <c r="B290" t="s">
        <v>40</v>
      </c>
      <c r="C290" t="s">
        <v>21</v>
      </c>
      <c r="D290" s="4">
        <v>1</v>
      </c>
      <c r="E290" s="4">
        <v>400000</v>
      </c>
      <c r="I290" s="5"/>
      <c r="J290" s="5"/>
    </row>
    <row r="291" spans="1:10" x14ac:dyDescent="0.25">
      <c r="A291" s="3" t="s">
        <v>324</v>
      </c>
      <c r="B291" t="s">
        <v>40</v>
      </c>
      <c r="C291" t="s">
        <v>21</v>
      </c>
      <c r="D291" s="4">
        <v>1</v>
      </c>
      <c r="E291" s="4">
        <v>400000</v>
      </c>
      <c r="I291" s="5"/>
      <c r="J291" s="5"/>
    </row>
    <row r="292" spans="1:10" x14ac:dyDescent="0.25">
      <c r="A292" s="3" t="s">
        <v>325</v>
      </c>
      <c r="B292" t="s">
        <v>40</v>
      </c>
      <c r="C292" t="s">
        <v>58</v>
      </c>
      <c r="D292" s="4">
        <v>1</v>
      </c>
      <c r="E292" s="4">
        <v>150000</v>
      </c>
      <c r="I292" s="5"/>
      <c r="J292" s="5"/>
    </row>
    <row r="293" spans="1:10" x14ac:dyDescent="0.25">
      <c r="A293" s="3" t="s">
        <v>326</v>
      </c>
      <c r="B293" t="s">
        <v>40</v>
      </c>
      <c r="C293" t="s">
        <v>21</v>
      </c>
      <c r="D293" s="4">
        <v>1</v>
      </c>
      <c r="E293" s="4">
        <v>300000</v>
      </c>
      <c r="I293" s="5"/>
      <c r="J293" s="5"/>
    </row>
    <row r="294" spans="1:10" x14ac:dyDescent="0.25">
      <c r="A294" s="3" t="s">
        <v>327</v>
      </c>
      <c r="B294" t="s">
        <v>40</v>
      </c>
      <c r="C294" t="s">
        <v>46</v>
      </c>
      <c r="D294" s="4">
        <v>1</v>
      </c>
      <c r="E294" s="4">
        <v>250000</v>
      </c>
      <c r="I294" s="5"/>
      <c r="J294" s="5"/>
    </row>
    <row r="295" spans="1:10" x14ac:dyDescent="0.25">
      <c r="A295" s="3" t="s">
        <v>328</v>
      </c>
      <c r="B295" t="s">
        <v>40</v>
      </c>
      <c r="C295" t="s">
        <v>48</v>
      </c>
      <c r="D295" s="4">
        <v>1</v>
      </c>
      <c r="E295" s="4">
        <v>400000</v>
      </c>
      <c r="I295" s="5"/>
      <c r="J295" s="5"/>
    </row>
    <row r="296" spans="1:10" x14ac:dyDescent="0.25">
      <c r="A296" s="3" t="s">
        <v>329</v>
      </c>
      <c r="B296" t="s">
        <v>40</v>
      </c>
      <c r="C296" t="s">
        <v>21</v>
      </c>
      <c r="D296" s="4">
        <v>1</v>
      </c>
      <c r="E296" s="4">
        <v>200000</v>
      </c>
      <c r="I296" s="5"/>
      <c r="J296" s="5"/>
    </row>
    <row r="297" spans="1:10" x14ac:dyDescent="0.25">
      <c r="A297" s="3" t="s">
        <v>330</v>
      </c>
      <c r="B297" t="s">
        <v>40</v>
      </c>
      <c r="C297" t="s">
        <v>21</v>
      </c>
      <c r="D297" s="4">
        <v>1</v>
      </c>
      <c r="E297" s="4">
        <v>200000</v>
      </c>
      <c r="I297" s="5"/>
      <c r="J297" s="5"/>
    </row>
    <row r="298" spans="1:10" x14ac:dyDescent="0.25">
      <c r="A298" s="3" t="s">
        <v>331</v>
      </c>
      <c r="B298" t="s">
        <v>40</v>
      </c>
      <c r="C298" t="s">
        <v>179</v>
      </c>
      <c r="D298" s="4">
        <v>1</v>
      </c>
      <c r="E298" s="4">
        <v>350000</v>
      </c>
      <c r="I298" s="5"/>
      <c r="J298" s="5"/>
    </row>
    <row r="299" spans="1:10" x14ac:dyDescent="0.25">
      <c r="A299" s="3" t="s">
        <v>332</v>
      </c>
      <c r="B299" t="s">
        <v>40</v>
      </c>
      <c r="C299" t="s">
        <v>21</v>
      </c>
      <c r="D299" s="4">
        <v>1</v>
      </c>
      <c r="E299" s="4">
        <v>400000</v>
      </c>
      <c r="I299" s="5"/>
      <c r="J299" s="5"/>
    </row>
    <row r="300" spans="1:10" x14ac:dyDescent="0.25">
      <c r="A300" s="3" t="s">
        <v>333</v>
      </c>
      <c r="B300" t="s">
        <v>40</v>
      </c>
      <c r="C300" t="s">
        <v>21</v>
      </c>
      <c r="D300" s="4">
        <v>1</v>
      </c>
      <c r="E300" s="4">
        <v>400000</v>
      </c>
      <c r="I300" s="5"/>
      <c r="J300" s="5"/>
    </row>
    <row r="301" spans="1:10" x14ac:dyDescent="0.25">
      <c r="A301" s="3" t="s">
        <v>334</v>
      </c>
      <c r="B301" t="s">
        <v>40</v>
      </c>
      <c r="C301" t="s">
        <v>58</v>
      </c>
      <c r="D301" s="4">
        <v>1</v>
      </c>
      <c r="E301" s="4">
        <v>150000</v>
      </c>
      <c r="I301" s="5"/>
      <c r="J301" s="5"/>
    </row>
    <row r="302" spans="1:10" x14ac:dyDescent="0.25">
      <c r="A302" s="6" t="s">
        <v>335</v>
      </c>
      <c r="B302" t="s">
        <v>40</v>
      </c>
      <c r="C302" t="s">
        <v>60</v>
      </c>
      <c r="D302" s="4">
        <v>1</v>
      </c>
      <c r="E302" s="4">
        <v>500000</v>
      </c>
      <c r="I302" s="5"/>
      <c r="J302" s="5"/>
    </row>
    <row r="303" spans="1:10" x14ac:dyDescent="0.25">
      <c r="A303" s="3" t="s">
        <v>336</v>
      </c>
      <c r="B303" t="s">
        <v>40</v>
      </c>
      <c r="C303" t="s">
        <v>21</v>
      </c>
      <c r="D303" s="4">
        <v>1</v>
      </c>
      <c r="E303" s="4">
        <v>200000</v>
      </c>
      <c r="I303" s="5"/>
      <c r="J303" s="5"/>
    </row>
    <row r="304" spans="1:10" x14ac:dyDescent="0.25">
      <c r="A304" s="3" t="s">
        <v>337</v>
      </c>
      <c r="B304" t="s">
        <v>40</v>
      </c>
      <c r="C304" t="s">
        <v>58</v>
      </c>
      <c r="D304" s="4">
        <v>1</v>
      </c>
      <c r="E304" s="4">
        <v>150000</v>
      </c>
      <c r="I304" s="5"/>
      <c r="J304" s="5"/>
    </row>
    <row r="305" spans="1:10" x14ac:dyDescent="0.25">
      <c r="A305" s="3" t="s">
        <v>338</v>
      </c>
      <c r="B305" t="s">
        <v>40</v>
      </c>
      <c r="C305" t="s">
        <v>48</v>
      </c>
      <c r="D305" s="4">
        <v>1</v>
      </c>
      <c r="E305" s="4">
        <v>400000</v>
      </c>
      <c r="I305" s="5"/>
      <c r="J305" s="5"/>
    </row>
    <row r="306" spans="1:10" x14ac:dyDescent="0.25">
      <c r="A306" s="3" t="s">
        <v>339</v>
      </c>
      <c r="B306" t="s">
        <v>40</v>
      </c>
      <c r="C306" t="s">
        <v>21</v>
      </c>
      <c r="D306" s="4">
        <v>1</v>
      </c>
      <c r="E306" s="4">
        <v>150000</v>
      </c>
      <c r="I306" s="5"/>
      <c r="J306" s="5"/>
    </row>
    <row r="307" spans="1:10" x14ac:dyDescent="0.25">
      <c r="A307" s="9" t="s">
        <v>340</v>
      </c>
      <c r="B307" t="s">
        <v>29</v>
      </c>
      <c r="C307" t="s">
        <v>21</v>
      </c>
      <c r="D307" s="4">
        <v>2</v>
      </c>
      <c r="E307" s="4">
        <v>50000</v>
      </c>
      <c r="I307" s="5"/>
      <c r="J307" s="5"/>
    </row>
    <row r="308" spans="1:10" x14ac:dyDescent="0.25">
      <c r="A308" s="3" t="s">
        <v>341</v>
      </c>
      <c r="B308" t="s">
        <v>40</v>
      </c>
      <c r="C308" t="s">
        <v>56</v>
      </c>
      <c r="D308" s="4">
        <v>1</v>
      </c>
      <c r="E308" s="4">
        <v>200000</v>
      </c>
      <c r="I308" s="5"/>
      <c r="J308" s="5"/>
    </row>
    <row r="309" spans="1:10" x14ac:dyDescent="0.25">
      <c r="A309" s="3" t="s">
        <v>342</v>
      </c>
      <c r="B309" t="s">
        <v>50</v>
      </c>
      <c r="C309" t="s">
        <v>21</v>
      </c>
      <c r="D309" s="4">
        <v>1</v>
      </c>
      <c r="E309" s="4">
        <v>200000</v>
      </c>
      <c r="I309" s="5"/>
      <c r="J309" s="5"/>
    </row>
    <row r="310" spans="1:10" x14ac:dyDescent="0.25">
      <c r="A310" s="3" t="s">
        <v>343</v>
      </c>
      <c r="B310" t="s">
        <v>40</v>
      </c>
      <c r="C310" t="s">
        <v>48</v>
      </c>
      <c r="D310" s="4">
        <v>1</v>
      </c>
      <c r="E310" s="4">
        <v>400000</v>
      </c>
      <c r="I310" s="5"/>
      <c r="J310" s="5"/>
    </row>
    <row r="311" spans="1:10" x14ac:dyDescent="0.25">
      <c r="A311" s="3" t="s">
        <v>344</v>
      </c>
      <c r="B311" t="s">
        <v>40</v>
      </c>
      <c r="C311" t="s">
        <v>21</v>
      </c>
      <c r="D311" s="4">
        <v>1</v>
      </c>
      <c r="E311" s="4">
        <v>100000</v>
      </c>
      <c r="I311" s="5"/>
      <c r="J311" s="5"/>
    </row>
    <row r="312" spans="1:10" x14ac:dyDescent="0.25">
      <c r="A312" s="3" t="s">
        <v>345</v>
      </c>
      <c r="B312" t="s">
        <v>40</v>
      </c>
      <c r="C312" t="s">
        <v>46</v>
      </c>
      <c r="D312" s="4">
        <v>1</v>
      </c>
      <c r="E312" s="4">
        <v>250000</v>
      </c>
      <c r="I312" s="5"/>
      <c r="J312" s="5"/>
    </row>
    <row r="313" spans="1:10" x14ac:dyDescent="0.25">
      <c r="A313" s="3" t="s">
        <v>346</v>
      </c>
      <c r="B313" t="s">
        <v>40</v>
      </c>
      <c r="C313" t="s">
        <v>21</v>
      </c>
      <c r="D313" s="4">
        <v>1</v>
      </c>
      <c r="E313" s="4">
        <v>250000</v>
      </c>
      <c r="I313" s="5"/>
      <c r="J313" s="5"/>
    </row>
    <row r="314" spans="1:10" x14ac:dyDescent="0.25">
      <c r="A314" s="3" t="s">
        <v>347</v>
      </c>
      <c r="B314" t="s">
        <v>40</v>
      </c>
      <c r="C314" t="s">
        <v>21</v>
      </c>
      <c r="D314" s="4">
        <v>1</v>
      </c>
      <c r="E314" s="4">
        <v>250000</v>
      </c>
      <c r="I314" s="5"/>
      <c r="J314" s="5"/>
    </row>
    <row r="315" spans="1:10" x14ac:dyDescent="0.25">
      <c r="A315" s="3" t="s">
        <v>348</v>
      </c>
      <c r="B315" t="s">
        <v>40</v>
      </c>
      <c r="C315" t="s">
        <v>46</v>
      </c>
      <c r="D315" s="4">
        <v>1</v>
      </c>
      <c r="E315" s="4">
        <v>250000</v>
      </c>
      <c r="I315" s="5"/>
      <c r="J315" s="5"/>
    </row>
    <row r="316" spans="1:10" x14ac:dyDescent="0.25">
      <c r="A316" s="3" t="s">
        <v>349</v>
      </c>
      <c r="B316" t="s">
        <v>50</v>
      </c>
      <c r="C316" t="s">
        <v>21</v>
      </c>
      <c r="D316" s="4">
        <v>1</v>
      </c>
      <c r="E316" s="4">
        <v>200000</v>
      </c>
      <c r="I316" s="5"/>
      <c r="J316" s="5"/>
    </row>
    <row r="317" spans="1:10" x14ac:dyDescent="0.25">
      <c r="A317" s="3" t="s">
        <v>350</v>
      </c>
      <c r="B317" t="s">
        <v>40</v>
      </c>
      <c r="C317" t="s">
        <v>46</v>
      </c>
      <c r="D317" s="4">
        <v>1</v>
      </c>
      <c r="E317" s="4">
        <v>250000</v>
      </c>
      <c r="I317" s="5"/>
      <c r="J317" s="5"/>
    </row>
    <row r="318" spans="1:10" x14ac:dyDescent="0.25">
      <c r="A318" s="3" t="s">
        <v>351</v>
      </c>
      <c r="B318" t="s">
        <v>40</v>
      </c>
      <c r="C318" t="s">
        <v>21</v>
      </c>
      <c r="D318" s="4">
        <v>1</v>
      </c>
      <c r="E318" s="4">
        <v>200000</v>
      </c>
      <c r="I318" s="5"/>
      <c r="J318" s="5"/>
    </row>
    <row r="319" spans="1:10" x14ac:dyDescent="0.25">
      <c r="A319" s="3" t="s">
        <v>352</v>
      </c>
      <c r="B319" t="s">
        <v>40</v>
      </c>
      <c r="C319" t="s">
        <v>66</v>
      </c>
      <c r="D319" s="4">
        <v>1</v>
      </c>
      <c r="E319" s="4">
        <v>300000</v>
      </c>
      <c r="I319" s="5"/>
      <c r="J319" s="5"/>
    </row>
    <row r="320" spans="1:10" x14ac:dyDescent="0.25">
      <c r="A320" s="3" t="s">
        <v>353</v>
      </c>
      <c r="B320" t="s">
        <v>40</v>
      </c>
      <c r="C320" t="s">
        <v>56</v>
      </c>
      <c r="D320" s="4">
        <v>1</v>
      </c>
      <c r="E320" s="4">
        <v>200000</v>
      </c>
      <c r="I320" s="5"/>
      <c r="J320" s="5"/>
    </row>
    <row r="321" spans="1:10" x14ac:dyDescent="0.25">
      <c r="A321" s="3" t="s">
        <v>354</v>
      </c>
      <c r="B321" t="s">
        <v>40</v>
      </c>
      <c r="C321" t="s">
        <v>46</v>
      </c>
      <c r="D321" s="4">
        <v>1</v>
      </c>
      <c r="E321" s="4">
        <v>250000</v>
      </c>
      <c r="I321" s="5"/>
      <c r="J321" s="5"/>
    </row>
    <row r="322" spans="1:10" x14ac:dyDescent="0.25">
      <c r="A322" s="3" t="s">
        <v>355</v>
      </c>
      <c r="B322" t="s">
        <v>40</v>
      </c>
      <c r="C322" t="s">
        <v>21</v>
      </c>
      <c r="D322" s="4">
        <v>1</v>
      </c>
      <c r="E322" s="4">
        <v>300000</v>
      </c>
      <c r="I322" s="5"/>
      <c r="J322" s="5"/>
    </row>
    <row r="323" spans="1:10" x14ac:dyDescent="0.25">
      <c r="A323" s="9" t="s">
        <v>356</v>
      </c>
      <c r="B323" t="s">
        <v>42</v>
      </c>
      <c r="C323" t="s">
        <v>21</v>
      </c>
      <c r="D323" s="4">
        <v>1</v>
      </c>
      <c r="E323" s="4">
        <v>100000</v>
      </c>
      <c r="I323" s="5"/>
      <c r="J323" s="5"/>
    </row>
    <row r="324" spans="1:10" x14ac:dyDescent="0.25">
      <c r="A324" s="3" t="s">
        <v>357</v>
      </c>
      <c r="B324" t="s">
        <v>40</v>
      </c>
      <c r="C324" t="s">
        <v>21</v>
      </c>
      <c r="D324" s="4">
        <v>1</v>
      </c>
      <c r="E324" s="4">
        <v>100000</v>
      </c>
      <c r="I324" s="5"/>
      <c r="J324" s="5"/>
    </row>
    <row r="325" spans="1:10" x14ac:dyDescent="0.25">
      <c r="A325" s="3" t="s">
        <v>358</v>
      </c>
      <c r="B325" t="s">
        <v>40</v>
      </c>
      <c r="C325" t="s">
        <v>21</v>
      </c>
      <c r="D325" s="4">
        <v>1</v>
      </c>
      <c r="E325" s="4">
        <v>200000</v>
      </c>
      <c r="I325" s="5"/>
      <c r="J325" s="5"/>
    </row>
    <row r="326" spans="1:10" x14ac:dyDescent="0.25">
      <c r="A326" s="3" t="s">
        <v>359</v>
      </c>
      <c r="B326" t="s">
        <v>40</v>
      </c>
      <c r="C326" t="s">
        <v>21</v>
      </c>
      <c r="D326" s="4">
        <v>1</v>
      </c>
      <c r="E326" s="4">
        <v>100000</v>
      </c>
      <c r="I326" s="5"/>
      <c r="J326" s="5"/>
    </row>
    <row r="327" spans="1:10" x14ac:dyDescent="0.25">
      <c r="A327" s="3" t="s">
        <v>360</v>
      </c>
      <c r="B327" t="s">
        <v>40</v>
      </c>
      <c r="C327" t="s">
        <v>58</v>
      </c>
      <c r="D327" s="4">
        <v>1</v>
      </c>
      <c r="E327" s="4">
        <v>150000</v>
      </c>
      <c r="I327" s="5"/>
      <c r="J327" s="5"/>
    </row>
    <row r="328" spans="1:10" x14ac:dyDescent="0.25">
      <c r="A328" s="3" t="s">
        <v>361</v>
      </c>
      <c r="B328" t="s">
        <v>42</v>
      </c>
      <c r="C328" t="s">
        <v>21</v>
      </c>
      <c r="D328" s="4">
        <v>1</v>
      </c>
      <c r="E328" s="4">
        <v>200000</v>
      </c>
      <c r="I328" s="5"/>
      <c r="J328" s="5"/>
    </row>
    <row r="329" spans="1:10" x14ac:dyDescent="0.25">
      <c r="A329" s="3" t="s">
        <v>362</v>
      </c>
      <c r="B329" t="s">
        <v>40</v>
      </c>
      <c r="C329" t="s">
        <v>66</v>
      </c>
      <c r="D329" s="4">
        <v>1</v>
      </c>
      <c r="E329" s="4">
        <v>300000</v>
      </c>
      <c r="I329" s="5"/>
      <c r="J329" s="5"/>
    </row>
    <row r="330" spans="1:10" x14ac:dyDescent="0.25">
      <c r="A330" s="6" t="s">
        <v>363</v>
      </c>
      <c r="B330" t="s">
        <v>40</v>
      </c>
      <c r="C330" t="s">
        <v>21</v>
      </c>
      <c r="D330" s="4">
        <v>1</v>
      </c>
      <c r="E330" s="4">
        <v>400000</v>
      </c>
      <c r="I330" s="5"/>
      <c r="J330" s="5"/>
    </row>
    <row r="331" spans="1:10" x14ac:dyDescent="0.25">
      <c r="A331" s="3" t="s">
        <v>364</v>
      </c>
      <c r="B331" t="s">
        <v>40</v>
      </c>
      <c r="C331" t="s">
        <v>21</v>
      </c>
      <c r="D331" s="4">
        <v>1</v>
      </c>
      <c r="E331" s="4">
        <v>200000</v>
      </c>
      <c r="I331" s="5"/>
      <c r="J331" s="5"/>
    </row>
    <row r="332" spans="1:10" x14ac:dyDescent="0.25">
      <c r="A332" s="3" t="s">
        <v>365</v>
      </c>
      <c r="B332" t="s">
        <v>40</v>
      </c>
      <c r="C332" t="s">
        <v>46</v>
      </c>
      <c r="D332" s="4">
        <v>1</v>
      </c>
      <c r="E332" s="4">
        <v>250000</v>
      </c>
      <c r="I332" s="5"/>
      <c r="J332" s="5"/>
    </row>
    <row r="333" spans="1:10" x14ac:dyDescent="0.25">
      <c r="A333" s="3" t="s">
        <v>366</v>
      </c>
      <c r="B333" t="s">
        <v>40</v>
      </c>
      <c r="C333" t="s">
        <v>21</v>
      </c>
      <c r="D333" s="4">
        <v>1</v>
      </c>
      <c r="E333" s="4">
        <v>400000</v>
      </c>
      <c r="I333" s="5"/>
      <c r="J333" s="5"/>
    </row>
    <row r="334" spans="1:10" x14ac:dyDescent="0.25">
      <c r="A334" s="3" t="s">
        <v>367</v>
      </c>
      <c r="B334" t="s">
        <v>40</v>
      </c>
      <c r="C334" t="s">
        <v>58</v>
      </c>
      <c r="D334" s="4">
        <v>1</v>
      </c>
      <c r="E334" s="4">
        <v>150000</v>
      </c>
      <c r="I334" s="5"/>
      <c r="J334" s="5"/>
    </row>
    <row r="335" spans="1:10" x14ac:dyDescent="0.25">
      <c r="A335" s="3" t="s">
        <v>368</v>
      </c>
      <c r="B335" t="s">
        <v>40</v>
      </c>
      <c r="C335" t="s">
        <v>21</v>
      </c>
      <c r="D335" s="4">
        <v>1</v>
      </c>
      <c r="E335" s="4">
        <v>200000</v>
      </c>
      <c r="I335" s="5"/>
      <c r="J335" s="5"/>
    </row>
    <row r="336" spans="1:10" x14ac:dyDescent="0.25">
      <c r="A336" s="3" t="s">
        <v>369</v>
      </c>
      <c r="B336" t="s">
        <v>40</v>
      </c>
      <c r="C336" t="s">
        <v>21</v>
      </c>
      <c r="D336" s="4">
        <v>1</v>
      </c>
      <c r="E336" s="4">
        <v>150000</v>
      </c>
      <c r="I336" s="5"/>
      <c r="J336" s="5"/>
    </row>
    <row r="337" spans="1:10" x14ac:dyDescent="0.25">
      <c r="A337" s="3" t="s">
        <v>370</v>
      </c>
      <c r="B337" t="s">
        <v>40</v>
      </c>
      <c r="C337" t="s">
        <v>21</v>
      </c>
      <c r="D337" s="4">
        <v>1</v>
      </c>
      <c r="E337" s="4">
        <v>400000</v>
      </c>
      <c r="I337" s="5"/>
      <c r="J337" s="5"/>
    </row>
    <row r="338" spans="1:10" x14ac:dyDescent="0.25">
      <c r="A338" s="3" t="s">
        <v>371</v>
      </c>
      <c r="B338" t="s">
        <v>40</v>
      </c>
      <c r="C338" t="s">
        <v>21</v>
      </c>
      <c r="D338" s="4">
        <v>1</v>
      </c>
      <c r="E338" s="4">
        <v>300000</v>
      </c>
      <c r="I338" s="5"/>
      <c r="J338" s="5"/>
    </row>
    <row r="339" spans="1:10" x14ac:dyDescent="0.25">
      <c r="A339" s="3" t="s">
        <v>372</v>
      </c>
      <c r="B339" t="s">
        <v>40</v>
      </c>
      <c r="C339" t="s">
        <v>21</v>
      </c>
      <c r="D339" s="4">
        <v>1</v>
      </c>
      <c r="E339" s="4">
        <v>50000</v>
      </c>
      <c r="I339" s="5"/>
      <c r="J339" s="5"/>
    </row>
    <row r="340" spans="1:10" x14ac:dyDescent="0.25">
      <c r="A340" s="3" t="s">
        <v>373</v>
      </c>
      <c r="B340" t="s">
        <v>40</v>
      </c>
      <c r="C340" t="s">
        <v>48</v>
      </c>
      <c r="D340" s="4">
        <v>1</v>
      </c>
      <c r="E340" s="4">
        <v>400000</v>
      </c>
      <c r="I340" s="5"/>
      <c r="J340" s="5"/>
    </row>
    <row r="341" spans="1:10" x14ac:dyDescent="0.25">
      <c r="A341" s="3" t="s">
        <v>374</v>
      </c>
      <c r="B341" t="s">
        <v>40</v>
      </c>
      <c r="C341" t="s">
        <v>46</v>
      </c>
      <c r="D341" s="4">
        <v>1</v>
      </c>
      <c r="E341" s="4">
        <v>250000</v>
      </c>
      <c r="I341" s="5"/>
      <c r="J341" s="5"/>
    </row>
    <row r="342" spans="1:10" x14ac:dyDescent="0.25">
      <c r="A342" s="3" t="s">
        <v>375</v>
      </c>
      <c r="B342" t="s">
        <v>40</v>
      </c>
      <c r="C342" t="s">
        <v>21</v>
      </c>
      <c r="D342" s="4">
        <v>1</v>
      </c>
      <c r="E342" s="4">
        <v>300000</v>
      </c>
      <c r="I342" s="5"/>
      <c r="J342" s="5"/>
    </row>
    <row r="343" spans="1:10" x14ac:dyDescent="0.25">
      <c r="A343" s="3" t="s">
        <v>376</v>
      </c>
      <c r="B343" t="s">
        <v>40</v>
      </c>
      <c r="C343" t="s">
        <v>21</v>
      </c>
      <c r="D343" s="4">
        <v>1</v>
      </c>
      <c r="E343" s="4">
        <v>200000</v>
      </c>
      <c r="I343" s="5"/>
      <c r="J343" s="5"/>
    </row>
    <row r="344" spans="1:10" x14ac:dyDescent="0.25">
      <c r="A344" s="3" t="s">
        <v>377</v>
      </c>
      <c r="B344" t="s">
        <v>40</v>
      </c>
      <c r="C344" t="s">
        <v>21</v>
      </c>
      <c r="D344" s="4">
        <v>1</v>
      </c>
      <c r="E344" s="4">
        <v>150000</v>
      </c>
      <c r="I344" s="5"/>
      <c r="J344" s="5"/>
    </row>
    <row r="345" spans="1:10" x14ac:dyDescent="0.25">
      <c r="A345" s="3" t="s">
        <v>378</v>
      </c>
      <c r="B345" t="s">
        <v>40</v>
      </c>
      <c r="C345" t="s">
        <v>168</v>
      </c>
      <c r="D345" s="4">
        <v>1</v>
      </c>
      <c r="E345" s="4">
        <v>100000</v>
      </c>
      <c r="I345" s="5"/>
      <c r="J345" s="5"/>
    </row>
    <row r="346" spans="1:10" x14ac:dyDescent="0.25">
      <c r="A346" s="3" t="s">
        <v>379</v>
      </c>
      <c r="B346" t="s">
        <v>40</v>
      </c>
      <c r="C346" t="s">
        <v>21</v>
      </c>
      <c r="D346" s="4">
        <v>1</v>
      </c>
      <c r="E346" s="4">
        <v>400000</v>
      </c>
      <c r="I346" s="5"/>
      <c r="J346" s="5"/>
    </row>
    <row r="347" spans="1:10" x14ac:dyDescent="0.25">
      <c r="A347" s="3" t="s">
        <v>380</v>
      </c>
      <c r="B347" t="s">
        <v>40</v>
      </c>
      <c r="C347" t="s">
        <v>58</v>
      </c>
      <c r="D347" s="4">
        <v>2</v>
      </c>
      <c r="E347" s="4">
        <v>150000</v>
      </c>
      <c r="I347" s="5"/>
      <c r="J347" s="5"/>
    </row>
    <row r="348" spans="1:10" x14ac:dyDescent="0.25">
      <c r="A348" s="3" t="s">
        <v>381</v>
      </c>
      <c r="B348" t="s">
        <v>40</v>
      </c>
      <c r="C348" t="s">
        <v>21</v>
      </c>
      <c r="D348" s="4">
        <v>1</v>
      </c>
      <c r="E348" s="4">
        <v>200000</v>
      </c>
      <c r="I348" s="5"/>
      <c r="J348" s="5"/>
    </row>
    <row r="349" spans="1:10" x14ac:dyDescent="0.25">
      <c r="A349" s="3" t="s">
        <v>382</v>
      </c>
      <c r="B349" t="s">
        <v>42</v>
      </c>
      <c r="C349" t="s">
        <v>21</v>
      </c>
      <c r="D349" s="4">
        <v>1</v>
      </c>
      <c r="E349" s="4">
        <v>100000</v>
      </c>
      <c r="I349" s="5"/>
      <c r="J349" s="5"/>
    </row>
    <row r="350" spans="1:10" x14ac:dyDescent="0.25">
      <c r="A350" s="3" t="s">
        <v>383</v>
      </c>
      <c r="B350" t="s">
        <v>50</v>
      </c>
      <c r="C350" t="s">
        <v>21</v>
      </c>
      <c r="D350" s="4">
        <v>1</v>
      </c>
      <c r="E350" s="4">
        <v>75000</v>
      </c>
      <c r="I350" s="5"/>
      <c r="J350" s="5"/>
    </row>
    <row r="351" spans="1:10" x14ac:dyDescent="0.25">
      <c r="A351" s="6" t="s">
        <v>384</v>
      </c>
      <c r="B351" t="s">
        <v>40</v>
      </c>
      <c r="C351" t="s">
        <v>21</v>
      </c>
      <c r="D351" s="4">
        <v>1</v>
      </c>
      <c r="E351" s="4">
        <v>200000</v>
      </c>
      <c r="I351" s="5"/>
      <c r="J351" s="5"/>
    </row>
    <row r="352" spans="1:10" x14ac:dyDescent="0.25">
      <c r="A352" s="3" t="s">
        <v>385</v>
      </c>
      <c r="B352" t="s">
        <v>40</v>
      </c>
      <c r="C352" t="s">
        <v>21</v>
      </c>
      <c r="D352" s="4">
        <v>1</v>
      </c>
      <c r="E352" s="4">
        <v>500000</v>
      </c>
      <c r="I352" s="5"/>
      <c r="J352" s="5"/>
    </row>
    <row r="353" spans="1:10" x14ac:dyDescent="0.25">
      <c r="A353" s="3" t="s">
        <v>386</v>
      </c>
      <c r="B353" t="s">
        <v>40</v>
      </c>
      <c r="C353" t="s">
        <v>21</v>
      </c>
      <c r="D353" s="4">
        <v>1</v>
      </c>
      <c r="E353" s="4">
        <v>300000</v>
      </c>
      <c r="I353" s="5"/>
      <c r="J353" s="5"/>
    </row>
    <row r="354" spans="1:10" x14ac:dyDescent="0.25">
      <c r="A354" s="3" t="s">
        <v>387</v>
      </c>
      <c r="B354" t="s">
        <v>40</v>
      </c>
      <c r="C354" t="s">
        <v>21</v>
      </c>
      <c r="D354" s="4">
        <v>1</v>
      </c>
      <c r="E354" s="4">
        <v>400000</v>
      </c>
      <c r="I354" s="5"/>
      <c r="J354" s="5"/>
    </row>
    <row r="355" spans="1:10" x14ac:dyDescent="0.25">
      <c r="A355" s="3" t="s">
        <v>388</v>
      </c>
      <c r="B355" t="s">
        <v>40</v>
      </c>
      <c r="C355" t="s">
        <v>21</v>
      </c>
      <c r="D355" s="4">
        <v>1</v>
      </c>
      <c r="E355" s="4">
        <v>400000</v>
      </c>
      <c r="I355" s="5"/>
      <c r="J355" s="5"/>
    </row>
    <row r="356" spans="1:10" x14ac:dyDescent="0.25">
      <c r="A356" s="3" t="s">
        <v>389</v>
      </c>
      <c r="B356" t="s">
        <v>40</v>
      </c>
      <c r="C356" t="s">
        <v>21</v>
      </c>
      <c r="D356" s="4">
        <v>1</v>
      </c>
      <c r="E356" s="4">
        <v>400000</v>
      </c>
      <c r="I356" s="5"/>
      <c r="J356" s="5"/>
    </row>
    <row r="357" spans="1:10" x14ac:dyDescent="0.25">
      <c r="A357" s="3" t="s">
        <v>390</v>
      </c>
      <c r="B357" t="s">
        <v>40</v>
      </c>
      <c r="C357" t="s">
        <v>21</v>
      </c>
      <c r="D357" s="4">
        <v>1</v>
      </c>
      <c r="E357" s="4">
        <v>75000</v>
      </c>
      <c r="I357" s="5"/>
      <c r="J357" s="5"/>
    </row>
    <row r="358" spans="1:10" x14ac:dyDescent="0.25">
      <c r="A358" s="9" t="s">
        <v>391</v>
      </c>
      <c r="B358" t="s">
        <v>29</v>
      </c>
      <c r="C358" t="s">
        <v>21</v>
      </c>
      <c r="D358" s="4">
        <v>1</v>
      </c>
      <c r="E358" s="4">
        <v>50000</v>
      </c>
      <c r="I358" s="5"/>
      <c r="J358" s="5"/>
    </row>
    <row r="359" spans="1:10" x14ac:dyDescent="0.25">
      <c r="A359" s="3" t="s">
        <v>392</v>
      </c>
      <c r="B359" t="s">
        <v>40</v>
      </c>
      <c r="C359" t="s">
        <v>21</v>
      </c>
      <c r="D359" s="4">
        <v>1</v>
      </c>
      <c r="E359" s="4">
        <v>250000</v>
      </c>
      <c r="I359" s="5"/>
      <c r="J359" s="5"/>
    </row>
    <row r="360" spans="1:10" x14ac:dyDescent="0.25">
      <c r="A360" s="3" t="s">
        <v>393</v>
      </c>
      <c r="B360" t="s">
        <v>40</v>
      </c>
      <c r="C360" t="s">
        <v>66</v>
      </c>
      <c r="D360" s="4">
        <v>1</v>
      </c>
      <c r="E360" s="4">
        <v>300000</v>
      </c>
      <c r="I360" s="5"/>
      <c r="J360" s="5"/>
    </row>
    <row r="361" spans="1:10" x14ac:dyDescent="0.25">
      <c r="A361" s="3" t="s">
        <v>394</v>
      </c>
      <c r="B361" t="s">
        <v>40</v>
      </c>
      <c r="C361" t="s">
        <v>60</v>
      </c>
      <c r="D361" s="4">
        <v>1</v>
      </c>
      <c r="E361" s="4">
        <v>500000</v>
      </c>
      <c r="I361" s="5"/>
      <c r="J361" s="5"/>
    </row>
    <row r="362" spans="1:10" x14ac:dyDescent="0.25">
      <c r="A362" s="3" t="s">
        <v>395</v>
      </c>
      <c r="B362" t="s">
        <v>40</v>
      </c>
      <c r="C362" t="s">
        <v>21</v>
      </c>
      <c r="D362" s="4">
        <v>1</v>
      </c>
      <c r="E362" s="4">
        <v>400000</v>
      </c>
      <c r="I362" s="5"/>
      <c r="J362" s="5"/>
    </row>
    <row r="363" spans="1:10" x14ac:dyDescent="0.25">
      <c r="A363" s="3" t="s">
        <v>396</v>
      </c>
      <c r="B363" t="s">
        <v>40</v>
      </c>
      <c r="C363" t="s">
        <v>56</v>
      </c>
      <c r="D363" s="4">
        <v>1</v>
      </c>
      <c r="E363" s="4">
        <v>200000</v>
      </c>
      <c r="I363" s="5"/>
      <c r="J363" s="5"/>
    </row>
    <row r="364" spans="1:10" x14ac:dyDescent="0.25">
      <c r="A364" s="3" t="s">
        <v>397</v>
      </c>
      <c r="B364" t="s">
        <v>40</v>
      </c>
      <c r="C364" t="s">
        <v>21</v>
      </c>
      <c r="D364" s="4">
        <v>1</v>
      </c>
      <c r="E364" s="4">
        <v>200000</v>
      </c>
      <c r="I364" s="5"/>
      <c r="J364" s="5"/>
    </row>
    <row r="365" spans="1:10" x14ac:dyDescent="0.25">
      <c r="A365" s="3" t="s">
        <v>398</v>
      </c>
      <c r="B365" t="s">
        <v>40</v>
      </c>
      <c r="C365" t="s">
        <v>21</v>
      </c>
      <c r="D365" s="4">
        <v>1</v>
      </c>
      <c r="E365" s="4">
        <v>400000</v>
      </c>
      <c r="I365" s="5"/>
      <c r="J365" s="5"/>
    </row>
    <row r="366" spans="1:10" x14ac:dyDescent="0.25">
      <c r="A366" s="3" t="s">
        <v>399</v>
      </c>
      <c r="B366" t="s">
        <v>40</v>
      </c>
      <c r="C366" t="s">
        <v>66</v>
      </c>
      <c r="D366" s="4">
        <v>1</v>
      </c>
      <c r="E366" s="4">
        <v>300000</v>
      </c>
      <c r="I366" s="5"/>
      <c r="J366" s="5"/>
    </row>
    <row r="367" spans="1:10" x14ac:dyDescent="0.25">
      <c r="A367" s="9" t="s">
        <v>400</v>
      </c>
      <c r="B367" t="s">
        <v>29</v>
      </c>
      <c r="C367" t="s">
        <v>21</v>
      </c>
      <c r="D367" s="4">
        <v>1</v>
      </c>
      <c r="E367" s="4">
        <v>50000</v>
      </c>
      <c r="I367" s="5"/>
      <c r="J367" s="5"/>
    </row>
    <row r="368" spans="1:10" x14ac:dyDescent="0.25">
      <c r="A368" s="9" t="s">
        <v>401</v>
      </c>
      <c r="B368" t="s">
        <v>29</v>
      </c>
      <c r="C368" t="s">
        <v>21</v>
      </c>
      <c r="D368" s="4">
        <v>1</v>
      </c>
      <c r="E368" s="4">
        <v>50000</v>
      </c>
      <c r="I368" s="5"/>
      <c r="J368" s="5"/>
    </row>
    <row r="369" spans="1:10" x14ac:dyDescent="0.25">
      <c r="A369" s="3" t="s">
        <v>402</v>
      </c>
      <c r="B369" t="s">
        <v>40</v>
      </c>
      <c r="C369" t="s">
        <v>21</v>
      </c>
      <c r="D369" s="4">
        <v>1</v>
      </c>
      <c r="E369" s="4">
        <v>300000</v>
      </c>
      <c r="I369" s="5"/>
      <c r="J369" s="5"/>
    </row>
    <row r="370" spans="1:10" x14ac:dyDescent="0.25">
      <c r="A370" s="3" t="s">
        <v>403</v>
      </c>
      <c r="B370" t="s">
        <v>40</v>
      </c>
      <c r="C370" t="s">
        <v>48</v>
      </c>
      <c r="D370" s="4">
        <v>1</v>
      </c>
      <c r="E370" s="4">
        <v>400000</v>
      </c>
      <c r="I370" s="5"/>
      <c r="J370" s="5"/>
    </row>
    <row r="371" spans="1:10" x14ac:dyDescent="0.25">
      <c r="A371" s="3" t="s">
        <v>404</v>
      </c>
      <c r="B371" t="s">
        <v>40</v>
      </c>
      <c r="C371" t="s">
        <v>21</v>
      </c>
      <c r="D371" s="4">
        <v>1</v>
      </c>
      <c r="E371" s="4">
        <v>400000</v>
      </c>
      <c r="I371" s="5"/>
      <c r="J371" s="5"/>
    </row>
    <row r="372" spans="1:10" x14ac:dyDescent="0.25">
      <c r="A372" s="3" t="s">
        <v>405</v>
      </c>
      <c r="B372" t="s">
        <v>40</v>
      </c>
      <c r="C372" t="s">
        <v>66</v>
      </c>
      <c r="D372" s="4">
        <v>1</v>
      </c>
      <c r="E372" s="4">
        <v>300000</v>
      </c>
      <c r="I372" s="5"/>
      <c r="J372" s="5"/>
    </row>
    <row r="373" spans="1:10" x14ac:dyDescent="0.25">
      <c r="A373" s="3" t="s">
        <v>406</v>
      </c>
      <c r="B373" t="s">
        <v>40</v>
      </c>
      <c r="C373" t="s">
        <v>60</v>
      </c>
      <c r="D373" s="4">
        <v>1</v>
      </c>
      <c r="E373" s="4">
        <v>500000</v>
      </c>
      <c r="I373" s="5"/>
      <c r="J373" s="5"/>
    </row>
    <row r="374" spans="1:10" x14ac:dyDescent="0.25">
      <c r="A374" s="9" t="s">
        <v>407</v>
      </c>
      <c r="B374" t="s">
        <v>42</v>
      </c>
      <c r="C374" t="s">
        <v>21</v>
      </c>
      <c r="D374" s="4">
        <v>1</v>
      </c>
      <c r="E374" s="4">
        <v>100000</v>
      </c>
      <c r="I374" s="5"/>
      <c r="J374" s="5"/>
    </row>
    <row r="375" spans="1:10" x14ac:dyDescent="0.25">
      <c r="A375" s="3" t="s">
        <v>408</v>
      </c>
      <c r="B375" t="s">
        <v>40</v>
      </c>
      <c r="C375" t="s">
        <v>21</v>
      </c>
      <c r="D375" s="4">
        <v>1</v>
      </c>
      <c r="E375" s="4">
        <v>200000</v>
      </c>
      <c r="I375" s="5"/>
      <c r="J375" s="5"/>
    </row>
    <row r="376" spans="1:10" x14ac:dyDescent="0.25">
      <c r="A376" s="3" t="s">
        <v>409</v>
      </c>
      <c r="B376" t="s">
        <v>40</v>
      </c>
      <c r="C376" t="s">
        <v>21</v>
      </c>
      <c r="D376" s="4">
        <v>1</v>
      </c>
      <c r="E376" s="4">
        <v>250000</v>
      </c>
      <c r="I376" s="5"/>
      <c r="J376" s="5"/>
    </row>
    <row r="377" spans="1:10" x14ac:dyDescent="0.25">
      <c r="A377" s="3" t="s">
        <v>410</v>
      </c>
      <c r="B377" t="s">
        <v>40</v>
      </c>
      <c r="C377" t="s">
        <v>21</v>
      </c>
      <c r="D377" s="4">
        <v>1</v>
      </c>
      <c r="E377" s="4">
        <v>100000</v>
      </c>
      <c r="I377" s="5"/>
      <c r="J377" s="5"/>
    </row>
    <row r="378" spans="1:10" x14ac:dyDescent="0.25">
      <c r="A378" s="3" t="s">
        <v>411</v>
      </c>
      <c r="B378" t="s">
        <v>40</v>
      </c>
      <c r="C378" t="s">
        <v>21</v>
      </c>
      <c r="D378" s="4">
        <v>1</v>
      </c>
      <c r="E378" s="4">
        <v>300000</v>
      </c>
      <c r="I378" s="5"/>
      <c r="J378" s="5"/>
    </row>
    <row r="379" spans="1:10" x14ac:dyDescent="0.25">
      <c r="A379" s="3" t="s">
        <v>412</v>
      </c>
      <c r="B379" t="s">
        <v>40</v>
      </c>
      <c r="C379" t="s">
        <v>21</v>
      </c>
      <c r="D379" s="4">
        <v>1</v>
      </c>
      <c r="E379" s="4">
        <v>500000</v>
      </c>
      <c r="I379" s="5"/>
      <c r="J379" s="5"/>
    </row>
    <row r="380" spans="1:10" x14ac:dyDescent="0.25">
      <c r="A380" s="6" t="s">
        <v>413</v>
      </c>
      <c r="B380" t="s">
        <v>40</v>
      </c>
      <c r="C380" t="s">
        <v>179</v>
      </c>
      <c r="D380" s="4">
        <v>1</v>
      </c>
      <c r="E380" s="4">
        <v>350000</v>
      </c>
      <c r="I380" s="5"/>
      <c r="J380" s="5"/>
    </row>
    <row r="381" spans="1:10" x14ac:dyDescent="0.25">
      <c r="A381" s="3" t="s">
        <v>414</v>
      </c>
      <c r="B381" t="s">
        <v>40</v>
      </c>
      <c r="C381" t="s">
        <v>66</v>
      </c>
      <c r="D381" s="4">
        <v>1</v>
      </c>
      <c r="E381" s="4">
        <v>300000</v>
      </c>
      <c r="I381" s="5"/>
      <c r="J381" s="5"/>
    </row>
    <row r="382" spans="1:10" x14ac:dyDescent="0.25">
      <c r="A382" s="3" t="s">
        <v>415</v>
      </c>
      <c r="B382" t="s">
        <v>40</v>
      </c>
      <c r="C382" t="s">
        <v>56</v>
      </c>
      <c r="D382" s="4">
        <v>1</v>
      </c>
      <c r="E382" s="4">
        <v>200000</v>
      </c>
      <c r="I382" s="5"/>
      <c r="J382" s="5"/>
    </row>
    <row r="383" spans="1:10" x14ac:dyDescent="0.25">
      <c r="A383" s="3" t="s">
        <v>416</v>
      </c>
      <c r="B383" t="s">
        <v>40</v>
      </c>
      <c r="C383" t="s">
        <v>21</v>
      </c>
      <c r="D383" s="4">
        <v>1</v>
      </c>
      <c r="E383" s="4">
        <v>150000</v>
      </c>
      <c r="I383" s="5"/>
      <c r="J383" s="5"/>
    </row>
    <row r="384" spans="1:10" x14ac:dyDescent="0.25">
      <c r="A384" s="3" t="s">
        <v>417</v>
      </c>
      <c r="B384" t="s">
        <v>40</v>
      </c>
      <c r="C384" t="s">
        <v>21</v>
      </c>
      <c r="D384" s="4">
        <v>1</v>
      </c>
      <c r="E384" s="4">
        <v>400000</v>
      </c>
      <c r="I384" s="5"/>
      <c r="J384" s="5"/>
    </row>
    <row r="385" spans="1:10" x14ac:dyDescent="0.25">
      <c r="A385" s="3" t="s">
        <v>418</v>
      </c>
      <c r="B385" t="s">
        <v>40</v>
      </c>
      <c r="C385" t="s">
        <v>21</v>
      </c>
      <c r="D385" s="4">
        <v>1</v>
      </c>
      <c r="E385" s="4">
        <v>500000</v>
      </c>
      <c r="I385" s="5"/>
      <c r="J385" s="5"/>
    </row>
    <row r="386" spans="1:10" x14ac:dyDescent="0.25">
      <c r="A386" s="3" t="s">
        <v>419</v>
      </c>
      <c r="B386" t="s">
        <v>40</v>
      </c>
      <c r="C386" t="s">
        <v>179</v>
      </c>
      <c r="D386" s="4">
        <v>1</v>
      </c>
      <c r="E386" s="4">
        <v>350000</v>
      </c>
      <c r="I386" s="5"/>
      <c r="J386" s="5"/>
    </row>
    <row r="387" spans="1:10" x14ac:dyDescent="0.25">
      <c r="A387" s="3" t="s">
        <v>420</v>
      </c>
      <c r="B387" t="s">
        <v>50</v>
      </c>
      <c r="C387" t="s">
        <v>21</v>
      </c>
      <c r="D387" s="4">
        <v>1</v>
      </c>
      <c r="E387" s="4">
        <v>200000</v>
      </c>
      <c r="I387" s="5"/>
      <c r="J387" s="5"/>
    </row>
    <row r="388" spans="1:10" x14ac:dyDescent="0.25">
      <c r="A388" s="6" t="s">
        <v>421</v>
      </c>
      <c r="B388" t="s">
        <v>40</v>
      </c>
      <c r="C388" t="s">
        <v>21</v>
      </c>
      <c r="D388" s="4">
        <v>1</v>
      </c>
      <c r="E388" s="4">
        <v>400000</v>
      </c>
      <c r="I388" s="5"/>
      <c r="J388" s="5"/>
    </row>
    <row r="389" spans="1:10" x14ac:dyDescent="0.25">
      <c r="A389" s="3" t="s">
        <v>422</v>
      </c>
      <c r="B389" t="s">
        <v>40</v>
      </c>
      <c r="C389" t="s">
        <v>60</v>
      </c>
      <c r="D389" s="4">
        <v>1</v>
      </c>
      <c r="E389" s="4">
        <v>500000</v>
      </c>
      <c r="I389" s="5"/>
      <c r="J389" s="5"/>
    </row>
    <row r="390" spans="1:10" x14ac:dyDescent="0.25">
      <c r="A390" s="3" t="s">
        <v>423</v>
      </c>
      <c r="B390" t="s">
        <v>40</v>
      </c>
      <c r="C390" t="s">
        <v>66</v>
      </c>
      <c r="D390" s="4">
        <v>1</v>
      </c>
      <c r="E390" s="4">
        <v>300000</v>
      </c>
      <c r="I390" s="5"/>
      <c r="J390" s="5"/>
    </row>
    <row r="391" spans="1:10" x14ac:dyDescent="0.25">
      <c r="A391" s="3" t="s">
        <v>424</v>
      </c>
      <c r="B391" t="s">
        <v>40</v>
      </c>
      <c r="C391" t="s">
        <v>21</v>
      </c>
      <c r="D391" s="4">
        <v>1</v>
      </c>
      <c r="E391" s="4">
        <v>150000</v>
      </c>
      <c r="I391" s="5"/>
      <c r="J391" s="5"/>
    </row>
    <row r="392" spans="1:10" x14ac:dyDescent="0.25">
      <c r="A392" s="3" t="s">
        <v>425</v>
      </c>
      <c r="B392" t="s">
        <v>40</v>
      </c>
      <c r="C392" t="s">
        <v>46</v>
      </c>
      <c r="D392" s="4">
        <v>1</v>
      </c>
      <c r="E392" s="4">
        <v>250000</v>
      </c>
      <c r="I392" s="5"/>
      <c r="J392" s="5"/>
    </row>
    <row r="393" spans="1:10" x14ac:dyDescent="0.25">
      <c r="A393" s="3" t="s">
        <v>426</v>
      </c>
      <c r="B393" t="s">
        <v>40</v>
      </c>
      <c r="C393" t="s">
        <v>21</v>
      </c>
      <c r="D393" s="4">
        <v>1</v>
      </c>
      <c r="E393" s="4">
        <v>300000</v>
      </c>
      <c r="I393" s="5"/>
      <c r="J393" s="5"/>
    </row>
    <row r="394" spans="1:10" x14ac:dyDescent="0.25">
      <c r="A394" s="3" t="s">
        <v>427</v>
      </c>
      <c r="B394" t="s">
        <v>42</v>
      </c>
      <c r="C394" t="s">
        <v>21</v>
      </c>
      <c r="D394" s="4">
        <v>1</v>
      </c>
      <c r="E394" s="4">
        <v>100000</v>
      </c>
      <c r="I394" s="5"/>
      <c r="J394" s="5"/>
    </row>
    <row r="395" spans="1:10" x14ac:dyDescent="0.25">
      <c r="A395" s="3" t="s">
        <v>428</v>
      </c>
      <c r="B395" t="s">
        <v>40</v>
      </c>
      <c r="C395" t="s">
        <v>48</v>
      </c>
      <c r="D395" s="4">
        <v>1</v>
      </c>
      <c r="E395" s="4">
        <v>400000</v>
      </c>
      <c r="I395" s="5"/>
      <c r="J395" s="5"/>
    </row>
    <row r="396" spans="1:10" x14ac:dyDescent="0.25">
      <c r="A396" s="3" t="s">
        <v>429</v>
      </c>
      <c r="B396" t="s">
        <v>40</v>
      </c>
      <c r="C396" t="s">
        <v>21</v>
      </c>
      <c r="D396" s="4">
        <v>1</v>
      </c>
      <c r="E396" s="4">
        <v>200000</v>
      </c>
      <c r="I396" s="5"/>
      <c r="J396" s="5"/>
    </row>
    <row r="397" spans="1:10" x14ac:dyDescent="0.25">
      <c r="A397" s="3" t="s">
        <v>430</v>
      </c>
      <c r="B397" t="s">
        <v>40</v>
      </c>
      <c r="C397" t="s">
        <v>179</v>
      </c>
      <c r="D397" s="4">
        <v>1</v>
      </c>
      <c r="E397" s="4">
        <v>350000</v>
      </c>
      <c r="I397" s="5"/>
      <c r="J397" s="5"/>
    </row>
    <row r="398" spans="1:10" x14ac:dyDescent="0.25">
      <c r="A398" s="3" t="s">
        <v>431</v>
      </c>
      <c r="B398" t="s">
        <v>40</v>
      </c>
      <c r="C398" t="s">
        <v>60</v>
      </c>
      <c r="D398" s="4">
        <v>1</v>
      </c>
      <c r="E398" s="4">
        <v>500000</v>
      </c>
      <c r="I398" s="5"/>
      <c r="J398" s="5"/>
    </row>
    <row r="399" spans="1:10" x14ac:dyDescent="0.25">
      <c r="A399" s="3" t="s">
        <v>432</v>
      </c>
      <c r="B399" t="s">
        <v>40</v>
      </c>
      <c r="C399" t="s">
        <v>21</v>
      </c>
      <c r="D399" s="4">
        <v>1</v>
      </c>
      <c r="E399" s="4">
        <v>300000</v>
      </c>
      <c r="I399" s="5"/>
      <c r="J399" s="5"/>
    </row>
    <row r="400" spans="1:10" x14ac:dyDescent="0.25">
      <c r="A400" s="3" t="s">
        <v>433</v>
      </c>
      <c r="B400" t="s">
        <v>40</v>
      </c>
      <c r="C400" t="s">
        <v>21</v>
      </c>
      <c r="D400" s="4">
        <v>1</v>
      </c>
      <c r="E400" s="4">
        <v>300000</v>
      </c>
      <c r="I400" s="5"/>
      <c r="J400" s="5"/>
    </row>
    <row r="401" spans="1:10" x14ac:dyDescent="0.25">
      <c r="A401" s="3" t="s">
        <v>434</v>
      </c>
      <c r="B401" t="s">
        <v>40</v>
      </c>
      <c r="C401" t="s">
        <v>60</v>
      </c>
      <c r="D401" s="4">
        <v>1</v>
      </c>
      <c r="E401" s="4">
        <v>500000</v>
      </c>
      <c r="I401" s="5"/>
      <c r="J401" s="5"/>
    </row>
    <row r="402" spans="1:10" x14ac:dyDescent="0.25">
      <c r="A402" s="6" t="s">
        <v>435</v>
      </c>
      <c r="B402" t="s">
        <v>40</v>
      </c>
      <c r="C402" t="s">
        <v>21</v>
      </c>
      <c r="D402" s="4">
        <v>1</v>
      </c>
      <c r="E402" s="4">
        <v>400000</v>
      </c>
      <c r="I402" s="5"/>
      <c r="J402" s="5"/>
    </row>
    <row r="403" spans="1:10" x14ac:dyDescent="0.25">
      <c r="A403" s="3" t="s">
        <v>436</v>
      </c>
      <c r="B403" t="s">
        <v>40</v>
      </c>
      <c r="C403" t="s">
        <v>66</v>
      </c>
      <c r="D403" s="4">
        <v>1</v>
      </c>
      <c r="E403" s="4">
        <v>300000</v>
      </c>
      <c r="I403" s="5"/>
      <c r="J403" s="5"/>
    </row>
    <row r="404" spans="1:10" x14ac:dyDescent="0.25">
      <c r="A404" s="6" t="s">
        <v>437</v>
      </c>
      <c r="B404" t="s">
        <v>40</v>
      </c>
      <c r="C404" t="s">
        <v>21</v>
      </c>
      <c r="D404" s="4">
        <v>1</v>
      </c>
      <c r="E404" s="4">
        <v>400000</v>
      </c>
      <c r="I404" s="5"/>
      <c r="J404" s="5"/>
    </row>
    <row r="405" spans="1:10" x14ac:dyDescent="0.25">
      <c r="A405" s="3" t="s">
        <v>438</v>
      </c>
      <c r="B405" t="s">
        <v>40</v>
      </c>
      <c r="C405" t="s">
        <v>56</v>
      </c>
      <c r="D405" s="4">
        <v>1</v>
      </c>
      <c r="E405" s="4">
        <v>200000</v>
      </c>
      <c r="I405" s="5"/>
      <c r="J405" s="5"/>
    </row>
    <row r="406" spans="1:10" x14ac:dyDescent="0.25">
      <c r="A406" s="3" t="s">
        <v>439</v>
      </c>
      <c r="B406" t="s">
        <v>50</v>
      </c>
      <c r="C406" t="s">
        <v>21</v>
      </c>
      <c r="D406" s="4">
        <v>1</v>
      </c>
      <c r="E406" s="4">
        <v>250000</v>
      </c>
      <c r="I406" s="5"/>
      <c r="J406" s="5"/>
    </row>
    <row r="407" spans="1:10" x14ac:dyDescent="0.25">
      <c r="A407" s="3" t="s">
        <v>440</v>
      </c>
      <c r="B407" t="s">
        <v>40</v>
      </c>
      <c r="C407" t="s">
        <v>21</v>
      </c>
      <c r="D407" s="4">
        <v>1</v>
      </c>
      <c r="E407" s="4">
        <v>400000</v>
      </c>
      <c r="I407" s="5"/>
      <c r="J407" s="5"/>
    </row>
    <row r="408" spans="1:10" x14ac:dyDescent="0.25">
      <c r="A408" s="3" t="s">
        <v>441</v>
      </c>
      <c r="B408" t="s">
        <v>40</v>
      </c>
      <c r="C408" t="s">
        <v>46</v>
      </c>
      <c r="D408" s="4">
        <v>1</v>
      </c>
      <c r="E408" s="4">
        <v>250000</v>
      </c>
      <c r="I408" s="5"/>
      <c r="J408" s="5"/>
    </row>
    <row r="409" spans="1:10" x14ac:dyDescent="0.25">
      <c r="A409" s="9" t="s">
        <v>442</v>
      </c>
      <c r="B409" t="s">
        <v>42</v>
      </c>
      <c r="C409" t="s">
        <v>21</v>
      </c>
      <c r="D409" s="4">
        <v>1</v>
      </c>
      <c r="E409" s="4">
        <v>100000</v>
      </c>
      <c r="I409" s="5"/>
      <c r="J409" s="5"/>
    </row>
    <row r="410" spans="1:10" x14ac:dyDescent="0.25">
      <c r="A410" s="3" t="s">
        <v>443</v>
      </c>
      <c r="B410" t="s">
        <v>40</v>
      </c>
      <c r="C410" t="s">
        <v>21</v>
      </c>
      <c r="D410" s="4">
        <v>1</v>
      </c>
      <c r="E410" s="4">
        <v>300000</v>
      </c>
      <c r="I410" s="5"/>
      <c r="J410" s="5"/>
    </row>
    <row r="411" spans="1:10" x14ac:dyDescent="0.25">
      <c r="A411" s="3" t="s">
        <v>444</v>
      </c>
      <c r="B411" t="s">
        <v>40</v>
      </c>
      <c r="C411" t="s">
        <v>56</v>
      </c>
      <c r="D411" s="4">
        <v>1</v>
      </c>
      <c r="E411" s="4">
        <v>200000</v>
      </c>
      <c r="I411" s="5"/>
      <c r="J411" s="5"/>
    </row>
    <row r="412" spans="1:10" x14ac:dyDescent="0.25">
      <c r="A412" s="3" t="s">
        <v>445</v>
      </c>
      <c r="B412" t="s">
        <v>40</v>
      </c>
      <c r="C412" t="s">
        <v>21</v>
      </c>
      <c r="D412" s="4">
        <v>1</v>
      </c>
      <c r="E412" s="4">
        <v>100000</v>
      </c>
      <c r="I412" s="5"/>
      <c r="J412" s="5"/>
    </row>
    <row r="413" spans="1:10" x14ac:dyDescent="0.25">
      <c r="A413" s="3" t="s">
        <v>446</v>
      </c>
      <c r="B413" t="s">
        <v>40</v>
      </c>
      <c r="C413" t="s">
        <v>21</v>
      </c>
      <c r="D413" s="4">
        <v>1</v>
      </c>
      <c r="E413" s="4">
        <v>400000</v>
      </c>
      <c r="I413" s="5"/>
      <c r="J413" s="5"/>
    </row>
    <row r="414" spans="1:10" x14ac:dyDescent="0.25">
      <c r="A414" s="3" t="s">
        <v>447</v>
      </c>
      <c r="B414" t="s">
        <v>40</v>
      </c>
      <c r="C414" t="s">
        <v>21</v>
      </c>
      <c r="D414" s="4">
        <v>1</v>
      </c>
      <c r="E414" s="4">
        <v>300000</v>
      </c>
      <c r="I414" s="5"/>
      <c r="J414" s="5"/>
    </row>
    <row r="415" spans="1:10" x14ac:dyDescent="0.25">
      <c r="A415" s="3" t="s">
        <v>448</v>
      </c>
      <c r="B415" t="s">
        <v>40</v>
      </c>
      <c r="C415" t="s">
        <v>21</v>
      </c>
      <c r="D415" s="4">
        <v>1</v>
      </c>
      <c r="E415" s="4">
        <v>200000</v>
      </c>
      <c r="I415" s="5"/>
      <c r="J415" s="5"/>
    </row>
    <row r="416" spans="1:10" x14ac:dyDescent="0.25">
      <c r="A416" s="6" t="s">
        <v>449</v>
      </c>
      <c r="B416" t="s">
        <v>40</v>
      </c>
      <c r="C416" t="s">
        <v>21</v>
      </c>
      <c r="D416" s="4">
        <v>1</v>
      </c>
      <c r="E416" s="4">
        <v>400000</v>
      </c>
      <c r="I416" s="5"/>
      <c r="J416" s="5"/>
    </row>
    <row r="417" spans="1:10" x14ac:dyDescent="0.25">
      <c r="A417" s="3" t="s">
        <v>450</v>
      </c>
      <c r="B417" t="s">
        <v>40</v>
      </c>
      <c r="C417" t="s">
        <v>21</v>
      </c>
      <c r="D417" s="4">
        <v>1</v>
      </c>
      <c r="E417" s="4">
        <v>250000</v>
      </c>
      <c r="I417" s="5"/>
      <c r="J417" s="5"/>
    </row>
    <row r="418" spans="1:10" x14ac:dyDescent="0.25">
      <c r="A418" s="3" t="s">
        <v>451</v>
      </c>
      <c r="B418" t="s">
        <v>40</v>
      </c>
      <c r="C418" t="s">
        <v>21</v>
      </c>
      <c r="D418" s="4">
        <v>1</v>
      </c>
      <c r="E418" s="4">
        <v>300000</v>
      </c>
      <c r="I418" s="5"/>
      <c r="J418" s="5"/>
    </row>
    <row r="419" spans="1:10" x14ac:dyDescent="0.25">
      <c r="A419" s="9" t="s">
        <v>452</v>
      </c>
      <c r="B419" t="s">
        <v>42</v>
      </c>
      <c r="C419" t="s">
        <v>21</v>
      </c>
      <c r="D419" s="4">
        <v>1</v>
      </c>
      <c r="E419" s="4">
        <v>100000</v>
      </c>
      <c r="I419" s="5"/>
      <c r="J419" s="5"/>
    </row>
    <row r="420" spans="1:10" x14ac:dyDescent="0.25">
      <c r="A420" s="3" t="s">
        <v>453</v>
      </c>
      <c r="B420" t="s">
        <v>40</v>
      </c>
      <c r="C420" t="s">
        <v>21</v>
      </c>
      <c r="D420" s="4">
        <v>1</v>
      </c>
      <c r="E420" s="4">
        <v>250000</v>
      </c>
      <c r="I420" s="5"/>
      <c r="J420" s="5"/>
    </row>
    <row r="421" spans="1:10" x14ac:dyDescent="0.25">
      <c r="A421" s="6" t="s">
        <v>454</v>
      </c>
      <c r="B421" t="s">
        <v>40</v>
      </c>
      <c r="C421" t="s">
        <v>21</v>
      </c>
      <c r="D421" s="4">
        <v>1</v>
      </c>
      <c r="E421" s="4">
        <v>400000</v>
      </c>
      <c r="I421" s="5"/>
      <c r="J421" s="5"/>
    </row>
    <row r="422" spans="1:10" x14ac:dyDescent="0.25">
      <c r="A422" s="3" t="s">
        <v>455</v>
      </c>
      <c r="B422" t="s">
        <v>40</v>
      </c>
      <c r="C422" t="s">
        <v>58</v>
      </c>
      <c r="D422" s="4">
        <v>1</v>
      </c>
      <c r="E422" s="4">
        <v>150000</v>
      </c>
      <c r="I422" s="5"/>
      <c r="J422" s="5"/>
    </row>
    <row r="423" spans="1:10" x14ac:dyDescent="0.25">
      <c r="A423" s="3" t="s">
        <v>456</v>
      </c>
      <c r="B423" t="s">
        <v>40</v>
      </c>
      <c r="C423" t="s">
        <v>21</v>
      </c>
      <c r="D423" s="4">
        <v>1</v>
      </c>
      <c r="E423" s="4">
        <v>200000</v>
      </c>
      <c r="I423" s="5"/>
      <c r="J423" s="5"/>
    </row>
    <row r="424" spans="1:10" x14ac:dyDescent="0.25">
      <c r="A424" s="3" t="s">
        <v>457</v>
      </c>
      <c r="B424" t="s">
        <v>40</v>
      </c>
      <c r="C424" t="s">
        <v>21</v>
      </c>
      <c r="D424" s="4">
        <v>1</v>
      </c>
      <c r="E424" s="4">
        <v>150000</v>
      </c>
      <c r="I424" s="5"/>
      <c r="J424" s="5"/>
    </row>
    <row r="425" spans="1:10" x14ac:dyDescent="0.25">
      <c r="A425" s="3" t="s">
        <v>458</v>
      </c>
      <c r="B425" t="s">
        <v>40</v>
      </c>
      <c r="C425" t="s">
        <v>21</v>
      </c>
      <c r="D425" s="4">
        <v>1</v>
      </c>
      <c r="E425" s="4">
        <v>250000</v>
      </c>
      <c r="I425" s="5"/>
      <c r="J425" s="5"/>
    </row>
    <row r="426" spans="1:10" x14ac:dyDescent="0.25">
      <c r="A426" s="3" t="s">
        <v>459</v>
      </c>
      <c r="B426" t="s">
        <v>40</v>
      </c>
      <c r="C426" t="s">
        <v>66</v>
      </c>
      <c r="D426" s="4">
        <v>1</v>
      </c>
      <c r="E426" s="4">
        <v>300000</v>
      </c>
      <c r="I426" s="5"/>
      <c r="J426" s="5"/>
    </row>
    <row r="427" spans="1:10" x14ac:dyDescent="0.25">
      <c r="A427" s="3" t="s">
        <v>460</v>
      </c>
      <c r="B427" t="s">
        <v>40</v>
      </c>
      <c r="C427" t="s">
        <v>21</v>
      </c>
      <c r="D427" s="4">
        <v>1</v>
      </c>
      <c r="E427" s="4">
        <v>350000</v>
      </c>
      <c r="I427" s="5"/>
      <c r="J427" s="5"/>
    </row>
    <row r="428" spans="1:10" x14ac:dyDescent="0.25">
      <c r="A428" s="3" t="s">
        <v>461</v>
      </c>
      <c r="B428" t="s">
        <v>40</v>
      </c>
      <c r="C428" t="s">
        <v>66</v>
      </c>
      <c r="D428" s="4">
        <v>1</v>
      </c>
      <c r="E428" s="4">
        <v>300000</v>
      </c>
      <c r="I428" s="5"/>
      <c r="J428" s="5"/>
    </row>
    <row r="429" spans="1:10" x14ac:dyDescent="0.25">
      <c r="A429" s="3" t="s">
        <v>462</v>
      </c>
      <c r="B429" t="s">
        <v>40</v>
      </c>
      <c r="C429" t="s">
        <v>21</v>
      </c>
      <c r="D429" s="4">
        <v>1</v>
      </c>
      <c r="E429" s="4">
        <v>200000</v>
      </c>
      <c r="I429" s="5"/>
      <c r="J429" s="5"/>
    </row>
    <row r="430" spans="1:10" x14ac:dyDescent="0.25">
      <c r="A430" s="3" t="s">
        <v>463</v>
      </c>
      <c r="B430" t="s">
        <v>40</v>
      </c>
      <c r="C430" t="s">
        <v>21</v>
      </c>
      <c r="D430" s="4">
        <v>1</v>
      </c>
      <c r="E430" s="4">
        <v>150000</v>
      </c>
      <c r="I430" s="5"/>
      <c r="J430" s="5"/>
    </row>
    <row r="431" spans="1:10" x14ac:dyDescent="0.25">
      <c r="A431" s="3" t="s">
        <v>464</v>
      </c>
      <c r="B431" t="s">
        <v>40</v>
      </c>
      <c r="C431" t="s">
        <v>21</v>
      </c>
      <c r="D431" s="4">
        <v>1</v>
      </c>
      <c r="E431" s="4">
        <v>150000</v>
      </c>
      <c r="I431" s="5"/>
      <c r="J431" s="5"/>
    </row>
    <row r="432" spans="1:10" x14ac:dyDescent="0.25">
      <c r="A432" s="3" t="s">
        <v>465</v>
      </c>
      <c r="B432" t="s">
        <v>40</v>
      </c>
      <c r="C432" t="s">
        <v>21</v>
      </c>
      <c r="D432" s="4">
        <v>1</v>
      </c>
      <c r="E432" s="4">
        <v>300000</v>
      </c>
      <c r="I432" s="5"/>
      <c r="J432" s="5"/>
    </row>
    <row r="433" spans="1:10" x14ac:dyDescent="0.25">
      <c r="A433" s="3" t="s">
        <v>466</v>
      </c>
      <c r="B433" t="s">
        <v>40</v>
      </c>
      <c r="C433" t="s">
        <v>21</v>
      </c>
      <c r="D433" s="4">
        <v>1</v>
      </c>
      <c r="E433" s="4">
        <v>300000</v>
      </c>
      <c r="I433" s="5"/>
      <c r="J433" s="5"/>
    </row>
    <row r="434" spans="1:10" x14ac:dyDescent="0.25">
      <c r="A434" s="3" t="s">
        <v>467</v>
      </c>
      <c r="B434" t="s">
        <v>40</v>
      </c>
      <c r="C434" t="s">
        <v>21</v>
      </c>
      <c r="D434" s="4">
        <v>1</v>
      </c>
      <c r="E434" s="4">
        <v>100000</v>
      </c>
      <c r="I434" s="5"/>
      <c r="J434" s="5"/>
    </row>
    <row r="435" spans="1:10" x14ac:dyDescent="0.25">
      <c r="A435" s="3" t="s">
        <v>468</v>
      </c>
      <c r="B435" t="s">
        <v>40</v>
      </c>
      <c r="C435" t="s">
        <v>21</v>
      </c>
      <c r="D435" s="4">
        <v>1</v>
      </c>
      <c r="E435" s="4">
        <v>300000</v>
      </c>
      <c r="I435" s="5"/>
      <c r="J435" s="5"/>
    </row>
    <row r="436" spans="1:10" x14ac:dyDescent="0.25">
      <c r="A436" s="3" t="s">
        <v>469</v>
      </c>
      <c r="B436" t="s">
        <v>40</v>
      </c>
      <c r="C436" t="s">
        <v>21</v>
      </c>
      <c r="D436" s="4">
        <v>1</v>
      </c>
      <c r="E436" s="4">
        <v>400000</v>
      </c>
      <c r="I436" s="5"/>
      <c r="J436" s="5"/>
    </row>
    <row r="437" spans="1:10" x14ac:dyDescent="0.25">
      <c r="A437" s="3" t="s">
        <v>470</v>
      </c>
      <c r="B437" t="s">
        <v>40</v>
      </c>
      <c r="C437" t="s">
        <v>21</v>
      </c>
      <c r="D437" s="4">
        <v>1</v>
      </c>
      <c r="E437" s="4">
        <v>300000</v>
      </c>
      <c r="I437" s="5"/>
      <c r="J437" s="5"/>
    </row>
    <row r="438" spans="1:10" x14ac:dyDescent="0.25">
      <c r="A438" s="3" t="s">
        <v>471</v>
      </c>
      <c r="B438" t="s">
        <v>40</v>
      </c>
      <c r="C438" t="s">
        <v>56</v>
      </c>
      <c r="D438" s="4">
        <v>1</v>
      </c>
      <c r="E438" s="4">
        <v>200000</v>
      </c>
      <c r="I438" s="5"/>
      <c r="J438" s="5"/>
    </row>
    <row r="439" spans="1:10" x14ac:dyDescent="0.25">
      <c r="A439" s="3" t="s">
        <v>472</v>
      </c>
      <c r="B439" t="s">
        <v>50</v>
      </c>
      <c r="C439" t="s">
        <v>21</v>
      </c>
      <c r="D439" s="4">
        <v>1</v>
      </c>
      <c r="E439" s="4">
        <v>200000</v>
      </c>
      <c r="I439" s="5"/>
      <c r="J439" s="5"/>
    </row>
    <row r="440" spans="1:10" x14ac:dyDescent="0.25">
      <c r="A440" s="3" t="s">
        <v>473</v>
      </c>
      <c r="B440" t="s">
        <v>50</v>
      </c>
      <c r="C440" t="s">
        <v>21</v>
      </c>
      <c r="D440" s="4">
        <v>1</v>
      </c>
      <c r="E440" s="4">
        <v>250000</v>
      </c>
      <c r="I440" s="5"/>
      <c r="J440" s="5"/>
    </row>
    <row r="441" spans="1:10" x14ac:dyDescent="0.25">
      <c r="A441" s="3" t="s">
        <v>474</v>
      </c>
      <c r="B441" t="s">
        <v>40</v>
      </c>
      <c r="C441" t="s">
        <v>21</v>
      </c>
      <c r="D441" s="4">
        <v>1</v>
      </c>
      <c r="E441" s="4">
        <v>400000</v>
      </c>
      <c r="I441" s="5"/>
      <c r="J441" s="5"/>
    </row>
    <row r="442" spans="1:10" x14ac:dyDescent="0.25">
      <c r="A442" s="3" t="s">
        <v>475</v>
      </c>
      <c r="B442" t="s">
        <v>50</v>
      </c>
      <c r="C442" t="s">
        <v>21</v>
      </c>
      <c r="D442" s="4">
        <v>1</v>
      </c>
      <c r="E442" s="4">
        <v>100000</v>
      </c>
      <c r="I442" s="5"/>
      <c r="J442" s="5"/>
    </row>
    <row r="443" spans="1:10" x14ac:dyDescent="0.25">
      <c r="A443" s="3" t="s">
        <v>476</v>
      </c>
      <c r="B443" t="s">
        <v>50</v>
      </c>
      <c r="C443" t="s">
        <v>21</v>
      </c>
      <c r="D443" s="4">
        <v>1</v>
      </c>
      <c r="E443" s="4">
        <v>200000</v>
      </c>
      <c r="I443" s="5"/>
      <c r="J443" s="5"/>
    </row>
    <row r="444" spans="1:10" x14ac:dyDescent="0.25">
      <c r="A444" s="3" t="s">
        <v>477</v>
      </c>
      <c r="B444" t="s">
        <v>40</v>
      </c>
      <c r="C444" t="s">
        <v>21</v>
      </c>
      <c r="D444" s="4">
        <v>1</v>
      </c>
      <c r="E444" s="4">
        <v>300000</v>
      </c>
      <c r="I444" s="5"/>
      <c r="J444" s="5"/>
    </row>
    <row r="445" spans="1:10" x14ac:dyDescent="0.25">
      <c r="A445" s="6" t="s">
        <v>478</v>
      </c>
      <c r="B445" t="s">
        <v>40</v>
      </c>
      <c r="C445" t="s">
        <v>21</v>
      </c>
      <c r="D445" s="4">
        <v>1</v>
      </c>
      <c r="E445" s="4">
        <v>400000</v>
      </c>
      <c r="I445" s="5"/>
      <c r="J445" s="5"/>
    </row>
    <row r="446" spans="1:10" x14ac:dyDescent="0.25">
      <c r="A446" s="3" t="s">
        <v>479</v>
      </c>
      <c r="B446" t="s">
        <v>40</v>
      </c>
      <c r="C446" t="s">
        <v>21</v>
      </c>
      <c r="D446" s="4">
        <v>1</v>
      </c>
      <c r="E446" s="4">
        <v>200000</v>
      </c>
      <c r="I446" s="5"/>
      <c r="J446" s="5"/>
    </row>
    <row r="447" spans="1:10" x14ac:dyDescent="0.25">
      <c r="A447" s="3" t="s">
        <v>480</v>
      </c>
      <c r="B447" t="s">
        <v>40</v>
      </c>
      <c r="C447" t="s">
        <v>21</v>
      </c>
      <c r="D447" s="4">
        <v>1</v>
      </c>
      <c r="E447" s="4">
        <v>150000</v>
      </c>
      <c r="I447" s="5"/>
      <c r="J447" s="5"/>
    </row>
    <row r="448" spans="1:10" x14ac:dyDescent="0.25">
      <c r="A448" s="3" t="s">
        <v>481</v>
      </c>
      <c r="B448" t="s">
        <v>40</v>
      </c>
      <c r="C448" t="s">
        <v>21</v>
      </c>
      <c r="D448" s="4">
        <v>1</v>
      </c>
      <c r="E448" s="4">
        <v>250000</v>
      </c>
    </row>
    <row r="449" spans="1:5" x14ac:dyDescent="0.25">
      <c r="A449" s="3" t="s">
        <v>482</v>
      </c>
      <c r="B449" t="s">
        <v>40</v>
      </c>
      <c r="C449" t="s">
        <v>21</v>
      </c>
      <c r="D449" s="4">
        <v>1</v>
      </c>
      <c r="E449" s="4">
        <v>100000</v>
      </c>
    </row>
    <row r="450" spans="1:5" x14ac:dyDescent="0.25">
      <c r="A450" s="3" t="s">
        <v>483</v>
      </c>
      <c r="B450" t="s">
        <v>40</v>
      </c>
      <c r="C450" t="s">
        <v>56</v>
      </c>
      <c r="D450" s="4">
        <v>1</v>
      </c>
      <c r="E450" s="4">
        <v>200000</v>
      </c>
    </row>
    <row r="451" spans="1:5" x14ac:dyDescent="0.25">
      <c r="A451" s="3" t="s">
        <v>484</v>
      </c>
      <c r="B451" t="s">
        <v>40</v>
      </c>
      <c r="C451" t="s">
        <v>21</v>
      </c>
      <c r="D451" s="4">
        <v>1</v>
      </c>
      <c r="E451" s="4">
        <v>150000</v>
      </c>
    </row>
    <row r="452" spans="1:5" x14ac:dyDescent="0.25">
      <c r="A452" s="3" t="s">
        <v>485</v>
      </c>
      <c r="B452" t="s">
        <v>40</v>
      </c>
      <c r="C452" t="s">
        <v>66</v>
      </c>
      <c r="D452" s="4">
        <v>1</v>
      </c>
      <c r="E452" s="4">
        <v>300000</v>
      </c>
    </row>
    <row r="453" spans="1:5" x14ac:dyDescent="0.25">
      <c r="A453" s="3" t="s">
        <v>486</v>
      </c>
      <c r="B453" t="s">
        <v>40</v>
      </c>
      <c r="C453" t="s">
        <v>66</v>
      </c>
      <c r="D453" s="4">
        <v>1</v>
      </c>
      <c r="E453" s="4">
        <v>300000</v>
      </c>
    </row>
    <row r="454" spans="1:5" x14ac:dyDescent="0.25">
      <c r="A454" s="3" t="s">
        <v>487</v>
      </c>
      <c r="B454" t="s">
        <v>40</v>
      </c>
      <c r="C454" t="s">
        <v>21</v>
      </c>
      <c r="D454" s="4">
        <v>1</v>
      </c>
      <c r="E454" s="4">
        <v>400000</v>
      </c>
    </row>
    <row r="455" spans="1:5" x14ac:dyDescent="0.25">
      <c r="A455" s="3" t="s">
        <v>488</v>
      </c>
      <c r="B455" t="s">
        <v>40</v>
      </c>
      <c r="C455" t="s">
        <v>179</v>
      </c>
      <c r="D455" s="4">
        <v>1</v>
      </c>
      <c r="E455" s="4">
        <v>350000</v>
      </c>
    </row>
    <row r="456" spans="1:5" x14ac:dyDescent="0.25">
      <c r="A456" s="3" t="s">
        <v>489</v>
      </c>
      <c r="B456" t="s">
        <v>40</v>
      </c>
      <c r="C456" t="s">
        <v>21</v>
      </c>
      <c r="D456" s="4">
        <v>1</v>
      </c>
      <c r="E456" s="4">
        <v>400000</v>
      </c>
    </row>
    <row r="457" spans="1:5" x14ac:dyDescent="0.25">
      <c r="A457" s="3" t="s">
        <v>490</v>
      </c>
      <c r="B457" t="s">
        <v>40</v>
      </c>
      <c r="C457" t="s">
        <v>21</v>
      </c>
      <c r="D457" s="4">
        <v>1</v>
      </c>
      <c r="E457" s="4">
        <v>400000</v>
      </c>
    </row>
    <row r="458" spans="1:5" x14ac:dyDescent="0.25">
      <c r="A458" s="3" t="s">
        <v>491</v>
      </c>
      <c r="B458" t="s">
        <v>40</v>
      </c>
      <c r="C458" t="s">
        <v>21</v>
      </c>
      <c r="D458" s="4">
        <v>1</v>
      </c>
      <c r="E458" s="4">
        <v>250000</v>
      </c>
    </row>
    <row r="459" spans="1:5" x14ac:dyDescent="0.25">
      <c r="A459" s="3" t="s">
        <v>492</v>
      </c>
      <c r="B459" t="s">
        <v>40</v>
      </c>
      <c r="C459" t="s">
        <v>21</v>
      </c>
      <c r="D459" s="4">
        <v>1</v>
      </c>
      <c r="E459" s="4">
        <v>400000</v>
      </c>
    </row>
    <row r="460" spans="1:5" x14ac:dyDescent="0.25">
      <c r="A460" s="3" t="s">
        <v>493</v>
      </c>
      <c r="B460" t="s">
        <v>40</v>
      </c>
      <c r="C460" t="s">
        <v>21</v>
      </c>
      <c r="D460" s="4">
        <v>1</v>
      </c>
      <c r="E460" s="4">
        <v>300000</v>
      </c>
    </row>
    <row r="461" spans="1:5" x14ac:dyDescent="0.25">
      <c r="A461" s="3" t="s">
        <v>494</v>
      </c>
      <c r="B461" t="s">
        <v>40</v>
      </c>
      <c r="C461" t="s">
        <v>48</v>
      </c>
      <c r="D461" s="4">
        <v>1</v>
      </c>
      <c r="E461" s="4">
        <v>400000</v>
      </c>
    </row>
    <row r="462" spans="1:5" x14ac:dyDescent="0.25">
      <c r="A462" s="3" t="s">
        <v>495</v>
      </c>
      <c r="B462" t="s">
        <v>40</v>
      </c>
      <c r="C462" t="s">
        <v>21</v>
      </c>
      <c r="D462" s="4">
        <v>1</v>
      </c>
      <c r="E462" s="4">
        <v>200000</v>
      </c>
    </row>
    <row r="463" spans="1:5" x14ac:dyDescent="0.25">
      <c r="A463" s="3" t="s">
        <v>496</v>
      </c>
      <c r="B463" t="s">
        <v>50</v>
      </c>
      <c r="C463" t="s">
        <v>21</v>
      </c>
      <c r="D463" s="4">
        <v>1</v>
      </c>
      <c r="E463" s="4">
        <v>250000</v>
      </c>
    </row>
    <row r="464" spans="1:5" x14ac:dyDescent="0.25">
      <c r="A464" s="3" t="s">
        <v>497</v>
      </c>
      <c r="B464" t="s">
        <v>40</v>
      </c>
      <c r="C464" t="s">
        <v>21</v>
      </c>
      <c r="D464" s="4">
        <v>1</v>
      </c>
      <c r="E464" s="4">
        <v>200000</v>
      </c>
    </row>
    <row r="465" spans="1:5" x14ac:dyDescent="0.25">
      <c r="A465" s="3" t="s">
        <v>498</v>
      </c>
      <c r="B465" t="s">
        <v>40</v>
      </c>
      <c r="C465" t="s">
        <v>21</v>
      </c>
      <c r="D465" s="4">
        <v>1</v>
      </c>
      <c r="E465" s="4">
        <v>250000</v>
      </c>
    </row>
    <row r="466" spans="1:5" x14ac:dyDescent="0.25">
      <c r="A466" s="3" t="s">
        <v>499</v>
      </c>
      <c r="B466" t="s">
        <v>40</v>
      </c>
      <c r="C466" t="s">
        <v>21</v>
      </c>
      <c r="D466" s="4">
        <v>1</v>
      </c>
      <c r="E466" s="4">
        <v>250000</v>
      </c>
    </row>
    <row r="467" spans="1:5" x14ac:dyDescent="0.25">
      <c r="A467" s="6" t="s">
        <v>500</v>
      </c>
      <c r="B467" t="s">
        <v>40</v>
      </c>
      <c r="C467" t="s">
        <v>21</v>
      </c>
      <c r="D467" s="4">
        <v>1</v>
      </c>
      <c r="E467" s="4">
        <v>400000</v>
      </c>
    </row>
    <row r="468" spans="1:5" x14ac:dyDescent="0.25">
      <c r="A468" s="3" t="s">
        <v>501</v>
      </c>
      <c r="B468" t="s">
        <v>42</v>
      </c>
      <c r="C468" t="s">
        <v>21</v>
      </c>
      <c r="D468" s="4">
        <v>1</v>
      </c>
      <c r="E468" s="4">
        <v>100000</v>
      </c>
    </row>
    <row r="469" spans="1:5" x14ac:dyDescent="0.25">
      <c r="A469" s="7" t="s">
        <v>502</v>
      </c>
      <c r="B469" s="8" t="s">
        <v>40</v>
      </c>
      <c r="C469" t="s">
        <v>21</v>
      </c>
      <c r="D469" s="4">
        <v>2</v>
      </c>
      <c r="E469" s="4">
        <v>50000</v>
      </c>
    </row>
    <row r="470" spans="1:5" x14ac:dyDescent="0.25">
      <c r="A470" s="6" t="s">
        <v>503</v>
      </c>
      <c r="B470" t="s">
        <v>40</v>
      </c>
      <c r="C470" t="s">
        <v>21</v>
      </c>
      <c r="D470" s="4">
        <v>1</v>
      </c>
      <c r="E470" s="4">
        <v>400000</v>
      </c>
    </row>
    <row r="471" spans="1:5" x14ac:dyDescent="0.25">
      <c r="A471" s="3" t="s">
        <v>504</v>
      </c>
      <c r="B471" t="s">
        <v>40</v>
      </c>
      <c r="C471" t="s">
        <v>21</v>
      </c>
      <c r="D471" s="4">
        <v>1</v>
      </c>
      <c r="E471" s="4">
        <v>400000</v>
      </c>
    </row>
    <row r="472" spans="1:5" x14ac:dyDescent="0.25">
      <c r="A472" s="3" t="s">
        <v>505</v>
      </c>
      <c r="B472" t="s">
        <v>40</v>
      </c>
      <c r="C472" t="s">
        <v>21</v>
      </c>
      <c r="D472" s="4">
        <v>1</v>
      </c>
      <c r="E472" s="4">
        <v>200000</v>
      </c>
    </row>
    <row r="473" spans="1:5" x14ac:dyDescent="0.25">
      <c r="A473" s="3" t="s">
        <v>506</v>
      </c>
      <c r="B473" t="s">
        <v>40</v>
      </c>
      <c r="C473" t="s">
        <v>21</v>
      </c>
      <c r="D473" s="4">
        <v>1</v>
      </c>
      <c r="E473" s="4">
        <v>500000</v>
      </c>
    </row>
    <row r="474" spans="1:5" x14ac:dyDescent="0.25">
      <c r="A474" s="3" t="s">
        <v>507</v>
      </c>
      <c r="B474" t="s">
        <v>40</v>
      </c>
      <c r="C474" t="s">
        <v>21</v>
      </c>
      <c r="D474" s="4">
        <v>1</v>
      </c>
      <c r="E474" s="4">
        <v>350000</v>
      </c>
    </row>
    <row r="475" spans="1:5" x14ac:dyDescent="0.25">
      <c r="A475" s="3" t="s">
        <v>508</v>
      </c>
      <c r="B475" t="s">
        <v>40</v>
      </c>
      <c r="C475" t="s">
        <v>21</v>
      </c>
      <c r="D475" s="4">
        <v>1</v>
      </c>
      <c r="E475" s="4">
        <v>400000</v>
      </c>
    </row>
    <row r="476" spans="1:5" x14ac:dyDescent="0.25">
      <c r="A476" s="3" t="s">
        <v>509</v>
      </c>
      <c r="B476" t="s">
        <v>40</v>
      </c>
      <c r="C476" t="s">
        <v>66</v>
      </c>
      <c r="D476" s="4">
        <v>1</v>
      </c>
      <c r="E476" s="4">
        <v>300000</v>
      </c>
    </row>
    <row r="477" spans="1:5" x14ac:dyDescent="0.25">
      <c r="A477" s="3" t="s">
        <v>510</v>
      </c>
      <c r="B477" t="s">
        <v>40</v>
      </c>
      <c r="C477" t="s">
        <v>66</v>
      </c>
      <c r="D477" s="4">
        <v>1</v>
      </c>
      <c r="E477" s="4">
        <v>300000</v>
      </c>
    </row>
    <row r="478" spans="1:5" x14ac:dyDescent="0.25">
      <c r="A478" s="3" t="s">
        <v>511</v>
      </c>
      <c r="B478" t="s">
        <v>40</v>
      </c>
      <c r="C478" t="s">
        <v>56</v>
      </c>
      <c r="D478" s="4">
        <v>1</v>
      </c>
      <c r="E478" s="4">
        <v>200000</v>
      </c>
    </row>
    <row r="479" spans="1:5" x14ac:dyDescent="0.25">
      <c r="A479" s="3" t="s">
        <v>512</v>
      </c>
      <c r="B479" t="s">
        <v>40</v>
      </c>
      <c r="C479" t="s">
        <v>66</v>
      </c>
      <c r="D479" s="4">
        <v>1</v>
      </c>
      <c r="E479" s="4">
        <v>300000</v>
      </c>
    </row>
    <row r="480" spans="1:5" x14ac:dyDescent="0.25">
      <c r="A480" s="3" t="s">
        <v>513</v>
      </c>
      <c r="B480" t="s">
        <v>40</v>
      </c>
      <c r="C480" t="s">
        <v>21</v>
      </c>
      <c r="D480" s="4">
        <v>1</v>
      </c>
      <c r="E480" s="4">
        <v>250000</v>
      </c>
    </row>
    <row r="481" spans="1:5" x14ac:dyDescent="0.25">
      <c r="A481" s="3" t="s">
        <v>514</v>
      </c>
      <c r="B481" t="s">
        <v>40</v>
      </c>
      <c r="C481" t="s">
        <v>56</v>
      </c>
      <c r="D481" s="4">
        <v>1</v>
      </c>
      <c r="E481" s="4">
        <v>200000</v>
      </c>
    </row>
    <row r="482" spans="1:5" x14ac:dyDescent="0.25">
      <c r="A482" s="3" t="s">
        <v>515</v>
      </c>
      <c r="B482" t="s">
        <v>40</v>
      </c>
      <c r="C482" t="s">
        <v>21</v>
      </c>
      <c r="D482" s="4">
        <v>1</v>
      </c>
      <c r="E482" s="4">
        <v>400000</v>
      </c>
    </row>
    <row r="483" spans="1:5" x14ac:dyDescent="0.25">
      <c r="A483" s="3" t="s">
        <v>516</v>
      </c>
      <c r="B483" t="s">
        <v>40</v>
      </c>
      <c r="C483" t="s">
        <v>21</v>
      </c>
      <c r="D483" s="4">
        <v>1</v>
      </c>
      <c r="E483" s="4">
        <v>150000</v>
      </c>
    </row>
    <row r="484" spans="1:5" x14ac:dyDescent="0.25">
      <c r="A484" s="3" t="s">
        <v>517</v>
      </c>
      <c r="B484" t="s">
        <v>40</v>
      </c>
      <c r="C484" t="s">
        <v>21</v>
      </c>
      <c r="D484" s="4">
        <v>1</v>
      </c>
      <c r="E484" s="4">
        <v>150000</v>
      </c>
    </row>
    <row r="485" spans="1:5" x14ac:dyDescent="0.25">
      <c r="A485" s="3" t="s">
        <v>518</v>
      </c>
      <c r="B485" t="s">
        <v>40</v>
      </c>
      <c r="C485" t="s">
        <v>21</v>
      </c>
      <c r="D485" s="4">
        <v>1</v>
      </c>
      <c r="E485" s="4">
        <v>300000</v>
      </c>
    </row>
    <row r="486" spans="1:5" x14ac:dyDescent="0.25">
      <c r="A486" s="3" t="s">
        <v>519</v>
      </c>
      <c r="B486" t="s">
        <v>40</v>
      </c>
      <c r="C486" t="s">
        <v>21</v>
      </c>
      <c r="D486" s="4">
        <v>1</v>
      </c>
      <c r="E486" s="4">
        <v>150000</v>
      </c>
    </row>
    <row r="487" spans="1:5" x14ac:dyDescent="0.25">
      <c r="A487" s="3" t="s">
        <v>520</v>
      </c>
      <c r="B487" t="s">
        <v>40</v>
      </c>
      <c r="C487" t="s">
        <v>66</v>
      </c>
      <c r="D487" s="4">
        <v>1</v>
      </c>
      <c r="E487" s="4">
        <v>300000</v>
      </c>
    </row>
    <row r="488" spans="1:5" x14ac:dyDescent="0.25">
      <c r="A488" s="3" t="s">
        <v>521</v>
      </c>
      <c r="B488" t="s">
        <v>40</v>
      </c>
      <c r="C488" t="s">
        <v>66</v>
      </c>
      <c r="D488" s="4">
        <v>1</v>
      </c>
      <c r="E488" s="4">
        <v>300000</v>
      </c>
    </row>
    <row r="489" spans="1:5" x14ac:dyDescent="0.25">
      <c r="A489" s="3" t="s">
        <v>522</v>
      </c>
      <c r="B489" t="s">
        <v>40</v>
      </c>
      <c r="C489" t="s">
        <v>48</v>
      </c>
      <c r="D489" s="4">
        <v>1</v>
      </c>
      <c r="E489" s="4">
        <v>400000</v>
      </c>
    </row>
    <row r="490" spans="1:5" x14ac:dyDescent="0.25">
      <c r="A490" s="3" t="s">
        <v>523</v>
      </c>
      <c r="B490" t="s">
        <v>40</v>
      </c>
      <c r="C490" t="s">
        <v>179</v>
      </c>
      <c r="D490" s="4">
        <v>1</v>
      </c>
      <c r="E490" s="4">
        <v>350000</v>
      </c>
    </row>
    <row r="491" spans="1:5" x14ac:dyDescent="0.25">
      <c r="A491" s="3" t="s">
        <v>524</v>
      </c>
      <c r="B491" t="s">
        <v>40</v>
      </c>
      <c r="C491" t="s">
        <v>21</v>
      </c>
      <c r="D491" s="4">
        <v>1</v>
      </c>
      <c r="E491" s="4">
        <v>300000</v>
      </c>
    </row>
    <row r="492" spans="1:5" x14ac:dyDescent="0.25">
      <c r="A492" s="6" t="s">
        <v>525</v>
      </c>
      <c r="B492" t="s">
        <v>40</v>
      </c>
      <c r="C492" t="s">
        <v>21</v>
      </c>
      <c r="D492" s="4">
        <v>1</v>
      </c>
      <c r="E492" s="4">
        <v>400000</v>
      </c>
    </row>
    <row r="493" spans="1:5" x14ac:dyDescent="0.25">
      <c r="A493" s="3" t="s">
        <v>526</v>
      </c>
      <c r="B493" t="s">
        <v>40</v>
      </c>
      <c r="C493" t="s">
        <v>21</v>
      </c>
      <c r="D493" s="4">
        <v>1</v>
      </c>
      <c r="E493" s="4">
        <v>300000</v>
      </c>
    </row>
    <row r="494" spans="1:5" x14ac:dyDescent="0.25">
      <c r="A494" s="3" t="s">
        <v>527</v>
      </c>
      <c r="B494" t="s">
        <v>40</v>
      </c>
      <c r="C494" t="s">
        <v>56</v>
      </c>
      <c r="D494" s="4">
        <v>1</v>
      </c>
      <c r="E494" s="4">
        <v>200000</v>
      </c>
    </row>
    <row r="495" spans="1:5" x14ac:dyDescent="0.25">
      <c r="A495" s="3" t="s">
        <v>528</v>
      </c>
      <c r="B495" t="s">
        <v>40</v>
      </c>
      <c r="C495" t="s">
        <v>21</v>
      </c>
      <c r="D495" s="4">
        <v>1</v>
      </c>
      <c r="E495" s="4">
        <v>150000</v>
      </c>
    </row>
    <row r="496" spans="1:5" x14ac:dyDescent="0.25">
      <c r="A496" s="3" t="s">
        <v>529</v>
      </c>
      <c r="B496" t="s">
        <v>40</v>
      </c>
      <c r="C496" t="s">
        <v>21</v>
      </c>
      <c r="D496" s="4">
        <v>1</v>
      </c>
      <c r="E496" s="4">
        <v>150000</v>
      </c>
    </row>
    <row r="497" spans="1:5" x14ac:dyDescent="0.25">
      <c r="A497" s="6" t="s">
        <v>530</v>
      </c>
      <c r="B497" t="s">
        <v>40</v>
      </c>
      <c r="C497" t="s">
        <v>21</v>
      </c>
      <c r="D497" s="4">
        <v>1</v>
      </c>
      <c r="E497" s="4">
        <v>400000</v>
      </c>
    </row>
    <row r="498" spans="1:5" x14ac:dyDescent="0.25">
      <c r="A498" s="3" t="s">
        <v>531</v>
      </c>
      <c r="B498" t="s">
        <v>40</v>
      </c>
      <c r="C498" t="s">
        <v>21</v>
      </c>
      <c r="D498" s="4">
        <v>1</v>
      </c>
      <c r="E498" s="4">
        <v>250000</v>
      </c>
    </row>
    <row r="499" spans="1:5" x14ac:dyDescent="0.25">
      <c r="A499" s="3" t="s">
        <v>532</v>
      </c>
      <c r="B499" t="s">
        <v>40</v>
      </c>
      <c r="C499" t="s">
        <v>46</v>
      </c>
      <c r="D499" s="4">
        <v>1</v>
      </c>
      <c r="E499" s="4">
        <v>250000</v>
      </c>
    </row>
    <row r="500" spans="1:5" x14ac:dyDescent="0.25">
      <c r="A500" s="3" t="s">
        <v>533</v>
      </c>
      <c r="B500" t="s">
        <v>50</v>
      </c>
      <c r="C500" t="s">
        <v>160</v>
      </c>
      <c r="D500" s="4">
        <v>1</v>
      </c>
      <c r="E500" s="4">
        <v>75000</v>
      </c>
    </row>
    <row r="501" spans="1:5" x14ac:dyDescent="0.25">
      <c r="A501" s="3" t="s">
        <v>534</v>
      </c>
      <c r="B501" t="s">
        <v>40</v>
      </c>
      <c r="C501" t="s">
        <v>60</v>
      </c>
      <c r="D501" s="4">
        <v>1</v>
      </c>
      <c r="E501" s="4">
        <v>500000</v>
      </c>
    </row>
    <row r="502" spans="1:5" x14ac:dyDescent="0.25">
      <c r="A502" s="3" t="s">
        <v>535</v>
      </c>
      <c r="B502" t="s">
        <v>40</v>
      </c>
      <c r="C502" t="s">
        <v>66</v>
      </c>
      <c r="D502" s="4">
        <v>1</v>
      </c>
      <c r="E502" s="4">
        <v>300000</v>
      </c>
    </row>
  </sheetData>
  <autoFilter ref="A1:E502"/>
  <conditionalFormatting sqref="C2:C502">
    <cfRule type="cellIs" dxfId="0" priority="1" operator="equal">
      <formula>"None"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Riffa</dc:creator>
  <cp:lastModifiedBy>Refly Maliangkay (Lazada Indonesia)</cp:lastModifiedBy>
  <dcterms:created xsi:type="dcterms:W3CDTF">2017-07-14T10:08:51Z</dcterms:created>
  <dcterms:modified xsi:type="dcterms:W3CDTF">2017-07-17T12:52:16Z</dcterms:modified>
</cp:coreProperties>
</file>