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ipment Scheme" sheetId="4" r:id="rId1"/>
    <sheet name="Rates" sheetId="5" r:id="rId2"/>
    <sheet name="Weight Logic" sheetId="6" r:id="rId3"/>
    <sheet name="Campaign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D22" i="6"/>
  <c r="C22" i="6"/>
  <c r="D21" i="6"/>
  <c r="C21" i="6"/>
  <c r="E21" i="6" s="1"/>
  <c r="F21" i="6" s="1"/>
  <c r="E19" i="6"/>
  <c r="G19" i="6" s="1"/>
  <c r="G18" i="6"/>
  <c r="E18" i="6"/>
  <c r="F18" i="6" s="1"/>
  <c r="G17" i="6"/>
  <c r="F17" i="6"/>
  <c r="E17" i="6"/>
  <c r="E16" i="6"/>
  <c r="F16" i="6" s="1"/>
  <c r="G5" i="6"/>
  <c r="F4" i="6"/>
  <c r="E9" i="6"/>
  <c r="F9" i="6" s="1"/>
  <c r="E6" i="6"/>
  <c r="G6" i="6" s="1"/>
  <c r="D9" i="6"/>
  <c r="C9" i="6"/>
  <c r="E7" i="6"/>
  <c r="F7" i="6" s="1"/>
  <c r="E5" i="6"/>
  <c r="F5" i="6" s="1"/>
  <c r="E4" i="6"/>
  <c r="G4" i="6" s="1"/>
  <c r="G16" i="6" l="1"/>
  <c r="F19" i="6"/>
  <c r="G7" i="6"/>
  <c r="D10" i="6" s="1"/>
  <c r="F6" i="6"/>
  <c r="C10" i="6"/>
  <c r="F22" i="6" l="1"/>
  <c r="E10" i="6"/>
  <c r="F10" i="6" s="1"/>
</calcChain>
</file>

<file path=xl/sharedStrings.xml><?xml version="1.0" encoding="utf-8"?>
<sst xmlns="http://schemas.openxmlformats.org/spreadsheetml/2006/main" count="206" uniqueCount="89">
  <si>
    <t>Direct Billing</t>
  </si>
  <si>
    <t>Master Account</t>
  </si>
  <si>
    <t>Retail</t>
  </si>
  <si>
    <t>Go-Jek</t>
  </si>
  <si>
    <t>tax_class</t>
  </si>
  <si>
    <t>Cross Border</t>
  </si>
  <si>
    <t>international</t>
  </si>
  <si>
    <t>is_marketplace</t>
  </si>
  <si>
    <t>FBL</t>
  </si>
  <si>
    <t>shipping_type</t>
  </si>
  <si>
    <t>warehouse</t>
  </si>
  <si>
    <t>first_shipment_provider</t>
  </si>
  <si>
    <t>last_shipment_provider</t>
  </si>
  <si>
    <t>Digital</t>
  </si>
  <si>
    <t>delivery_type</t>
  </si>
  <si>
    <t>digital</t>
  </si>
  <si>
    <t>express/sameday/nextday</t>
  </si>
  <si>
    <t>Digital Delivery</t>
  </si>
  <si>
    <t>Acommerce/JNE/FIRST LOGISTICS/Seller Fleet</t>
  </si>
  <si>
    <t>payment_method</t>
  </si>
  <si>
    <t>&lt;&gt; CashOnDelivery</t>
  </si>
  <si>
    <t>id_shipment_scheme</t>
  </si>
  <si>
    <t>shipment_scheme</t>
  </si>
  <si>
    <t>NA</t>
  </si>
  <si>
    <t>Return</t>
  </si>
  <si>
    <t>shipment_fee_mp_seller_rate</t>
  </si>
  <si>
    <t>shipment_cost_rate</t>
  </si>
  <si>
    <t>shipment_cost_flat_rate</t>
  </si>
  <si>
    <t>shipment_fee_mp_seller_flat_rate</t>
  </si>
  <si>
    <t>-</t>
  </si>
  <si>
    <t>JNE rate card</t>
  </si>
  <si>
    <t>LEL rate card</t>
  </si>
  <si>
    <t>Shipment Scheme</t>
  </si>
  <si>
    <t>Pickup Provider</t>
  </si>
  <si>
    <t>Campaign</t>
  </si>
  <si>
    <t>LEX</t>
  </si>
  <si>
    <t>3PL/Others</t>
  </si>
  <si>
    <t>Go-Jek - Retail</t>
  </si>
  <si>
    <t>Go-Jek - MP</t>
  </si>
  <si>
    <t>shipment_cost_discount</t>
  </si>
  <si>
    <t>shipment_cost_vat</t>
  </si>
  <si>
    <t>pickup_cost_rate</t>
  </si>
  <si>
    <t>pickup_cost_discount</t>
  </si>
  <si>
    <t>pickup_cost_vat</t>
  </si>
  <si>
    <t>RSP Rate</t>
  </si>
  <si>
    <t>mp_seller_insurance_fee_vat</t>
  </si>
  <si>
    <t>insurance_cost_vat</t>
  </si>
  <si>
    <t>RSP*</t>
  </si>
  <si>
    <t>ID</t>
  </si>
  <si>
    <t>mp_seller_insurance_fee_rate**</t>
  </si>
  <si>
    <t>insurance_cost_rate**</t>
  </si>
  <si>
    <t>**)</t>
  </si>
  <si>
    <t>*)</t>
  </si>
  <si>
    <t>Different rate applies for different shipment period</t>
  </si>
  <si>
    <t>Insurance only applies for packages with total unit price &gt; IDR 500,000.00</t>
  </si>
  <si>
    <t>shipment_fee_mp_seller_rate***</t>
  </si>
  <si>
    <t>***)</t>
  </si>
  <si>
    <t>- Packages shipped before January 1, 2017 use item bulky weight logic</t>
  </si>
  <si>
    <t>- Please refer to Weight Logic sheet</t>
  </si>
  <si>
    <t>Item 1</t>
  </si>
  <si>
    <t>Weight</t>
  </si>
  <si>
    <t>Dim Weight</t>
  </si>
  <si>
    <t>Item 2</t>
  </si>
  <si>
    <t>Item 3</t>
  </si>
  <si>
    <t>Package</t>
  </si>
  <si>
    <t>Bulky</t>
  </si>
  <si>
    <t>Item/Package Formula Weight</t>
  </si>
  <si>
    <t>Package Non-Bulky</t>
  </si>
  <si>
    <t>--&gt; Weight used to calculate shipment cost charged by 3PL</t>
  </si>
  <si>
    <t>--&gt; Weight used to calculate shipment fee charged to MP Seller, ruling out bulky items from the weight calculation</t>
  </si>
  <si>
    <t>Rounded</t>
  </si>
  <si>
    <t>Item Bulky Weight Logic</t>
  </si>
  <si>
    <t>Package Chargeable Weight Logic</t>
  </si>
  <si>
    <t>Package Chargeable</t>
  </si>
  <si>
    <t>--&gt; Weight used to calculate shipment fee charged to MP Seller, max 2 Kg</t>
  </si>
  <si>
    <t>- Packages ordered or shipped from January 1, 2017 onwards use package chargeable weight logic (max 2 Kg)</t>
  </si>
  <si>
    <t>VIP/Exception*</t>
  </si>
  <si>
    <t>VIP/Exception Rate</t>
  </si>
  <si>
    <t>id_campaign</t>
  </si>
  <si>
    <t>campaign</t>
  </si>
  <si>
    <t>active</t>
  </si>
  <si>
    <t>NULL</t>
  </si>
  <si>
    <t>Insurance Waive</t>
  </si>
  <si>
    <t>VIP Seller</t>
  </si>
  <si>
    <t>Rising Star Program</t>
  </si>
  <si>
    <t>shipped until</t>
  </si>
  <si>
    <t>shipped from</t>
  </si>
  <si>
    <t>VIP Seller Exception</t>
  </si>
  <si>
    <t>Please refer to campaign tracker files for the complete list of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</si>
</sst>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43" fontId="0" fillId="0" borderId="0" xfId="1" applyNumberFormat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quotePrefix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3" fillId="0" borderId="0" xfId="0" applyFont="1" applyAlignment="1">
      <alignment vertical="top"/>
    </xf>
    <xf numFmtId="43" fontId="3" fillId="0" borderId="0" xfId="1" applyFont="1" applyAlignment="1">
      <alignment vertical="top"/>
    </xf>
    <xf numFmtId="164" fontId="3" fillId="0" borderId="0" xfId="1" applyNumberFormat="1" applyFont="1" applyAlignment="1">
      <alignment vertical="top"/>
    </xf>
    <xf numFmtId="43" fontId="3" fillId="0" borderId="0" xfId="1" applyNumberFormat="1" applyFont="1" applyAlignment="1">
      <alignment vertical="top"/>
    </xf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7</xdr:col>
      <xdr:colOff>1066800</xdr:colOff>
      <xdr:row>36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1905000"/>
          <a:ext cx="9324975" cy="496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0.28515625" style="27" bestFit="1" customWidth="1"/>
    <col min="2" max="2" width="17.5703125" bestFit="1" customWidth="1"/>
    <col min="3" max="3" width="14.5703125" customWidth="1"/>
    <col min="4" max="4" width="13.7109375" bestFit="1" customWidth="1"/>
    <col min="5" max="5" width="25" bestFit="1" customWidth="1"/>
    <col min="6" max="7" width="42.5703125" bestFit="1" customWidth="1"/>
    <col min="8" max="8" width="17.85546875" bestFit="1" customWidth="1"/>
  </cols>
  <sheetData>
    <row r="1" spans="1:8" s="27" customFormat="1" x14ac:dyDescent="0.25">
      <c r="B1" s="27" t="s">
        <v>4</v>
      </c>
      <c r="C1" s="27" t="s">
        <v>7</v>
      </c>
      <c r="D1" s="27" t="s">
        <v>9</v>
      </c>
      <c r="E1" s="27" t="s">
        <v>14</v>
      </c>
      <c r="F1" s="27" t="s">
        <v>11</v>
      </c>
      <c r="G1" s="27" t="s">
        <v>12</v>
      </c>
      <c r="H1" s="27" t="s">
        <v>19</v>
      </c>
    </row>
    <row r="2" spans="1:8" x14ac:dyDescent="0.25">
      <c r="A2" s="27" t="s">
        <v>0</v>
      </c>
      <c r="B2" s="1"/>
      <c r="C2" s="1"/>
      <c r="D2" s="1"/>
      <c r="E2" s="1"/>
      <c r="F2" t="s">
        <v>18</v>
      </c>
      <c r="G2" t="s">
        <v>18</v>
      </c>
      <c r="H2" t="s">
        <v>20</v>
      </c>
    </row>
    <row r="3" spans="1:8" x14ac:dyDescent="0.25">
      <c r="A3" s="27" t="s">
        <v>1</v>
      </c>
      <c r="B3" s="1"/>
      <c r="C3" s="1"/>
      <c r="D3" s="1"/>
      <c r="E3" s="1"/>
      <c r="F3" s="1"/>
      <c r="G3" s="1"/>
      <c r="H3" s="1"/>
    </row>
    <row r="4" spans="1:8" x14ac:dyDescent="0.25">
      <c r="A4" s="27" t="s">
        <v>2</v>
      </c>
      <c r="B4" s="1"/>
      <c r="C4">
        <v>0</v>
      </c>
      <c r="D4" s="1"/>
      <c r="E4" s="1"/>
      <c r="F4" s="1"/>
      <c r="G4" s="1"/>
      <c r="H4" s="1"/>
    </row>
    <row r="5" spans="1:8" x14ac:dyDescent="0.25">
      <c r="A5" s="27" t="s">
        <v>8</v>
      </c>
      <c r="B5" s="1"/>
      <c r="C5" s="1"/>
      <c r="D5" t="s">
        <v>10</v>
      </c>
      <c r="E5" s="1"/>
      <c r="F5" s="1"/>
      <c r="G5" s="1"/>
      <c r="H5" s="1"/>
    </row>
    <row r="6" spans="1:8" x14ac:dyDescent="0.25">
      <c r="A6" s="27" t="s">
        <v>5</v>
      </c>
      <c r="B6" t="s">
        <v>6</v>
      </c>
      <c r="C6" s="1"/>
      <c r="D6" s="1"/>
      <c r="E6" s="1"/>
      <c r="F6" s="1"/>
      <c r="G6" s="1"/>
      <c r="H6" s="1"/>
    </row>
    <row r="7" spans="1:8" x14ac:dyDescent="0.25">
      <c r="A7" s="27" t="s">
        <v>3</v>
      </c>
      <c r="B7" s="1"/>
      <c r="C7" s="1"/>
      <c r="D7" s="1"/>
      <c r="E7" t="s">
        <v>16</v>
      </c>
      <c r="F7" s="1"/>
      <c r="G7" t="s">
        <v>3</v>
      </c>
      <c r="H7" s="1"/>
    </row>
    <row r="8" spans="1:8" x14ac:dyDescent="0.25">
      <c r="A8" s="27" t="s">
        <v>13</v>
      </c>
      <c r="B8" s="1"/>
      <c r="C8" s="1"/>
      <c r="D8" s="1"/>
      <c r="E8" t="s">
        <v>15</v>
      </c>
      <c r="F8" t="s">
        <v>17</v>
      </c>
      <c r="G8" t="s">
        <v>17</v>
      </c>
      <c r="H8" s="1"/>
    </row>
    <row r="9" spans="1:8" x14ac:dyDescent="0.25">
      <c r="C9" s="1"/>
      <c r="D9" s="1"/>
      <c r="E9" s="1"/>
      <c r="F9" s="1"/>
      <c r="G9" s="1"/>
      <c r="H9" s="1"/>
    </row>
    <row r="10" spans="1:8" x14ac:dyDescent="0.25">
      <c r="C10" s="1"/>
      <c r="D10" s="1"/>
      <c r="E10" s="1"/>
      <c r="F10" s="1"/>
      <c r="G10" s="1"/>
      <c r="H10" s="1"/>
    </row>
    <row r="11" spans="1:8" x14ac:dyDescent="0.25">
      <c r="A11" s="27" t="s">
        <v>21</v>
      </c>
      <c r="B11" s="27" t="s">
        <v>22</v>
      </c>
      <c r="C11" s="1"/>
      <c r="D11" s="1"/>
      <c r="E11" s="1"/>
      <c r="F11" s="1"/>
      <c r="G11" s="1"/>
      <c r="H11" s="1"/>
    </row>
    <row r="12" spans="1:8" x14ac:dyDescent="0.25">
      <c r="A12" s="27">
        <v>0</v>
      </c>
      <c r="B12" t="s">
        <v>23</v>
      </c>
      <c r="C12" s="1"/>
      <c r="D12" s="1"/>
      <c r="E12" s="1"/>
      <c r="F12" s="1"/>
      <c r="G12" s="1"/>
      <c r="H12" s="1"/>
    </row>
    <row r="13" spans="1:8" x14ac:dyDescent="0.25">
      <c r="A13" s="27">
        <v>1</v>
      </c>
      <c r="B13" t="s">
        <v>0</v>
      </c>
      <c r="C13" s="1"/>
      <c r="D13" s="1"/>
      <c r="E13" s="1"/>
      <c r="F13" s="1"/>
      <c r="G13" s="1"/>
      <c r="H13" s="1"/>
    </row>
    <row r="14" spans="1:8" x14ac:dyDescent="0.25">
      <c r="A14" s="27">
        <v>2</v>
      </c>
      <c r="B14" t="s">
        <v>1</v>
      </c>
      <c r="C14" s="1"/>
      <c r="D14" s="1"/>
      <c r="E14" s="1"/>
      <c r="F14" s="1"/>
      <c r="G14" s="1"/>
      <c r="H14" s="1"/>
    </row>
    <row r="15" spans="1:8" x14ac:dyDescent="0.25">
      <c r="A15" s="27">
        <v>3</v>
      </c>
      <c r="B15" t="s">
        <v>2</v>
      </c>
      <c r="C15" s="1"/>
      <c r="D15" s="1"/>
      <c r="E15" s="1"/>
      <c r="F15" s="1"/>
      <c r="G15" s="1"/>
      <c r="H15" s="1"/>
    </row>
    <row r="16" spans="1:8" x14ac:dyDescent="0.25">
      <c r="A16" s="27">
        <v>4</v>
      </c>
      <c r="B16" t="s">
        <v>8</v>
      </c>
      <c r="C16" s="1"/>
      <c r="D16" s="1"/>
      <c r="E16" s="1"/>
      <c r="F16" s="1"/>
      <c r="G16" s="1"/>
      <c r="H16" s="1"/>
    </row>
    <row r="17" spans="1:8" x14ac:dyDescent="0.25">
      <c r="A17" s="27">
        <v>5</v>
      </c>
      <c r="B17" t="s">
        <v>5</v>
      </c>
      <c r="C17" s="1"/>
      <c r="D17" s="1"/>
      <c r="E17" s="1"/>
      <c r="F17" s="1"/>
      <c r="G17" s="1"/>
      <c r="H17" s="1"/>
    </row>
    <row r="18" spans="1:8" x14ac:dyDescent="0.25">
      <c r="A18" s="27">
        <v>6</v>
      </c>
      <c r="B18" t="s">
        <v>24</v>
      </c>
      <c r="C18" s="1"/>
      <c r="D18" s="1"/>
      <c r="E18" s="1"/>
      <c r="F18" s="1"/>
      <c r="G18" s="1"/>
      <c r="H18" s="1"/>
    </row>
    <row r="19" spans="1:8" x14ac:dyDescent="0.25">
      <c r="A19" s="27">
        <v>7</v>
      </c>
      <c r="B19" t="s">
        <v>3</v>
      </c>
      <c r="C19" s="1"/>
      <c r="D19" s="1"/>
      <c r="E19" s="1"/>
      <c r="F19" s="1"/>
      <c r="G19" s="1"/>
      <c r="H19" s="1"/>
    </row>
    <row r="20" spans="1:8" x14ac:dyDescent="0.25">
      <c r="C20" s="1"/>
      <c r="D20" s="1"/>
      <c r="E20" s="1"/>
      <c r="F20" s="1"/>
      <c r="G20" s="1"/>
      <c r="H20" s="1"/>
    </row>
    <row r="21" spans="1:8" x14ac:dyDescent="0.25">
      <c r="C21" s="1"/>
      <c r="D21" s="1"/>
      <c r="E21" s="1"/>
      <c r="F21" s="1"/>
      <c r="G21" s="1"/>
      <c r="H21" s="1"/>
    </row>
    <row r="22" spans="1:8" x14ac:dyDescent="0.25">
      <c r="C22" s="1"/>
      <c r="D22" s="1"/>
      <c r="E22" s="1"/>
      <c r="F22" s="1"/>
      <c r="G22" s="1"/>
      <c r="H22" s="1"/>
    </row>
    <row r="23" spans="1:8" x14ac:dyDescent="0.25">
      <c r="C23" s="1"/>
      <c r="D23" s="1"/>
      <c r="E23" s="1"/>
      <c r="F23" s="1"/>
      <c r="G23" s="1"/>
      <c r="H23" s="1"/>
    </row>
    <row r="24" spans="1:8" x14ac:dyDescent="0.25">
      <c r="C24" s="1"/>
      <c r="D24" s="1"/>
      <c r="E24" s="1"/>
      <c r="F24" s="1"/>
      <c r="G24" s="1"/>
      <c r="H24" s="1"/>
    </row>
    <row r="25" spans="1:8" x14ac:dyDescent="0.25">
      <c r="C25" s="1"/>
      <c r="D25" s="1"/>
      <c r="E25" s="1"/>
      <c r="F25" s="1"/>
      <c r="G25" s="1"/>
      <c r="H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ColWidth="23.140625" defaultRowHeight="15" x14ac:dyDescent="0.25"/>
  <cols>
    <col min="1" max="1" width="4.7109375" style="2" bestFit="1" customWidth="1"/>
    <col min="2" max="2" width="17.28515625" style="2" bestFit="1" customWidth="1"/>
    <col min="3" max="3" width="15" style="2" bestFit="1" customWidth="1"/>
    <col min="4" max="4" width="14.7109375" style="2" bestFit="1" customWidth="1"/>
    <col min="5" max="5" width="33" style="3" bestFit="1" customWidth="1"/>
    <col min="6" max="6" width="34.140625" style="3" bestFit="1" customWidth="1"/>
    <col min="7" max="7" width="32.140625" style="4" bestFit="1" customWidth="1"/>
    <col min="8" max="8" width="29.140625" style="3" bestFit="1" customWidth="1"/>
    <col min="9" max="9" width="20.28515625" style="3" bestFit="1" customWidth="1"/>
    <col min="10" max="10" width="24.42578125" style="3" bestFit="1" customWidth="1"/>
    <col min="11" max="11" width="24.42578125" style="2" bestFit="1" customWidth="1"/>
    <col min="12" max="12" width="19.42578125" style="5" bestFit="1" customWidth="1"/>
    <col min="13" max="13" width="17.7109375" style="3" bestFit="1" customWidth="1"/>
    <col min="14" max="14" width="21.85546875" style="3" bestFit="1" customWidth="1"/>
    <col min="15" max="15" width="16.7109375" style="5" bestFit="1" customWidth="1"/>
    <col min="16" max="16" width="22.5703125" style="4" bestFit="1" customWidth="1"/>
    <col min="17" max="17" width="19.5703125" style="3" bestFit="1" customWidth="1"/>
    <col min="18" max="16384" width="23.140625" style="2"/>
  </cols>
  <sheetData>
    <row r="1" spans="1:17" s="22" customFormat="1" x14ac:dyDescent="0.25">
      <c r="A1" s="22" t="s">
        <v>48</v>
      </c>
      <c r="B1" s="22" t="s">
        <v>32</v>
      </c>
      <c r="C1" s="22" t="s">
        <v>33</v>
      </c>
      <c r="D1" s="22" t="s">
        <v>34</v>
      </c>
      <c r="E1" s="23" t="s">
        <v>55</v>
      </c>
      <c r="F1" s="23" t="s">
        <v>28</v>
      </c>
      <c r="G1" s="24" t="s">
        <v>49</v>
      </c>
      <c r="H1" s="23" t="s">
        <v>45</v>
      </c>
      <c r="I1" s="23" t="s">
        <v>26</v>
      </c>
      <c r="J1" s="23" t="s">
        <v>27</v>
      </c>
      <c r="K1" s="23" t="s">
        <v>39</v>
      </c>
      <c r="L1" s="25" t="s">
        <v>40</v>
      </c>
      <c r="M1" s="23" t="s">
        <v>41</v>
      </c>
      <c r="N1" s="23" t="s">
        <v>42</v>
      </c>
      <c r="O1" s="25" t="s">
        <v>43</v>
      </c>
      <c r="P1" s="24" t="s">
        <v>50</v>
      </c>
      <c r="Q1" s="23" t="s">
        <v>46</v>
      </c>
    </row>
    <row r="2" spans="1:17" x14ac:dyDescent="0.25">
      <c r="A2" s="2">
        <v>0</v>
      </c>
      <c r="B2" s="2" t="s">
        <v>23</v>
      </c>
      <c r="C2" s="2" t="s">
        <v>29</v>
      </c>
      <c r="D2" s="2" t="s">
        <v>29</v>
      </c>
      <c r="E2" s="3">
        <v>0</v>
      </c>
      <c r="F2" s="3">
        <v>0</v>
      </c>
      <c r="G2" s="4">
        <v>0</v>
      </c>
      <c r="H2" s="3">
        <v>0</v>
      </c>
      <c r="I2" s="3" t="s">
        <v>29</v>
      </c>
      <c r="J2" s="3">
        <v>0</v>
      </c>
      <c r="K2" s="3" t="s">
        <v>29</v>
      </c>
      <c r="L2" s="5">
        <v>0</v>
      </c>
      <c r="M2" s="3">
        <v>0</v>
      </c>
      <c r="N2" s="3">
        <v>0</v>
      </c>
      <c r="O2" s="5">
        <v>0</v>
      </c>
      <c r="P2" s="4">
        <v>0</v>
      </c>
      <c r="Q2" s="3">
        <v>0</v>
      </c>
    </row>
    <row r="3" spans="1:17" x14ac:dyDescent="0.25">
      <c r="A3" s="2">
        <v>1</v>
      </c>
      <c r="B3" s="2" t="s">
        <v>0</v>
      </c>
      <c r="C3" s="2" t="s">
        <v>29</v>
      </c>
      <c r="D3" s="2" t="s">
        <v>29</v>
      </c>
      <c r="E3" s="3">
        <v>7000</v>
      </c>
      <c r="F3" s="3">
        <v>0</v>
      </c>
      <c r="G3" s="4">
        <v>0</v>
      </c>
      <c r="H3" s="3">
        <v>0</v>
      </c>
      <c r="I3" s="3" t="s">
        <v>30</v>
      </c>
      <c r="J3" s="3">
        <v>0</v>
      </c>
      <c r="K3" s="3" t="s">
        <v>30</v>
      </c>
      <c r="L3" s="5">
        <v>0</v>
      </c>
      <c r="M3" s="3">
        <v>0</v>
      </c>
      <c r="N3" s="3">
        <v>0</v>
      </c>
      <c r="O3" s="5">
        <v>0</v>
      </c>
      <c r="P3" s="4">
        <v>0</v>
      </c>
      <c r="Q3" s="3">
        <v>0</v>
      </c>
    </row>
    <row r="4" spans="1:17" x14ac:dyDescent="0.25">
      <c r="A4" s="2">
        <v>2</v>
      </c>
      <c r="B4" s="2" t="s">
        <v>1</v>
      </c>
      <c r="C4" s="2" t="s">
        <v>35</v>
      </c>
      <c r="D4" s="2" t="s">
        <v>29</v>
      </c>
      <c r="E4" s="3">
        <v>6464</v>
      </c>
      <c r="F4" s="3">
        <v>0</v>
      </c>
      <c r="G4" s="4">
        <v>2.5000000000000001E-3</v>
      </c>
      <c r="H4" s="3">
        <v>0.1</v>
      </c>
      <c r="I4" s="3" t="s">
        <v>31</v>
      </c>
      <c r="J4" s="3">
        <v>0</v>
      </c>
      <c r="K4" s="3" t="s">
        <v>31</v>
      </c>
      <c r="L4" s="5">
        <v>0.01</v>
      </c>
      <c r="M4" s="3">
        <v>1500</v>
      </c>
      <c r="N4" s="3">
        <v>0.2</v>
      </c>
      <c r="O4" s="5">
        <v>0.01</v>
      </c>
      <c r="P4" s="4">
        <v>2.5000000000000001E-3</v>
      </c>
      <c r="Q4" s="3">
        <v>0.1</v>
      </c>
    </row>
    <row r="5" spans="1:17" x14ac:dyDescent="0.25">
      <c r="A5" s="2">
        <v>2</v>
      </c>
      <c r="B5" s="2" t="s">
        <v>1</v>
      </c>
      <c r="C5" s="2" t="s">
        <v>36</v>
      </c>
      <c r="D5" s="2" t="s">
        <v>29</v>
      </c>
      <c r="E5" s="3">
        <v>7000</v>
      </c>
      <c r="F5" s="3">
        <v>0</v>
      </c>
      <c r="G5" s="4">
        <v>2.5000000000000001E-3</v>
      </c>
      <c r="H5" s="3">
        <v>0.1</v>
      </c>
      <c r="I5" s="3" t="s">
        <v>31</v>
      </c>
      <c r="J5" s="3">
        <v>0</v>
      </c>
      <c r="K5" s="3" t="s">
        <v>31</v>
      </c>
      <c r="L5" s="5">
        <v>0.01</v>
      </c>
      <c r="M5" s="3">
        <v>0</v>
      </c>
      <c r="N5" s="3">
        <v>0</v>
      </c>
      <c r="O5" s="5">
        <v>0</v>
      </c>
      <c r="P5" s="4">
        <v>2.5000000000000001E-3</v>
      </c>
      <c r="Q5" s="3">
        <v>0.1</v>
      </c>
    </row>
    <row r="6" spans="1:17" x14ac:dyDescent="0.25">
      <c r="A6" s="2">
        <v>2</v>
      </c>
      <c r="B6" s="2" t="s">
        <v>1</v>
      </c>
      <c r="C6" s="2" t="s">
        <v>35</v>
      </c>
      <c r="D6" s="2" t="s">
        <v>76</v>
      </c>
      <c r="E6" s="3" t="s">
        <v>77</v>
      </c>
      <c r="F6" s="3">
        <v>0</v>
      </c>
      <c r="G6" s="4">
        <v>2.5000000000000001E-3</v>
      </c>
      <c r="H6" s="3">
        <v>0.1</v>
      </c>
      <c r="I6" s="3" t="s">
        <v>31</v>
      </c>
      <c r="J6" s="3">
        <v>0</v>
      </c>
      <c r="K6" s="3" t="s">
        <v>31</v>
      </c>
      <c r="L6" s="5">
        <v>0.01</v>
      </c>
      <c r="M6" s="3">
        <v>1500</v>
      </c>
      <c r="N6" s="3">
        <v>0.2</v>
      </c>
      <c r="O6" s="5">
        <v>0.01</v>
      </c>
      <c r="P6" s="4">
        <v>2.5000000000000001E-3</v>
      </c>
      <c r="Q6" s="3">
        <v>0.1</v>
      </c>
    </row>
    <row r="7" spans="1:17" x14ac:dyDescent="0.25">
      <c r="A7" s="2">
        <v>2</v>
      </c>
      <c r="B7" s="2" t="s">
        <v>1</v>
      </c>
      <c r="C7" s="2" t="s">
        <v>36</v>
      </c>
      <c r="D7" s="2" t="s">
        <v>76</v>
      </c>
      <c r="E7" s="3" t="s">
        <v>77</v>
      </c>
      <c r="F7" s="3">
        <v>0</v>
      </c>
      <c r="G7" s="4">
        <v>2.5000000000000001E-3</v>
      </c>
      <c r="H7" s="3">
        <v>0.1</v>
      </c>
      <c r="I7" s="3" t="s">
        <v>31</v>
      </c>
      <c r="J7" s="3">
        <v>0</v>
      </c>
      <c r="K7" s="3" t="s">
        <v>31</v>
      </c>
      <c r="L7" s="5">
        <v>0.01</v>
      </c>
      <c r="M7" s="3">
        <v>0</v>
      </c>
      <c r="N7" s="3">
        <v>0</v>
      </c>
      <c r="O7" s="5">
        <v>0</v>
      </c>
      <c r="P7" s="4">
        <v>2.5000000000000001E-3</v>
      </c>
      <c r="Q7" s="3">
        <v>0.1</v>
      </c>
    </row>
    <row r="8" spans="1:17" x14ac:dyDescent="0.25">
      <c r="A8" s="2">
        <v>2</v>
      </c>
      <c r="B8" s="2" t="s">
        <v>1</v>
      </c>
      <c r="C8" s="2" t="s">
        <v>35</v>
      </c>
      <c r="D8" s="2" t="s">
        <v>47</v>
      </c>
      <c r="E8" s="3" t="s">
        <v>44</v>
      </c>
      <c r="F8" s="3">
        <v>0</v>
      </c>
      <c r="G8" s="4">
        <v>0</v>
      </c>
      <c r="H8" s="3">
        <v>0</v>
      </c>
      <c r="I8" s="3" t="s">
        <v>31</v>
      </c>
      <c r="J8" s="3">
        <v>0</v>
      </c>
      <c r="K8" s="3" t="s">
        <v>31</v>
      </c>
      <c r="L8" s="5">
        <v>0.01</v>
      </c>
      <c r="M8" s="3">
        <v>1500</v>
      </c>
      <c r="N8" s="3">
        <v>0.2</v>
      </c>
      <c r="O8" s="5">
        <v>0.01</v>
      </c>
      <c r="P8" s="4">
        <v>2.5000000000000001E-3</v>
      </c>
      <c r="Q8" s="3">
        <v>0.1</v>
      </c>
    </row>
    <row r="9" spans="1:17" x14ac:dyDescent="0.25">
      <c r="A9" s="2">
        <v>2</v>
      </c>
      <c r="B9" s="2" t="s">
        <v>1</v>
      </c>
      <c r="C9" s="2" t="s">
        <v>36</v>
      </c>
      <c r="D9" s="2" t="s">
        <v>47</v>
      </c>
      <c r="E9" s="3" t="s">
        <v>44</v>
      </c>
      <c r="F9" s="3">
        <v>0</v>
      </c>
      <c r="G9" s="4">
        <v>0</v>
      </c>
      <c r="H9" s="3">
        <v>0</v>
      </c>
      <c r="I9" s="3" t="s">
        <v>31</v>
      </c>
      <c r="J9" s="3">
        <v>0</v>
      </c>
      <c r="K9" s="3" t="s">
        <v>31</v>
      </c>
      <c r="L9" s="5">
        <v>0.01</v>
      </c>
      <c r="M9" s="3">
        <v>0</v>
      </c>
      <c r="N9" s="3">
        <v>0</v>
      </c>
      <c r="O9" s="5">
        <v>0</v>
      </c>
      <c r="P9" s="4">
        <v>2.5000000000000001E-3</v>
      </c>
      <c r="Q9" s="3">
        <v>0.1</v>
      </c>
    </row>
    <row r="10" spans="1:17" x14ac:dyDescent="0.25">
      <c r="A10" s="2">
        <v>3</v>
      </c>
      <c r="B10" s="2" t="s">
        <v>2</v>
      </c>
      <c r="C10" s="2" t="s">
        <v>29</v>
      </c>
      <c r="D10" s="2" t="s">
        <v>29</v>
      </c>
      <c r="E10" s="3">
        <v>0</v>
      </c>
      <c r="F10" s="3">
        <v>0</v>
      </c>
      <c r="G10" s="4">
        <v>0</v>
      </c>
      <c r="H10" s="3">
        <v>0</v>
      </c>
      <c r="I10" s="3" t="s">
        <v>31</v>
      </c>
      <c r="J10" s="3">
        <v>0</v>
      </c>
      <c r="K10" s="3" t="s">
        <v>31</v>
      </c>
      <c r="L10" s="5">
        <v>0</v>
      </c>
      <c r="M10" s="3">
        <v>0</v>
      </c>
      <c r="N10" s="3">
        <v>0</v>
      </c>
      <c r="O10" s="5">
        <v>0</v>
      </c>
      <c r="P10" s="4">
        <v>2.5000000000000001E-3</v>
      </c>
      <c r="Q10" s="3">
        <v>0</v>
      </c>
    </row>
    <row r="11" spans="1:17" x14ac:dyDescent="0.25">
      <c r="A11" s="2">
        <v>4</v>
      </c>
      <c r="B11" s="2" t="s">
        <v>8</v>
      </c>
      <c r="C11" s="2" t="s">
        <v>35</v>
      </c>
      <c r="D11" s="2" t="s">
        <v>29</v>
      </c>
      <c r="E11" s="3">
        <v>6464</v>
      </c>
      <c r="F11" s="3">
        <v>0</v>
      </c>
      <c r="G11" s="4">
        <v>2.5000000000000001E-3</v>
      </c>
      <c r="H11" s="3">
        <v>0.1</v>
      </c>
      <c r="I11" s="3" t="s">
        <v>31</v>
      </c>
      <c r="J11" s="3">
        <v>0</v>
      </c>
      <c r="K11" s="3" t="s">
        <v>31</v>
      </c>
      <c r="L11" s="5">
        <v>0.01</v>
      </c>
      <c r="M11" s="3">
        <v>0</v>
      </c>
      <c r="N11" s="3">
        <v>0</v>
      </c>
      <c r="O11" s="5">
        <v>0</v>
      </c>
      <c r="P11" s="4">
        <v>2.5000000000000001E-3</v>
      </c>
      <c r="Q11" s="3">
        <v>0.1</v>
      </c>
    </row>
    <row r="12" spans="1:17" x14ac:dyDescent="0.25">
      <c r="A12" s="2">
        <v>4</v>
      </c>
      <c r="B12" s="2" t="s">
        <v>8</v>
      </c>
      <c r="C12" s="2" t="s">
        <v>36</v>
      </c>
      <c r="D12" s="2" t="s">
        <v>29</v>
      </c>
      <c r="E12" s="3">
        <v>7000</v>
      </c>
      <c r="F12" s="3">
        <v>0</v>
      </c>
      <c r="G12" s="4">
        <v>2.5000000000000001E-3</v>
      </c>
      <c r="H12" s="3">
        <v>0.1</v>
      </c>
      <c r="I12" s="3" t="s">
        <v>31</v>
      </c>
      <c r="J12" s="3">
        <v>0</v>
      </c>
      <c r="K12" s="3" t="s">
        <v>31</v>
      </c>
      <c r="L12" s="5">
        <v>0.01</v>
      </c>
      <c r="M12" s="3">
        <v>0</v>
      </c>
      <c r="N12" s="3">
        <v>0</v>
      </c>
      <c r="O12" s="5">
        <v>0</v>
      </c>
      <c r="P12" s="4">
        <v>2.5000000000000001E-3</v>
      </c>
      <c r="Q12" s="3">
        <v>0.1</v>
      </c>
    </row>
    <row r="13" spans="1:17" x14ac:dyDescent="0.25">
      <c r="A13" s="2">
        <v>4</v>
      </c>
      <c r="B13" s="2" t="s">
        <v>8</v>
      </c>
      <c r="C13" s="2" t="s">
        <v>35</v>
      </c>
      <c r="D13" s="2" t="s">
        <v>76</v>
      </c>
      <c r="E13" s="3" t="s">
        <v>77</v>
      </c>
      <c r="F13" s="3">
        <v>0</v>
      </c>
      <c r="G13" s="4">
        <v>2.5000000000000001E-3</v>
      </c>
      <c r="H13" s="3">
        <v>0.1</v>
      </c>
      <c r="I13" s="3" t="s">
        <v>31</v>
      </c>
      <c r="J13" s="3">
        <v>0</v>
      </c>
      <c r="K13" s="3" t="s">
        <v>31</v>
      </c>
      <c r="L13" s="5">
        <v>0.01</v>
      </c>
      <c r="M13" s="3">
        <v>0</v>
      </c>
      <c r="N13" s="3">
        <v>0</v>
      </c>
      <c r="O13" s="5">
        <v>0</v>
      </c>
      <c r="P13" s="4">
        <v>2.5000000000000001E-3</v>
      </c>
      <c r="Q13" s="3">
        <v>0.1</v>
      </c>
    </row>
    <row r="14" spans="1:17" x14ac:dyDescent="0.25">
      <c r="A14" s="2">
        <v>4</v>
      </c>
      <c r="B14" s="2" t="s">
        <v>8</v>
      </c>
      <c r="C14" s="2" t="s">
        <v>36</v>
      </c>
      <c r="D14" s="2" t="s">
        <v>76</v>
      </c>
      <c r="E14" s="3" t="s">
        <v>77</v>
      </c>
      <c r="F14" s="3">
        <v>0</v>
      </c>
      <c r="G14" s="4">
        <v>2.5000000000000001E-3</v>
      </c>
      <c r="H14" s="3">
        <v>0.1</v>
      </c>
      <c r="I14" s="3" t="s">
        <v>31</v>
      </c>
      <c r="J14" s="3">
        <v>0</v>
      </c>
      <c r="K14" s="3" t="s">
        <v>31</v>
      </c>
      <c r="L14" s="5">
        <v>0.01</v>
      </c>
      <c r="M14" s="3">
        <v>0</v>
      </c>
      <c r="N14" s="3">
        <v>0</v>
      </c>
      <c r="O14" s="5">
        <v>0</v>
      </c>
      <c r="P14" s="4">
        <v>2.5000000000000001E-3</v>
      </c>
      <c r="Q14" s="3">
        <v>0.1</v>
      </c>
    </row>
    <row r="15" spans="1:17" x14ac:dyDescent="0.25">
      <c r="A15" s="2">
        <v>4</v>
      </c>
      <c r="B15" s="2" t="s">
        <v>8</v>
      </c>
      <c r="C15" s="2" t="s">
        <v>35</v>
      </c>
      <c r="D15" s="2" t="s">
        <v>47</v>
      </c>
      <c r="E15" s="3" t="s">
        <v>44</v>
      </c>
      <c r="F15" s="3">
        <v>0</v>
      </c>
      <c r="G15" s="4">
        <v>0</v>
      </c>
      <c r="H15" s="3">
        <v>0</v>
      </c>
      <c r="I15" s="3" t="s">
        <v>31</v>
      </c>
      <c r="J15" s="3">
        <v>0</v>
      </c>
      <c r="K15" s="3" t="s">
        <v>31</v>
      </c>
      <c r="L15" s="5">
        <v>0.01</v>
      </c>
      <c r="M15" s="3">
        <v>0</v>
      </c>
      <c r="N15" s="3">
        <v>0</v>
      </c>
      <c r="O15" s="5">
        <v>0</v>
      </c>
      <c r="P15" s="4">
        <v>2.5000000000000001E-3</v>
      </c>
      <c r="Q15" s="3">
        <v>0.1</v>
      </c>
    </row>
    <row r="16" spans="1:17" x14ac:dyDescent="0.25">
      <c r="A16" s="2">
        <v>4</v>
      </c>
      <c r="B16" s="2" t="s">
        <v>8</v>
      </c>
      <c r="C16" s="2" t="s">
        <v>36</v>
      </c>
      <c r="D16" s="2" t="s">
        <v>47</v>
      </c>
      <c r="E16" s="3" t="s">
        <v>44</v>
      </c>
      <c r="F16" s="3">
        <v>0</v>
      </c>
      <c r="G16" s="4">
        <v>0</v>
      </c>
      <c r="H16" s="3">
        <v>0</v>
      </c>
      <c r="I16" s="3" t="s">
        <v>31</v>
      </c>
      <c r="J16" s="3">
        <v>0</v>
      </c>
      <c r="K16" s="3" t="s">
        <v>31</v>
      </c>
      <c r="L16" s="5">
        <v>0.01</v>
      </c>
      <c r="M16" s="3">
        <v>0</v>
      </c>
      <c r="N16" s="3">
        <v>0</v>
      </c>
      <c r="O16" s="5">
        <v>0</v>
      </c>
      <c r="P16" s="4">
        <v>2.5000000000000001E-3</v>
      </c>
      <c r="Q16" s="3">
        <v>0.1</v>
      </c>
    </row>
    <row r="17" spans="1:17" x14ac:dyDescent="0.25">
      <c r="A17" s="2">
        <v>5</v>
      </c>
      <c r="B17" s="2" t="s">
        <v>5</v>
      </c>
      <c r="C17" s="2" t="s">
        <v>29</v>
      </c>
      <c r="D17" s="2" t="s">
        <v>29</v>
      </c>
      <c r="E17" s="3">
        <v>0</v>
      </c>
      <c r="F17" s="3">
        <v>0</v>
      </c>
      <c r="G17" s="4">
        <v>0</v>
      </c>
      <c r="H17" s="3">
        <v>0</v>
      </c>
      <c r="I17" s="3" t="s">
        <v>29</v>
      </c>
      <c r="J17" s="3">
        <v>0</v>
      </c>
      <c r="K17" s="3" t="s">
        <v>29</v>
      </c>
      <c r="L17" s="5">
        <v>0</v>
      </c>
      <c r="M17" s="3">
        <v>0</v>
      </c>
      <c r="N17" s="3">
        <v>0</v>
      </c>
      <c r="O17" s="5">
        <v>0</v>
      </c>
      <c r="P17" s="4">
        <v>0</v>
      </c>
      <c r="Q17" s="3">
        <v>0</v>
      </c>
    </row>
    <row r="18" spans="1:17" x14ac:dyDescent="0.25">
      <c r="A18" s="2">
        <v>6</v>
      </c>
      <c r="B18" s="2" t="s">
        <v>24</v>
      </c>
      <c r="C18" s="2" t="s">
        <v>29</v>
      </c>
      <c r="D18" s="2" t="s">
        <v>29</v>
      </c>
      <c r="E18" s="3">
        <v>0</v>
      </c>
      <c r="F18" s="3">
        <v>0</v>
      </c>
      <c r="G18" s="4">
        <v>0</v>
      </c>
      <c r="H18" s="3">
        <v>0</v>
      </c>
      <c r="I18" s="3" t="s">
        <v>29</v>
      </c>
      <c r="J18" s="3">
        <v>0</v>
      </c>
      <c r="K18" s="3" t="s">
        <v>29</v>
      </c>
      <c r="L18" s="5">
        <v>0</v>
      </c>
      <c r="M18" s="3">
        <v>0</v>
      </c>
      <c r="N18" s="3">
        <v>0</v>
      </c>
      <c r="O18" s="5">
        <v>0</v>
      </c>
      <c r="P18" s="4">
        <v>0</v>
      </c>
      <c r="Q18" s="3">
        <v>0</v>
      </c>
    </row>
    <row r="19" spans="1:17" x14ac:dyDescent="0.25">
      <c r="A19" s="2">
        <v>7</v>
      </c>
      <c r="B19" s="2" t="s">
        <v>37</v>
      </c>
      <c r="C19" s="2" t="s">
        <v>29</v>
      </c>
      <c r="D19" s="2" t="s">
        <v>29</v>
      </c>
      <c r="E19" s="3">
        <v>0</v>
      </c>
      <c r="F19" s="3">
        <v>0</v>
      </c>
      <c r="G19" s="4">
        <v>0</v>
      </c>
      <c r="H19" s="3">
        <v>0</v>
      </c>
      <c r="I19" s="3" t="s">
        <v>29</v>
      </c>
      <c r="J19" s="3">
        <v>15000</v>
      </c>
      <c r="K19" s="3" t="s">
        <v>29</v>
      </c>
      <c r="L19" s="5">
        <v>0</v>
      </c>
      <c r="M19" s="3">
        <v>0</v>
      </c>
      <c r="N19" s="3">
        <v>0</v>
      </c>
      <c r="O19" s="5">
        <v>0</v>
      </c>
      <c r="P19" s="4">
        <v>0</v>
      </c>
      <c r="Q19" s="3">
        <v>0</v>
      </c>
    </row>
    <row r="20" spans="1:17" x14ac:dyDescent="0.25">
      <c r="A20" s="2">
        <v>7</v>
      </c>
      <c r="B20" s="2" t="s">
        <v>38</v>
      </c>
      <c r="C20" s="2" t="s">
        <v>29</v>
      </c>
      <c r="D20" s="2" t="s">
        <v>29</v>
      </c>
      <c r="E20" s="3">
        <v>0</v>
      </c>
      <c r="F20" s="3">
        <v>7000</v>
      </c>
      <c r="G20" s="4">
        <v>0</v>
      </c>
      <c r="H20" s="3">
        <v>0</v>
      </c>
      <c r="I20" s="3" t="s">
        <v>29</v>
      </c>
      <c r="J20" s="3">
        <v>15000</v>
      </c>
      <c r="K20" s="3" t="s">
        <v>29</v>
      </c>
      <c r="L20" s="5">
        <v>0</v>
      </c>
      <c r="M20" s="3">
        <v>0</v>
      </c>
      <c r="N20" s="3">
        <v>0</v>
      </c>
      <c r="O20" s="5">
        <v>0</v>
      </c>
      <c r="P20" s="4">
        <v>0</v>
      </c>
      <c r="Q20" s="3">
        <v>0</v>
      </c>
    </row>
    <row r="23" spans="1:17" x14ac:dyDescent="0.25">
      <c r="A23" s="2" t="s">
        <v>52</v>
      </c>
      <c r="B23" s="2" t="s">
        <v>53</v>
      </c>
    </row>
    <row r="24" spans="1:17" x14ac:dyDescent="0.25">
      <c r="A24" s="2" t="s">
        <v>51</v>
      </c>
      <c r="B24" s="2" t="s">
        <v>54</v>
      </c>
      <c r="E24" s="2"/>
    </row>
    <row r="25" spans="1:17" x14ac:dyDescent="0.25">
      <c r="A25" s="2" t="s">
        <v>56</v>
      </c>
      <c r="B25" s="6" t="s">
        <v>57</v>
      </c>
      <c r="E25" s="2"/>
    </row>
    <row r="26" spans="1:17" x14ac:dyDescent="0.25">
      <c r="B26" s="6" t="s">
        <v>75</v>
      </c>
      <c r="E26" s="2"/>
    </row>
    <row r="27" spans="1:17" x14ac:dyDescent="0.25">
      <c r="B27" s="6" t="s">
        <v>58</v>
      </c>
      <c r="E27" s="2"/>
    </row>
    <row r="28" spans="1:17" x14ac:dyDescent="0.25">
      <c r="E28" s="2"/>
    </row>
    <row r="29" spans="1:17" x14ac:dyDescent="0.25">
      <c r="E29" s="2"/>
    </row>
    <row r="30" spans="1:17" x14ac:dyDescent="0.25">
      <c r="E30" s="2"/>
    </row>
    <row r="31" spans="1:17" x14ac:dyDescent="0.25">
      <c r="E31" s="2"/>
    </row>
    <row r="32" spans="1:17" x14ac:dyDescent="0.25">
      <c r="E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B8" sqref="B8"/>
    </sheetView>
  </sheetViews>
  <sheetFormatPr defaultRowHeight="15" x14ac:dyDescent="0.25"/>
  <cols>
    <col min="2" max="2" width="18.140625" bestFit="1" customWidth="1"/>
    <col min="3" max="3" width="20" bestFit="1" customWidth="1"/>
    <col min="4" max="4" width="11.42578125" bestFit="1" customWidth="1"/>
    <col min="5" max="5" width="28.28515625" bestFit="1" customWidth="1"/>
    <col min="6" max="6" width="9" bestFit="1" customWidth="1"/>
  </cols>
  <sheetData>
    <row r="1" spans="2:7" ht="15.75" thickBot="1" x14ac:dyDescent="0.3"/>
    <row r="2" spans="2:7" ht="15.75" thickBot="1" x14ac:dyDescent="0.3">
      <c r="B2" s="29" t="s">
        <v>71</v>
      </c>
      <c r="C2" s="30"/>
      <c r="D2" s="30"/>
      <c r="E2" s="30"/>
      <c r="F2" s="30"/>
      <c r="G2" s="31"/>
    </row>
    <row r="3" spans="2:7" x14ac:dyDescent="0.25">
      <c r="B3" s="7"/>
      <c r="C3" s="8" t="s">
        <v>60</v>
      </c>
      <c r="D3" s="8" t="s">
        <v>61</v>
      </c>
      <c r="E3" s="8" t="s">
        <v>66</v>
      </c>
      <c r="F3" s="8" t="s">
        <v>70</v>
      </c>
      <c r="G3" s="9" t="s">
        <v>65</v>
      </c>
    </row>
    <row r="4" spans="2:7" x14ac:dyDescent="0.25">
      <c r="B4" s="7" t="s">
        <v>59</v>
      </c>
      <c r="C4" s="8">
        <v>1.3</v>
      </c>
      <c r="D4" s="8">
        <v>1.2</v>
      </c>
      <c r="E4" s="8">
        <f>IF(C4&gt;D4,C4,D4)</f>
        <v>1.3</v>
      </c>
      <c r="F4" s="8">
        <f>ROUNDUP(E4,0)</f>
        <v>2</v>
      </c>
      <c r="G4" s="9">
        <f>IF(E4&gt;7,1,0)</f>
        <v>0</v>
      </c>
    </row>
    <row r="5" spans="2:7" x14ac:dyDescent="0.25">
      <c r="B5" s="7" t="s">
        <v>62</v>
      </c>
      <c r="C5" s="8">
        <v>2.4</v>
      </c>
      <c r="D5" s="8">
        <v>3.7</v>
      </c>
      <c r="E5" s="8">
        <f t="shared" ref="E5:E6" si="0">IF(C5&gt;D5,C5,D5)</f>
        <v>3.7</v>
      </c>
      <c r="F5" s="8">
        <f t="shared" ref="F5:F10" si="1">ROUNDUP(E5,0)</f>
        <v>4</v>
      </c>
      <c r="G5" s="9">
        <f t="shared" ref="G5:G6" si="2">IF(E5&gt;7,1,0)</f>
        <v>0</v>
      </c>
    </row>
    <row r="6" spans="2:7" x14ac:dyDescent="0.25">
      <c r="B6" s="7" t="s">
        <v>63</v>
      </c>
      <c r="C6" s="8">
        <v>3.5</v>
      </c>
      <c r="D6" s="8">
        <v>7.4</v>
      </c>
      <c r="E6" s="8">
        <f t="shared" si="0"/>
        <v>7.4</v>
      </c>
      <c r="F6" s="8">
        <f t="shared" si="1"/>
        <v>8</v>
      </c>
      <c r="G6" s="9">
        <f t="shared" si="2"/>
        <v>1</v>
      </c>
    </row>
    <row r="7" spans="2:7" x14ac:dyDescent="0.25">
      <c r="B7" s="7" t="s">
        <v>63</v>
      </c>
      <c r="C7" s="8">
        <v>1.7</v>
      </c>
      <c r="D7" s="8">
        <v>2.4</v>
      </c>
      <c r="E7" s="8">
        <f>IF(C7&gt;D7,C7,D7)</f>
        <v>2.4</v>
      </c>
      <c r="F7" s="8">
        <f t="shared" si="1"/>
        <v>3</v>
      </c>
      <c r="G7" s="9">
        <f>IF(E7&gt;7,1,0)</f>
        <v>0</v>
      </c>
    </row>
    <row r="8" spans="2:7" ht="15.75" thickBot="1" x14ac:dyDescent="0.3">
      <c r="B8" s="16"/>
      <c r="C8" s="17"/>
      <c r="D8" s="17"/>
      <c r="E8" s="17"/>
      <c r="F8" s="17"/>
      <c r="G8" s="18"/>
    </row>
    <row r="9" spans="2:7" x14ac:dyDescent="0.25">
      <c r="B9" s="7" t="s">
        <v>64</v>
      </c>
      <c r="C9" s="8">
        <f>SUM(C4:C7)</f>
        <v>8.9</v>
      </c>
      <c r="D9" s="8">
        <f>SUM(D4:D7)</f>
        <v>14.700000000000001</v>
      </c>
      <c r="E9" s="10">
        <f>IF(C9&gt;D9,C9,D9)</f>
        <v>14.700000000000001</v>
      </c>
      <c r="F9" s="10">
        <f t="shared" si="1"/>
        <v>15</v>
      </c>
      <c r="G9" s="11" t="s">
        <v>68</v>
      </c>
    </row>
    <row r="10" spans="2:7" ht="15.75" thickBot="1" x14ac:dyDescent="0.3">
      <c r="B10" s="12" t="s">
        <v>67</v>
      </c>
      <c r="C10" s="13">
        <f>SUMIF($G4:$G7,0,C4:C7)</f>
        <v>5.4</v>
      </c>
      <c r="D10" s="13">
        <f>SUMIF($G4:$G7,0,D4:D7)</f>
        <v>7.3000000000000007</v>
      </c>
      <c r="E10" s="14">
        <f>IF(C10&gt;D10,C10,D10)</f>
        <v>7.3000000000000007</v>
      </c>
      <c r="F10" s="14">
        <f t="shared" si="1"/>
        <v>8</v>
      </c>
      <c r="G10" s="15" t="s">
        <v>69</v>
      </c>
    </row>
    <row r="13" spans="2:7" ht="15.75" thickBot="1" x14ac:dyDescent="0.3"/>
    <row r="14" spans="2:7" ht="15.75" thickBot="1" x14ac:dyDescent="0.3">
      <c r="B14" s="29" t="s">
        <v>72</v>
      </c>
      <c r="C14" s="30"/>
      <c r="D14" s="30"/>
      <c r="E14" s="30"/>
      <c r="F14" s="30"/>
      <c r="G14" s="31"/>
    </row>
    <row r="15" spans="2:7" x14ac:dyDescent="0.25">
      <c r="B15" s="7"/>
      <c r="C15" s="8" t="s">
        <v>60</v>
      </c>
      <c r="D15" s="8" t="s">
        <v>61</v>
      </c>
      <c r="E15" s="8" t="s">
        <v>66</v>
      </c>
      <c r="F15" s="8" t="s">
        <v>70</v>
      </c>
      <c r="G15" s="9" t="s">
        <v>65</v>
      </c>
    </row>
    <row r="16" spans="2:7" x14ac:dyDescent="0.25">
      <c r="B16" s="7" t="s">
        <v>59</v>
      </c>
      <c r="C16" s="8">
        <v>1.3</v>
      </c>
      <c r="D16" s="8">
        <v>1.2</v>
      </c>
      <c r="E16" s="8">
        <f>IF(C16&gt;D16,C16,D16)</f>
        <v>1.3</v>
      </c>
      <c r="F16" s="8">
        <f>ROUNDUP(E16,0)</f>
        <v>2</v>
      </c>
      <c r="G16" s="9">
        <f>IF(E16&gt;7,1,0)</f>
        <v>0</v>
      </c>
    </row>
    <row r="17" spans="2:7" x14ac:dyDescent="0.25">
      <c r="B17" s="7" t="s">
        <v>62</v>
      </c>
      <c r="C17" s="8">
        <v>2.4</v>
      </c>
      <c r="D17" s="8">
        <v>3.7</v>
      </c>
      <c r="E17" s="8">
        <f t="shared" ref="E17:E18" si="3">IF(C17&gt;D17,C17,D17)</f>
        <v>3.7</v>
      </c>
      <c r="F17" s="8">
        <f t="shared" ref="F17:F22" si="4">ROUNDUP(E17,0)</f>
        <v>4</v>
      </c>
      <c r="G17" s="9">
        <f t="shared" ref="G17:G18" si="5">IF(E17&gt;7,1,0)</f>
        <v>0</v>
      </c>
    </row>
    <row r="18" spans="2:7" x14ac:dyDescent="0.25">
      <c r="B18" s="7" t="s">
        <v>63</v>
      </c>
      <c r="C18" s="8">
        <v>3.5</v>
      </c>
      <c r="D18" s="8">
        <v>7.4</v>
      </c>
      <c r="E18" s="8">
        <f t="shared" si="3"/>
        <v>7.4</v>
      </c>
      <c r="F18" s="8">
        <f t="shared" si="4"/>
        <v>8</v>
      </c>
      <c r="G18" s="9">
        <f t="shared" si="5"/>
        <v>1</v>
      </c>
    </row>
    <row r="19" spans="2:7" x14ac:dyDescent="0.25">
      <c r="B19" s="7" t="s">
        <v>63</v>
      </c>
      <c r="C19" s="8">
        <v>1.7</v>
      </c>
      <c r="D19" s="8">
        <v>2.4</v>
      </c>
      <c r="E19" s="8">
        <f>IF(C19&gt;D19,C19,D19)</f>
        <v>2.4</v>
      </c>
      <c r="F19" s="8">
        <f t="shared" si="4"/>
        <v>3</v>
      </c>
      <c r="G19" s="9">
        <f>IF(E19&gt;7,1,0)</f>
        <v>0</v>
      </c>
    </row>
    <row r="20" spans="2:7" x14ac:dyDescent="0.25">
      <c r="B20" s="19"/>
      <c r="C20" s="20"/>
      <c r="D20" s="20"/>
      <c r="E20" s="20"/>
      <c r="F20" s="20"/>
      <c r="G20" s="21"/>
    </row>
    <row r="21" spans="2:7" x14ac:dyDescent="0.25">
      <c r="B21" s="7" t="s">
        <v>64</v>
      </c>
      <c r="C21" s="8">
        <f>SUM(C16:C19)</f>
        <v>8.9</v>
      </c>
      <c r="D21" s="8">
        <f>SUM(D16:D19)</f>
        <v>14.700000000000001</v>
      </c>
      <c r="E21" s="10">
        <f>IF(C21&gt;D21,C21,D21)</f>
        <v>14.700000000000001</v>
      </c>
      <c r="F21" s="10">
        <f t="shared" si="4"/>
        <v>15</v>
      </c>
      <c r="G21" s="11" t="s">
        <v>68</v>
      </c>
    </row>
    <row r="22" spans="2:7" ht="15.75" thickBot="1" x14ac:dyDescent="0.3">
      <c r="B22" s="12" t="s">
        <v>73</v>
      </c>
      <c r="C22" s="13">
        <f>C21</f>
        <v>8.9</v>
      </c>
      <c r="D22" s="13">
        <f>D21</f>
        <v>14.700000000000001</v>
      </c>
      <c r="E22" s="14">
        <f>IF(E21&lt;2,E21,2)</f>
        <v>2</v>
      </c>
      <c r="F22" s="14">
        <f t="shared" si="4"/>
        <v>2</v>
      </c>
      <c r="G22" s="15" t="s">
        <v>74</v>
      </c>
    </row>
  </sheetData>
  <mergeCells count="2">
    <mergeCell ref="B2:G2"/>
    <mergeCell ref="B14:G1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2.140625" bestFit="1" customWidth="1"/>
    <col min="2" max="2" width="19" bestFit="1" customWidth="1"/>
    <col min="3" max="3" width="28.42578125" bestFit="1" customWidth="1"/>
    <col min="4" max="4" width="27.140625" style="26" bestFit="1" customWidth="1"/>
    <col min="5" max="5" width="30" style="26" bestFit="1" customWidth="1"/>
    <col min="6" max="6" width="6.28515625" bestFit="1" customWidth="1"/>
  </cols>
  <sheetData>
    <row r="1" spans="1:6" x14ac:dyDescent="0.25">
      <c r="A1" s="27" t="s">
        <v>78</v>
      </c>
      <c r="B1" s="27" t="s">
        <v>79</v>
      </c>
      <c r="C1" s="27" t="s">
        <v>25</v>
      </c>
      <c r="D1" s="28" t="s">
        <v>86</v>
      </c>
      <c r="E1" s="28" t="s">
        <v>85</v>
      </c>
      <c r="F1" s="27" t="s">
        <v>80</v>
      </c>
    </row>
    <row r="2" spans="1:6" x14ac:dyDescent="0.25">
      <c r="A2">
        <v>0</v>
      </c>
      <c r="B2" t="s">
        <v>23</v>
      </c>
      <c r="C2" t="s">
        <v>81</v>
      </c>
      <c r="D2" s="26">
        <v>1</v>
      </c>
      <c r="E2" s="26">
        <v>2958465.999988426</v>
      </c>
      <c r="F2">
        <v>1</v>
      </c>
    </row>
    <row r="3" spans="1:6" x14ac:dyDescent="0.25">
      <c r="A3">
        <v>1</v>
      </c>
      <c r="B3" t="s">
        <v>82</v>
      </c>
      <c r="C3" t="s">
        <v>81</v>
      </c>
      <c r="D3" s="26">
        <v>1</v>
      </c>
      <c r="E3" s="26">
        <v>2958465.999988426</v>
      </c>
      <c r="F3">
        <v>1</v>
      </c>
    </row>
    <row r="4" spans="1:6" x14ac:dyDescent="0.25">
      <c r="A4">
        <v>2</v>
      </c>
      <c r="B4" t="s">
        <v>83</v>
      </c>
      <c r="C4">
        <v>1000</v>
      </c>
      <c r="D4" s="26">
        <v>1</v>
      </c>
      <c r="E4" s="26">
        <v>42704.999988425923</v>
      </c>
      <c r="F4">
        <v>1</v>
      </c>
    </row>
    <row r="5" spans="1:6" x14ac:dyDescent="0.25">
      <c r="A5">
        <v>2</v>
      </c>
      <c r="B5" t="s">
        <v>83</v>
      </c>
      <c r="C5">
        <v>2500</v>
      </c>
      <c r="D5" s="26">
        <v>42705</v>
      </c>
      <c r="E5" s="26">
        <v>2958465.999988426</v>
      </c>
      <c r="F5">
        <v>1</v>
      </c>
    </row>
    <row r="6" spans="1:6" x14ac:dyDescent="0.25">
      <c r="A6">
        <v>3</v>
      </c>
      <c r="B6" t="s">
        <v>84</v>
      </c>
      <c r="C6">
        <v>1000</v>
      </c>
      <c r="D6" s="26">
        <v>1</v>
      </c>
      <c r="E6" s="26">
        <v>42704.999988425923</v>
      </c>
      <c r="F6">
        <v>1</v>
      </c>
    </row>
    <row r="7" spans="1:6" x14ac:dyDescent="0.25">
      <c r="A7">
        <v>3</v>
      </c>
      <c r="B7" t="s">
        <v>84</v>
      </c>
      <c r="C7">
        <v>2500</v>
      </c>
      <c r="D7" s="26">
        <v>42705</v>
      </c>
      <c r="E7" s="26">
        <v>2958465.999988426</v>
      </c>
      <c r="F7">
        <v>1</v>
      </c>
    </row>
    <row r="8" spans="1:6" x14ac:dyDescent="0.25">
      <c r="A8">
        <v>4</v>
      </c>
      <c r="B8" t="s">
        <v>87</v>
      </c>
      <c r="C8">
        <v>1000</v>
      </c>
      <c r="D8" s="26">
        <v>1</v>
      </c>
      <c r="E8" s="26">
        <v>2958465.999988426</v>
      </c>
      <c r="F8">
        <v>1</v>
      </c>
    </row>
    <row r="10" spans="1:6" x14ac:dyDescent="0.25">
      <c r="B10" s="2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 Scheme</vt:lpstr>
      <vt:lpstr>Rates</vt:lpstr>
      <vt:lpstr>Weight Logic</vt:lpstr>
      <vt:lpstr>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2017-01-25T07:40:26Z</dcterms:modified>
</cp:coreProperties>
</file>