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60" windowWidth="19035" windowHeight="10230"/>
  </bookViews>
  <sheets>
    <sheet name="Block and Trans" sheetId="1" r:id="rId1"/>
    <sheet name="JHU" sheetId="2" r:id="rId2"/>
    <sheet name="SPIOS" sheetId="3" r:id="rId3"/>
    <sheet name="MT" sheetId="4" r:id="rId4"/>
    <sheet name="BNF Starch" sheetId="5" r:id="rId5"/>
  </sheets>
  <calcPr calcId="144525"/>
</workbook>
</file>

<file path=xl/calcChain.xml><?xml version="1.0" encoding="utf-8"?>
<calcChain xmlns="http://schemas.openxmlformats.org/spreadsheetml/2006/main">
  <c r="H68" i="1" l="1"/>
  <c r="H66" i="1"/>
  <c r="G27" i="1" l="1"/>
  <c r="H27" i="1" s="1"/>
  <c r="G31" i="1"/>
  <c r="H31" i="1" s="1"/>
  <c r="G35" i="1"/>
  <c r="H35" i="1" s="1"/>
  <c r="G38" i="1"/>
  <c r="H38" i="1" s="1"/>
  <c r="G40" i="1"/>
  <c r="H40" i="1" s="1"/>
  <c r="G53" i="1"/>
  <c r="G50" i="1"/>
  <c r="G46" i="1"/>
  <c r="G19" i="1"/>
  <c r="G18" i="1"/>
  <c r="G17" i="1"/>
  <c r="G16" i="1"/>
  <c r="G15" i="1"/>
  <c r="G14" i="1"/>
</calcChain>
</file>

<file path=xl/sharedStrings.xml><?xml version="1.0" encoding="utf-8"?>
<sst xmlns="http://schemas.openxmlformats.org/spreadsheetml/2006/main" count="471" uniqueCount="84">
  <si>
    <t>JHU Particles</t>
  </si>
  <si>
    <t>File #</t>
  </si>
  <si>
    <t>Det Distance</t>
  </si>
  <si>
    <t>Pol State</t>
  </si>
  <si>
    <t>SPIOS Particles</t>
  </si>
  <si>
    <t>Pol Cell</t>
  </si>
  <si>
    <t>Atten</t>
  </si>
  <si>
    <t>Un</t>
  </si>
  <si>
    <t>U D</t>
  </si>
  <si>
    <t>D D</t>
  </si>
  <si>
    <t>Iceman</t>
  </si>
  <si>
    <t>U U</t>
  </si>
  <si>
    <t>D U</t>
  </si>
  <si>
    <t>SM in</t>
  </si>
  <si>
    <t>Out</t>
  </si>
  <si>
    <t>Olaf</t>
  </si>
  <si>
    <t>Condition</t>
  </si>
  <si>
    <t>Beam Closed</t>
  </si>
  <si>
    <t>Block at Aperture</t>
  </si>
  <si>
    <t>Block at Samp Pos</t>
  </si>
  <si>
    <t>Unpol</t>
  </si>
  <si>
    <t>SPIOS</t>
  </si>
  <si>
    <t>Transmissions</t>
  </si>
  <si>
    <t>Att</t>
  </si>
  <si>
    <t>Sample</t>
  </si>
  <si>
    <t>Iceman2</t>
  </si>
  <si>
    <t>Olaf2</t>
  </si>
  <si>
    <t>MT</t>
  </si>
  <si>
    <t>Open</t>
  </si>
  <si>
    <t>Outer mask on aperture was cut and</t>
  </si>
  <si>
    <t>neutrons spilled over aperture</t>
  </si>
  <si>
    <t>Note:  Large Spillover from beam  at high Q!</t>
  </si>
  <si>
    <t>JHU</t>
  </si>
  <si>
    <t>Counts</t>
  </si>
  <si>
    <t>BNF Starch</t>
  </si>
  <si>
    <t>Average 11 m</t>
  </si>
  <si>
    <t>Average 4 m</t>
  </si>
  <si>
    <t>Average 2 m</t>
  </si>
  <si>
    <t>OK</t>
  </si>
  <si>
    <t>Trans relative to MT</t>
  </si>
  <si>
    <t xml:space="preserve">Open int seem too low.  </t>
  </si>
  <si>
    <t xml:space="preserve"> </t>
  </si>
  <si>
    <t>add to 94</t>
  </si>
  <si>
    <t>add to 269</t>
  </si>
  <si>
    <t>add to 276</t>
  </si>
  <si>
    <t>add to 283</t>
  </si>
  <si>
    <t>add to 299</t>
  </si>
  <si>
    <t>add to 306</t>
  </si>
  <si>
    <t>add to 313</t>
  </si>
  <si>
    <t>add to 151</t>
  </si>
  <si>
    <t>add to 176</t>
  </si>
  <si>
    <t>add to 337</t>
  </si>
  <si>
    <t>add to 344</t>
  </si>
  <si>
    <t>add to 351</t>
  </si>
  <si>
    <t>add to 367</t>
  </si>
  <si>
    <t>add to 374</t>
  </si>
  <si>
    <t>add to 381</t>
  </si>
  <si>
    <t>add to 195</t>
  </si>
  <si>
    <t>add to 202</t>
  </si>
  <si>
    <t>add to 209</t>
  </si>
  <si>
    <t>ABS</t>
  </si>
  <si>
    <t>add to 70</t>
  </si>
  <si>
    <t>Use this one.  Atten patched to 0</t>
  </si>
  <si>
    <t>Atten patched to 0</t>
  </si>
  <si>
    <t xml:space="preserve">Sample In??  </t>
  </si>
  <si>
    <t>In general, 11 m transmissions are too high relative to data with few exceptions.</t>
  </si>
  <si>
    <t>Open transmissions probably had sample in.  11m transmission seems to scale with scat data except for sample transmission of 0.75</t>
  </si>
  <si>
    <t>All 11 m data were reduced relative to file 197.  Data should be mult by 486123*0.75/74801 = 4.87</t>
  </si>
  <si>
    <t>IGOR doesn't remember mask when saving to ASCII files.  Masks (to remove beam spillover) were applied at Workfile Math stage.</t>
  </si>
  <si>
    <t>(This worked for unpol)</t>
  </si>
  <si>
    <t>Aperture  25.4m 7,94</t>
  </si>
  <si>
    <t>Aperture 25.4, 7.94</t>
  </si>
  <si>
    <t>Aperture 50.8, 7.94</t>
  </si>
  <si>
    <t>Note:  50.8 Aperture is smaller than 25.4  (i.e., special mask was put in 50.8 position).  11 m data were obtained with wrong aperture (50.8 instead of 25.4)</t>
  </si>
  <si>
    <t>Different Aperture (Same as measurement) 50.8,  7.94</t>
  </si>
  <si>
    <t xml:space="preserve">Normalization issue for absolute scale - Possible factor of 1.3 due to difference bet guides for pol (6) and unpol (7) beam </t>
  </si>
  <si>
    <t>4 m</t>
  </si>
  <si>
    <t>2 m</t>
  </si>
  <si>
    <t>In</t>
  </si>
  <si>
    <t>SM out</t>
  </si>
  <si>
    <t>Normalization (Smout/Smin)</t>
  </si>
  <si>
    <t>Note this is equivalent to 2/1.3</t>
  </si>
  <si>
    <t>Factor of 2 is expected due to Pol beam</t>
  </si>
  <si>
    <t>Factor of 3 must come from difference in guides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</si>
</sst>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3" xfId="0" applyFill="1" applyBorder="1"/>
    <xf numFmtId="0" fontId="0" fillId="0" borderId="1" xfId="0" applyFill="1" applyBorder="1"/>
    <xf numFmtId="0" fontId="0" fillId="0" borderId="4" xfId="0" applyFill="1" applyBorder="1"/>
    <xf numFmtId="0" fontId="0" fillId="0" borderId="0" xfId="0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2" borderId="0" xfId="0" applyFill="1"/>
    <xf numFmtId="0" fontId="0" fillId="2" borderId="0" xfId="0" applyFill="1" applyAlignment="1">
      <alignment horizontal="centerContinuous"/>
    </xf>
    <xf numFmtId="0" fontId="0" fillId="3" borderId="0" xfId="0" applyFill="1"/>
    <xf numFmtId="0" fontId="0" fillId="3" borderId="0" xfId="0" applyFill="1" applyAlignment="1">
      <alignment horizontal="centerContinuous"/>
    </xf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horizontal="centerContinuous"/>
    </xf>
    <xf numFmtId="0" fontId="0" fillId="6" borderId="0" xfId="0" applyFill="1"/>
    <xf numFmtId="0" fontId="0" fillId="6" borderId="0" xfId="0" applyFill="1" applyAlignment="1">
      <alignment horizontal="centerContinuous"/>
    </xf>
    <xf numFmtId="0" fontId="0" fillId="0" borderId="0" xfId="0" applyFill="1"/>
    <xf numFmtId="0" fontId="0" fillId="0" borderId="0" xfId="0" applyFill="1" applyAlignment="1">
      <alignment horizontal="centerContinuous"/>
    </xf>
    <xf numFmtId="0" fontId="0" fillId="0" borderId="3" xfId="0" applyBorder="1"/>
    <xf numFmtId="0" fontId="0" fillId="0" borderId="5" xfId="0" applyBorder="1"/>
    <xf numFmtId="0" fontId="0" fillId="0" borderId="6" xfId="0" applyFill="1" applyBorder="1"/>
    <xf numFmtId="0" fontId="0" fillId="0" borderId="4" xfId="0" applyBorder="1"/>
    <xf numFmtId="0" fontId="0" fillId="0" borderId="6" xfId="0" applyBorder="1"/>
    <xf numFmtId="0" fontId="0" fillId="0" borderId="2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5" xfId="0" applyFill="1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0" fillId="0" borderId="10" xfId="0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164" fontId="2" fillId="0" borderId="0" xfId="0" applyNumberFormat="1" applyFont="1" applyAlignment="1">
      <alignment horizontal="left"/>
    </xf>
    <xf numFmtId="0" fontId="0" fillId="7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I68"/>
  <sheetViews>
    <sheetView tabSelected="1" topLeftCell="E49" workbookViewId="0">
      <selection activeCell="K58" sqref="K58"/>
    </sheetView>
  </sheetViews>
  <sheetFormatPr defaultRowHeight="15" x14ac:dyDescent="0.25"/>
  <cols>
    <col min="2" max="2" width="12.85546875" customWidth="1"/>
    <col min="3" max="3" width="12" customWidth="1"/>
    <col min="4" max="4" width="10.7109375" customWidth="1"/>
    <col min="6" max="7" width="21.140625" customWidth="1"/>
    <col min="8" max="8" width="32.85546875" customWidth="1"/>
  </cols>
  <sheetData>
    <row r="3" spans="1:8" x14ac:dyDescent="0.25">
      <c r="A3" s="2" t="s">
        <v>1</v>
      </c>
      <c r="B3" s="2" t="s">
        <v>2</v>
      </c>
      <c r="C3" s="2" t="s">
        <v>3</v>
      </c>
      <c r="D3" s="4" t="s">
        <v>5</v>
      </c>
      <c r="E3" s="4" t="s">
        <v>6</v>
      </c>
      <c r="F3" s="24" t="s">
        <v>16</v>
      </c>
      <c r="G3" s="4" t="s">
        <v>33</v>
      </c>
    </row>
    <row r="4" spans="1:8" x14ac:dyDescent="0.25">
      <c r="A4" s="22">
        <v>20</v>
      </c>
      <c r="B4" s="22">
        <v>11</v>
      </c>
      <c r="C4" s="22" t="s">
        <v>7</v>
      </c>
      <c r="D4" s="22"/>
      <c r="E4" s="22">
        <v>4</v>
      </c>
      <c r="F4" s="19"/>
      <c r="G4" s="22">
        <v>271</v>
      </c>
      <c r="H4" t="s">
        <v>63</v>
      </c>
    </row>
    <row r="5" spans="1:8" x14ac:dyDescent="0.25">
      <c r="A5" s="22">
        <v>120</v>
      </c>
      <c r="B5" s="22">
        <v>4</v>
      </c>
      <c r="C5" s="22" t="s">
        <v>13</v>
      </c>
      <c r="D5" s="22" t="s">
        <v>14</v>
      </c>
      <c r="E5" s="22">
        <v>5</v>
      </c>
      <c r="F5" s="19"/>
      <c r="G5" s="22">
        <v>490</v>
      </c>
      <c r="H5" t="s">
        <v>62</v>
      </c>
    </row>
    <row r="6" spans="1:8" x14ac:dyDescent="0.25">
      <c r="A6" s="22">
        <v>121</v>
      </c>
      <c r="B6" s="22">
        <v>2</v>
      </c>
      <c r="C6" s="22" t="s">
        <v>13</v>
      </c>
      <c r="D6" s="22" t="s">
        <v>14</v>
      </c>
      <c r="E6" s="22">
        <v>6</v>
      </c>
      <c r="F6" s="19" t="s">
        <v>19</v>
      </c>
      <c r="G6" s="33">
        <v>1267</v>
      </c>
      <c r="H6" s="35" t="s">
        <v>62</v>
      </c>
    </row>
    <row r="7" spans="1:8" x14ac:dyDescent="0.25">
      <c r="A7" s="22">
        <v>131</v>
      </c>
      <c r="B7" s="22">
        <v>2</v>
      </c>
      <c r="C7" s="22"/>
      <c r="D7" s="22"/>
      <c r="E7" s="22">
        <v>5</v>
      </c>
      <c r="F7" s="19" t="s">
        <v>18</v>
      </c>
      <c r="G7" s="22">
        <v>1286</v>
      </c>
    </row>
    <row r="8" spans="1:8" x14ac:dyDescent="0.25">
      <c r="A8" s="22">
        <v>132</v>
      </c>
      <c r="B8" s="22">
        <v>2</v>
      </c>
      <c r="C8" s="22"/>
      <c r="D8" s="22"/>
      <c r="E8" s="22">
        <v>6</v>
      </c>
      <c r="F8" s="19" t="s">
        <v>18</v>
      </c>
      <c r="G8" s="22">
        <v>1345</v>
      </c>
    </row>
    <row r="9" spans="1:8" x14ac:dyDescent="0.25">
      <c r="A9" s="22">
        <v>133</v>
      </c>
      <c r="B9" s="22">
        <v>2</v>
      </c>
      <c r="C9" s="22"/>
      <c r="D9" s="22"/>
      <c r="E9" s="22">
        <v>6</v>
      </c>
      <c r="F9" s="19" t="s">
        <v>17</v>
      </c>
      <c r="G9" s="22">
        <v>1153</v>
      </c>
    </row>
    <row r="10" spans="1:8" x14ac:dyDescent="0.25">
      <c r="A10" s="22">
        <v>134</v>
      </c>
      <c r="B10" s="22">
        <v>11</v>
      </c>
      <c r="C10" s="22"/>
      <c r="D10" s="22" t="s">
        <v>14</v>
      </c>
      <c r="E10" s="22">
        <v>4</v>
      </c>
      <c r="F10" s="19" t="s">
        <v>18</v>
      </c>
      <c r="G10" s="22">
        <v>268</v>
      </c>
      <c r="H10" t="s">
        <v>62</v>
      </c>
    </row>
    <row r="11" spans="1:8" x14ac:dyDescent="0.25">
      <c r="A11" s="22">
        <v>135</v>
      </c>
      <c r="B11" s="22">
        <v>11</v>
      </c>
      <c r="C11" s="22"/>
      <c r="D11" s="22" t="s">
        <v>14</v>
      </c>
      <c r="E11" s="22">
        <v>4</v>
      </c>
      <c r="F11" s="19" t="s">
        <v>17</v>
      </c>
      <c r="G11" s="22">
        <v>251</v>
      </c>
    </row>
    <row r="12" spans="1:8" x14ac:dyDescent="0.25">
      <c r="A12" s="22">
        <v>136</v>
      </c>
      <c r="B12" s="22">
        <v>4</v>
      </c>
      <c r="C12" s="22" t="s">
        <v>13</v>
      </c>
      <c r="D12" s="22" t="s">
        <v>14</v>
      </c>
      <c r="E12" s="22">
        <v>5</v>
      </c>
      <c r="F12" s="19" t="s">
        <v>17</v>
      </c>
      <c r="G12" s="22">
        <v>455</v>
      </c>
    </row>
    <row r="13" spans="1:8" x14ac:dyDescent="0.25">
      <c r="A13" s="22">
        <v>137</v>
      </c>
      <c r="B13" s="22">
        <v>4</v>
      </c>
      <c r="C13" s="22" t="s">
        <v>13</v>
      </c>
      <c r="D13" s="22" t="s">
        <v>14</v>
      </c>
      <c r="E13" s="22">
        <v>5</v>
      </c>
      <c r="F13" s="19" t="s">
        <v>18</v>
      </c>
      <c r="G13" s="22">
        <v>489</v>
      </c>
    </row>
    <row r="14" spans="1:8" x14ac:dyDescent="0.25">
      <c r="A14" s="22">
        <v>449</v>
      </c>
      <c r="B14" s="22">
        <v>11</v>
      </c>
      <c r="C14" s="22"/>
      <c r="D14" s="22" t="s">
        <v>14</v>
      </c>
      <c r="E14" s="22">
        <v>0</v>
      </c>
      <c r="F14" s="19" t="s">
        <v>19</v>
      </c>
      <c r="G14" s="22">
        <f>180*1391/900</f>
        <v>278.2</v>
      </c>
      <c r="H14" t="s">
        <v>31</v>
      </c>
    </row>
    <row r="15" spans="1:8" x14ac:dyDescent="0.25">
      <c r="A15" s="22">
        <v>450</v>
      </c>
      <c r="B15" s="22">
        <v>4</v>
      </c>
      <c r="C15" s="22"/>
      <c r="D15" s="22" t="s">
        <v>14</v>
      </c>
      <c r="E15" s="22">
        <v>0</v>
      </c>
      <c r="F15" s="19" t="s">
        <v>19</v>
      </c>
      <c r="G15" s="22">
        <f>180*6225/900</f>
        <v>1245</v>
      </c>
      <c r="H15" t="s">
        <v>29</v>
      </c>
    </row>
    <row r="16" spans="1:8" x14ac:dyDescent="0.25">
      <c r="A16" s="22">
        <v>451</v>
      </c>
      <c r="B16" s="22">
        <v>2</v>
      </c>
      <c r="C16" s="22"/>
      <c r="D16" s="22" t="s">
        <v>14</v>
      </c>
      <c r="E16" s="22">
        <v>0</v>
      </c>
      <c r="F16" s="19" t="s">
        <v>19</v>
      </c>
      <c r="G16" s="22">
        <f>180*5377/300</f>
        <v>3226.2</v>
      </c>
      <c r="H16" t="s">
        <v>30</v>
      </c>
    </row>
    <row r="17" spans="1:9" x14ac:dyDescent="0.25">
      <c r="A17" s="22">
        <v>452</v>
      </c>
      <c r="B17" s="22">
        <v>2</v>
      </c>
      <c r="C17" s="22"/>
      <c r="D17" s="22" t="s">
        <v>14</v>
      </c>
      <c r="E17" s="22">
        <v>0</v>
      </c>
      <c r="F17" s="19" t="s">
        <v>18</v>
      </c>
      <c r="G17" s="22">
        <f>180*4895/300</f>
        <v>2937</v>
      </c>
    </row>
    <row r="18" spans="1:9" x14ac:dyDescent="0.25">
      <c r="A18" s="22">
        <v>453</v>
      </c>
      <c r="B18" s="22">
        <v>4</v>
      </c>
      <c r="C18" s="22"/>
      <c r="D18" s="22" t="s">
        <v>14</v>
      </c>
      <c r="E18" s="22">
        <v>0</v>
      </c>
      <c r="F18" s="19" t="s">
        <v>18</v>
      </c>
      <c r="G18" s="22">
        <f>180*1944/300</f>
        <v>1166.4000000000001</v>
      </c>
    </row>
    <row r="19" spans="1:9" x14ac:dyDescent="0.25">
      <c r="A19" s="23">
        <v>454</v>
      </c>
      <c r="B19" s="23">
        <v>11</v>
      </c>
      <c r="C19" s="23"/>
      <c r="D19" s="23" t="s">
        <v>14</v>
      </c>
      <c r="E19" s="23">
        <v>0</v>
      </c>
      <c r="F19" s="20" t="s">
        <v>18</v>
      </c>
      <c r="G19" s="23">
        <f>180*455/300</f>
        <v>273</v>
      </c>
    </row>
    <row r="22" spans="1:9" x14ac:dyDescent="0.25">
      <c r="A22" t="s">
        <v>22</v>
      </c>
    </row>
    <row r="23" spans="1:9" x14ac:dyDescent="0.25">
      <c r="A23" s="2" t="s">
        <v>24</v>
      </c>
      <c r="B23" s="2" t="s">
        <v>1</v>
      </c>
      <c r="C23" s="2" t="s">
        <v>2</v>
      </c>
      <c r="D23" s="28" t="s">
        <v>5</v>
      </c>
      <c r="E23" s="1" t="s">
        <v>23</v>
      </c>
      <c r="F23" s="4" t="s">
        <v>33</v>
      </c>
      <c r="H23" s="2" t="s">
        <v>39</v>
      </c>
    </row>
    <row r="24" spans="1:9" x14ac:dyDescent="0.25">
      <c r="A24" s="28" t="s">
        <v>21</v>
      </c>
      <c r="B24" s="25">
        <v>338</v>
      </c>
      <c r="C24" s="34">
        <v>11</v>
      </c>
      <c r="D24" s="25" t="s">
        <v>20</v>
      </c>
      <c r="E24" s="26">
        <v>4</v>
      </c>
      <c r="F24" s="25">
        <v>366026</v>
      </c>
    </row>
    <row r="25" spans="1:9" x14ac:dyDescent="0.25">
      <c r="A25" s="22" t="s">
        <v>21</v>
      </c>
      <c r="B25" s="5">
        <v>352</v>
      </c>
      <c r="C25" s="35">
        <v>11</v>
      </c>
      <c r="D25" s="5" t="s">
        <v>20</v>
      </c>
      <c r="E25" s="3">
        <v>4</v>
      </c>
      <c r="F25" s="5">
        <v>365083</v>
      </c>
    </row>
    <row r="26" spans="1:9" x14ac:dyDescent="0.25">
      <c r="A26" s="22" t="s">
        <v>21</v>
      </c>
      <c r="B26" s="5">
        <v>358</v>
      </c>
      <c r="C26" s="35">
        <v>11</v>
      </c>
      <c r="D26" s="5" t="s">
        <v>20</v>
      </c>
      <c r="E26" s="3">
        <v>4</v>
      </c>
      <c r="F26" s="5">
        <v>367263</v>
      </c>
    </row>
    <row r="27" spans="1:9" x14ac:dyDescent="0.25">
      <c r="A27" s="23" t="s">
        <v>21</v>
      </c>
      <c r="B27" s="21">
        <v>389</v>
      </c>
      <c r="C27" s="36">
        <v>11</v>
      </c>
      <c r="D27" s="21" t="s">
        <v>20</v>
      </c>
      <c r="E27" s="27">
        <v>4</v>
      </c>
      <c r="F27" s="21">
        <v>365811</v>
      </c>
      <c r="G27" s="32">
        <f>(F24+F25+F26+F27)/4</f>
        <v>366045.75</v>
      </c>
      <c r="H27" s="37">
        <f>G27/G46</f>
        <v>0.75308345014497446</v>
      </c>
    </row>
    <row r="28" spans="1:9" s="17" customFormat="1" x14ac:dyDescent="0.25">
      <c r="A28" s="25" t="s">
        <v>21</v>
      </c>
      <c r="B28" s="25">
        <v>182</v>
      </c>
      <c r="C28" s="25">
        <v>4</v>
      </c>
      <c r="D28" s="25" t="s">
        <v>20</v>
      </c>
      <c r="E28" s="26">
        <v>5</v>
      </c>
      <c r="F28" s="25">
        <v>130517</v>
      </c>
      <c r="G28" s="17" t="s">
        <v>38</v>
      </c>
    </row>
    <row r="29" spans="1:9" x14ac:dyDescent="0.25">
      <c r="A29" s="22" t="s">
        <v>21</v>
      </c>
      <c r="B29" s="5">
        <v>145</v>
      </c>
      <c r="C29" s="5">
        <v>4</v>
      </c>
      <c r="D29" s="5" t="s">
        <v>20</v>
      </c>
      <c r="E29" s="3">
        <v>5</v>
      </c>
      <c r="F29" s="5">
        <v>129988</v>
      </c>
      <c r="I29">
        <v>0.75019999999999998</v>
      </c>
    </row>
    <row r="30" spans="1:9" x14ac:dyDescent="0.25">
      <c r="A30" s="22" t="s">
        <v>21</v>
      </c>
      <c r="B30" s="5">
        <v>157</v>
      </c>
      <c r="C30" s="5">
        <v>4</v>
      </c>
      <c r="D30" s="5" t="s">
        <v>20</v>
      </c>
      <c r="E30" s="3">
        <v>5</v>
      </c>
      <c r="F30" s="5">
        <v>131499</v>
      </c>
    </row>
    <row r="31" spans="1:9" x14ac:dyDescent="0.25">
      <c r="A31" s="22" t="s">
        <v>21</v>
      </c>
      <c r="B31" s="5">
        <v>171</v>
      </c>
      <c r="C31" s="5">
        <v>4</v>
      </c>
      <c r="D31" s="5" t="s">
        <v>20</v>
      </c>
      <c r="E31" s="3">
        <v>5</v>
      </c>
      <c r="F31" s="5">
        <v>131356</v>
      </c>
      <c r="G31" s="32">
        <f>(F28+F29+F30+F31)/4</f>
        <v>130840</v>
      </c>
      <c r="H31" s="37">
        <f>G31/G50</f>
        <v>0.74723548854574917</v>
      </c>
    </row>
    <row r="32" spans="1:9" s="17" customFormat="1" x14ac:dyDescent="0.25">
      <c r="A32" s="25" t="s">
        <v>32</v>
      </c>
      <c r="B32" s="26">
        <v>189</v>
      </c>
      <c r="C32" s="25">
        <v>11</v>
      </c>
      <c r="D32" s="25" t="s">
        <v>20</v>
      </c>
      <c r="E32" s="25">
        <v>4</v>
      </c>
      <c r="F32" s="26">
        <v>74801</v>
      </c>
      <c r="G32" s="17" t="s">
        <v>74</v>
      </c>
    </row>
    <row r="33" spans="1:9" x14ac:dyDescent="0.25">
      <c r="A33" s="22" t="s">
        <v>32</v>
      </c>
      <c r="B33" s="5">
        <v>270</v>
      </c>
      <c r="C33" s="5">
        <v>11</v>
      </c>
      <c r="D33" s="5" t="s">
        <v>20</v>
      </c>
      <c r="E33" s="3">
        <v>4</v>
      </c>
      <c r="F33" s="5">
        <v>365332</v>
      </c>
      <c r="G33" t="s">
        <v>70</v>
      </c>
    </row>
    <row r="34" spans="1:9" x14ac:dyDescent="0.25">
      <c r="A34" s="22" t="s">
        <v>32</v>
      </c>
      <c r="B34" s="5">
        <v>284</v>
      </c>
      <c r="C34" s="5">
        <v>11</v>
      </c>
      <c r="D34" s="5" t="s">
        <v>20</v>
      </c>
      <c r="E34" s="3">
        <v>4</v>
      </c>
      <c r="F34" s="5">
        <v>365827</v>
      </c>
    </row>
    <row r="35" spans="1:9" x14ac:dyDescent="0.25">
      <c r="A35" s="23" t="s">
        <v>32</v>
      </c>
      <c r="B35" s="21">
        <v>301</v>
      </c>
      <c r="C35" s="21">
        <v>11</v>
      </c>
      <c r="D35" s="21" t="s">
        <v>20</v>
      </c>
      <c r="E35" s="27">
        <v>4</v>
      </c>
      <c r="F35" s="21">
        <v>363630</v>
      </c>
      <c r="G35" s="32">
        <f>(F33+F34+F35)/3</f>
        <v>364929.66666666669</v>
      </c>
      <c r="H35" s="37">
        <f>G35/G46</f>
        <v>0.75078727845792181</v>
      </c>
    </row>
    <row r="36" spans="1:9" x14ac:dyDescent="0.25">
      <c r="A36" s="22" t="s">
        <v>32</v>
      </c>
      <c r="B36" s="5">
        <v>405</v>
      </c>
      <c r="C36" s="5">
        <v>4</v>
      </c>
      <c r="D36" s="5" t="s">
        <v>20</v>
      </c>
      <c r="E36" s="3">
        <v>5</v>
      </c>
      <c r="F36" s="5">
        <v>131669</v>
      </c>
    </row>
    <row r="37" spans="1:9" x14ac:dyDescent="0.25">
      <c r="A37" s="22" t="s">
        <v>32</v>
      </c>
      <c r="B37" s="5">
        <v>418</v>
      </c>
      <c r="C37" s="5">
        <v>4</v>
      </c>
      <c r="D37" s="5" t="s">
        <v>20</v>
      </c>
      <c r="E37" s="3">
        <v>5</v>
      </c>
      <c r="F37" s="5">
        <v>131079</v>
      </c>
      <c r="I37">
        <v>0.75329999999999997</v>
      </c>
    </row>
    <row r="38" spans="1:9" x14ac:dyDescent="0.25">
      <c r="A38" s="22" t="s">
        <v>32</v>
      </c>
      <c r="B38" s="5">
        <v>436</v>
      </c>
      <c r="C38" s="5">
        <v>4</v>
      </c>
      <c r="D38" s="5" t="s">
        <v>20</v>
      </c>
      <c r="E38" s="3">
        <v>5</v>
      </c>
      <c r="F38" s="5">
        <v>131491</v>
      </c>
      <c r="G38" s="32">
        <f>(F36+F37+F38)/3</f>
        <v>131413</v>
      </c>
      <c r="H38" s="37">
        <f>G38/G50</f>
        <v>0.75050792766938657</v>
      </c>
    </row>
    <row r="39" spans="1:9" x14ac:dyDescent="0.25">
      <c r="A39" s="25" t="s">
        <v>32</v>
      </c>
      <c r="B39" s="25">
        <v>90</v>
      </c>
      <c r="C39" s="25">
        <v>2</v>
      </c>
      <c r="D39" s="25" t="s">
        <v>20</v>
      </c>
      <c r="E39" s="26">
        <v>6</v>
      </c>
      <c r="F39" s="25">
        <v>49170</v>
      </c>
    </row>
    <row r="40" spans="1:9" x14ac:dyDescent="0.25">
      <c r="A40" s="21" t="s">
        <v>32</v>
      </c>
      <c r="B40" s="21">
        <v>72</v>
      </c>
      <c r="C40" s="21">
        <v>2</v>
      </c>
      <c r="D40" s="21" t="s">
        <v>20</v>
      </c>
      <c r="E40" s="27">
        <v>6</v>
      </c>
      <c r="F40" s="21">
        <v>49537</v>
      </c>
      <c r="G40" s="32">
        <f>(F39+F40)/2</f>
        <v>49353.5</v>
      </c>
      <c r="H40" s="37">
        <f>G40/G53</f>
        <v>0.7587087748785537</v>
      </c>
    </row>
    <row r="41" spans="1:9" x14ac:dyDescent="0.25">
      <c r="A41" s="25" t="s">
        <v>28</v>
      </c>
      <c r="B41" s="28">
        <v>446</v>
      </c>
      <c r="C41" s="28">
        <v>2</v>
      </c>
      <c r="D41" s="25" t="s">
        <v>20</v>
      </c>
      <c r="E41" s="29">
        <v>6</v>
      </c>
      <c r="F41" s="28">
        <v>49056</v>
      </c>
      <c r="G41" t="s">
        <v>40</v>
      </c>
    </row>
    <row r="42" spans="1:9" x14ac:dyDescent="0.25">
      <c r="A42" s="5" t="s">
        <v>28</v>
      </c>
      <c r="B42" s="22">
        <v>447</v>
      </c>
      <c r="C42" s="22">
        <v>4</v>
      </c>
      <c r="D42" s="5" t="s">
        <v>20</v>
      </c>
      <c r="E42" s="19">
        <v>5</v>
      </c>
      <c r="F42" s="22">
        <v>130949</v>
      </c>
      <c r="G42" t="s">
        <v>64</v>
      </c>
    </row>
    <row r="43" spans="1:9" x14ac:dyDescent="0.25">
      <c r="A43" s="21" t="s">
        <v>28</v>
      </c>
      <c r="B43" s="23">
        <v>448</v>
      </c>
      <c r="C43" s="23">
        <v>11</v>
      </c>
      <c r="D43" s="21" t="s">
        <v>20</v>
      </c>
      <c r="E43" s="20">
        <v>4</v>
      </c>
      <c r="F43" s="23">
        <v>74562</v>
      </c>
      <c r="G43" s="17" t="s">
        <v>74</v>
      </c>
    </row>
    <row r="44" spans="1:9" x14ac:dyDescent="0.25">
      <c r="A44" s="25" t="s">
        <v>27</v>
      </c>
      <c r="B44" s="25">
        <v>197</v>
      </c>
      <c r="C44" s="25">
        <v>11</v>
      </c>
      <c r="D44" s="25" t="s">
        <v>20</v>
      </c>
      <c r="E44" s="26">
        <v>4</v>
      </c>
      <c r="F44" s="25">
        <v>486123</v>
      </c>
      <c r="G44" t="s">
        <v>60</v>
      </c>
      <c r="H44" t="s">
        <v>71</v>
      </c>
    </row>
    <row r="45" spans="1:9" x14ac:dyDescent="0.25">
      <c r="A45" s="5" t="s">
        <v>27</v>
      </c>
      <c r="B45" s="5">
        <v>204</v>
      </c>
      <c r="C45" s="5">
        <v>11</v>
      </c>
      <c r="D45" s="5" t="s">
        <v>20</v>
      </c>
      <c r="E45" s="3">
        <v>4</v>
      </c>
      <c r="F45" s="5">
        <v>486393</v>
      </c>
      <c r="G45" s="30" t="s">
        <v>35</v>
      </c>
    </row>
    <row r="46" spans="1:9" x14ac:dyDescent="0.25">
      <c r="A46" s="21" t="s">
        <v>27</v>
      </c>
      <c r="B46" s="21">
        <v>217</v>
      </c>
      <c r="C46" s="21">
        <v>11</v>
      </c>
      <c r="D46" s="21" t="s">
        <v>20</v>
      </c>
      <c r="E46" s="27">
        <v>4</v>
      </c>
      <c r="F46" s="21">
        <v>485672</v>
      </c>
      <c r="G46" s="32">
        <f>(F44+F45+F46)/3</f>
        <v>486062.66666666669</v>
      </c>
    </row>
    <row r="47" spans="1:9" x14ac:dyDescent="0.25">
      <c r="A47" s="25" t="s">
        <v>27</v>
      </c>
      <c r="B47" s="25">
        <v>221</v>
      </c>
      <c r="C47" s="25">
        <v>4</v>
      </c>
      <c r="D47" s="25" t="s">
        <v>20</v>
      </c>
      <c r="E47" s="26">
        <v>5</v>
      </c>
      <c r="F47" s="25">
        <v>173884</v>
      </c>
    </row>
    <row r="48" spans="1:9" x14ac:dyDescent="0.25">
      <c r="A48" s="5" t="s">
        <v>27</v>
      </c>
      <c r="B48" s="5">
        <v>228</v>
      </c>
      <c r="C48" s="5">
        <v>4</v>
      </c>
      <c r="D48" s="5" t="s">
        <v>20</v>
      </c>
      <c r="E48" s="3">
        <v>5</v>
      </c>
      <c r="F48" s="5">
        <v>175195</v>
      </c>
      <c r="G48" t="s">
        <v>60</v>
      </c>
      <c r="H48" t="s">
        <v>71</v>
      </c>
    </row>
    <row r="49" spans="1:8" x14ac:dyDescent="0.25">
      <c r="A49" s="5" t="s">
        <v>27</v>
      </c>
      <c r="B49" s="5">
        <v>235</v>
      </c>
      <c r="C49" s="5">
        <v>4</v>
      </c>
      <c r="D49" s="5" t="s">
        <v>20</v>
      </c>
      <c r="E49" s="3">
        <v>5</v>
      </c>
      <c r="F49" s="5">
        <v>175931</v>
      </c>
      <c r="G49" s="30" t="s">
        <v>36</v>
      </c>
    </row>
    <row r="50" spans="1:8" x14ac:dyDescent="0.25">
      <c r="A50" s="21" t="s">
        <v>27</v>
      </c>
      <c r="B50" s="23">
        <v>396</v>
      </c>
      <c r="C50" s="23">
        <v>4</v>
      </c>
      <c r="D50" s="21" t="s">
        <v>20</v>
      </c>
      <c r="E50" s="20">
        <v>5</v>
      </c>
      <c r="F50" s="23">
        <v>175385</v>
      </c>
      <c r="G50" s="31">
        <f>(F47+F48+F49+F50)/4</f>
        <v>175098.75</v>
      </c>
    </row>
    <row r="51" spans="1:8" x14ac:dyDescent="0.25">
      <c r="A51" s="5" t="s">
        <v>27</v>
      </c>
      <c r="B51" s="5">
        <v>239</v>
      </c>
      <c r="C51" s="5">
        <v>2</v>
      </c>
      <c r="D51" s="5" t="s">
        <v>20</v>
      </c>
      <c r="E51" s="3">
        <v>6</v>
      </c>
      <c r="F51" s="5">
        <v>64849</v>
      </c>
      <c r="G51" t="s">
        <v>60</v>
      </c>
      <c r="H51" t="s">
        <v>71</v>
      </c>
    </row>
    <row r="52" spans="1:8" x14ac:dyDescent="0.25">
      <c r="A52" s="5" t="s">
        <v>27</v>
      </c>
      <c r="B52" s="5">
        <v>246</v>
      </c>
      <c r="C52" s="5">
        <v>2</v>
      </c>
      <c r="D52" s="5" t="s">
        <v>20</v>
      </c>
      <c r="E52" s="3">
        <v>6</v>
      </c>
      <c r="F52" s="5">
        <v>64969</v>
      </c>
      <c r="G52" s="30" t="s">
        <v>37</v>
      </c>
    </row>
    <row r="53" spans="1:8" x14ac:dyDescent="0.25">
      <c r="A53" s="21" t="s">
        <v>27</v>
      </c>
      <c r="B53" s="21">
        <v>253</v>
      </c>
      <c r="C53" s="21">
        <v>2</v>
      </c>
      <c r="D53" s="21" t="s">
        <v>20</v>
      </c>
      <c r="E53" s="27">
        <v>6</v>
      </c>
      <c r="F53" s="21">
        <v>65330</v>
      </c>
      <c r="G53" s="32">
        <f>(F51+F52+F53)/3</f>
        <v>65049.333333333336</v>
      </c>
    </row>
    <row r="55" spans="1:8" x14ac:dyDescent="0.25">
      <c r="B55" t="s">
        <v>65</v>
      </c>
    </row>
    <row r="56" spans="1:8" x14ac:dyDescent="0.25">
      <c r="B56" t="s">
        <v>66</v>
      </c>
    </row>
    <row r="57" spans="1:8" x14ac:dyDescent="0.25">
      <c r="B57" t="s">
        <v>67</v>
      </c>
      <c r="H57" t="s">
        <v>69</v>
      </c>
    </row>
    <row r="59" spans="1:8" x14ac:dyDescent="0.25">
      <c r="B59" t="s">
        <v>68</v>
      </c>
    </row>
    <row r="61" spans="1:8" x14ac:dyDescent="0.25">
      <c r="B61" t="s">
        <v>73</v>
      </c>
    </row>
    <row r="63" spans="1:8" x14ac:dyDescent="0.25">
      <c r="A63" s="38" t="s">
        <v>75</v>
      </c>
      <c r="B63" s="38"/>
      <c r="C63" s="38"/>
      <c r="D63" s="38"/>
      <c r="E63" s="38"/>
      <c r="F63" s="38"/>
      <c r="G63" s="38"/>
      <c r="H63" s="38"/>
    </row>
    <row r="64" spans="1:8" x14ac:dyDescent="0.25">
      <c r="A64" s="2" t="s">
        <v>1</v>
      </c>
      <c r="B64" s="2" t="s">
        <v>2</v>
      </c>
      <c r="C64" s="2" t="s">
        <v>3</v>
      </c>
      <c r="D64" s="4" t="s">
        <v>5</v>
      </c>
      <c r="E64" s="4" t="s">
        <v>6</v>
      </c>
      <c r="F64" s="24" t="s">
        <v>16</v>
      </c>
      <c r="G64" s="4" t="s">
        <v>33</v>
      </c>
      <c r="H64" s="4" t="s">
        <v>80</v>
      </c>
    </row>
    <row r="65" spans="1:9" x14ac:dyDescent="0.25">
      <c r="A65" s="28">
        <v>139</v>
      </c>
      <c r="B65" s="28" t="s">
        <v>76</v>
      </c>
      <c r="C65" s="28" t="s">
        <v>79</v>
      </c>
      <c r="D65" s="28" t="s">
        <v>78</v>
      </c>
      <c r="E65" s="28">
        <v>5</v>
      </c>
      <c r="F65" s="29"/>
      <c r="G65" s="28">
        <v>23400</v>
      </c>
      <c r="H65" s="28" t="s">
        <v>41</v>
      </c>
    </row>
    <row r="66" spans="1:9" x14ac:dyDescent="0.25">
      <c r="A66" s="23">
        <v>140</v>
      </c>
      <c r="B66" s="23" t="s">
        <v>76</v>
      </c>
      <c r="C66" s="23" t="s">
        <v>13</v>
      </c>
      <c r="D66" s="23" t="s">
        <v>78</v>
      </c>
      <c r="E66" s="23">
        <v>5</v>
      </c>
      <c r="F66" s="20"/>
      <c r="G66" s="23">
        <v>14759</v>
      </c>
      <c r="H66" s="23">
        <f>G65/G66</f>
        <v>1.5854732705467851</v>
      </c>
      <c r="I66" s="30" t="s">
        <v>81</v>
      </c>
    </row>
    <row r="67" spans="1:9" x14ac:dyDescent="0.25">
      <c r="A67" s="28">
        <v>254</v>
      </c>
      <c r="B67" s="28" t="s">
        <v>77</v>
      </c>
      <c r="C67" s="28" t="s">
        <v>79</v>
      </c>
      <c r="D67" s="28" t="s">
        <v>78</v>
      </c>
      <c r="E67" s="28">
        <v>5</v>
      </c>
      <c r="F67" s="29" t="s">
        <v>41</v>
      </c>
      <c r="G67" s="28">
        <v>27812</v>
      </c>
      <c r="H67" s="28" t="s">
        <v>41</v>
      </c>
      <c r="I67" s="5" t="s">
        <v>82</v>
      </c>
    </row>
    <row r="68" spans="1:9" x14ac:dyDescent="0.25">
      <c r="A68" s="23">
        <v>256</v>
      </c>
      <c r="B68" s="23" t="s">
        <v>77</v>
      </c>
      <c r="C68" s="23" t="s">
        <v>13</v>
      </c>
      <c r="D68" s="23" t="s">
        <v>78</v>
      </c>
      <c r="E68" s="23">
        <v>5</v>
      </c>
      <c r="F68" s="20" t="s">
        <v>41</v>
      </c>
      <c r="G68" s="23">
        <v>17803</v>
      </c>
      <c r="H68" s="23">
        <f>G67/G68</f>
        <v>1.5622086165253046</v>
      </c>
      <c r="I68" t="s">
        <v>83</v>
      </c>
    </row>
  </sheetData>
  <pageMargins left="0.7" right="0.7" top="0.75" bottom="0.75" header="0.3" footer="0.3"/>
  <pageSetup scale="88" fitToHeight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workbookViewId="0">
      <selection activeCell="J20" sqref="J20"/>
    </sheetView>
  </sheetViews>
  <sheetFormatPr defaultRowHeight="15" x14ac:dyDescent="0.25"/>
  <cols>
    <col min="2" max="2" width="14" customWidth="1"/>
    <col min="3" max="3" width="11.140625" style="6" customWidth="1"/>
  </cols>
  <sheetData>
    <row r="1" spans="1:5" x14ac:dyDescent="0.25">
      <c r="A1" t="s">
        <v>0</v>
      </c>
    </row>
    <row r="4" spans="1:5" x14ac:dyDescent="0.25">
      <c r="A4" s="2" t="s">
        <v>1</v>
      </c>
      <c r="B4" s="2" t="s">
        <v>2</v>
      </c>
      <c r="C4" s="7" t="s">
        <v>3</v>
      </c>
      <c r="D4" s="4" t="s">
        <v>5</v>
      </c>
    </row>
    <row r="5" spans="1:5" x14ac:dyDescent="0.25">
      <c r="A5" s="8">
        <v>59</v>
      </c>
      <c r="B5" s="8">
        <v>2</v>
      </c>
      <c r="C5" s="9" t="s">
        <v>8</v>
      </c>
      <c r="D5" s="8" t="s">
        <v>10</v>
      </c>
    </row>
    <row r="6" spans="1:5" x14ac:dyDescent="0.25">
      <c r="A6" s="8">
        <v>60</v>
      </c>
      <c r="B6" s="8">
        <v>2</v>
      </c>
      <c r="C6" s="9" t="s">
        <v>8</v>
      </c>
      <c r="D6" s="8" t="s">
        <v>10</v>
      </c>
    </row>
    <row r="7" spans="1:5" x14ac:dyDescent="0.25">
      <c r="A7" s="10">
        <v>61</v>
      </c>
      <c r="B7" s="10">
        <v>2</v>
      </c>
      <c r="C7" s="11" t="s">
        <v>9</v>
      </c>
      <c r="D7" s="10" t="s">
        <v>10</v>
      </c>
    </row>
    <row r="8" spans="1:5" s="12" customFormat="1" x14ac:dyDescent="0.25">
      <c r="A8" s="8">
        <v>64</v>
      </c>
      <c r="B8" s="8">
        <v>2</v>
      </c>
      <c r="C8" s="9" t="s">
        <v>8</v>
      </c>
      <c r="D8" s="8" t="s">
        <v>10</v>
      </c>
    </row>
    <row r="9" spans="1:5" s="12" customFormat="1" x14ac:dyDescent="0.25">
      <c r="A9" s="8">
        <v>65</v>
      </c>
      <c r="B9" s="8">
        <v>2</v>
      </c>
      <c r="C9" s="9" t="s">
        <v>8</v>
      </c>
      <c r="D9" s="8" t="s">
        <v>10</v>
      </c>
    </row>
    <row r="10" spans="1:5" x14ac:dyDescent="0.25">
      <c r="A10" s="10">
        <v>66</v>
      </c>
      <c r="B10" s="10">
        <v>2</v>
      </c>
      <c r="C10" s="11" t="s">
        <v>9</v>
      </c>
      <c r="D10" s="10" t="s">
        <v>10</v>
      </c>
    </row>
    <row r="11" spans="1:5" s="12" customFormat="1" x14ac:dyDescent="0.25">
      <c r="A11" s="8">
        <v>69</v>
      </c>
      <c r="B11" s="8">
        <v>2</v>
      </c>
      <c r="C11" s="9" t="s">
        <v>8</v>
      </c>
      <c r="D11" s="8" t="s">
        <v>10</v>
      </c>
      <c r="E11" s="12" t="s">
        <v>61</v>
      </c>
    </row>
    <row r="12" spans="1:5" s="12" customFormat="1" x14ac:dyDescent="0.25">
      <c r="A12" s="8">
        <v>70</v>
      </c>
      <c r="B12" s="8">
        <v>2</v>
      </c>
      <c r="C12" s="9" t="s">
        <v>8</v>
      </c>
      <c r="D12" s="8" t="s">
        <v>10</v>
      </c>
      <c r="E12" s="12" t="s">
        <v>41</v>
      </c>
    </row>
    <row r="13" spans="1:5" x14ac:dyDescent="0.25">
      <c r="A13" s="10">
        <v>71</v>
      </c>
      <c r="B13" s="10">
        <v>2</v>
      </c>
      <c r="C13" s="11" t="s">
        <v>9</v>
      </c>
      <c r="D13" s="10" t="s">
        <v>10</v>
      </c>
    </row>
    <row r="14" spans="1:5" x14ac:dyDescent="0.25">
      <c r="A14" s="13">
        <v>82</v>
      </c>
      <c r="B14" s="13">
        <v>2</v>
      </c>
      <c r="C14" s="14" t="s">
        <v>11</v>
      </c>
      <c r="D14" s="13" t="s">
        <v>10</v>
      </c>
    </row>
    <row r="15" spans="1:5" x14ac:dyDescent="0.25">
      <c r="A15" s="15">
        <v>83</v>
      </c>
      <c r="B15" s="15">
        <v>2</v>
      </c>
      <c r="C15" s="16" t="s">
        <v>12</v>
      </c>
      <c r="D15" s="15" t="s">
        <v>10</v>
      </c>
    </row>
    <row r="16" spans="1:5" x14ac:dyDescent="0.25">
      <c r="A16" s="15">
        <v>84</v>
      </c>
      <c r="B16" s="15">
        <v>2</v>
      </c>
      <c r="C16" s="16" t="s">
        <v>12</v>
      </c>
      <c r="D16" s="15" t="s">
        <v>10</v>
      </c>
    </row>
    <row r="17" spans="1:7" x14ac:dyDescent="0.25">
      <c r="A17" s="13">
        <v>87</v>
      </c>
      <c r="B17" s="13">
        <v>2</v>
      </c>
      <c r="C17" s="14" t="s">
        <v>11</v>
      </c>
      <c r="D17" s="13" t="s">
        <v>10</v>
      </c>
    </row>
    <row r="18" spans="1:7" x14ac:dyDescent="0.25">
      <c r="A18" s="15">
        <v>88</v>
      </c>
      <c r="B18" s="15">
        <v>2</v>
      </c>
      <c r="C18" s="16" t="s">
        <v>12</v>
      </c>
      <c r="D18" s="15" t="s">
        <v>10</v>
      </c>
    </row>
    <row r="19" spans="1:7" x14ac:dyDescent="0.25">
      <c r="A19" s="15">
        <v>89</v>
      </c>
      <c r="B19" s="15">
        <v>2</v>
      </c>
      <c r="C19" s="16" t="s">
        <v>12</v>
      </c>
      <c r="D19" s="15" t="s">
        <v>10</v>
      </c>
    </row>
    <row r="20" spans="1:7" x14ac:dyDescent="0.25">
      <c r="A20" s="13">
        <v>92</v>
      </c>
      <c r="B20" s="13">
        <v>2</v>
      </c>
      <c r="C20" s="14" t="s">
        <v>11</v>
      </c>
      <c r="D20" s="13" t="s">
        <v>10</v>
      </c>
      <c r="G20" t="s">
        <v>71</v>
      </c>
    </row>
    <row r="21" spans="1:7" x14ac:dyDescent="0.25">
      <c r="A21" s="15">
        <v>93</v>
      </c>
      <c r="B21" s="15">
        <v>2</v>
      </c>
      <c r="C21" s="16" t="s">
        <v>12</v>
      </c>
      <c r="D21" s="15" t="s">
        <v>10</v>
      </c>
      <c r="E21" t="s">
        <v>42</v>
      </c>
    </row>
    <row r="22" spans="1:7" x14ac:dyDescent="0.25">
      <c r="A22" s="15">
        <v>94</v>
      </c>
      <c r="B22" s="15">
        <v>2</v>
      </c>
      <c r="C22" s="16" t="s">
        <v>12</v>
      </c>
      <c r="D22" s="15" t="s">
        <v>10</v>
      </c>
    </row>
    <row r="23" spans="1:7" s="17" customFormat="1" x14ac:dyDescent="0.25">
      <c r="C23" s="18"/>
    </row>
    <row r="24" spans="1:7" s="17" customFormat="1" x14ac:dyDescent="0.25">
      <c r="A24" s="17">
        <v>186</v>
      </c>
      <c r="B24" s="17">
        <v>2</v>
      </c>
      <c r="C24" s="18" t="s">
        <v>20</v>
      </c>
      <c r="G24" t="s">
        <v>71</v>
      </c>
    </row>
    <row r="25" spans="1:7" s="17" customFormat="1" x14ac:dyDescent="0.25">
      <c r="A25" s="17">
        <v>188</v>
      </c>
      <c r="B25" s="17">
        <v>11</v>
      </c>
      <c r="C25" s="18" t="s">
        <v>20</v>
      </c>
      <c r="G25" t="s">
        <v>72</v>
      </c>
    </row>
    <row r="26" spans="1:7" s="17" customFormat="1" x14ac:dyDescent="0.25">
      <c r="C26" s="18"/>
    </row>
    <row r="27" spans="1:7" x14ac:dyDescent="0.25">
      <c r="A27" s="13">
        <v>267</v>
      </c>
      <c r="B27" s="13">
        <v>11</v>
      </c>
      <c r="C27" s="14" t="s">
        <v>11</v>
      </c>
      <c r="D27" s="13" t="s">
        <v>25</v>
      </c>
      <c r="G27" t="s">
        <v>72</v>
      </c>
    </row>
    <row r="28" spans="1:7" x14ac:dyDescent="0.25">
      <c r="A28" s="15">
        <v>268</v>
      </c>
      <c r="B28" s="15">
        <v>11</v>
      </c>
      <c r="C28" s="16" t="s">
        <v>12</v>
      </c>
      <c r="D28" s="15" t="s">
        <v>25</v>
      </c>
      <c r="E28" t="s">
        <v>43</v>
      </c>
      <c r="G28" t="s">
        <v>72</v>
      </c>
    </row>
    <row r="29" spans="1:7" x14ac:dyDescent="0.25">
      <c r="A29" s="15">
        <v>269</v>
      </c>
      <c r="B29" s="15">
        <v>11</v>
      </c>
      <c r="C29" s="16" t="s">
        <v>12</v>
      </c>
      <c r="D29" s="15" t="s">
        <v>25</v>
      </c>
      <c r="G29" t="s">
        <v>72</v>
      </c>
    </row>
    <row r="30" spans="1:7" x14ac:dyDescent="0.25">
      <c r="A30" s="13">
        <v>274</v>
      </c>
      <c r="B30" s="13">
        <v>11</v>
      </c>
      <c r="C30" s="14" t="s">
        <v>11</v>
      </c>
      <c r="D30" s="13" t="s">
        <v>25</v>
      </c>
      <c r="G30" t="s">
        <v>72</v>
      </c>
    </row>
    <row r="31" spans="1:7" x14ac:dyDescent="0.25">
      <c r="A31" s="15">
        <v>275</v>
      </c>
      <c r="B31" s="15">
        <v>11</v>
      </c>
      <c r="C31" s="16" t="s">
        <v>12</v>
      </c>
      <c r="D31" s="15" t="s">
        <v>25</v>
      </c>
      <c r="E31" t="s">
        <v>44</v>
      </c>
      <c r="G31" t="s">
        <v>72</v>
      </c>
    </row>
    <row r="32" spans="1:7" x14ac:dyDescent="0.25">
      <c r="A32" s="15">
        <v>276</v>
      </c>
      <c r="B32" s="15">
        <v>11</v>
      </c>
      <c r="C32" s="16" t="s">
        <v>12</v>
      </c>
      <c r="D32" s="15" t="s">
        <v>25</v>
      </c>
    </row>
    <row r="33" spans="1:7" x14ac:dyDescent="0.25">
      <c r="A33" s="13">
        <v>281</v>
      </c>
      <c r="B33" s="13">
        <v>11</v>
      </c>
      <c r="C33" s="14" t="s">
        <v>11</v>
      </c>
      <c r="D33" s="13" t="s">
        <v>25</v>
      </c>
    </row>
    <row r="34" spans="1:7" x14ac:dyDescent="0.25">
      <c r="A34" s="15">
        <v>282</v>
      </c>
      <c r="B34" s="15">
        <v>11</v>
      </c>
      <c r="C34" s="16" t="s">
        <v>12</v>
      </c>
      <c r="D34" s="15" t="s">
        <v>25</v>
      </c>
      <c r="E34" t="s">
        <v>45</v>
      </c>
    </row>
    <row r="35" spans="1:7" x14ac:dyDescent="0.25">
      <c r="A35" s="15">
        <v>283</v>
      </c>
      <c r="B35" s="15">
        <v>11</v>
      </c>
      <c r="C35" s="16" t="s">
        <v>12</v>
      </c>
      <c r="D35" s="15" t="s">
        <v>25</v>
      </c>
    </row>
    <row r="36" spans="1:7" x14ac:dyDescent="0.25">
      <c r="A36" s="13">
        <v>288</v>
      </c>
      <c r="B36" s="13">
        <v>11</v>
      </c>
      <c r="C36" s="14" t="s">
        <v>11</v>
      </c>
      <c r="D36" s="13" t="s">
        <v>25</v>
      </c>
    </row>
    <row r="37" spans="1:7" x14ac:dyDescent="0.25">
      <c r="A37" s="15">
        <v>289</v>
      </c>
      <c r="B37" s="15">
        <v>11</v>
      </c>
      <c r="C37" s="16" t="s">
        <v>12</v>
      </c>
      <c r="D37" s="15" t="s">
        <v>25</v>
      </c>
    </row>
    <row r="38" spans="1:7" x14ac:dyDescent="0.25">
      <c r="A38" s="8">
        <v>298</v>
      </c>
      <c r="B38" s="8">
        <v>11</v>
      </c>
      <c r="C38" s="9" t="s">
        <v>8</v>
      </c>
      <c r="D38" s="8" t="s">
        <v>25</v>
      </c>
      <c r="E38" t="s">
        <v>46</v>
      </c>
    </row>
    <row r="39" spans="1:7" x14ac:dyDescent="0.25">
      <c r="A39" s="8">
        <v>299</v>
      </c>
      <c r="B39" s="8">
        <v>11</v>
      </c>
      <c r="C39" s="9" t="s">
        <v>8</v>
      </c>
      <c r="D39" s="8" t="s">
        <v>25</v>
      </c>
    </row>
    <row r="40" spans="1:7" x14ac:dyDescent="0.25">
      <c r="A40" s="10">
        <v>300</v>
      </c>
      <c r="B40" s="10">
        <v>11</v>
      </c>
      <c r="C40" s="11" t="s">
        <v>9</v>
      </c>
      <c r="D40" s="10" t="s">
        <v>25</v>
      </c>
    </row>
    <row r="41" spans="1:7" x14ac:dyDescent="0.25">
      <c r="A41" s="8">
        <v>305</v>
      </c>
      <c r="B41" s="8">
        <v>11</v>
      </c>
      <c r="C41" s="9" t="s">
        <v>8</v>
      </c>
      <c r="D41" s="8" t="s">
        <v>25</v>
      </c>
      <c r="E41" t="s">
        <v>47</v>
      </c>
    </row>
    <row r="42" spans="1:7" x14ac:dyDescent="0.25">
      <c r="A42" s="8">
        <v>306</v>
      </c>
      <c r="B42" s="8">
        <v>11</v>
      </c>
      <c r="C42" s="9" t="s">
        <v>8</v>
      </c>
      <c r="D42" s="8" t="s">
        <v>25</v>
      </c>
    </row>
    <row r="43" spans="1:7" x14ac:dyDescent="0.25">
      <c r="A43" s="10">
        <v>307</v>
      </c>
      <c r="B43" s="10">
        <v>11</v>
      </c>
      <c r="C43" s="11" t="s">
        <v>9</v>
      </c>
      <c r="D43" s="10" t="s">
        <v>25</v>
      </c>
    </row>
    <row r="44" spans="1:7" x14ac:dyDescent="0.25">
      <c r="A44" s="8">
        <v>312</v>
      </c>
      <c r="B44" s="8">
        <v>11</v>
      </c>
      <c r="C44" s="9" t="s">
        <v>8</v>
      </c>
      <c r="D44" s="8" t="s">
        <v>25</v>
      </c>
      <c r="E44" t="s">
        <v>48</v>
      </c>
    </row>
    <row r="45" spans="1:7" x14ac:dyDescent="0.25">
      <c r="A45" s="8">
        <v>313</v>
      </c>
      <c r="B45" s="8">
        <v>11</v>
      </c>
      <c r="C45" s="9" t="s">
        <v>8</v>
      </c>
      <c r="D45" s="8" t="s">
        <v>25</v>
      </c>
    </row>
    <row r="46" spans="1:7" x14ac:dyDescent="0.25">
      <c r="A46" s="10">
        <v>314</v>
      </c>
      <c r="B46" s="10">
        <v>11</v>
      </c>
      <c r="C46" s="11" t="s">
        <v>9</v>
      </c>
      <c r="D46" s="10" t="s">
        <v>25</v>
      </c>
    </row>
    <row r="47" spans="1:7" x14ac:dyDescent="0.25">
      <c r="A47" s="8">
        <v>319</v>
      </c>
      <c r="B47" s="8">
        <v>11</v>
      </c>
      <c r="C47" s="9" t="s">
        <v>8</v>
      </c>
      <c r="D47" s="8" t="s">
        <v>25</v>
      </c>
    </row>
    <row r="48" spans="1:7" x14ac:dyDescent="0.25">
      <c r="A48" s="10">
        <v>320</v>
      </c>
      <c r="B48" s="10">
        <v>11</v>
      </c>
      <c r="C48" s="11" t="s">
        <v>9</v>
      </c>
      <c r="D48" s="10" t="s">
        <v>25</v>
      </c>
      <c r="G48" t="s">
        <v>72</v>
      </c>
    </row>
    <row r="50" spans="1:7" s="17" customFormat="1" x14ac:dyDescent="0.25">
      <c r="A50" s="17">
        <v>393</v>
      </c>
      <c r="B50" s="17">
        <v>11</v>
      </c>
      <c r="C50" s="18" t="s">
        <v>20</v>
      </c>
      <c r="G50" t="s">
        <v>72</v>
      </c>
    </row>
    <row r="52" spans="1:7" x14ac:dyDescent="0.25">
      <c r="A52" s="8">
        <v>402</v>
      </c>
      <c r="B52" s="8">
        <v>4</v>
      </c>
      <c r="C52" s="9" t="s">
        <v>8</v>
      </c>
      <c r="D52" s="8" t="s">
        <v>26</v>
      </c>
      <c r="G52" t="s">
        <v>71</v>
      </c>
    </row>
    <row r="53" spans="1:7" x14ac:dyDescent="0.25">
      <c r="A53" s="8">
        <v>403</v>
      </c>
      <c r="B53" s="8">
        <v>4</v>
      </c>
      <c r="C53" s="9" t="s">
        <v>8</v>
      </c>
      <c r="D53" s="8" t="s">
        <v>26</v>
      </c>
    </row>
    <row r="54" spans="1:7" x14ac:dyDescent="0.25">
      <c r="A54" s="10">
        <v>404</v>
      </c>
      <c r="B54" s="10">
        <v>4</v>
      </c>
      <c r="C54" s="11" t="s">
        <v>9</v>
      </c>
      <c r="D54" s="10" t="s">
        <v>26</v>
      </c>
      <c r="G54" t="s">
        <v>71</v>
      </c>
    </row>
    <row r="55" spans="1:7" x14ac:dyDescent="0.25">
      <c r="A55" s="8">
        <v>409</v>
      </c>
      <c r="B55" s="8">
        <v>4</v>
      </c>
      <c r="C55" s="9" t="s">
        <v>8</v>
      </c>
      <c r="D55" s="8" t="s">
        <v>26</v>
      </c>
    </row>
    <row r="56" spans="1:7" x14ac:dyDescent="0.25">
      <c r="A56" s="8">
        <v>410</v>
      </c>
      <c r="B56" s="8">
        <v>4</v>
      </c>
      <c r="C56" s="9" t="s">
        <v>8</v>
      </c>
      <c r="D56" s="8" t="s">
        <v>26</v>
      </c>
    </row>
    <row r="57" spans="1:7" x14ac:dyDescent="0.25">
      <c r="A57" s="10">
        <v>411</v>
      </c>
      <c r="B57" s="10">
        <v>4</v>
      </c>
      <c r="C57" s="11" t="s">
        <v>9</v>
      </c>
      <c r="D57" s="10" t="s">
        <v>26</v>
      </c>
    </row>
    <row r="58" spans="1:7" x14ac:dyDescent="0.25">
      <c r="A58" s="8">
        <v>416</v>
      </c>
      <c r="B58" s="8">
        <v>4</v>
      </c>
      <c r="C58" s="9" t="s">
        <v>8</v>
      </c>
      <c r="D58" s="8" t="s">
        <v>26</v>
      </c>
    </row>
    <row r="59" spans="1:7" x14ac:dyDescent="0.25">
      <c r="A59" s="10">
        <v>417</v>
      </c>
      <c r="B59" s="10">
        <v>4</v>
      </c>
      <c r="C59" s="11" t="s">
        <v>9</v>
      </c>
      <c r="D59" s="10" t="s">
        <v>26</v>
      </c>
    </row>
    <row r="60" spans="1:7" x14ac:dyDescent="0.25">
      <c r="A60" s="13">
        <v>426</v>
      </c>
      <c r="B60" s="13">
        <v>4</v>
      </c>
      <c r="C60" s="14" t="s">
        <v>11</v>
      </c>
      <c r="D60" s="13" t="s">
        <v>26</v>
      </c>
    </row>
    <row r="61" spans="1:7" x14ac:dyDescent="0.25">
      <c r="A61" s="15">
        <v>427</v>
      </c>
      <c r="B61" s="15">
        <v>4</v>
      </c>
      <c r="C61" s="16" t="s">
        <v>12</v>
      </c>
      <c r="D61" s="15" t="s">
        <v>26</v>
      </c>
    </row>
    <row r="62" spans="1:7" x14ac:dyDescent="0.25">
      <c r="A62" s="15">
        <v>428</v>
      </c>
      <c r="B62" s="15">
        <v>4</v>
      </c>
      <c r="C62" s="16" t="s">
        <v>12</v>
      </c>
      <c r="D62" s="15" t="s">
        <v>26</v>
      </c>
    </row>
    <row r="63" spans="1:7" x14ac:dyDescent="0.25">
      <c r="A63" s="13">
        <v>433</v>
      </c>
      <c r="B63" s="13">
        <v>4</v>
      </c>
      <c r="C63" s="14" t="s">
        <v>11</v>
      </c>
      <c r="D63" s="13" t="s">
        <v>26</v>
      </c>
    </row>
    <row r="64" spans="1:7" x14ac:dyDescent="0.25">
      <c r="A64" s="15">
        <v>434</v>
      </c>
      <c r="B64" s="15">
        <v>4</v>
      </c>
      <c r="C64" s="16" t="s">
        <v>12</v>
      </c>
      <c r="D64" s="15" t="s">
        <v>26</v>
      </c>
    </row>
    <row r="65" spans="1:4" x14ac:dyDescent="0.25">
      <c r="A65" s="15">
        <v>435</v>
      </c>
      <c r="B65" s="15">
        <v>4</v>
      </c>
      <c r="C65" s="16" t="s">
        <v>12</v>
      </c>
      <c r="D65" s="15" t="s">
        <v>26</v>
      </c>
    </row>
    <row r="66" spans="1:4" x14ac:dyDescent="0.25">
      <c r="A66" s="13">
        <v>440</v>
      </c>
      <c r="B66" s="13">
        <v>4</v>
      </c>
      <c r="C66" s="14" t="s">
        <v>11</v>
      </c>
      <c r="D66" s="13" t="s">
        <v>26</v>
      </c>
    </row>
    <row r="67" spans="1:4" x14ac:dyDescent="0.25">
      <c r="A67" s="15">
        <v>441</v>
      </c>
      <c r="B67" s="15">
        <v>4</v>
      </c>
      <c r="C67" s="16" t="s">
        <v>12</v>
      </c>
      <c r="D67" s="15" t="s">
        <v>26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22" workbookViewId="0">
      <selection activeCell="F30" sqref="F30"/>
    </sheetView>
  </sheetViews>
  <sheetFormatPr defaultRowHeight="15" x14ac:dyDescent="0.25"/>
  <cols>
    <col min="2" max="2" width="13.28515625" customWidth="1"/>
    <col min="5" max="5" width="12.42578125" customWidth="1"/>
  </cols>
  <sheetData>
    <row r="1" spans="1:6" x14ac:dyDescent="0.25">
      <c r="A1" t="s">
        <v>4</v>
      </c>
    </row>
    <row r="4" spans="1:6" x14ac:dyDescent="0.25">
      <c r="A4" s="2" t="s">
        <v>1</v>
      </c>
      <c r="B4" s="2" t="s">
        <v>2</v>
      </c>
      <c r="C4" s="1" t="s">
        <v>3</v>
      </c>
      <c r="D4" s="4" t="s">
        <v>5</v>
      </c>
    </row>
    <row r="5" spans="1:6" x14ac:dyDescent="0.25">
      <c r="A5" s="13">
        <v>128</v>
      </c>
      <c r="B5" s="13">
        <v>4</v>
      </c>
      <c r="C5" s="14" t="s">
        <v>11</v>
      </c>
      <c r="D5" s="13" t="s">
        <v>15</v>
      </c>
    </row>
    <row r="6" spans="1:6" x14ac:dyDescent="0.25">
      <c r="A6" s="15">
        <v>129</v>
      </c>
      <c r="B6" s="15">
        <v>4</v>
      </c>
      <c r="C6" s="16" t="s">
        <v>12</v>
      </c>
      <c r="D6" s="15" t="s">
        <v>15</v>
      </c>
    </row>
    <row r="7" spans="1:6" x14ac:dyDescent="0.25">
      <c r="A7" s="15">
        <v>130</v>
      </c>
      <c r="B7" s="15">
        <v>4</v>
      </c>
      <c r="C7" s="16" t="s">
        <v>12</v>
      </c>
      <c r="D7" s="15" t="s">
        <v>15</v>
      </c>
    </row>
    <row r="8" spans="1:6" x14ac:dyDescent="0.25">
      <c r="A8" s="13">
        <v>142</v>
      </c>
      <c r="B8" s="13">
        <v>4</v>
      </c>
      <c r="C8" s="14" t="s">
        <v>11</v>
      </c>
      <c r="D8" s="13" t="s">
        <v>15</v>
      </c>
    </row>
    <row r="9" spans="1:6" x14ac:dyDescent="0.25">
      <c r="A9" s="15">
        <v>143</v>
      </c>
      <c r="B9" s="15">
        <v>4</v>
      </c>
      <c r="C9" s="16" t="s">
        <v>12</v>
      </c>
      <c r="D9" s="15" t="s">
        <v>15</v>
      </c>
    </row>
    <row r="10" spans="1:6" x14ac:dyDescent="0.25">
      <c r="A10" s="15">
        <v>144</v>
      </c>
      <c r="B10" s="15">
        <v>4</v>
      </c>
      <c r="C10" s="16" t="s">
        <v>12</v>
      </c>
      <c r="D10" s="15" t="s">
        <v>15</v>
      </c>
    </row>
    <row r="11" spans="1:6" x14ac:dyDescent="0.25">
      <c r="A11" s="13">
        <v>149</v>
      </c>
      <c r="B11" s="13">
        <v>4</v>
      </c>
      <c r="C11" s="14" t="s">
        <v>11</v>
      </c>
      <c r="D11" s="13" t="s">
        <v>15</v>
      </c>
    </row>
    <row r="12" spans="1:6" x14ac:dyDescent="0.25">
      <c r="A12" s="15">
        <v>150</v>
      </c>
      <c r="B12" s="15">
        <v>4</v>
      </c>
      <c r="C12" s="16" t="s">
        <v>12</v>
      </c>
      <c r="D12" s="15" t="s">
        <v>15</v>
      </c>
      <c r="E12" t="s">
        <v>49</v>
      </c>
    </row>
    <row r="13" spans="1:6" x14ac:dyDescent="0.25">
      <c r="A13" s="15">
        <v>151</v>
      </c>
      <c r="B13" s="15">
        <v>4</v>
      </c>
      <c r="C13" s="16" t="s">
        <v>12</v>
      </c>
      <c r="D13" s="15" t="s">
        <v>15</v>
      </c>
      <c r="F13" t="s">
        <v>71</v>
      </c>
    </row>
    <row r="14" spans="1:6" s="17" customFormat="1" x14ac:dyDescent="0.25">
      <c r="C14" s="18"/>
    </row>
    <row r="15" spans="1:6" s="17" customFormat="1" x14ac:dyDescent="0.25">
      <c r="A15" s="17">
        <v>156</v>
      </c>
      <c r="B15" s="17">
        <v>4</v>
      </c>
      <c r="C15" s="18" t="s">
        <v>20</v>
      </c>
      <c r="F15" t="s">
        <v>71</v>
      </c>
    </row>
    <row r="16" spans="1:6" s="17" customFormat="1" x14ac:dyDescent="0.25">
      <c r="C16" s="18"/>
    </row>
    <row r="17" spans="1:6" x14ac:dyDescent="0.25">
      <c r="A17" s="8">
        <v>161</v>
      </c>
      <c r="B17" s="8">
        <v>4</v>
      </c>
      <c r="C17" s="9" t="s">
        <v>8</v>
      </c>
      <c r="D17" s="8" t="s">
        <v>15</v>
      </c>
    </row>
    <row r="18" spans="1:6" x14ac:dyDescent="0.25">
      <c r="A18" s="8">
        <v>162</v>
      </c>
      <c r="B18" s="8">
        <v>4</v>
      </c>
      <c r="C18" s="9" t="s">
        <v>8</v>
      </c>
      <c r="D18" s="8" t="s">
        <v>15</v>
      </c>
    </row>
    <row r="19" spans="1:6" x14ac:dyDescent="0.25">
      <c r="A19" s="10">
        <v>163</v>
      </c>
      <c r="B19" s="10">
        <v>4</v>
      </c>
      <c r="C19" s="11" t="s">
        <v>9</v>
      </c>
      <c r="D19" s="10" t="s">
        <v>15</v>
      </c>
    </row>
    <row r="20" spans="1:6" x14ac:dyDescent="0.25">
      <c r="A20" s="8">
        <v>168</v>
      </c>
      <c r="B20" s="8">
        <v>4</v>
      </c>
      <c r="C20" s="9" t="s">
        <v>8</v>
      </c>
      <c r="D20" s="8" t="s">
        <v>15</v>
      </c>
    </row>
    <row r="21" spans="1:6" x14ac:dyDescent="0.25">
      <c r="A21" s="8">
        <v>169</v>
      </c>
      <c r="B21" s="8">
        <v>4</v>
      </c>
      <c r="C21" s="9" t="s">
        <v>8</v>
      </c>
      <c r="D21" s="8" t="s">
        <v>15</v>
      </c>
    </row>
    <row r="22" spans="1:6" x14ac:dyDescent="0.25">
      <c r="A22" s="10">
        <v>170</v>
      </c>
      <c r="B22" s="10">
        <v>4</v>
      </c>
      <c r="C22" s="11" t="s">
        <v>9</v>
      </c>
      <c r="D22" s="10" t="s">
        <v>15</v>
      </c>
    </row>
    <row r="23" spans="1:6" x14ac:dyDescent="0.25">
      <c r="A23" s="8">
        <v>175</v>
      </c>
      <c r="B23" s="8">
        <v>4</v>
      </c>
      <c r="C23" s="9" t="s">
        <v>8</v>
      </c>
      <c r="D23" s="8" t="s">
        <v>15</v>
      </c>
      <c r="E23" t="s">
        <v>50</v>
      </c>
    </row>
    <row r="24" spans="1:6" x14ac:dyDescent="0.25">
      <c r="A24" s="8">
        <v>176</v>
      </c>
      <c r="B24" s="8">
        <v>4</v>
      </c>
      <c r="C24" s="9" t="s">
        <v>8</v>
      </c>
      <c r="D24" s="8" t="s">
        <v>15</v>
      </c>
    </row>
    <row r="25" spans="1:6" x14ac:dyDescent="0.25">
      <c r="A25" s="10">
        <v>177</v>
      </c>
      <c r="B25" s="10">
        <v>4</v>
      </c>
      <c r="C25" s="11" t="s">
        <v>9</v>
      </c>
      <c r="D25" s="10" t="s">
        <v>15</v>
      </c>
    </row>
    <row r="26" spans="1:6" s="17" customFormat="1" x14ac:dyDescent="0.25">
      <c r="C26" s="18"/>
    </row>
    <row r="27" spans="1:6" s="17" customFormat="1" x14ac:dyDescent="0.25">
      <c r="A27" s="17">
        <v>183</v>
      </c>
      <c r="B27" s="17">
        <v>2</v>
      </c>
      <c r="C27" s="18" t="s">
        <v>20</v>
      </c>
      <c r="F27" t="s">
        <v>71</v>
      </c>
    </row>
    <row r="28" spans="1:6" x14ac:dyDescent="0.25">
      <c r="A28" s="17">
        <v>325</v>
      </c>
      <c r="B28" s="17">
        <v>11</v>
      </c>
      <c r="C28" s="18" t="s">
        <v>20</v>
      </c>
      <c r="F28" t="s">
        <v>72</v>
      </c>
    </row>
    <row r="30" spans="1:6" x14ac:dyDescent="0.25">
      <c r="A30" s="13">
        <v>335</v>
      </c>
      <c r="B30" s="13">
        <v>11</v>
      </c>
      <c r="C30" s="14" t="s">
        <v>11</v>
      </c>
      <c r="D30" s="13" t="s">
        <v>26</v>
      </c>
      <c r="F30" t="s">
        <v>72</v>
      </c>
    </row>
    <row r="31" spans="1:6" x14ac:dyDescent="0.25">
      <c r="A31" s="15">
        <v>336</v>
      </c>
      <c r="B31" s="15">
        <v>11</v>
      </c>
      <c r="C31" s="16" t="s">
        <v>12</v>
      </c>
      <c r="D31" s="15" t="s">
        <v>26</v>
      </c>
      <c r="E31" t="s">
        <v>51</v>
      </c>
    </row>
    <row r="32" spans="1:6" x14ac:dyDescent="0.25">
      <c r="A32" s="15">
        <v>337</v>
      </c>
      <c r="B32" s="15">
        <v>11</v>
      </c>
      <c r="C32" s="16" t="s">
        <v>12</v>
      </c>
      <c r="D32" s="15" t="s">
        <v>26</v>
      </c>
    </row>
    <row r="33" spans="1:5" x14ac:dyDescent="0.25">
      <c r="A33" s="13">
        <v>342</v>
      </c>
      <c r="B33" s="13">
        <v>11</v>
      </c>
      <c r="C33" s="14" t="s">
        <v>11</v>
      </c>
      <c r="D33" s="13" t="s">
        <v>26</v>
      </c>
    </row>
    <row r="34" spans="1:5" x14ac:dyDescent="0.25">
      <c r="A34" s="15">
        <v>343</v>
      </c>
      <c r="B34" s="15">
        <v>11</v>
      </c>
      <c r="C34" s="16" t="s">
        <v>12</v>
      </c>
      <c r="D34" s="15" t="s">
        <v>26</v>
      </c>
      <c r="E34" t="s">
        <v>52</v>
      </c>
    </row>
    <row r="35" spans="1:5" x14ac:dyDescent="0.25">
      <c r="A35" s="15">
        <v>344</v>
      </c>
      <c r="B35" s="15">
        <v>11</v>
      </c>
      <c r="C35" s="16" t="s">
        <v>12</v>
      </c>
      <c r="D35" s="15" t="s">
        <v>26</v>
      </c>
    </row>
    <row r="36" spans="1:5" x14ac:dyDescent="0.25">
      <c r="A36" s="13">
        <v>349</v>
      </c>
      <c r="B36" s="13">
        <v>11</v>
      </c>
      <c r="C36" s="14" t="s">
        <v>11</v>
      </c>
      <c r="D36" s="13" t="s">
        <v>26</v>
      </c>
    </row>
    <row r="37" spans="1:5" x14ac:dyDescent="0.25">
      <c r="A37" s="15">
        <v>350</v>
      </c>
      <c r="B37" s="15">
        <v>11</v>
      </c>
      <c r="C37" s="16" t="s">
        <v>12</v>
      </c>
      <c r="D37" s="15" t="s">
        <v>26</v>
      </c>
      <c r="E37" t="s">
        <v>53</v>
      </c>
    </row>
    <row r="38" spans="1:5" x14ac:dyDescent="0.25">
      <c r="A38" s="15">
        <v>351</v>
      </c>
      <c r="B38" s="15">
        <v>11</v>
      </c>
      <c r="C38" s="16" t="s">
        <v>12</v>
      </c>
      <c r="D38" s="15" t="s">
        <v>26</v>
      </c>
    </row>
    <row r="39" spans="1:5" x14ac:dyDescent="0.25">
      <c r="A39" s="13">
        <v>356</v>
      </c>
      <c r="B39" s="13">
        <v>11</v>
      </c>
      <c r="C39" s="14" t="s">
        <v>11</v>
      </c>
      <c r="D39" s="13" t="s">
        <v>26</v>
      </c>
    </row>
    <row r="40" spans="1:5" x14ac:dyDescent="0.25">
      <c r="A40" s="15">
        <v>357</v>
      </c>
      <c r="B40" s="15">
        <v>11</v>
      </c>
      <c r="C40" s="16" t="s">
        <v>12</v>
      </c>
      <c r="D40" s="15" t="s">
        <v>26</v>
      </c>
    </row>
    <row r="41" spans="1:5" x14ac:dyDescent="0.25">
      <c r="A41" s="8">
        <v>366</v>
      </c>
      <c r="B41" s="8">
        <v>11</v>
      </c>
      <c r="C41" s="9" t="s">
        <v>8</v>
      </c>
      <c r="D41" s="8" t="s">
        <v>26</v>
      </c>
      <c r="E41" t="s">
        <v>54</v>
      </c>
    </row>
    <row r="42" spans="1:5" x14ac:dyDescent="0.25">
      <c r="A42" s="8">
        <v>367</v>
      </c>
      <c r="B42" s="8">
        <v>11</v>
      </c>
      <c r="C42" s="9" t="s">
        <v>8</v>
      </c>
      <c r="D42" s="8" t="s">
        <v>26</v>
      </c>
    </row>
    <row r="43" spans="1:5" x14ac:dyDescent="0.25">
      <c r="A43" s="10">
        <v>368</v>
      </c>
      <c r="B43" s="10">
        <v>11</v>
      </c>
      <c r="C43" s="11" t="s">
        <v>9</v>
      </c>
      <c r="D43" s="10" t="s">
        <v>26</v>
      </c>
    </row>
    <row r="44" spans="1:5" x14ac:dyDescent="0.25">
      <c r="A44" s="8">
        <v>373</v>
      </c>
      <c r="B44" s="8">
        <v>11</v>
      </c>
      <c r="C44" s="9" t="s">
        <v>8</v>
      </c>
      <c r="D44" s="8" t="s">
        <v>26</v>
      </c>
      <c r="E44" t="s">
        <v>55</v>
      </c>
    </row>
    <row r="45" spans="1:5" x14ac:dyDescent="0.25">
      <c r="A45" s="8">
        <v>374</v>
      </c>
      <c r="B45" s="8">
        <v>11</v>
      </c>
      <c r="C45" s="9" t="s">
        <v>8</v>
      </c>
      <c r="D45" s="8" t="s">
        <v>26</v>
      </c>
    </row>
    <row r="46" spans="1:5" x14ac:dyDescent="0.25">
      <c r="A46" s="10">
        <v>375</v>
      </c>
      <c r="B46" s="10">
        <v>11</v>
      </c>
      <c r="C46" s="11" t="s">
        <v>9</v>
      </c>
      <c r="D46" s="10" t="s">
        <v>26</v>
      </c>
    </row>
    <row r="47" spans="1:5" x14ac:dyDescent="0.25">
      <c r="A47" s="8">
        <v>380</v>
      </c>
      <c r="B47" s="8">
        <v>11</v>
      </c>
      <c r="C47" s="9" t="s">
        <v>8</v>
      </c>
      <c r="D47" s="8" t="s">
        <v>26</v>
      </c>
      <c r="E47" t="s">
        <v>56</v>
      </c>
    </row>
    <row r="48" spans="1:5" x14ac:dyDescent="0.25">
      <c r="A48" s="8">
        <v>381</v>
      </c>
      <c r="B48" s="8">
        <v>11</v>
      </c>
      <c r="C48" s="9" t="s">
        <v>8</v>
      </c>
      <c r="D48" s="8" t="s">
        <v>26</v>
      </c>
    </row>
    <row r="49" spans="1:4" x14ac:dyDescent="0.25">
      <c r="A49" s="10">
        <v>382</v>
      </c>
      <c r="B49" s="10">
        <v>11</v>
      </c>
      <c r="C49" s="11" t="s">
        <v>9</v>
      </c>
      <c r="D49" s="10" t="s">
        <v>26</v>
      </c>
    </row>
    <row r="50" spans="1:4" x14ac:dyDescent="0.25">
      <c r="A50" s="8">
        <v>387</v>
      </c>
      <c r="B50" s="8">
        <v>11</v>
      </c>
      <c r="C50" s="9" t="s">
        <v>8</v>
      </c>
      <c r="D50" s="8" t="s">
        <v>26</v>
      </c>
    </row>
    <row r="51" spans="1:4" x14ac:dyDescent="0.25">
      <c r="A51" s="10">
        <v>388</v>
      </c>
      <c r="B51" s="10">
        <v>11</v>
      </c>
      <c r="C51" s="11" t="s">
        <v>9</v>
      </c>
      <c r="D51" s="10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3"/>
  <sheetViews>
    <sheetView topLeftCell="A7" workbookViewId="0">
      <selection activeCell="G17" sqref="G17"/>
    </sheetView>
  </sheetViews>
  <sheetFormatPr defaultRowHeight="15" x14ac:dyDescent="0.25"/>
  <cols>
    <col min="2" max="2" width="12.5703125" customWidth="1"/>
  </cols>
  <sheetData>
    <row r="4" spans="1:5" x14ac:dyDescent="0.25">
      <c r="A4" s="2" t="s">
        <v>1</v>
      </c>
      <c r="B4" s="2" t="s">
        <v>2</v>
      </c>
      <c r="C4" s="1" t="s">
        <v>3</v>
      </c>
      <c r="D4" s="4" t="s">
        <v>5</v>
      </c>
    </row>
    <row r="5" spans="1:5" x14ac:dyDescent="0.25">
      <c r="A5" s="8">
        <v>194</v>
      </c>
      <c r="B5" s="8">
        <v>11</v>
      </c>
      <c r="C5" s="9" t="s">
        <v>8</v>
      </c>
      <c r="D5" s="8" t="s">
        <v>15</v>
      </c>
      <c r="E5" t="s">
        <v>57</v>
      </c>
    </row>
    <row r="6" spans="1:5" x14ac:dyDescent="0.25">
      <c r="A6" s="8">
        <v>195</v>
      </c>
      <c r="B6" s="8">
        <v>11</v>
      </c>
      <c r="C6" s="9" t="s">
        <v>8</v>
      </c>
      <c r="D6" s="8" t="s">
        <v>15</v>
      </c>
    </row>
    <row r="7" spans="1:5" x14ac:dyDescent="0.25">
      <c r="A7" s="10">
        <v>196</v>
      </c>
      <c r="B7" s="10">
        <v>11</v>
      </c>
      <c r="C7" s="11" t="s">
        <v>9</v>
      </c>
      <c r="D7" s="10" t="s">
        <v>15</v>
      </c>
    </row>
    <row r="8" spans="1:5" x14ac:dyDescent="0.25">
      <c r="A8" s="8">
        <v>201</v>
      </c>
      <c r="B8" s="8">
        <v>11</v>
      </c>
      <c r="C8" s="9" t="s">
        <v>8</v>
      </c>
      <c r="D8" s="8" t="s">
        <v>15</v>
      </c>
      <c r="E8" t="s">
        <v>58</v>
      </c>
    </row>
    <row r="9" spans="1:5" x14ac:dyDescent="0.25">
      <c r="A9" s="8">
        <v>202</v>
      </c>
      <c r="B9" s="8">
        <v>11</v>
      </c>
      <c r="C9" s="9" t="s">
        <v>8</v>
      </c>
      <c r="D9" s="8" t="s">
        <v>15</v>
      </c>
    </row>
    <row r="10" spans="1:5" x14ac:dyDescent="0.25">
      <c r="A10" s="10">
        <v>203</v>
      </c>
      <c r="B10" s="10">
        <v>11</v>
      </c>
      <c r="C10" s="11" t="s">
        <v>9</v>
      </c>
      <c r="D10" s="10" t="s">
        <v>15</v>
      </c>
    </row>
    <row r="11" spans="1:5" x14ac:dyDescent="0.25">
      <c r="A11" s="8">
        <v>208</v>
      </c>
      <c r="B11" s="8">
        <v>11</v>
      </c>
      <c r="C11" s="9" t="s">
        <v>8</v>
      </c>
      <c r="D11" s="8" t="s">
        <v>15</v>
      </c>
      <c r="E11" t="s">
        <v>59</v>
      </c>
    </row>
    <row r="12" spans="1:5" x14ac:dyDescent="0.25">
      <c r="A12" s="8">
        <v>209</v>
      </c>
      <c r="B12" s="8">
        <v>11</v>
      </c>
      <c r="C12" s="9" t="s">
        <v>8</v>
      </c>
      <c r="D12" s="8" t="s">
        <v>15</v>
      </c>
    </row>
    <row r="13" spans="1:5" x14ac:dyDescent="0.25">
      <c r="A13" s="10">
        <v>210</v>
      </c>
      <c r="B13" s="10">
        <v>11</v>
      </c>
      <c r="C13" s="11" t="s">
        <v>9</v>
      </c>
      <c r="D13" s="10" t="s">
        <v>15</v>
      </c>
    </row>
    <row r="14" spans="1:5" x14ac:dyDescent="0.25">
      <c r="A14" s="8">
        <v>215</v>
      </c>
      <c r="B14" s="8">
        <v>11</v>
      </c>
      <c r="C14" s="9" t="s">
        <v>8</v>
      </c>
      <c r="D14" s="8" t="s">
        <v>15</v>
      </c>
    </row>
    <row r="15" spans="1:5" x14ac:dyDescent="0.25">
      <c r="A15" s="10">
        <v>216</v>
      </c>
      <c r="B15" s="10">
        <v>11</v>
      </c>
      <c r="C15" s="11" t="s">
        <v>9</v>
      </c>
      <c r="D15" s="10" t="s">
        <v>15</v>
      </c>
      <c r="E15" t="s">
        <v>72</v>
      </c>
    </row>
    <row r="16" spans="1:5" s="17" customFormat="1" x14ac:dyDescent="0.25">
      <c r="C16" s="18"/>
    </row>
    <row r="17" spans="1:5" x14ac:dyDescent="0.25">
      <c r="A17" s="8">
        <v>225</v>
      </c>
      <c r="B17" s="8">
        <v>4</v>
      </c>
      <c r="C17" s="9" t="s">
        <v>8</v>
      </c>
      <c r="D17" s="8" t="s">
        <v>15</v>
      </c>
      <c r="E17" t="s">
        <v>71</v>
      </c>
    </row>
    <row r="18" spans="1:5" x14ac:dyDescent="0.25">
      <c r="A18" s="8">
        <v>226</v>
      </c>
      <c r="B18" s="8">
        <v>4</v>
      </c>
      <c r="C18" s="9" t="s">
        <v>8</v>
      </c>
      <c r="D18" s="8" t="s">
        <v>15</v>
      </c>
    </row>
    <row r="19" spans="1:5" x14ac:dyDescent="0.25">
      <c r="A19" s="10">
        <v>227</v>
      </c>
      <c r="B19" s="10">
        <v>4</v>
      </c>
      <c r="C19" s="11" t="s">
        <v>9</v>
      </c>
      <c r="D19" s="10" t="s">
        <v>15</v>
      </c>
    </row>
    <row r="20" spans="1:5" x14ac:dyDescent="0.25">
      <c r="A20" s="8">
        <v>232</v>
      </c>
      <c r="B20" s="8">
        <v>4</v>
      </c>
      <c r="C20" s="9" t="s">
        <v>8</v>
      </c>
      <c r="D20" s="8" t="s">
        <v>15</v>
      </c>
    </row>
    <row r="21" spans="1:5" x14ac:dyDescent="0.25">
      <c r="A21" s="8">
        <v>233</v>
      </c>
      <c r="B21" s="8">
        <v>4</v>
      </c>
      <c r="C21" s="9" t="s">
        <v>8</v>
      </c>
      <c r="D21" s="8" t="s">
        <v>15</v>
      </c>
    </row>
    <row r="22" spans="1:5" x14ac:dyDescent="0.25">
      <c r="A22" s="10">
        <v>234</v>
      </c>
      <c r="B22" s="10">
        <v>4</v>
      </c>
      <c r="C22" s="11" t="s">
        <v>9</v>
      </c>
      <c r="D22" s="10" t="s">
        <v>15</v>
      </c>
    </row>
    <row r="23" spans="1:5" s="17" customFormat="1" x14ac:dyDescent="0.25">
      <c r="C23" s="18"/>
    </row>
    <row r="24" spans="1:5" x14ac:dyDescent="0.25">
      <c r="A24" s="8">
        <v>243</v>
      </c>
      <c r="B24" s="8">
        <v>2</v>
      </c>
      <c r="C24" s="9" t="s">
        <v>8</v>
      </c>
      <c r="D24" s="8" t="s">
        <v>15</v>
      </c>
    </row>
    <row r="25" spans="1:5" x14ac:dyDescent="0.25">
      <c r="A25" s="8">
        <v>244</v>
      </c>
      <c r="B25" s="8">
        <v>2</v>
      </c>
      <c r="C25" s="9" t="s">
        <v>8</v>
      </c>
      <c r="D25" s="8" t="s">
        <v>15</v>
      </c>
    </row>
    <row r="26" spans="1:5" x14ac:dyDescent="0.25">
      <c r="A26" s="10">
        <v>245</v>
      </c>
      <c r="B26" s="10">
        <v>2</v>
      </c>
      <c r="C26" s="11" t="s">
        <v>9</v>
      </c>
      <c r="D26" s="10" t="s">
        <v>15</v>
      </c>
    </row>
    <row r="27" spans="1:5" x14ac:dyDescent="0.25">
      <c r="A27" s="8">
        <v>250</v>
      </c>
      <c r="B27" s="8">
        <v>2</v>
      </c>
      <c r="C27" s="9" t="s">
        <v>8</v>
      </c>
      <c r="D27" s="8" t="s">
        <v>15</v>
      </c>
    </row>
    <row r="28" spans="1:5" x14ac:dyDescent="0.25">
      <c r="A28" s="8">
        <v>251</v>
      </c>
      <c r="B28" s="8">
        <v>2</v>
      </c>
      <c r="C28" s="9" t="s">
        <v>8</v>
      </c>
      <c r="D28" s="8" t="s">
        <v>15</v>
      </c>
    </row>
    <row r="29" spans="1:5" x14ac:dyDescent="0.25">
      <c r="A29" s="10">
        <v>252</v>
      </c>
      <c r="B29" s="10">
        <v>2</v>
      </c>
      <c r="C29" s="11" t="s">
        <v>9</v>
      </c>
      <c r="D29" s="10" t="s">
        <v>15</v>
      </c>
    </row>
    <row r="31" spans="1:5" s="17" customFormat="1" x14ac:dyDescent="0.25">
      <c r="A31" s="17">
        <v>394</v>
      </c>
      <c r="B31" s="17">
        <v>11</v>
      </c>
      <c r="C31" s="18" t="s">
        <v>20</v>
      </c>
      <c r="E31" t="s">
        <v>72</v>
      </c>
    </row>
    <row r="32" spans="1:5" x14ac:dyDescent="0.25">
      <c r="A32">
        <v>395</v>
      </c>
      <c r="B32">
        <v>4</v>
      </c>
      <c r="C32" s="18" t="s">
        <v>20</v>
      </c>
      <c r="E32" t="s">
        <v>71</v>
      </c>
    </row>
    <row r="33" spans="1:3" x14ac:dyDescent="0.25">
      <c r="A33">
        <v>397</v>
      </c>
      <c r="B33">
        <v>2</v>
      </c>
      <c r="C33" s="18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16" sqref="C16"/>
    </sheetView>
  </sheetViews>
  <sheetFormatPr defaultRowHeight="15" x14ac:dyDescent="0.25"/>
  <cols>
    <col min="2" max="2" width="14" customWidth="1"/>
  </cols>
  <sheetData>
    <row r="1" spans="1:4" x14ac:dyDescent="0.25">
      <c r="A1" t="s">
        <v>34</v>
      </c>
    </row>
    <row r="3" spans="1:4" x14ac:dyDescent="0.25">
      <c r="A3" s="2" t="s">
        <v>1</v>
      </c>
      <c r="B3" s="2" t="s">
        <v>2</v>
      </c>
      <c r="C3" s="1" t="s">
        <v>3</v>
      </c>
      <c r="D3" s="4" t="s">
        <v>5</v>
      </c>
    </row>
    <row r="4" spans="1:4" x14ac:dyDescent="0.25">
      <c r="A4">
        <v>34</v>
      </c>
      <c r="B4">
        <v>2</v>
      </c>
      <c r="C4" t="s">
        <v>20</v>
      </c>
    </row>
    <row r="5" spans="1:4" x14ac:dyDescent="0.25">
      <c r="A5">
        <v>39</v>
      </c>
      <c r="B5">
        <v>11</v>
      </c>
      <c r="C5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Block and Trans</vt:lpstr>
      <vt:lpstr>JHU</vt:lpstr>
      <vt:lpstr>SPIOS</vt:lpstr>
      <vt:lpstr>MT</vt:lpstr>
      <vt:lpstr>BNF Starch</vt:lpstr>
    </vt:vector>
  </TitlesOfParts>
  <Company>NIST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borchers</dc:creator>
  <cp:lastModifiedBy>borchers</cp:lastModifiedBy>
  <cp:lastPrinted>2010-12-20T15:12:07Z</cp:lastPrinted>
  <dcterms:created xsi:type="dcterms:W3CDTF">2010-12-08T19:05:59Z</dcterms:created>
  <dcterms:modified xsi:type="dcterms:W3CDTF">2011-06-06T20:57:19Z</dcterms:modified>
</cp:coreProperties>
</file>