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03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<sst xmlns="http://schemas.openxmlformats.org/spreadsheetml/2006/main" count="27" uniqueCount="19">
  <si>
    <t>theta1</t>
  </si>
  <si>
    <t>s</t>
  </si>
  <si>
    <t>theta2</t>
  </si>
  <si>
    <t>theta3</t>
  </si>
  <si>
    <t>Radii</t>
  </si>
  <si>
    <t>1 &amp; 3</t>
  </si>
  <si>
    <t>1 &amp; 2</t>
  </si>
  <si>
    <t>Diff</t>
  </si>
  <si>
    <t>z (guess)</t>
  </si>
  <si>
    <t>R_1</t>
  </si>
  <si>
    <t>R_2</t>
  </si>
  <si>
    <t>R_3</t>
  </si>
  <si>
    <t>X_0</t>
  </si>
  <si>
    <t>x</t>
  </si>
  <si>
    <t>X-x_0</t>
  </si>
  <si>
    <t>X_out</t>
  </si>
  <si>
    <t>X_in</t>
  </si>
  <si>
    <t>X_in-X_out</t>
  </si>
  <si>
    <t>this seems to always change – to +</t>
  </si>
</sst>
</file>

<file path=xl/styles.xml><?xml version="1.0" encoding="utf-8"?>
<styleSheet xmlns="http://schemas.openxmlformats.org/spreadsheetml/2006/main">
  <numFmts count="2">
    <numFmt formatCode="GENERAL" numFmtId="164"/>
    <numFmt formatCode="0.00" numFmtId="165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</fonts>
  <fills count="7">
    <fill>
      <patternFill patternType="none"/>
    </fill>
    <fill>
      <patternFill patternType="gray125"/>
    </fill>
    <fill>
      <patternFill patternType="solid">
        <fgColor rgb="0023B8DC"/>
        <bgColor rgb="0000CCFF"/>
      </patternFill>
    </fill>
    <fill>
      <patternFill patternType="solid">
        <fgColor rgb="00FFFF00"/>
        <bgColor rgb="00FFFF00"/>
      </patternFill>
    </fill>
    <fill>
      <patternFill patternType="solid">
        <fgColor rgb="0000AE00"/>
        <bgColor rgb="00339966"/>
      </patternFill>
    </fill>
    <fill>
      <patternFill patternType="solid">
        <fgColor rgb="00CCCCCC"/>
        <bgColor rgb="00CCCCFF"/>
      </patternFill>
    </fill>
    <fill>
      <patternFill patternType="solid">
        <fgColor rgb="00FF0000"/>
        <bgColor rgb="00993300"/>
      </patternFill>
    </fill>
  </fills>
  <borders count="14">
    <border diagonalDown="false" diagonalUp="false">
      <left/>
      <right/>
      <top/>
      <bottom/>
      <diagonal/>
    </border>
    <border diagonalDown="false" diagonalUp="false">
      <left style="hair"/>
      <right/>
      <top style="hair"/>
      <bottom/>
      <diagonal/>
    </border>
    <border diagonalDown="false" diagonalUp="false">
      <left/>
      <right/>
      <top style="hair"/>
      <bottom/>
      <diagonal/>
    </border>
    <border diagonalDown="false" diagonalUp="false">
      <left/>
      <right style="hair"/>
      <top style="hair"/>
      <bottom/>
      <diagonal/>
    </border>
    <border diagonalDown="false" diagonalUp="false">
      <left style="hair"/>
      <right/>
      <top style="hair"/>
      <bottom style="hair"/>
      <diagonal/>
    </border>
    <border diagonalDown="false" diagonalUp="false">
      <left/>
      <right style="hair"/>
      <top style="hair"/>
      <bottom style="hair"/>
      <diagonal/>
    </border>
    <border diagonalDown="false" diagonalUp="false">
      <left style="hair"/>
      <right/>
      <top/>
      <bottom/>
      <diagonal/>
    </border>
    <border diagonalDown="false" diagonalUp="false">
      <left/>
      <right style="hair"/>
      <top/>
      <bottom/>
      <diagonal/>
    </border>
    <border diagonalDown="false" diagonalUp="false">
      <left style="hair"/>
      <right/>
      <top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/>
      <right style="hair"/>
      <top/>
      <bottom style="hair"/>
      <diagonal/>
    </border>
    <border diagonalDown="false" diagonalUp="false">
      <left style="hair"/>
      <right style="hair"/>
      <top style="hair"/>
      <bottom/>
      <diagonal/>
    </border>
    <border diagonalDown="false" diagonalUp="false">
      <left style="hair"/>
      <right style="hair"/>
      <top/>
      <bottom style="hair"/>
      <diagonal/>
    </border>
    <border diagonalDown="false" diagonalUp="false">
      <left style="hair"/>
      <right style="hair"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3">
    <xf applyAlignment="false" applyBorder="false" applyFont="false" applyProtection="false" borderId="0" fillId="0" fontId="0" numFmtId="164" xfId="0"/>
    <xf applyAlignment="false" applyBorder="true" applyFont="true" applyProtection="false" borderId="1" fillId="0" fontId="0" numFmtId="164" xfId="0"/>
    <xf applyAlignment="false" applyBorder="true" applyFont="false" applyProtection="false" borderId="2" fillId="2" fontId="0" numFmtId="164" xfId="0"/>
    <xf applyAlignment="false" applyBorder="true" applyFont="false" applyProtection="false" borderId="3" fillId="0" fontId="0" numFmtId="164" xfId="0"/>
    <xf applyAlignment="false" applyBorder="true" applyFont="true" applyProtection="false" borderId="4" fillId="0" fontId="0" numFmtId="164" xfId="0"/>
    <xf applyAlignment="false" applyBorder="true" applyFont="false" applyProtection="false" borderId="5" fillId="3" fontId="0" numFmtId="164" xfId="0"/>
    <xf applyAlignment="false" applyBorder="true" applyFont="true" applyProtection="false" borderId="6" fillId="0" fontId="0" numFmtId="164" xfId="0"/>
    <xf applyAlignment="false" applyBorder="false" applyFont="false" applyProtection="false" borderId="0" fillId="2" fontId="0" numFmtId="164" xfId="0"/>
    <xf applyAlignment="false" applyBorder="true" applyFont="false" applyProtection="false" borderId="7" fillId="0" fontId="0" numFmtId="164" xfId="0"/>
    <xf applyAlignment="false" applyBorder="true" applyFont="true" applyProtection="false" borderId="8" fillId="0" fontId="0" numFmtId="164" xfId="0"/>
    <xf applyAlignment="false" applyBorder="true" applyFont="false" applyProtection="false" borderId="9" fillId="2" fontId="0" numFmtId="164" xfId="0"/>
    <xf applyAlignment="false" applyBorder="true" applyFont="false" applyProtection="false" borderId="10" fillId="0" fontId="0" numFmtId="164" xfId="0"/>
    <xf applyAlignment="true" applyBorder="true" applyFont="false" applyProtection="false" borderId="1" fillId="4" fontId="0" numFmtId="164" xfId="0">
      <alignment horizontal="center" indent="0" shrinkToFit="false" textRotation="0" vertical="bottom" wrapText="false"/>
    </xf>
    <xf applyAlignment="true" applyBorder="true" applyFont="true" applyProtection="false" borderId="11" fillId="0" fontId="4" numFmtId="164" xfId="0">
      <alignment horizontal="center" indent="0" shrinkToFit="false" textRotation="0" vertical="center" wrapText="false"/>
    </xf>
    <xf applyAlignment="true" applyBorder="true" applyFont="true" applyProtection="false" borderId="2" fillId="0" fontId="4" numFmtId="164" xfId="0">
      <alignment horizontal="center" indent="0" shrinkToFit="false" textRotation="0" vertical="bottom" wrapText="false"/>
    </xf>
    <xf applyAlignment="true" applyBorder="true" applyFont="true" applyProtection="false" borderId="11" fillId="5" fontId="4" numFmtId="164" xfId="0">
      <alignment horizontal="center" indent="0" shrinkToFit="false" textRotation="0" vertical="bottom" wrapText="false"/>
    </xf>
    <xf applyAlignment="true" applyBorder="true" applyFont="true" applyProtection="false" borderId="8" fillId="0" fontId="4" numFmtId="164" xfId="0">
      <alignment horizontal="center" indent="0" shrinkToFit="false" textRotation="0" vertical="bottom" wrapText="false"/>
    </xf>
    <xf applyAlignment="true" applyBorder="true" applyFont="true" applyProtection="false" borderId="9" fillId="0" fontId="4" numFmtId="164" xfId="0">
      <alignment horizontal="center" indent="0" shrinkToFit="false" textRotation="0" vertical="bottom" wrapText="false"/>
    </xf>
    <xf applyAlignment="true" applyBorder="true" applyFont="true" applyProtection="false" borderId="10" fillId="0" fontId="4" numFmtId="164" xfId="0">
      <alignment horizontal="center" indent="0" shrinkToFit="false" textRotation="0" vertical="bottom" wrapText="false"/>
    </xf>
    <xf applyAlignment="true" applyBorder="true" applyFont="true" applyProtection="false" borderId="12" fillId="5" fontId="4" numFmtId="164" xfId="0">
      <alignment horizontal="center" indent="0" shrinkToFit="false" textRotation="0" vertical="bottom" wrapText="false"/>
    </xf>
    <xf applyAlignment="false" applyBorder="true" applyFont="true" applyProtection="false" borderId="6" fillId="4" fontId="4" numFmtId="164" xfId="0"/>
    <xf applyAlignment="false" applyBorder="true" applyFont="false" applyProtection="false" borderId="6" fillId="0" fontId="0" numFmtId="165" xfId="0"/>
    <xf applyAlignment="false" applyBorder="false" applyFont="false" applyProtection="false" borderId="0" fillId="0" fontId="0" numFmtId="165" xfId="0"/>
    <xf applyAlignment="false" applyBorder="true" applyFont="false" applyProtection="false" borderId="7" fillId="0" fontId="0" numFmtId="165" xfId="0"/>
    <xf applyAlignment="false" applyBorder="false" applyFont="true" applyProtection="false" borderId="0" fillId="0" fontId="0" numFmtId="165" xfId="0"/>
    <xf applyAlignment="false" applyBorder="true" applyFont="false" applyProtection="false" borderId="13" fillId="5" fontId="0" numFmtId="165" xfId="0"/>
    <xf applyAlignment="false" applyBorder="true" applyFont="true" applyProtection="false" borderId="6" fillId="0" fontId="4" numFmtId="164" xfId="0"/>
    <xf applyAlignment="false" applyBorder="true" applyFont="true" applyProtection="false" borderId="8" fillId="0" fontId="4" numFmtId="164" xfId="0"/>
    <xf applyAlignment="false" applyBorder="true" applyFont="false" applyProtection="false" borderId="8" fillId="0" fontId="0" numFmtId="165" xfId="0"/>
    <xf applyAlignment="false" applyBorder="true" applyFont="false" applyProtection="false" borderId="9" fillId="0" fontId="0" numFmtId="165" xfId="0"/>
    <xf applyAlignment="false" applyBorder="true" applyFont="false" applyProtection="false" borderId="10" fillId="0" fontId="0" numFmtId="165" xfId="0"/>
    <xf applyAlignment="false" applyBorder="true" applyFont="false" applyProtection="false" borderId="12" fillId="5" fontId="0" numFmtId="165" xfId="0"/>
    <xf applyAlignment="true" applyBorder="false" applyFont="true" applyProtection="false" borderId="0" fillId="6" fontId="0" numFmtId="164" xfId="0">
      <alignment horizontal="general" indent="0" shrinkToFit="false" textRotation="0" vertical="bottom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AE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23B8D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9"/>
  <sheetViews>
    <sheetView colorId="64" defaultGridColor="true" rightToLeft="false" showFormulas="false" showGridLines="true" showOutlineSymbols="true" showRowColHeaders="true" showZeros="true" tabSelected="true" topLeftCell="F1" view="normal" windowProtection="false" workbookViewId="0" zoomScale="100" zoomScaleNormal="100" zoomScalePageLayoutView="100">
      <selection activeCell="I6" activeCellId="0" pane="topLeft" sqref="I6"/>
    </sheetView>
  </sheetViews>
  <cols>
    <col collapsed="false" hidden="false" max="1" min="1" style="0" width="11.7490196078431"/>
    <col collapsed="false" hidden="false" max="2" min="2" style="0" width="12.7960784313726"/>
    <col collapsed="false" hidden="false" max="3" min="3" style="0" width="11.7490196078431"/>
    <col collapsed="false" hidden="false" max="4" min="4" style="0" width="8.63921568627451"/>
    <col collapsed="false" hidden="false" max="1025" min="5" style="0" width="11.7490196078431"/>
  </cols>
  <sheetData>
    <row collapsed="false" customFormat="false" customHeight="false" hidden="false" ht="12.1" outlineLevel="0" r="1">
      <c r="A1" s="1" t="s">
        <v>0</v>
      </c>
      <c r="B1" s="2" t="n">
        <v>45</v>
      </c>
      <c r="C1" s="3" t="n">
        <f aca="false">RADIANS(90-B1)</f>
        <v>0.785398163397448</v>
      </c>
      <c r="E1" s="4" t="s">
        <v>1</v>
      </c>
      <c r="F1" s="5" t="n">
        <v>101</v>
      </c>
    </row>
    <row collapsed="false" customFormat="false" customHeight="false" hidden="false" ht="12.1" outlineLevel="0" r="2">
      <c r="A2" s="6" t="s">
        <v>2</v>
      </c>
      <c r="B2" s="7" t="n">
        <v>65</v>
      </c>
      <c r="C2" s="8" t="n">
        <f aca="false">RADIANS(90-B2)</f>
        <v>0.436332312998582</v>
      </c>
    </row>
    <row collapsed="false" customFormat="false" customHeight="false" hidden="false" ht="12.1" outlineLevel="0" r="3">
      <c r="A3" s="9" t="s">
        <v>3</v>
      </c>
      <c r="B3" s="10" t="n">
        <v>56</v>
      </c>
      <c r="C3" s="11" t="n">
        <f aca="false">RADIANS(90-B3)</f>
        <v>0.593411945678072</v>
      </c>
    </row>
    <row collapsed="false" customFormat="false" customHeight="false" hidden="false" ht="12.1" outlineLevel="0" r="5">
      <c r="A5" s="12" t="n">
        <v>75</v>
      </c>
      <c r="B5" s="13" t="s">
        <v>4</v>
      </c>
      <c r="C5" s="13"/>
      <c r="D5" s="13"/>
      <c r="E5" s="13" t="s">
        <v>5</v>
      </c>
      <c r="F5" s="14" t="s">
        <v>6</v>
      </c>
      <c r="G5" s="15" t="s">
        <v>7</v>
      </c>
      <c r="I5" s="12" t="n">
        <v>0.1</v>
      </c>
      <c r="J5" s="13" t="s">
        <v>4</v>
      </c>
      <c r="K5" s="13"/>
      <c r="L5" s="13"/>
      <c r="M5" s="13" t="s">
        <v>5</v>
      </c>
      <c r="N5" s="14" t="s">
        <v>6</v>
      </c>
      <c r="O5" s="15" t="s">
        <v>7</v>
      </c>
    </row>
    <row collapsed="false" customFormat="false" customHeight="false" hidden="false" ht="12.1" outlineLevel="0" r="6">
      <c r="A6" s="16" t="s">
        <v>8</v>
      </c>
      <c r="B6" s="16" t="s">
        <v>9</v>
      </c>
      <c r="C6" s="17" t="s">
        <v>10</v>
      </c>
      <c r="D6" s="18" t="s">
        <v>11</v>
      </c>
      <c r="E6" s="16" t="s">
        <v>12</v>
      </c>
      <c r="F6" s="17" t="s">
        <v>13</v>
      </c>
      <c r="G6" s="19" t="s">
        <v>14</v>
      </c>
      <c r="I6" s="16" t="s">
        <v>8</v>
      </c>
      <c r="J6" s="16" t="s">
        <v>9</v>
      </c>
      <c r="K6" s="17" t="s">
        <v>10</v>
      </c>
      <c r="L6" s="18" t="s">
        <v>11</v>
      </c>
      <c r="M6" s="16" t="s">
        <v>15</v>
      </c>
      <c r="N6" s="17" t="s">
        <v>16</v>
      </c>
      <c r="O6" s="19" t="s">
        <v>17</v>
      </c>
    </row>
    <row collapsed="false" customFormat="false" customHeight="false" hidden="false" ht="12.1" outlineLevel="0" r="7">
      <c r="A7" s="20" t="n">
        <v>0</v>
      </c>
      <c r="B7" s="21" t="n">
        <f aca="false">ABS($A7*TAN($C$1))</f>
        <v>0</v>
      </c>
      <c r="C7" s="22" t="n">
        <f aca="false">$A7*TAN($C$2)</f>
        <v>0</v>
      </c>
      <c r="D7" s="23" t="n">
        <f aca="false">$A7*TAN($C$3)</f>
        <v>0</v>
      </c>
      <c r="E7" s="21" t="n">
        <f aca="false">IF(B7+D7&gt;2*$F$1,(B7^2 - D7^2+(2*$F$1)^2)/(4*$F$1)-$F$1,-1)</f>
        <v>-1</v>
      </c>
      <c r="F7" s="24" t="n">
        <f aca="false">IF(B7+C7&gt;$F$1, -(C7^2 - B7^2+($F$1)^2)/(2*$F$1),-1)</f>
        <v>-1</v>
      </c>
      <c r="G7" s="25" t="n">
        <f aca="false">IF(OR(E7=-1,F7=-1),-10000,F7-E7)</f>
        <v>-10000</v>
      </c>
      <c r="I7" s="20" t="n">
        <v>141</v>
      </c>
      <c r="J7" s="21" t="n">
        <f aca="false">ABS($I7*TAN($C$1))</f>
        <v>141</v>
      </c>
      <c r="K7" s="22" t="n">
        <f aca="false">$I7*TAN($C$2)</f>
        <v>65.7493797998548</v>
      </c>
      <c r="L7" s="23" t="n">
        <f aca="false">$I7*TAN($C$3)</f>
        <v>95.1057008747822</v>
      </c>
      <c r="M7" s="21" t="n">
        <f aca="false">IF(J7+L7&gt;2*$F$1,(J7^2 - L7^2+(2*$F$1)^2)/(4*$F$1)-$F$1,-1)</f>
        <v>26.8215486661298</v>
      </c>
      <c r="N7" s="24" t="n">
        <f aca="false">IF(J7+K7&gt;$F$1,-(K7^2 - J7^2+($F$1)^2)/(2*$F$1),-1)</f>
        <v>26.5198963165071</v>
      </c>
      <c r="O7" s="25" t="n">
        <f aca="false">N7-M7</f>
        <v>-0.301652349622703</v>
      </c>
    </row>
    <row collapsed="false" customFormat="false" customHeight="false" hidden="false" ht="12.1" outlineLevel="0" r="8">
      <c r="A8" s="26" t="n">
        <f aca="false">A7+$A$5</f>
        <v>75</v>
      </c>
      <c r="B8" s="21" t="n">
        <f aca="false">ABS($A8*TAN($C$1))</f>
        <v>75</v>
      </c>
      <c r="C8" s="22" t="n">
        <f aca="false">$A8*TAN($C$2)</f>
        <v>34.9730743616249</v>
      </c>
      <c r="D8" s="23" t="n">
        <f aca="false">$A8*TAN($C$3)</f>
        <v>50.588138763182</v>
      </c>
      <c r="E8" s="21" t="n">
        <f aca="false">IF(B8+D8&gt;2*$F$1,(B8^2 - D8^2+(2*$F$1)^2)/(4*$F$1)-$F$1,-1)</f>
        <v>-1</v>
      </c>
      <c r="F8" s="24" t="n">
        <f aca="false">IF(B8+C8&gt;$F$1, -(C8^2 - B8^2+($F$1)^2)/(2*$F$1),-1)</f>
        <v>-28.708494704474</v>
      </c>
      <c r="G8" s="25" t="n">
        <f aca="false">IF(OR(E8=-1,F8=-1),-10000,F8-E8)</f>
        <v>-10000</v>
      </c>
      <c r="I8" s="26" t="n">
        <f aca="false">I7+$I$5</f>
        <v>141.1</v>
      </c>
      <c r="J8" s="21" t="n">
        <f aca="false">ABS($I8*TAN($C$1))</f>
        <v>141.1</v>
      </c>
      <c r="K8" s="22" t="n">
        <f aca="false">$I8*TAN($C$2)</f>
        <v>65.7960105656703</v>
      </c>
      <c r="L8" s="23" t="n">
        <f aca="false">$I8*TAN($C$3)</f>
        <v>95.1731517264664</v>
      </c>
      <c r="M8" s="21" t="n">
        <f aca="false">IF(J8+L8&gt;2*$F$1,(J8^2 - L8^2+(2*$F$1)^2)/(4*$F$1)-$F$1,-1)</f>
        <v>26.8596069070569</v>
      </c>
      <c r="N8" s="24" t="n">
        <f aca="false">IF(J8+K8&gt;$F$1,-(K8^2 - J8^2+($F$1)^2)/(2*$F$1),-1)</f>
        <v>26.6291831368425</v>
      </c>
      <c r="O8" s="25" t="n">
        <f aca="false">N8-M8</f>
        <v>-0.230423770214376</v>
      </c>
    </row>
    <row collapsed="false" customFormat="false" customHeight="false" hidden="false" ht="12.1" outlineLevel="0" r="9">
      <c r="A9" s="26" t="n">
        <f aca="false">A8+$A$5</f>
        <v>150</v>
      </c>
      <c r="B9" s="21" t="n">
        <f aca="false">ABS($A9*TAN($C$1))</f>
        <v>150</v>
      </c>
      <c r="C9" s="22" t="n">
        <f aca="false">$A9*TAN($C$2)</f>
        <v>69.9461487232498</v>
      </c>
      <c r="D9" s="23" t="n">
        <f aca="false">$A9*TAN($C$3)</f>
        <v>101.176277526364</v>
      </c>
      <c r="E9" s="21" t="n">
        <f aca="false">IF(B9+D9&gt;2*$F$1,(B9^2 - D9^2+(2*$F$1)^2)/(4*$F$1)-$F$1,-1)</f>
        <v>30.3548536284855</v>
      </c>
      <c r="F9" s="24" t="n">
        <f aca="false">IF(B9+C9&gt;$F$1, -(C9^2 - B9^2+($F$1)^2)/(2*$F$1),-1)</f>
        <v>36.666021182104</v>
      </c>
      <c r="G9" s="25" t="n">
        <f aca="false">IF(OR(E9=-1,F9=-1),-10000,F9-E9)</f>
        <v>6.3111675536185</v>
      </c>
      <c r="I9" s="26" t="n">
        <f aca="false">I8+$I$5</f>
        <v>141.2</v>
      </c>
      <c r="J9" s="21" t="n">
        <f aca="false">ABS($I9*TAN($C$1))</f>
        <v>141.2</v>
      </c>
      <c r="K9" s="22" t="n">
        <f aca="false">$I9*TAN($C$2)</f>
        <v>65.8426413314858</v>
      </c>
      <c r="L9" s="23" t="n">
        <f aca="false">$I9*TAN($C$3)</f>
        <v>95.2406025781506</v>
      </c>
      <c r="M9" s="21" t="n">
        <f aca="false">IF(J9+L9&gt;2*$F$1,(J9^2 - L9^2+(2*$F$1)^2)/(4*$F$1)-$F$1,-1)</f>
        <v>26.8976921300761</v>
      </c>
      <c r="N9" s="24" t="n">
        <f aca="false">IF(J9+K9&gt;$F$1,-(K9^2 - J9^2+($F$1)^2)/(2*$F$1),-1)</f>
        <v>26.7385474380857</v>
      </c>
      <c r="O9" s="25" t="n">
        <f aca="false">N9-M9</f>
        <v>-0.159144691990448</v>
      </c>
    </row>
    <row collapsed="false" customFormat="false" customHeight="false" hidden="false" ht="12.1" outlineLevel="0" r="10">
      <c r="A10" s="26" t="n">
        <f aca="false">A9+$A$5</f>
        <v>225</v>
      </c>
      <c r="B10" s="21" t="n">
        <f aca="false">ABS($A10*TAN($C$1))</f>
        <v>225</v>
      </c>
      <c r="C10" s="22" t="n">
        <f aca="false">$A10*TAN($C$2)</f>
        <v>104.919223084875</v>
      </c>
      <c r="D10" s="23" t="n">
        <f aca="false">$A10*TAN($C$3)</f>
        <v>151.764416289546</v>
      </c>
      <c r="E10" s="21" t="n">
        <f aca="false">IF(B10+D10&gt;2*$F$1,(B10^2 - D10^2+(2*$F$1)^2)/(4*$F$1)-$F$1,-1)</f>
        <v>68.2984206640925</v>
      </c>
      <c r="F10" s="24" t="n">
        <f aca="false">IF(B10+C10&gt;$F$1, -(C10^2 - B10^2+($F$1)^2)/(2*$F$1),-1)</f>
        <v>145.623547659734</v>
      </c>
      <c r="G10" s="25" t="n">
        <f aca="false">IF(OR(E10=-1,F10=-1),-10000,F10-E10)</f>
        <v>77.3251269956416</v>
      </c>
      <c r="I10" s="26" t="n">
        <f aca="false">I9+$I$5</f>
        <v>141.3</v>
      </c>
      <c r="J10" s="21" t="n">
        <f aca="false">ABS($I10*TAN($C$1))</f>
        <v>141.3</v>
      </c>
      <c r="K10" s="22" t="n">
        <f aca="false">$I10*TAN($C$2)</f>
        <v>65.8892720973013</v>
      </c>
      <c r="L10" s="23" t="n">
        <f aca="false">$I10*TAN($C$3)</f>
        <v>95.3080534298349</v>
      </c>
      <c r="M10" s="21" t="n">
        <f aca="false">IF(J10+L10&gt;2*$F$1,(J10^2 - L10^2+(2*$F$1)^2)/(4*$F$1)-$F$1,-1)</f>
        <v>26.9358043351874</v>
      </c>
      <c r="N10" s="24" t="n">
        <f aca="false">IF(J10+K10&gt;$F$1,-(K10^2 - J10^2+($F$1)^2)/(2*$F$1),-1)</f>
        <v>26.8479892202365</v>
      </c>
      <c r="O10" s="25" t="n">
        <f aca="false">N10-M10</f>
        <v>-0.0878151149508994</v>
      </c>
    </row>
    <row collapsed="false" customFormat="false" customHeight="false" hidden="false" ht="12.1" outlineLevel="0" r="11">
      <c r="A11" s="26" t="n">
        <f aca="false">A10+$A$5</f>
        <v>300</v>
      </c>
      <c r="B11" s="21" t="n">
        <f aca="false">ABS($A11*TAN($C$1))</f>
        <v>300</v>
      </c>
      <c r="C11" s="22" t="n">
        <f aca="false">$A11*TAN($C$2)</f>
        <v>139.8922974465</v>
      </c>
      <c r="D11" s="23" t="n">
        <f aca="false">$A11*TAN($C$3)</f>
        <v>202.352555052728</v>
      </c>
      <c r="E11" s="21" t="n">
        <f aca="false">IF(B11+D11&gt;2*$F$1,(B11^2 - D11^2+(2*$F$1)^2)/(4*$F$1)-$F$1,-1)</f>
        <v>121.419414513942</v>
      </c>
      <c r="F11" s="24" t="n">
        <f aca="false">IF(B11+C11&gt;$F$1, -(C11^2 - B11^2+($F$1)^2)/(2*$F$1),-1)</f>
        <v>298.164084728416</v>
      </c>
      <c r="G11" s="25" t="n">
        <f aca="false">IF(OR(E11=-1,F11=-1),-10000,F11-E11)</f>
        <v>176.744670214474</v>
      </c>
      <c r="I11" s="26" t="n">
        <f aca="false">I10+$I$5</f>
        <v>141.4</v>
      </c>
      <c r="J11" s="21" t="n">
        <f aca="false">ABS($I11*TAN($C$1))</f>
        <v>141.4</v>
      </c>
      <c r="K11" s="22" t="n">
        <f aca="false">$I11*TAN($C$2)</f>
        <v>65.9359028631168</v>
      </c>
      <c r="L11" s="23" t="n">
        <f aca="false">$I11*TAN($C$3)</f>
        <v>95.3755042815191</v>
      </c>
      <c r="M11" s="21" t="n">
        <f aca="false">IF(J11+L11&gt;2*$F$1,(J11^2 - L11^2+(2*$F$1)^2)/(4*$F$1)-$F$1,-1)</f>
        <v>26.9739435223909</v>
      </c>
      <c r="N11" s="24" t="n">
        <f aca="false">IF(J11+K11&gt;$F$1,-(K11^2 - J11^2+($F$1)^2)/(2*$F$1),-1)</f>
        <v>26.9575084832951</v>
      </c>
      <c r="O11" s="25" t="n">
        <f aca="false">N11-M11</f>
        <v>-0.0164350390957644</v>
      </c>
    </row>
    <row collapsed="false" customFormat="false" customHeight="false" hidden="false" ht="12.1" outlineLevel="0" r="12">
      <c r="A12" s="26" t="n">
        <f aca="false">A11+$A$5</f>
        <v>375</v>
      </c>
      <c r="B12" s="21" t="n">
        <f aca="false">ABS($A12*TAN($C$1))</f>
        <v>375</v>
      </c>
      <c r="C12" s="22" t="n">
        <f aca="false">$A12*TAN($C$2)</f>
        <v>174.865371808124</v>
      </c>
      <c r="D12" s="23" t="n">
        <f aca="false">$A12*TAN($C$3)</f>
        <v>252.94069381591</v>
      </c>
      <c r="E12" s="21" t="n">
        <f aca="false">IF(B12+D12&gt;2*$F$1,(B12^2 - D12^2+(2*$F$1)^2)/(4*$F$1)-$F$1,-1)</f>
        <v>189.717835178035</v>
      </c>
      <c r="F12" s="24" t="n">
        <f aca="false">IF(B12+C12&gt;$F$1, -(C12^2 - B12^2+($F$1)^2)/(2*$F$1),-1)</f>
        <v>494.28763238815</v>
      </c>
      <c r="G12" s="25" t="n">
        <f aca="false">IF(OR(E12=-1,F12=-1),-10000,F12-E12)</f>
        <v>304.569797210116</v>
      </c>
      <c r="I12" s="26" t="n">
        <f aca="false">I11+$I$5</f>
        <v>141.5</v>
      </c>
      <c r="J12" s="21" t="n">
        <f aca="false">ABS($I12*TAN($C$1))</f>
        <v>141.5</v>
      </c>
      <c r="K12" s="22" t="n">
        <f aca="false">$I12*TAN($C$2)</f>
        <v>65.9825336289323</v>
      </c>
      <c r="L12" s="23" t="n">
        <f aca="false">$I12*TAN($C$3)</f>
        <v>95.4429551332034</v>
      </c>
      <c r="M12" s="21" t="n">
        <f aca="false">IF(J12+L12&gt;2*$F$1,(J12^2 - L12^2+(2*$F$1)^2)/(4*$F$1)-$F$1,-1)</f>
        <v>27.0121096916864</v>
      </c>
      <c r="N12" s="24" t="n">
        <f aca="false">IF(J12+K12&gt;$F$1,-(K12^2 - J12^2+($F$1)^2)/(2*$F$1),-1)</f>
        <v>27.0671052272614</v>
      </c>
      <c r="O12" s="25" t="n">
        <f aca="false">N12-M12</f>
        <v>0.0549955355749958</v>
      </c>
    </row>
    <row collapsed="false" customFormat="false" customHeight="false" hidden="false" ht="12.1" outlineLevel="0" r="13">
      <c r="A13" s="26" t="n">
        <f aca="false">A12+$A$5</f>
        <v>450</v>
      </c>
      <c r="B13" s="21" t="n">
        <f aca="false">ABS($A13*TAN($C$1))</f>
        <v>450</v>
      </c>
      <c r="C13" s="22" t="n">
        <f aca="false">$A13*TAN($C$2)</f>
        <v>209.838446169749</v>
      </c>
      <c r="D13" s="23" t="n">
        <f aca="false">$A13*TAN($C$3)</f>
        <v>303.528832579092</v>
      </c>
      <c r="E13" s="21" t="n">
        <f aca="false">IF(B13+D13&gt;2*$F$1,(B13^2 - D13^2+(2*$F$1)^2)/(4*$F$1)-$F$1,-1)</f>
        <v>273.19368265637</v>
      </c>
      <c r="F13" s="24" t="n">
        <f aca="false">IF(B13+C13&gt;$F$1, -(C13^2 - B13^2+($F$1)^2)/(2*$F$1),-1)</f>
        <v>733.994190638936</v>
      </c>
      <c r="G13" s="25" t="n">
        <f aca="false">IF(OR(E13=-1,F13=-1),-10000,F13-E13)</f>
        <v>460.800507982566</v>
      </c>
      <c r="I13" s="26" t="n">
        <f aca="false">I12+$I$5</f>
        <v>141.6</v>
      </c>
      <c r="J13" s="21" t="n">
        <f aca="false">ABS($I13*TAN($C$1))</f>
        <v>141.6</v>
      </c>
      <c r="K13" s="22" t="n">
        <f aca="false">$I13*TAN($C$2)</f>
        <v>66.0291643947478</v>
      </c>
      <c r="L13" s="23" t="n">
        <f aca="false">$I13*TAN($C$3)</f>
        <v>95.5104059848876</v>
      </c>
      <c r="M13" s="21" t="n">
        <f aca="false">IF(J13+L13&gt;2*$F$1,(J13^2 - L13^2+(2*$F$1)^2)/(4*$F$1)-$F$1,-1)</f>
        <v>27.0503028430741</v>
      </c>
      <c r="N13" s="24" t="n">
        <f aca="false">IF(J13+K13&gt;$F$1,-(K13^2 - J13^2+($F$1)^2)/(2*$F$1),-1)</f>
        <v>27.1767794521354</v>
      </c>
      <c r="O13" s="25" t="n">
        <f aca="false">N13-M13</f>
        <v>0.126476609061363</v>
      </c>
    </row>
    <row collapsed="false" customFormat="false" customHeight="false" hidden="false" ht="12.1" outlineLevel="0" r="14">
      <c r="A14" s="26" t="n">
        <f aca="false">A13+$A$5</f>
        <v>525</v>
      </c>
      <c r="B14" s="21" t="n">
        <f aca="false">ABS($A14*TAN($C$1))</f>
        <v>525</v>
      </c>
      <c r="C14" s="22" t="n">
        <f aca="false">$A14*TAN($C$2)</f>
        <v>244.811520531374</v>
      </c>
      <c r="D14" s="23" t="n">
        <f aca="false">$A14*TAN($C$3)</f>
        <v>354.116971342274</v>
      </c>
      <c r="E14" s="21" t="n">
        <f aca="false">IF(B14+D14&gt;2*$F$1,(B14^2 - D14^2+(2*$F$1)^2)/(4*$F$1)-$F$1,-1)</f>
        <v>371.846956948948</v>
      </c>
      <c r="F14" s="24" t="n">
        <f aca="false">IF(B14+C14&gt;$F$1, -(C14^2 - B14^2+($F$1)^2)/(2*$F$1),-1)</f>
        <v>1017.28375948077</v>
      </c>
      <c r="G14" s="25" t="n">
        <f aca="false">IF(OR(E14=-1,F14=-1),-10000,F14-E14)</f>
        <v>645.436802531827</v>
      </c>
      <c r="I14" s="26" t="n">
        <f aca="false">I13+$I$5</f>
        <v>141.7</v>
      </c>
      <c r="J14" s="21" t="n">
        <f aca="false">ABS($I14*TAN($C$1))</f>
        <v>141.7</v>
      </c>
      <c r="K14" s="22" t="n">
        <f aca="false">$I14*TAN($C$2)</f>
        <v>66.0757951605633</v>
      </c>
      <c r="L14" s="23" t="n">
        <f aca="false">$I14*TAN($C$3)</f>
        <v>95.5778568365718</v>
      </c>
      <c r="M14" s="21" t="n">
        <f aca="false">IF(J14+L14&gt;2*$F$1,(J14^2 - L14^2+(2*$F$1)^2)/(4*$F$1)-$F$1,-1)</f>
        <v>27.0885229765539</v>
      </c>
      <c r="N14" s="24" t="n">
        <f aca="false">IF(J14+K14&gt;$F$1,-(K14^2 - J14^2+($F$1)^2)/(2*$F$1),-1)</f>
        <v>27.2865311579172</v>
      </c>
      <c r="O14" s="25" t="n">
        <f aca="false">N14-M14</f>
        <v>0.198008181363292</v>
      </c>
    </row>
    <row collapsed="false" customFormat="false" customHeight="false" hidden="false" ht="12.1" outlineLevel="0" r="15">
      <c r="A15" s="26" t="n">
        <f aca="false">A14+$A$5</f>
        <v>600</v>
      </c>
      <c r="B15" s="21" t="n">
        <f aca="false">ABS($A15*TAN($C$1))</f>
        <v>600</v>
      </c>
      <c r="C15" s="22" t="n">
        <f aca="false">$A15*TAN($C$2)</f>
        <v>279.784594892999</v>
      </c>
      <c r="D15" s="23" t="n">
        <f aca="false">$A15*TAN($C$3)</f>
        <v>404.705110105456</v>
      </c>
      <c r="E15" s="21" t="n">
        <f aca="false">IF(B15+D15&gt;2*$F$1,(B15^2 - D15^2+(2*$F$1)^2)/(4*$F$1)-$F$1,-1)</f>
        <v>485.677658055769</v>
      </c>
      <c r="F15" s="24" t="n">
        <f aca="false">IF(B15+C15&gt;$F$1, -(C15^2 - B15^2+($F$1)^2)/(2*$F$1),-1)</f>
        <v>1344.15633891366</v>
      </c>
      <c r="G15" s="25" t="n">
        <f aca="false">IF(OR(E15=-1,F15=-1),-10000,F15-E15)</f>
        <v>858.478680857896</v>
      </c>
      <c r="I15" s="26" t="n">
        <f aca="false">I14+$I$5</f>
        <v>141.8</v>
      </c>
      <c r="J15" s="21" t="n">
        <f aca="false">ABS($I15*TAN($C$1))</f>
        <v>141.8</v>
      </c>
      <c r="K15" s="22" t="n">
        <f aca="false">$I15*TAN($C$2)</f>
        <v>66.1224259263788</v>
      </c>
      <c r="L15" s="23" t="n">
        <f aca="false">$I15*TAN($C$3)</f>
        <v>95.6453076882561</v>
      </c>
      <c r="M15" s="21" t="n">
        <f aca="false">IF(J15+L15&gt;2*$F$1,(J15^2 - L15^2+(2*$F$1)^2)/(4*$F$1)-$F$1,-1)</f>
        <v>27.1267700921258</v>
      </c>
      <c r="N15" s="24" t="n">
        <f aca="false">IF(J15+K15&gt;$F$1,-(K15^2 - J15^2+($F$1)^2)/(2*$F$1),-1)</f>
        <v>27.3963603446066</v>
      </c>
      <c r="O15" s="25" t="n">
        <f aca="false">N15-M15</f>
        <v>0.269590252480835</v>
      </c>
    </row>
    <row collapsed="false" customFormat="false" customHeight="false" hidden="false" ht="12.1" outlineLevel="0" r="16">
      <c r="A16" s="26" t="n">
        <f aca="false">A15+$A$5</f>
        <v>675</v>
      </c>
      <c r="B16" s="21" t="n">
        <f aca="false">ABS($A16*TAN($C$1))</f>
        <v>675</v>
      </c>
      <c r="C16" s="22" t="n">
        <f aca="false">$A16*TAN($C$2)</f>
        <v>314.757669254624</v>
      </c>
      <c r="D16" s="23" t="n">
        <f aca="false">$A16*TAN($C$3)</f>
        <v>455.293248868638</v>
      </c>
      <c r="E16" s="21" t="n">
        <f aca="false">IF(B16+D16&gt;2*$F$1,(B16^2 - D16^2+(2*$F$1)^2)/(4*$F$1)-$F$1,-1)</f>
        <v>614.685785976832</v>
      </c>
      <c r="F16" s="24" t="n">
        <f aca="false">IF(B16+C16&gt;$F$1, -(C16^2 - B16^2+($F$1)^2)/(2*$F$1),-1)</f>
        <v>1714.61192893761</v>
      </c>
      <c r="G16" s="25" t="n">
        <f aca="false">IF(OR(E16=-1,F16=-1),-10000,F16-E16)</f>
        <v>1099.92614296077</v>
      </c>
      <c r="I16" s="26" t="n">
        <f aca="false">I15+$I$5</f>
        <v>141.9</v>
      </c>
      <c r="J16" s="21" t="n">
        <f aca="false">ABS($I16*TAN($C$1))</f>
        <v>141.9</v>
      </c>
      <c r="K16" s="22" t="n">
        <f aca="false">$I16*TAN($C$2)</f>
        <v>66.1690566921943</v>
      </c>
      <c r="L16" s="23" t="n">
        <f aca="false">$I16*TAN($C$3)</f>
        <v>95.7127585399403</v>
      </c>
      <c r="M16" s="21" t="n">
        <f aca="false">IF(J16+L16&gt;2*$F$1,(J16^2 - L16^2+(2*$F$1)^2)/(4*$F$1)-$F$1,-1)</f>
        <v>27.1650441897897</v>
      </c>
      <c r="N16" s="24" t="n">
        <f aca="false">IF(J16+K16&gt;$F$1,-(K16^2 - J16^2+($F$1)^2)/(2*$F$1),-1)</f>
        <v>27.5062670122038</v>
      </c>
      <c r="O16" s="25" t="n">
        <f aca="false">N16-M16</f>
        <v>0.341222822414018</v>
      </c>
    </row>
    <row collapsed="false" customFormat="false" customHeight="false" hidden="false" ht="12.1" outlineLevel="0" r="17">
      <c r="A17" s="26" t="n">
        <f aca="false">A16+$A$5</f>
        <v>750</v>
      </c>
      <c r="B17" s="21" t="n">
        <f aca="false">ABS($A17*TAN($C$1))</f>
        <v>750</v>
      </c>
      <c r="C17" s="22" t="n">
        <f aca="false">$A17*TAN($C$2)</f>
        <v>349.730743616249</v>
      </c>
      <c r="D17" s="23" t="n">
        <f aca="false">$A17*TAN($C$3)</f>
        <v>505.88138763182</v>
      </c>
      <c r="E17" s="21" t="n">
        <f aca="false">IF(B17+D17&gt;2*$F$1,(B17^2 - D17^2+(2*$F$1)^2)/(4*$F$1)-$F$1,-1)</f>
        <v>758.871340712139</v>
      </c>
      <c r="F17" s="24" t="n">
        <f aca="false">IF(B17+C17&gt;$F$1, -(C17^2 - B17^2+($F$1)^2)/(2*$F$1),-1)</f>
        <v>2128.6505295526</v>
      </c>
      <c r="G17" s="25" t="n">
        <f aca="false">IF(OR(E17=-1,F17=-1),-10000,F17-E17)</f>
        <v>1369.77918884046</v>
      </c>
      <c r="I17" s="26" t="n">
        <f aca="false">I16+$I$5</f>
        <v>142</v>
      </c>
      <c r="J17" s="21" t="n">
        <f aca="false">ABS($I17*TAN($C$1))</f>
        <v>142</v>
      </c>
      <c r="K17" s="22" t="n">
        <f aca="false">$I17*TAN($C$2)</f>
        <v>66.2156874580098</v>
      </c>
      <c r="L17" s="23" t="n">
        <f aca="false">$I17*TAN($C$3)</f>
        <v>95.7802093916246</v>
      </c>
      <c r="M17" s="21" t="n">
        <f aca="false">IF(J17+L17&gt;2*$F$1,(J17^2 - L17^2+(2*$F$1)^2)/(4*$F$1)-$F$1,-1)</f>
        <v>27.2033452695459</v>
      </c>
      <c r="N17" s="24" t="n">
        <f aca="false">IF(J17+K17&gt;$F$1,-(K17^2 - J17^2+($F$1)^2)/(2*$F$1),-1)</f>
        <v>27.6162511607086</v>
      </c>
      <c r="O17" s="25" t="n">
        <f aca="false">N17-M17</f>
        <v>0.412905891162744</v>
      </c>
    </row>
    <row collapsed="false" customFormat="false" customHeight="false" hidden="false" ht="12.1" outlineLevel="0" r="18">
      <c r="A18" s="26" t="n">
        <f aca="false">A17+$A$5</f>
        <v>825</v>
      </c>
      <c r="B18" s="21" t="n">
        <f aca="false">ABS($A18*TAN($C$1))</f>
        <v>825</v>
      </c>
      <c r="C18" s="22" t="n">
        <f aca="false">$A18*TAN($C$2)</f>
        <v>384.703817977874</v>
      </c>
      <c r="D18" s="23" t="n">
        <f aca="false">$A18*TAN($C$3)</f>
        <v>556.469526395002</v>
      </c>
      <c r="E18" s="21" t="n">
        <f aca="false">IF(B18+D18&gt;2*$F$1,(B18^2 - D18^2+(2*$F$1)^2)/(4*$F$1)-$F$1,-1)</f>
        <v>918.234322261688</v>
      </c>
      <c r="F18" s="24" t="n">
        <f aca="false">IF(B18+C18&gt;$F$1, -(C18^2 - B18^2+($F$1)^2)/(2*$F$1),-1)</f>
        <v>2586.27214075865</v>
      </c>
      <c r="G18" s="25" t="n">
        <f aca="false">IF(OR(E18=-1,F18=-1),-10000,F18-E18)</f>
        <v>1668.03781849696</v>
      </c>
      <c r="I18" s="26" t="n">
        <f aca="false">I17+$I$5</f>
        <v>142.1</v>
      </c>
      <c r="J18" s="21" t="n">
        <f aca="false">ABS($I18*TAN($C$1))</f>
        <v>142.1</v>
      </c>
      <c r="K18" s="22" t="n">
        <f aca="false">$I18*TAN($C$2)</f>
        <v>66.2623182238253</v>
      </c>
      <c r="L18" s="23" t="n">
        <f aca="false">$I18*TAN($C$3)</f>
        <v>95.8476602433088</v>
      </c>
      <c r="M18" s="21" t="n">
        <f aca="false">IF(J18+L18&gt;2*$F$1,(J18^2 - L18^2+(2*$F$1)^2)/(4*$F$1)-$F$1,-1)</f>
        <v>27.2416733313941</v>
      </c>
      <c r="N18" s="24" t="n">
        <f aca="false">IF(J18+K18&gt;$F$1,-(K18^2 - J18^2+($F$1)^2)/(2*$F$1),-1)</f>
        <v>27.7263127901212</v>
      </c>
      <c r="O18" s="25" t="n">
        <f aca="false">N18-M18</f>
        <v>0.484639458727138</v>
      </c>
    </row>
    <row collapsed="false" customFormat="false" customHeight="false" hidden="false" ht="12.1" outlineLevel="0" r="19">
      <c r="A19" s="26" t="n">
        <f aca="false">A18+$A$5</f>
        <v>900</v>
      </c>
      <c r="B19" s="21" t="n">
        <f aca="false">ABS($A19*TAN($C$1))</f>
        <v>900</v>
      </c>
      <c r="C19" s="22" t="n">
        <f aca="false">$A19*TAN($C$2)</f>
        <v>419.676892339499</v>
      </c>
      <c r="D19" s="23" t="n">
        <f aca="false">$A19*TAN($C$3)</f>
        <v>607.057665158184</v>
      </c>
      <c r="E19" s="21" t="n">
        <f aca="false">IF(B19+D19&gt;2*$F$1,(B19^2 - D19^2+(2*$F$1)^2)/(4*$F$1)-$F$1,-1)</f>
        <v>1092.77473062548</v>
      </c>
      <c r="F19" s="24" t="n">
        <f aca="false">IF(B19+C19&gt;$F$1, -(C19^2 - B19^2+($F$1)^2)/(2*$F$1),-1)</f>
        <v>3087.47676255575</v>
      </c>
      <c r="G19" s="25" t="n">
        <f aca="false">IF(OR(E19=-1,F19=-1),-10000,F19-E19)</f>
        <v>1994.70203193027</v>
      </c>
      <c r="I19" s="26" t="n">
        <f aca="false">I18+$I$5</f>
        <v>142.2</v>
      </c>
      <c r="J19" s="21" t="n">
        <f aca="false">ABS($I19*TAN($C$1))</f>
        <v>142.2</v>
      </c>
      <c r="K19" s="22" t="n">
        <f aca="false">$I19*TAN($C$2)</f>
        <v>66.3089489896408</v>
      </c>
      <c r="L19" s="23" t="n">
        <f aca="false">$I19*TAN($C$3)</f>
        <v>95.915111094993</v>
      </c>
      <c r="M19" s="21" t="n">
        <f aca="false">IF(J19+L19&gt;2*$F$1,(J19^2 - L19^2+(2*$F$1)^2)/(4*$F$1)-$F$1,-1)</f>
        <v>27.2800283753344</v>
      </c>
      <c r="N19" s="24" t="n">
        <f aca="false">IF(J19+K19&gt;$F$1,-(K19^2 - J19^2+($F$1)^2)/(2*$F$1),-1)</f>
        <v>27.8364519004415</v>
      </c>
      <c r="O19" s="25" t="n">
        <f aca="false">N19-M19</f>
        <v>0.556423525107089</v>
      </c>
    </row>
    <row collapsed="false" customFormat="false" customHeight="false" hidden="false" ht="12.1" outlineLevel="0" r="20">
      <c r="A20" s="26" t="n">
        <f aca="false">A19+$A$5</f>
        <v>975</v>
      </c>
      <c r="B20" s="21" t="n">
        <f aca="false">ABS($A20*TAN($C$1))</f>
        <v>975</v>
      </c>
      <c r="C20" s="22" t="n">
        <f aca="false">$A20*TAN($C$2)</f>
        <v>454.649966701124</v>
      </c>
      <c r="D20" s="23" t="n">
        <f aca="false">$A20*TAN($C$3)</f>
        <v>657.645803921366</v>
      </c>
      <c r="E20" s="21" t="n">
        <f aca="false">IF(B20+D20&gt;2*$F$1,(B20^2 - D20^2+(2*$F$1)^2)/(4*$F$1)-$F$1,-1)</f>
        <v>1282.49256580351</v>
      </c>
      <c r="F20" s="24" t="n">
        <f aca="false">IF(B20+C20&gt;$F$1, -(C20^2 - B20^2+($F$1)^2)/(2*$F$1),-1)</f>
        <v>3632.2643949439</v>
      </c>
      <c r="G20" s="25" t="n">
        <f aca="false">IF(OR(E20=-1,F20=-1),-10000,F20-E20)</f>
        <v>2349.77182914038</v>
      </c>
      <c r="I20" s="26" t="n">
        <f aca="false">I19+$I$5</f>
        <v>142.3</v>
      </c>
      <c r="J20" s="21" t="n">
        <f aca="false">ABS($I20*TAN($C$1))</f>
        <v>142.3</v>
      </c>
      <c r="K20" s="22" t="n">
        <f aca="false">$I20*TAN($C$2)</f>
        <v>66.3555797554563</v>
      </c>
      <c r="L20" s="23" t="n">
        <f aca="false">$I20*TAN($C$3)</f>
        <v>95.9825619466773</v>
      </c>
      <c r="M20" s="21" t="n">
        <f aca="false">IF(J20+L20&gt;2*$F$1,(J20^2 - L20^2+(2*$F$1)^2)/(4*$F$1)-$F$1,-1)</f>
        <v>27.3184104013669</v>
      </c>
      <c r="N20" s="24" t="n">
        <f aca="false">IF(J20+K20&gt;$F$1,-(K20^2 - J20^2+($F$1)^2)/(2*$F$1),-1)</f>
        <v>27.9466684916696</v>
      </c>
      <c r="O20" s="25" t="n">
        <f aca="false">N20-M20</f>
        <v>0.628258090302662</v>
      </c>
    </row>
    <row collapsed="false" customFormat="false" customHeight="false" hidden="false" ht="12.1" outlineLevel="0" r="21">
      <c r="A21" s="26" t="n">
        <f aca="false">A20+$A$5</f>
        <v>1050</v>
      </c>
      <c r="B21" s="21" t="n">
        <f aca="false">ABS($A21*TAN($C$1))</f>
        <v>1050</v>
      </c>
      <c r="C21" s="22" t="n">
        <f aca="false">$A21*TAN($C$2)</f>
        <v>489.623041062749</v>
      </c>
      <c r="D21" s="23" t="n">
        <f aca="false">$A21*TAN($C$3)</f>
        <v>708.233942684548</v>
      </c>
      <c r="E21" s="21" t="n">
        <f aca="false">IF(B21+D21&gt;2*$F$1,(B21^2 - D21^2+(2*$F$1)^2)/(4*$F$1)-$F$1,-1)</f>
        <v>1487.38782779579</v>
      </c>
      <c r="F21" s="24" t="n">
        <f aca="false">IF(B21+C21&gt;$F$1, -(C21^2 - B21^2+($F$1)^2)/(2*$F$1),-1)</f>
        <v>4220.6350379231</v>
      </c>
      <c r="G21" s="25" t="n">
        <f aca="false">IF(OR(E21=-1,F21=-1),-10000,F21-E21)</f>
        <v>2733.24721012731</v>
      </c>
      <c r="I21" s="26" t="n">
        <f aca="false">I20+$I$5</f>
        <v>142.4</v>
      </c>
      <c r="J21" s="21" t="n">
        <f aca="false">ABS($I21*TAN($C$1))</f>
        <v>142.4</v>
      </c>
      <c r="K21" s="22" t="n">
        <f aca="false">$I21*TAN($C$2)</f>
        <v>66.4022105212718</v>
      </c>
      <c r="L21" s="23" t="n">
        <f aca="false">$I21*TAN($C$3)</f>
        <v>96.0500127983615</v>
      </c>
      <c r="M21" s="21" t="n">
        <f aca="false">IF(J21+L21&gt;2*$F$1,(J21^2 - L21^2+(2*$F$1)^2)/(4*$F$1)-$F$1,-1)</f>
        <v>27.3568194094915</v>
      </c>
      <c r="N21" s="24" t="n">
        <f aca="false">IF(J21+K21&gt;$F$1,-(K21^2 - J21^2+($F$1)^2)/(2*$F$1),-1)</f>
        <v>28.0569625638053</v>
      </c>
      <c r="O21" s="25" t="n">
        <f aca="false">N21-M21</f>
        <v>0.700143154313835</v>
      </c>
    </row>
    <row collapsed="false" customFormat="false" customHeight="false" hidden="false" ht="12.1" outlineLevel="0" r="22">
      <c r="A22" s="26" t="n">
        <f aca="false">A21+$A$5</f>
        <v>1125</v>
      </c>
      <c r="B22" s="21" t="n">
        <f aca="false">ABS($A22*TAN($C$1))</f>
        <v>1125</v>
      </c>
      <c r="C22" s="22" t="n">
        <f aca="false">$A22*TAN($C$2)</f>
        <v>524.596115424373</v>
      </c>
      <c r="D22" s="23" t="n">
        <f aca="false">$A22*TAN($C$3)</f>
        <v>758.82208144773</v>
      </c>
      <c r="E22" s="21" t="n">
        <f aca="false">IF(B22+D22&gt;2*$F$1,(B22^2 - D22^2+(2*$F$1)^2)/(4*$F$1)-$F$1,-1)</f>
        <v>1707.46051660231</v>
      </c>
      <c r="F22" s="24" t="n">
        <f aca="false">IF(B22+C22&gt;$F$1, -(C22^2 - B22^2+($F$1)^2)/(2*$F$1),-1)</f>
        <v>4852.58869149335</v>
      </c>
      <c r="G22" s="25" t="n">
        <f aca="false">IF(OR(E22=-1,F22=-1),-10000,F22-E22)</f>
        <v>3145.12817489104</v>
      </c>
      <c r="I22" s="26" t="n">
        <f aca="false">I21+$I$5</f>
        <v>142.5</v>
      </c>
      <c r="J22" s="21" t="n">
        <f aca="false">ABS($I22*TAN($C$1))</f>
        <v>142.5</v>
      </c>
      <c r="K22" s="22" t="n">
        <f aca="false">$I22*TAN($C$2)</f>
        <v>66.4488412870873</v>
      </c>
      <c r="L22" s="23" t="n">
        <f aca="false">$I22*TAN($C$3)</f>
        <v>96.1174636500457</v>
      </c>
      <c r="M22" s="21" t="n">
        <f aca="false">IF(J22+L22&gt;2*$F$1,(J22^2 - L22^2+(2*$F$1)^2)/(4*$F$1)-$F$1,-1)</f>
        <v>27.3952553997082</v>
      </c>
      <c r="N22" s="24" t="n">
        <f aca="false">IF(J22+K22&gt;$F$1,-(K22^2 - J22^2+($F$1)^2)/(2*$F$1),-1)</f>
        <v>28.1673341168488</v>
      </c>
      <c r="O22" s="25" t="n">
        <f aca="false">N22-M22</f>
        <v>0.772078717140598</v>
      </c>
    </row>
    <row collapsed="false" customFormat="false" customHeight="false" hidden="false" ht="12.1" outlineLevel="0" r="23">
      <c r="A23" s="26" t="n">
        <f aca="false">A22+$A$5</f>
        <v>1200</v>
      </c>
      <c r="B23" s="21" t="n">
        <f aca="false">ABS($A23*TAN($C$1))</f>
        <v>1200</v>
      </c>
      <c r="C23" s="22" t="n">
        <f aca="false">$A23*TAN($C$2)</f>
        <v>559.569189785998</v>
      </c>
      <c r="D23" s="23" t="n">
        <f aca="false">$A23*TAN($C$3)</f>
        <v>809.410220210912</v>
      </c>
      <c r="E23" s="21" t="n">
        <f aca="false">IF(B23+D23&gt;2*$F$1,(B23^2 - D23^2+(2*$F$1)^2)/(4*$F$1)-$F$1,-1)</f>
        <v>1942.71063222308</v>
      </c>
      <c r="F23" s="24" t="n">
        <f aca="false">IF(B23+C23&gt;$F$1, -(C23^2 - B23^2+($F$1)^2)/(2*$F$1),-1)</f>
        <v>5528.12535565466</v>
      </c>
      <c r="G23" s="25" t="n">
        <f aca="false">IF(OR(E23=-1,F23=-1),-10000,F23-E23)</f>
        <v>3585.41472343158</v>
      </c>
      <c r="I23" s="26" t="n">
        <f aca="false">I22+$I$5</f>
        <v>142.6</v>
      </c>
      <c r="J23" s="21" t="n">
        <f aca="false">ABS($I23*TAN($C$1))</f>
        <v>142.6</v>
      </c>
      <c r="K23" s="22" t="n">
        <f aca="false">$I23*TAN($C$2)</f>
        <v>66.4954720529028</v>
      </c>
      <c r="L23" s="23" t="n">
        <f aca="false">$I23*TAN($C$3)</f>
        <v>96.18491450173</v>
      </c>
      <c r="M23" s="21" t="n">
        <f aca="false">IF(J23+L23&gt;2*$F$1,(J23^2 - L23^2+(2*$F$1)^2)/(4*$F$1)-$F$1,-1)</f>
        <v>27.433718372017</v>
      </c>
      <c r="N23" s="24" t="n">
        <f aca="false">IF(J23+K23&gt;$F$1,-(K23^2 - J23^2+($F$1)^2)/(2*$F$1),-1)</f>
        <v>28.2777831508</v>
      </c>
      <c r="O23" s="25" t="n">
        <f aca="false">N23-M23</f>
        <v>0.844064778783014</v>
      </c>
    </row>
    <row collapsed="false" customFormat="false" customHeight="false" hidden="false" ht="12.1" outlineLevel="0" r="24">
      <c r="A24" s="26" t="n">
        <f aca="false">A23+$A$5</f>
        <v>1275</v>
      </c>
      <c r="B24" s="21" t="n">
        <f aca="false">ABS($A24*TAN($C$1))</f>
        <v>1275</v>
      </c>
      <c r="C24" s="22" t="n">
        <f aca="false">$A24*TAN($C$2)</f>
        <v>594.542264147623</v>
      </c>
      <c r="D24" s="23" t="n">
        <f aca="false">$A24*TAN($C$3)</f>
        <v>859.998358974094</v>
      </c>
      <c r="E24" s="21" t="n">
        <f aca="false">IF(B24+D24&gt;2*$F$1,(B24^2 - D24^2+(2*$F$1)^2)/(4*$F$1)-$F$1,-1)</f>
        <v>2193.13817465808</v>
      </c>
      <c r="F24" s="24" t="n">
        <f aca="false">IF(B24+C24&gt;$F$1, -(C24^2 - B24^2+($F$1)^2)/(2*$F$1),-1)</f>
        <v>6247.24503040702</v>
      </c>
      <c r="G24" s="25" t="n">
        <f aca="false">IF(OR(E24=-1,F24=-1),-10000,F24-E24)</f>
        <v>4054.10685574894</v>
      </c>
      <c r="I24" s="26" t="n">
        <f aca="false">I23+$I$5</f>
        <v>142.7</v>
      </c>
      <c r="J24" s="21" t="n">
        <f aca="false">ABS($I24*TAN($C$1))</f>
        <v>142.7</v>
      </c>
      <c r="K24" s="22" t="n">
        <f aca="false">$I24*TAN($C$2)</f>
        <v>66.5421028187182</v>
      </c>
      <c r="L24" s="23" t="n">
        <f aca="false">$I24*TAN($C$3)</f>
        <v>96.2523653534142</v>
      </c>
      <c r="M24" s="21" t="n">
        <f aca="false">IF(J24+L24&gt;2*$F$1,(J24^2 - L24^2+(2*$F$1)^2)/(4*$F$1)-$F$1,-1)</f>
        <v>27.4722083264179</v>
      </c>
      <c r="N24" s="24" t="n">
        <f aca="false">IF(J24+K24&gt;$F$1,-(K24^2 - J24^2+($F$1)^2)/(2*$F$1),-1)</f>
        <v>28.3883096656589</v>
      </c>
      <c r="O24" s="25" t="n">
        <f aca="false">N24-M24</f>
        <v>0.916101339241003</v>
      </c>
    </row>
    <row collapsed="false" customFormat="false" customHeight="false" hidden="false" ht="12.1" outlineLevel="0" r="25">
      <c r="A25" s="26" t="n">
        <f aca="false">A24+$A$5</f>
        <v>1350</v>
      </c>
      <c r="B25" s="21" t="n">
        <f aca="false">ABS($A25*TAN($C$1))</f>
        <v>1350</v>
      </c>
      <c r="C25" s="22" t="n">
        <f aca="false">$A25*TAN($C$2)</f>
        <v>629.515338509248</v>
      </c>
      <c r="D25" s="23" t="n">
        <f aca="false">$A25*TAN($C$3)</f>
        <v>910.586497737276</v>
      </c>
      <c r="E25" s="21" t="n">
        <f aca="false">IF(B25+D25&gt;2*$F$1,(B25^2 - D25^2+(2*$F$1)^2)/(4*$F$1)-$F$1,-1)</f>
        <v>2458.74314390733</v>
      </c>
      <c r="F25" s="24" t="n">
        <f aca="false">IF(B25+C25&gt;$F$1, -(C25^2 - B25^2+($F$1)^2)/(2*$F$1),-1)</f>
        <v>7009.94771575043</v>
      </c>
      <c r="G25" s="25" t="n">
        <f aca="false">IF(OR(E25=-1,F25=-1),-10000,F25-E25)</f>
        <v>4551.2045718431</v>
      </c>
      <c r="I25" s="26" t="n">
        <f aca="false">I24+$I$5</f>
        <v>142.8</v>
      </c>
      <c r="J25" s="21" t="n">
        <f aca="false">ABS($I25*TAN($C$1))</f>
        <v>142.8</v>
      </c>
      <c r="K25" s="22" t="n">
        <f aca="false">$I25*TAN($C$2)</f>
        <v>66.5887335845338</v>
      </c>
      <c r="L25" s="23" t="n">
        <f aca="false">$I25*TAN($C$3)</f>
        <v>96.3198162050985</v>
      </c>
      <c r="M25" s="21" t="n">
        <f aca="false">IF(J25+L25&gt;2*$F$1,(J25^2 - L25^2+(2*$F$1)^2)/(4*$F$1)-$F$1,-1)</f>
        <v>27.5107252629109</v>
      </c>
      <c r="N25" s="24" t="n">
        <f aca="false">IF(J25+K25&gt;$F$1,-(K25^2 - J25^2+($F$1)^2)/(2*$F$1),-1)</f>
        <v>28.4989136614255</v>
      </c>
      <c r="O25" s="25" t="n">
        <f aca="false">N25-M25</f>
        <v>0.988188398514581</v>
      </c>
    </row>
    <row collapsed="false" customFormat="false" customHeight="false" hidden="false" ht="12.1" outlineLevel="0" r="26">
      <c r="A26" s="26" t="n">
        <f aca="false">A25+$A$5</f>
        <v>1425</v>
      </c>
      <c r="B26" s="21" t="n">
        <f aca="false">ABS($A26*TAN($C$1))</f>
        <v>1425</v>
      </c>
      <c r="C26" s="22" t="n">
        <f aca="false">$A26*TAN($C$2)</f>
        <v>664.488412870873</v>
      </c>
      <c r="D26" s="23" t="n">
        <f aca="false">$A26*TAN($C$3)</f>
        <v>961.174636500458</v>
      </c>
      <c r="E26" s="21" t="n">
        <f aca="false">IF(B26+D26&gt;2*$F$1,(B26^2 - D26^2+(2*$F$1)^2)/(4*$F$1)-$F$1,-1)</f>
        <v>2739.52553997082</v>
      </c>
      <c r="F26" s="24" t="n">
        <f aca="false">IF(B26+C26&gt;$F$1, -(C26^2 - B26^2+($F$1)^2)/(2*$F$1),-1)</f>
        <v>7816.23341168489</v>
      </c>
      <c r="G26" s="25" t="n">
        <f aca="false">IF(OR(E26=-1,F26=-1),-10000,F26-E26)</f>
        <v>5076.70787171407</v>
      </c>
      <c r="I26" s="26" t="n">
        <f aca="false">I25+$I$5</f>
        <v>142.9</v>
      </c>
      <c r="J26" s="21" t="n">
        <f aca="false">ABS($I26*TAN($C$1))</f>
        <v>142.9</v>
      </c>
      <c r="K26" s="22" t="n">
        <f aca="false">$I26*TAN($C$2)</f>
        <v>66.6353643503493</v>
      </c>
      <c r="L26" s="23" t="n">
        <f aca="false">$I26*TAN($C$3)</f>
        <v>96.3872670567827</v>
      </c>
      <c r="M26" s="21" t="n">
        <f aca="false">IF(J26+L26&gt;2*$F$1,(J26^2 - L26^2+(2*$F$1)^2)/(4*$F$1)-$F$1,-1)</f>
        <v>27.5492691814961</v>
      </c>
      <c r="N26" s="24" t="n">
        <f aca="false">IF(J26+K26&gt;$F$1,-(K26^2 - J26^2+($F$1)^2)/(2*$F$1),-1)</f>
        <v>28.6095951380998</v>
      </c>
      <c r="O26" s="25" t="n">
        <f aca="false">N26-M26</f>
        <v>1.06032595660376</v>
      </c>
    </row>
    <row collapsed="false" customFormat="false" customHeight="false" hidden="false" ht="12.1" outlineLevel="0" r="27">
      <c r="A27" s="26" t="n">
        <f aca="false">A26+$A$5</f>
        <v>1500</v>
      </c>
      <c r="B27" s="21" t="n">
        <f aca="false">ABS($A27*TAN($C$1))</f>
        <v>1500</v>
      </c>
      <c r="C27" s="22" t="n">
        <f aca="false">$A27*TAN($C$2)</f>
        <v>699.461487232498</v>
      </c>
      <c r="D27" s="23" t="n">
        <f aca="false">$A27*TAN($C$3)</f>
        <v>1011.76277526364</v>
      </c>
      <c r="E27" s="21" t="n">
        <f aca="false">IF(B27+D27&gt;2*$F$1,(B27^2 - D27^2+(2*$F$1)^2)/(4*$F$1)-$F$1,-1)</f>
        <v>3035.48536284856</v>
      </c>
      <c r="F27" s="24" t="n">
        <f aca="false">IF(B27+C27&gt;$F$1, -(C27^2 - B27^2+($F$1)^2)/(2*$F$1),-1)</f>
        <v>8666.1021182104</v>
      </c>
      <c r="G27" s="25" t="n">
        <f aca="false">IF(OR(E27=-1,F27=-1),-10000,F27-E27)</f>
        <v>5630.61675536185</v>
      </c>
      <c r="I27" s="26" t="n">
        <f aca="false">I26+$I$5</f>
        <v>143</v>
      </c>
      <c r="J27" s="21" t="n">
        <f aca="false">ABS($I27*TAN($C$1))</f>
        <v>143</v>
      </c>
      <c r="K27" s="22" t="n">
        <f aca="false">$I27*TAN($C$2)</f>
        <v>66.6819951161647</v>
      </c>
      <c r="L27" s="23" t="n">
        <f aca="false">$I27*TAN($C$3)</f>
        <v>96.454717908467</v>
      </c>
      <c r="M27" s="21" t="n">
        <f aca="false">IF(J27+L27&gt;2*$F$1,(J27^2 - L27^2+(2*$F$1)^2)/(4*$F$1)-$F$1,-1)</f>
        <v>27.5878400821733</v>
      </c>
      <c r="N27" s="24" t="n">
        <f aca="false">IF(J27+K27&gt;$F$1,-(K27^2 - J27^2+($F$1)^2)/(2*$F$1),-1)</f>
        <v>28.7203540956819</v>
      </c>
      <c r="O27" s="25" t="n">
        <f aca="false">N27-M27</f>
        <v>1.13251401350855</v>
      </c>
    </row>
    <row collapsed="false" customFormat="false" customHeight="false" hidden="false" ht="12.1" outlineLevel="0" r="28">
      <c r="A28" s="27" t="n">
        <f aca="false">A27+$A$5</f>
        <v>1575</v>
      </c>
      <c r="B28" s="28" t="n">
        <f aca="false">ABS($A28*TAN($C$1))</f>
        <v>1575</v>
      </c>
      <c r="C28" s="29" t="n">
        <f aca="false">$A28*TAN($C$2)</f>
        <v>734.434561594123</v>
      </c>
      <c r="D28" s="30" t="n">
        <f aca="false">$A28*TAN($C$3)</f>
        <v>1062.35091402682</v>
      </c>
      <c r="E28" s="21" t="n">
        <f aca="false">IF(B28+D28&gt;2*$F$1,(B28^2 - D28^2+(2*$F$1)^2)/(4*$F$1)-$F$1,-1)</f>
        <v>3346.62261254053</v>
      </c>
      <c r="F28" s="24" t="n">
        <f aca="false">IF(B28+C28&gt;$F$1, -(C28^2 - B28^2+($F$1)^2)/(2*$F$1),-1)</f>
        <v>9559.55383532697</v>
      </c>
      <c r="G28" s="25" t="n">
        <f aca="false">IF(OR(E28=-1,F28=-1),-10000,F28-E28)</f>
        <v>6212.93122278644</v>
      </c>
      <c r="I28" s="27" t="n">
        <f aca="false">I27+$I$5</f>
        <v>143.1</v>
      </c>
      <c r="J28" s="28" t="n">
        <f aca="false">ABS($I28*TAN($C$1))</f>
        <v>143.1</v>
      </c>
      <c r="K28" s="29" t="n">
        <f aca="false">$I28*TAN($C$2)</f>
        <v>66.7286258819802</v>
      </c>
      <c r="L28" s="30" t="n">
        <f aca="false">$I28*TAN($C$3)</f>
        <v>96.5221687601512</v>
      </c>
      <c r="M28" s="21" t="n">
        <f aca="false">IF(J28+L28&gt;2*$F$1,(J28^2 - L28^2+(2*$F$1)^2)/(4*$F$1)-$F$1,-1)</f>
        <v>27.6264379649427</v>
      </c>
      <c r="N28" s="24" t="n">
        <f aca="false">IF(J28+K28&gt;$F$1,-(K28^2 - J28^2+($F$1)^2)/(2*$F$1),-1)</f>
        <v>28.8311905341717</v>
      </c>
      <c r="O28" s="31" t="n">
        <f aca="false">N28-M28</f>
        <v>1.20475256922894</v>
      </c>
    </row>
    <row collapsed="false" customFormat="false" customHeight="false" hidden="false" ht="46.25" outlineLevel="0" r="29">
      <c r="G29" s="32" t="s">
        <v>18</v>
      </c>
    </row>
  </sheetData>
  <mergeCells count="2">
    <mergeCell ref="B5:D5"/>
    <mergeCell ref="J5:L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7490196078431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7490196078431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2012-08-27T07:24:49.00Z</dcterms:created>
  <cp:revision>0</cp:revision>
</cp:coreProperties>
</file>