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K:\Agricoltura\Progetti\IUFFI\IUFFIWEB\Repository\conf\web\WEB-INF\conf\"/>
    </mc:Choice>
  </mc:AlternateContent>
  <xr:revisionPtr revIDLastSave="0" documentId="13_ncr:1_{9A6A0245-25A3-4AE0-8AB6-D765167EC590}" xr6:coauthVersionLast="47" xr6:coauthVersionMax="47" xr10:uidLastSave="{00000000-0000-0000-0000-000000000000}"/>
  <bookViews>
    <workbookView xWindow="20370" yWindow="-120" windowWidth="29040" windowHeight="15840" tabRatio="500" firstSheet="1" activeTab="5" xr2:uid="{00000000-000D-0000-FFFF-FFFF00000000}"/>
  </bookViews>
  <sheets>
    <sheet name="Summary" sheetId="1" r:id="rId1"/>
    <sheet name="T.1A Official Survey Initial " sheetId="2" r:id="rId2"/>
    <sheet name="T.1B Contract Survey Initial " sheetId="3" r:id="rId3"/>
    <sheet name="T.1B Offic. Eradication Applic." sheetId="4" state="hidden" r:id="rId4"/>
    <sheet name="T.3A Official Survey Final" sheetId="5" r:id="rId5"/>
    <sheet name=" T.3B Contract Survey Final" sheetId="6" r:id="rId6"/>
    <sheet name="T.3C Contract Financial" sheetId="7" r:id="rId7"/>
    <sheet name="T.4 Host species" sheetId="8" r:id="rId8"/>
    <sheet name="T.5A - OFFICIAL OTHER MEASURES" sheetId="9" r:id="rId9"/>
    <sheet name="T.5B - CONTRACT OTHER MEASURES" sheetId="10" r:id="rId10"/>
    <sheet name="legend" sheetId="11" r:id="rId11"/>
  </sheets>
  <definedNames>
    <definedName name="_xlnm._FilterDatabase" localSheetId="1">'T.1A Official Survey Initial '!$A$21:$AN$36</definedName>
    <definedName name="_xlnm._FilterDatabase" localSheetId="3">'T.1B Offic. Eradication Applic.'!$A$5:$Z$70</definedName>
    <definedName name="_xlnm.Print_Area" localSheetId="0">Summary!$A$1:$P$90</definedName>
    <definedName name="_xlnm.Print_Area" localSheetId="1">'T.1A Official Survey Initial '!$A$5:$AH$34</definedName>
    <definedName name="_xlnm.Print_Area" localSheetId="3">'T.1B Offic. Eradication Applic.'!$A$1:$T$68</definedName>
    <definedName name="description">legend!#REF!</definedName>
    <definedName name="location">legend!$C$2:$C$48</definedName>
    <definedName name="Organismo">legend!$B$3:$B$42</definedName>
    <definedName name="Regioni">legend!$A$2:$A$21</definedName>
    <definedName name="results">legend!$D$2:$D$3</definedName>
    <definedName name="Sample">legend!#REF!</definedName>
    <definedName name="test" localSheetId="1">legend!#REF!</definedName>
    <definedName name="test" localSheetId="3">legend!#REF!</definedName>
    <definedName name="test">legend!#REF!</definedName>
    <definedName name="Tipology_of_sample">legend!#REF!</definedName>
    <definedName name="trap">legend!$G$2:$G$20</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J26" i="10" l="1"/>
  <c r="G26" i="9"/>
  <c r="K25" i="9"/>
  <c r="I25" i="9"/>
  <c r="K24" i="9"/>
  <c r="I24" i="9"/>
  <c r="K23" i="9"/>
  <c r="I23" i="9"/>
  <c r="K22" i="9"/>
  <c r="I22" i="9"/>
  <c r="K21" i="9"/>
  <c r="I21" i="9"/>
  <c r="K20" i="9"/>
  <c r="I20" i="9"/>
  <c r="K19" i="9"/>
  <c r="I19" i="9"/>
  <c r="K18" i="9"/>
  <c r="I18" i="9"/>
  <c r="K17" i="9"/>
  <c r="I17" i="9"/>
  <c r="K16" i="9"/>
  <c r="I16" i="9"/>
  <c r="K15" i="9"/>
  <c r="I15" i="9"/>
  <c r="K14" i="9"/>
  <c r="I14" i="9"/>
  <c r="K13" i="9"/>
  <c r="I13" i="9"/>
  <c r="K12" i="9"/>
  <c r="I12" i="9"/>
  <c r="K11" i="9"/>
  <c r="I11" i="9"/>
  <c r="K10" i="9"/>
  <c r="I10" i="9"/>
  <c r="K9" i="9"/>
  <c r="I9" i="9"/>
  <c r="K8" i="9"/>
  <c r="I8" i="9"/>
  <c r="K7" i="9"/>
  <c r="I7" i="9"/>
  <c r="K6" i="9"/>
  <c r="I6" i="9"/>
  <c r="K5" i="9"/>
  <c r="I5" i="9"/>
  <c r="I4" i="9"/>
  <c r="K4" i="9" s="1"/>
  <c r="K26" i="9" s="1"/>
  <c r="Q16" i="7"/>
  <c r="P16" i="7"/>
  <c r="N16" i="7"/>
  <c r="K16" i="7"/>
  <c r="H16" i="7"/>
  <c r="Q15" i="7"/>
  <c r="P15" i="7"/>
  <c r="N15" i="7"/>
  <c r="K15" i="7"/>
  <c r="H15" i="7"/>
  <c r="Q14" i="7"/>
  <c r="P14" i="7"/>
  <c r="N14" i="7"/>
  <c r="K14" i="7"/>
  <c r="H14" i="7"/>
  <c r="Q13" i="7"/>
  <c r="P13" i="7"/>
  <c r="N13" i="7"/>
  <c r="K13" i="7"/>
  <c r="H13" i="7"/>
  <c r="Q12" i="7"/>
  <c r="P12" i="7"/>
  <c r="N12" i="7"/>
  <c r="K12" i="7"/>
  <c r="H12" i="7"/>
  <c r="Q11" i="7"/>
  <c r="P11" i="7"/>
  <c r="N11" i="7"/>
  <c r="K11" i="7"/>
  <c r="H11" i="7"/>
  <c r="Q10" i="7"/>
  <c r="P10" i="7"/>
  <c r="N10" i="7"/>
  <c r="K10" i="7"/>
  <c r="H10" i="7"/>
  <c r="Q9" i="7"/>
  <c r="P9" i="7"/>
  <c r="N9" i="7"/>
  <c r="K9" i="7"/>
  <c r="H9" i="7"/>
  <c r="Q8" i="7"/>
  <c r="P8" i="7"/>
  <c r="N8" i="7"/>
  <c r="K8" i="7"/>
  <c r="H8" i="7"/>
  <c r="Q7" i="7"/>
  <c r="P7" i="7"/>
  <c r="N7" i="7"/>
  <c r="K7" i="7"/>
  <c r="H7" i="7"/>
  <c r="Q6" i="7"/>
  <c r="P6" i="7"/>
  <c r="N6" i="7"/>
  <c r="K6" i="7"/>
  <c r="H6" i="7"/>
  <c r="Q5" i="7"/>
  <c r="P5" i="7"/>
  <c r="N5" i="7"/>
  <c r="K5" i="7"/>
  <c r="H5" i="7"/>
  <c r="Q4" i="7"/>
  <c r="P4" i="7"/>
  <c r="N4" i="7"/>
  <c r="K4" i="7"/>
  <c r="H4" i="7"/>
  <c r="AG60" i="6"/>
  <c r="P69" i="1" s="1"/>
  <c r="AF60" i="6"/>
  <c r="O69" i="1" s="1"/>
  <c r="AC60" i="6"/>
  <c r="J69" i="1" s="1"/>
  <c r="X60" i="6"/>
  <c r="J56" i="1" s="1"/>
  <c r="N56" i="1" s="1"/>
  <c r="T60" i="6"/>
  <c r="J53" i="1" s="1"/>
  <c r="P60" i="6"/>
  <c r="J55" i="1" s="1"/>
  <c r="N55" i="1" s="1"/>
  <c r="M60" i="6"/>
  <c r="J52" i="1" s="1"/>
  <c r="K60" i="6"/>
  <c r="J54" i="1" s="1"/>
  <c r="J60" i="6"/>
  <c r="J51" i="1" s="1"/>
  <c r="I60" i="6"/>
  <c r="J50" i="1" s="1"/>
  <c r="AE59" i="6"/>
  <c r="AE58" i="6"/>
  <c r="AE57" i="6"/>
  <c r="AE56" i="6"/>
  <c r="AE55" i="6"/>
  <c r="AE54" i="6"/>
  <c r="AE53" i="6"/>
  <c r="AE52" i="6"/>
  <c r="AE51" i="6"/>
  <c r="AE50" i="6"/>
  <c r="AE49" i="6"/>
  <c r="AE48" i="6"/>
  <c r="AE47" i="6"/>
  <c r="AE46" i="6"/>
  <c r="AE45" i="6"/>
  <c r="AE44" i="6"/>
  <c r="AE43" i="6"/>
  <c r="AE42" i="6"/>
  <c r="AE41" i="6"/>
  <c r="AE40" i="6"/>
  <c r="AE39" i="6"/>
  <c r="AE38" i="6"/>
  <c r="AE37" i="6"/>
  <c r="AE36" i="6"/>
  <c r="AE35" i="6"/>
  <c r="AE34" i="6"/>
  <c r="AE33" i="6"/>
  <c r="AE32" i="6"/>
  <c r="AE31" i="6"/>
  <c r="AE30" i="6"/>
  <c r="AE29" i="6"/>
  <c r="AE28" i="6"/>
  <c r="AE27" i="6"/>
  <c r="AE26" i="6"/>
  <c r="AE25" i="6"/>
  <c r="AE24" i="6"/>
  <c r="AE23" i="6"/>
  <c r="AE22" i="6"/>
  <c r="AE21" i="6"/>
  <c r="AE20" i="6"/>
  <c r="AE19" i="6"/>
  <c r="AE18" i="6"/>
  <c r="AE17" i="6"/>
  <c r="AE16" i="6"/>
  <c r="AE15" i="6"/>
  <c r="AE14" i="6"/>
  <c r="AE13" i="6"/>
  <c r="AE12" i="6"/>
  <c r="AE11" i="6"/>
  <c r="AE10" i="6"/>
  <c r="AE9" i="6"/>
  <c r="AE8" i="6"/>
  <c r="AE7" i="6"/>
  <c r="AG60" i="5"/>
  <c r="P31" i="1" s="1"/>
  <c r="AF60" i="5"/>
  <c r="AE60" i="5"/>
  <c r="AC60" i="5"/>
  <c r="X60" i="5"/>
  <c r="T60" i="5"/>
  <c r="P60" i="5"/>
  <c r="M60" i="5"/>
  <c r="K60" i="5"/>
  <c r="J16" i="1" s="1"/>
  <c r="J60" i="5"/>
  <c r="I60" i="5"/>
  <c r="J12" i="1" s="1"/>
  <c r="AK59" i="5"/>
  <c r="AL59" i="5" s="1"/>
  <c r="AE59" i="5"/>
  <c r="X59" i="5"/>
  <c r="AK58" i="5"/>
  <c r="AL58" i="5" s="1"/>
  <c r="AE58" i="5"/>
  <c r="X58" i="5"/>
  <c r="AK57" i="5"/>
  <c r="AL57" i="5" s="1"/>
  <c r="AE57" i="5"/>
  <c r="X57" i="5"/>
  <c r="AK56" i="5"/>
  <c r="AL56" i="5" s="1"/>
  <c r="AE56" i="5"/>
  <c r="X56" i="5"/>
  <c r="AK55" i="5"/>
  <c r="AL55" i="5" s="1"/>
  <c r="AE55" i="5"/>
  <c r="X55" i="5"/>
  <c r="AK54" i="5"/>
  <c r="AL54" i="5" s="1"/>
  <c r="AE54" i="5"/>
  <c r="X54" i="5"/>
  <c r="AK53" i="5"/>
  <c r="AL53" i="5" s="1"/>
  <c r="AE53" i="5"/>
  <c r="X53" i="5"/>
  <c r="AK52" i="5"/>
  <c r="AL52" i="5" s="1"/>
  <c r="AE52" i="5"/>
  <c r="X52" i="5"/>
  <c r="AK51" i="5"/>
  <c r="AL51" i="5" s="1"/>
  <c r="AE51" i="5"/>
  <c r="X51" i="5"/>
  <c r="AK50" i="5"/>
  <c r="AL50" i="5" s="1"/>
  <c r="AE50" i="5"/>
  <c r="X50" i="5"/>
  <c r="AK49" i="5"/>
  <c r="AL49" i="5" s="1"/>
  <c r="AE49" i="5"/>
  <c r="X49" i="5"/>
  <c r="AK48" i="5"/>
  <c r="AL48" i="5" s="1"/>
  <c r="AE48" i="5"/>
  <c r="X48" i="5"/>
  <c r="AK47" i="5"/>
  <c r="AL47" i="5" s="1"/>
  <c r="AE47" i="5"/>
  <c r="X47" i="5"/>
  <c r="AK46" i="5"/>
  <c r="AL46" i="5" s="1"/>
  <c r="AE46" i="5"/>
  <c r="X46" i="5"/>
  <c r="AK45" i="5"/>
  <c r="AL45" i="5" s="1"/>
  <c r="AE45" i="5"/>
  <c r="X45" i="5"/>
  <c r="AK44" i="5"/>
  <c r="AL44" i="5" s="1"/>
  <c r="AE44" i="5"/>
  <c r="X44" i="5"/>
  <c r="AK43" i="5"/>
  <c r="AL43" i="5" s="1"/>
  <c r="AE43" i="5"/>
  <c r="X43" i="5"/>
  <c r="AK42" i="5"/>
  <c r="AL42" i="5" s="1"/>
  <c r="AE42" i="5"/>
  <c r="X42" i="5"/>
  <c r="AK41" i="5"/>
  <c r="AL41" i="5" s="1"/>
  <c r="AE41" i="5"/>
  <c r="X41" i="5"/>
  <c r="AK40" i="5"/>
  <c r="AL40" i="5" s="1"/>
  <c r="AE40" i="5"/>
  <c r="X40" i="5"/>
  <c r="AK39" i="5"/>
  <c r="AL39" i="5" s="1"/>
  <c r="AE39" i="5"/>
  <c r="X39" i="5"/>
  <c r="AK38" i="5"/>
  <c r="AL38" i="5" s="1"/>
  <c r="AE38" i="5"/>
  <c r="X38" i="5"/>
  <c r="AK37" i="5"/>
  <c r="AL37" i="5" s="1"/>
  <c r="AE37" i="5"/>
  <c r="X37" i="5"/>
  <c r="AK36" i="5"/>
  <c r="AL36" i="5" s="1"/>
  <c r="AE36" i="5"/>
  <c r="X36" i="5"/>
  <c r="AK35" i="5"/>
  <c r="AL35" i="5" s="1"/>
  <c r="AE35" i="5"/>
  <c r="X35" i="5"/>
  <c r="AK34" i="5"/>
  <c r="AL34" i="5" s="1"/>
  <c r="AE34" i="5"/>
  <c r="X34" i="5"/>
  <c r="AK33" i="5"/>
  <c r="AL33" i="5" s="1"/>
  <c r="AE33" i="5"/>
  <c r="X33" i="5"/>
  <c r="AK32" i="5"/>
  <c r="AL32" i="5" s="1"/>
  <c r="AE32" i="5"/>
  <c r="X32" i="5"/>
  <c r="AK31" i="5"/>
  <c r="AL31" i="5" s="1"/>
  <c r="AE31" i="5"/>
  <c r="X31" i="5"/>
  <c r="AK30" i="5"/>
  <c r="AL30" i="5" s="1"/>
  <c r="AE30" i="5"/>
  <c r="X30" i="5"/>
  <c r="AK29" i="5"/>
  <c r="AL29" i="5" s="1"/>
  <c r="AE29" i="5"/>
  <c r="X29" i="5"/>
  <c r="AK28" i="5"/>
  <c r="AL28" i="5" s="1"/>
  <c r="AE28" i="5"/>
  <c r="X28" i="5"/>
  <c r="AK27" i="5"/>
  <c r="AL27" i="5" s="1"/>
  <c r="AE27" i="5"/>
  <c r="X27" i="5"/>
  <c r="AK26" i="5"/>
  <c r="AL26" i="5" s="1"/>
  <c r="AE26" i="5"/>
  <c r="X26" i="5"/>
  <c r="AK25" i="5"/>
  <c r="AL25" i="5" s="1"/>
  <c r="AE25" i="5"/>
  <c r="X25" i="5"/>
  <c r="AK24" i="5"/>
  <c r="AL24" i="5" s="1"/>
  <c r="AE24" i="5"/>
  <c r="X24" i="5"/>
  <c r="AK23" i="5"/>
  <c r="AL23" i="5" s="1"/>
  <c r="AE23" i="5"/>
  <c r="X23" i="5"/>
  <c r="AK22" i="5"/>
  <c r="AL22" i="5" s="1"/>
  <c r="AE22" i="5"/>
  <c r="X22" i="5"/>
  <c r="AK21" i="5"/>
  <c r="AL21" i="5" s="1"/>
  <c r="AE21" i="5"/>
  <c r="X21" i="5"/>
  <c r="AK20" i="5"/>
  <c r="AL20" i="5" s="1"/>
  <c r="AE20" i="5"/>
  <c r="X20" i="5"/>
  <c r="AK19" i="5"/>
  <c r="AL19" i="5" s="1"/>
  <c r="AE19" i="5"/>
  <c r="X19" i="5"/>
  <c r="AK18" i="5"/>
  <c r="AL18" i="5" s="1"/>
  <c r="AE18" i="5"/>
  <c r="X18" i="5"/>
  <c r="AK17" i="5"/>
  <c r="AL17" i="5" s="1"/>
  <c r="AE17" i="5"/>
  <c r="X17" i="5"/>
  <c r="AK16" i="5"/>
  <c r="AL16" i="5" s="1"/>
  <c r="AE16" i="5"/>
  <c r="X16" i="5"/>
  <c r="AK15" i="5"/>
  <c r="AL15" i="5" s="1"/>
  <c r="AE15" i="5"/>
  <c r="X15" i="5"/>
  <c r="AK14" i="5"/>
  <c r="AL14" i="5" s="1"/>
  <c r="AE14" i="5"/>
  <c r="X14" i="5"/>
  <c r="AK13" i="5"/>
  <c r="AL13" i="5" s="1"/>
  <c r="AE13" i="5"/>
  <c r="X13" i="5"/>
  <c r="AK12" i="5"/>
  <c r="AL12" i="5" s="1"/>
  <c r="AE12" i="5"/>
  <c r="X12" i="5"/>
  <c r="AK11" i="5"/>
  <c r="AL11" i="5" s="1"/>
  <c r="AE11" i="5"/>
  <c r="X11" i="5"/>
  <c r="AK10" i="5"/>
  <c r="AL10" i="5" s="1"/>
  <c r="AE10" i="5"/>
  <c r="X10" i="5"/>
  <c r="AK9" i="5"/>
  <c r="AL9" i="5" s="1"/>
  <c r="AE9" i="5"/>
  <c r="X9" i="5"/>
  <c r="AK8" i="5"/>
  <c r="AL8" i="5" s="1"/>
  <c r="AE8" i="5"/>
  <c r="X8" i="5"/>
  <c r="AK7" i="5"/>
  <c r="AL7" i="5" s="1"/>
  <c r="AE7" i="5"/>
  <c r="X7" i="5"/>
  <c r="AK6" i="5"/>
  <c r="AL6" i="5" s="1"/>
  <c r="AE6" i="5"/>
  <c r="X6" i="5"/>
  <c r="P68" i="4"/>
  <c r="N68" i="4"/>
  <c r="M68" i="4"/>
  <c r="K68" i="4"/>
  <c r="J68" i="4"/>
  <c r="E68" i="4"/>
  <c r="C68" i="4"/>
  <c r="R67" i="4"/>
  <c r="R66" i="4"/>
  <c r="R65" i="4"/>
  <c r="R64" i="4"/>
  <c r="R63" i="4"/>
  <c r="R62" i="4"/>
  <c r="R61" i="4"/>
  <c r="R60" i="4"/>
  <c r="R59" i="4"/>
  <c r="R58" i="4"/>
  <c r="R57" i="4"/>
  <c r="R56" i="4"/>
  <c r="R55" i="4"/>
  <c r="R54" i="4"/>
  <c r="R53" i="4"/>
  <c r="R52" i="4"/>
  <c r="R51" i="4"/>
  <c r="R50" i="4"/>
  <c r="R49" i="4"/>
  <c r="R48" i="4"/>
  <c r="R47" i="4"/>
  <c r="R46" i="4"/>
  <c r="R45" i="4"/>
  <c r="R44" i="4"/>
  <c r="R43" i="4"/>
  <c r="R42" i="4"/>
  <c r="R41" i="4"/>
  <c r="R40" i="4"/>
  <c r="R39" i="4"/>
  <c r="R38" i="4"/>
  <c r="R37" i="4"/>
  <c r="R36" i="4"/>
  <c r="R35" i="4"/>
  <c r="R34" i="4"/>
  <c r="R33" i="4"/>
  <c r="R32" i="4"/>
  <c r="R31" i="4"/>
  <c r="R30" i="4"/>
  <c r="R29" i="4"/>
  <c r="R28" i="4"/>
  <c r="R27" i="4"/>
  <c r="R26" i="4"/>
  <c r="R25" i="4"/>
  <c r="R24" i="4"/>
  <c r="R23" i="4"/>
  <c r="R22" i="4"/>
  <c r="R21" i="4"/>
  <c r="R20" i="4"/>
  <c r="R19" i="4"/>
  <c r="R18" i="4"/>
  <c r="R17" i="4"/>
  <c r="R16" i="4"/>
  <c r="R15" i="4"/>
  <c r="R14" i="4"/>
  <c r="R13" i="4"/>
  <c r="R12" i="4"/>
  <c r="R11" i="4"/>
  <c r="R10" i="4"/>
  <c r="R9" i="4"/>
  <c r="R8" i="4"/>
  <c r="R7" i="4"/>
  <c r="R6" i="4"/>
  <c r="R68" i="4" s="1"/>
  <c r="W22" i="3"/>
  <c r="Q22" i="3"/>
  <c r="N22" i="3"/>
  <c r="H22" i="3"/>
  <c r="F22" i="3"/>
  <c r="D22" i="3"/>
  <c r="B22" i="3"/>
  <c r="Y21" i="3"/>
  <c r="S21" i="3"/>
  <c r="Y20" i="3"/>
  <c r="S20" i="3"/>
  <c r="Y19" i="3"/>
  <c r="S19" i="3"/>
  <c r="Y18" i="3"/>
  <c r="S18" i="3"/>
  <c r="Y17" i="3"/>
  <c r="S17" i="3"/>
  <c r="Y16" i="3"/>
  <c r="S16" i="3"/>
  <c r="Y15" i="3"/>
  <c r="S15" i="3"/>
  <c r="Y14" i="3"/>
  <c r="S14" i="3"/>
  <c r="Y13" i="3"/>
  <c r="S13" i="3"/>
  <c r="Y12" i="3"/>
  <c r="S12" i="3"/>
  <c r="Y11" i="3"/>
  <c r="Y22" i="3" s="1"/>
  <c r="K74" i="1" s="1"/>
  <c r="S11" i="3"/>
  <c r="S10" i="3"/>
  <c r="S22" i="3" s="1"/>
  <c r="K69" i="1" s="1"/>
  <c r="E3" i="3"/>
  <c r="V34" i="2"/>
  <c r="G31" i="1" s="1"/>
  <c r="P34" i="2"/>
  <c r="J34" i="2"/>
  <c r="H34" i="2"/>
  <c r="G13" i="1" s="1"/>
  <c r="F34" i="2"/>
  <c r="D34" i="2"/>
  <c r="C34" i="2"/>
  <c r="B34" i="2"/>
  <c r="AE33" i="2"/>
  <c r="X33" i="2"/>
  <c r="R33" i="2"/>
  <c r="S33" i="2" s="1"/>
  <c r="P33" i="2"/>
  <c r="AE32" i="2"/>
  <c r="X32" i="2"/>
  <c r="S32" i="2"/>
  <c r="R32" i="2"/>
  <c r="P32" i="2"/>
  <c r="AE31" i="2"/>
  <c r="X31" i="2"/>
  <c r="S31" i="2"/>
  <c r="R31" i="2"/>
  <c r="P31" i="2"/>
  <c r="AE30" i="2"/>
  <c r="X30" i="2"/>
  <c r="S30" i="2"/>
  <c r="R30" i="2"/>
  <c r="P30" i="2"/>
  <c r="X29" i="2"/>
  <c r="S29" i="2"/>
  <c r="R29" i="2"/>
  <c r="P29" i="2"/>
  <c r="X28" i="2"/>
  <c r="S28" i="2"/>
  <c r="R28" i="2"/>
  <c r="P28" i="2"/>
  <c r="AE27" i="2"/>
  <c r="X27" i="2"/>
  <c r="R27" i="2"/>
  <c r="S27" i="2" s="1"/>
  <c r="P27" i="2"/>
  <c r="AE26" i="2"/>
  <c r="X26" i="2"/>
  <c r="S26" i="2"/>
  <c r="R26" i="2"/>
  <c r="P26" i="2"/>
  <c r="AE25" i="2"/>
  <c r="X25" i="2"/>
  <c r="R25" i="2"/>
  <c r="S25" i="2" s="1"/>
  <c r="P25" i="2"/>
  <c r="AE24" i="2"/>
  <c r="X24" i="2"/>
  <c r="S24" i="2"/>
  <c r="R24" i="2"/>
  <c r="P24" i="2"/>
  <c r="AE23" i="2"/>
  <c r="X23" i="2"/>
  <c r="R23" i="2"/>
  <c r="S23" i="2" s="1"/>
  <c r="P23" i="2"/>
  <c r="AE22" i="2"/>
  <c r="AE34" i="2" s="1"/>
  <c r="K36" i="1" s="1"/>
  <c r="X22" i="2"/>
  <c r="X34" i="2" s="1"/>
  <c r="K31" i="1" s="1"/>
  <c r="S22" i="2"/>
  <c r="R22" i="2"/>
  <c r="P22" i="2"/>
  <c r="N74" i="1"/>
  <c r="G69" i="1"/>
  <c r="G56" i="1"/>
  <c r="K56" i="1" s="1"/>
  <c r="G55" i="1"/>
  <c r="K55" i="1" s="1"/>
  <c r="G54" i="1"/>
  <c r="K54" i="1" s="1"/>
  <c r="G53" i="1"/>
  <c r="G52" i="1"/>
  <c r="G51" i="1"/>
  <c r="G50" i="1"/>
  <c r="E42" i="1"/>
  <c r="E41" i="1"/>
  <c r="O31" i="1"/>
  <c r="N31" i="1"/>
  <c r="J31" i="1"/>
  <c r="J18" i="1"/>
  <c r="N18" i="1" s="1"/>
  <c r="G18" i="1"/>
  <c r="K18" i="1" s="1"/>
  <c r="J17" i="1"/>
  <c r="N17" i="1" s="1"/>
  <c r="G17" i="1"/>
  <c r="K17" i="1" s="1"/>
  <c r="G16" i="1"/>
  <c r="K16" i="1" s="1"/>
  <c r="J15" i="1"/>
  <c r="G15" i="1"/>
  <c r="J14" i="1"/>
  <c r="G14" i="1"/>
  <c r="J13" i="1"/>
  <c r="G12" i="1"/>
  <c r="J11" i="1"/>
  <c r="G11" i="1"/>
  <c r="AE60" i="6" l="1"/>
  <c r="N69" i="1" s="1"/>
  <c r="J57" i="1"/>
  <c r="N57" i="1" s="1"/>
  <c r="N54" i="1"/>
  <c r="N16" i="1"/>
  <c r="J19" i="1"/>
  <c r="N19" i="1" s="1"/>
  <c r="S34" i="2"/>
  <c r="AL60" i="5"/>
  <c r="N35" i="1" s="1"/>
  <c r="N36" i="1" s="1"/>
  <c r="G57" i="1"/>
  <c r="K57" i="1" s="1"/>
  <c r="K76" i="1" s="1"/>
  <c r="G19" i="1"/>
  <c r="K19" i="1" s="1"/>
  <c r="K38" i="1" s="1"/>
  <c r="N76" i="1" l="1"/>
  <c r="N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21" authorId="0" shapeId="0" xr:uid="{00000000-0006-0000-0000-000001000000}">
      <text>
        <r>
          <rPr>
            <sz val="11"/>
            <color rgb="FF000000"/>
            <rFont val="Arial"/>
            <family val="2"/>
            <charset val="1"/>
          </rPr>
          <t xml:space="preserve">La sezione dal rigo 21 al 30 verrà compilato dal CREA-DC per avere i numeri e costi per ogni tipologia di test
</t>
        </r>
      </text>
    </comment>
    <comment ref="F32" authorId="0" shapeId="0" xr:uid="{00000000-0006-0000-0000-000002000000}">
      <text>
        <r>
          <rPr>
            <sz val="9"/>
            <color rgb="FF000000"/>
            <rFont val="Tahoma"/>
            <family val="2"/>
            <charset val="1"/>
          </rPr>
          <t>La sezione dovrà essere compilata manualemnte mantenendo distinte le tipologie delle Other measures elegibbili</t>
        </r>
      </text>
    </comment>
    <comment ref="F59" authorId="0" shapeId="0" xr:uid="{00000000-0006-0000-0000-000003000000}">
      <text>
        <r>
          <rPr>
            <b/>
            <sz val="9"/>
            <color rgb="FF000000"/>
            <rFont val="Tahoma"/>
            <family val="2"/>
            <charset val="1"/>
          </rPr>
          <t>La sezione dal rigo 21 al 30 verrà compilato dal CREA-DC per avere i numeri e costi per ogni tipologia di test</t>
        </r>
      </text>
    </comment>
    <comment ref="F70" authorId="0" shapeId="0" xr:uid="{00000000-0006-0000-0000-000004000000}">
      <text>
        <r>
          <rPr>
            <sz val="9"/>
            <color rgb="FF000000"/>
            <rFont val="Tahoma"/>
            <family val="2"/>
            <charset val="1"/>
          </rPr>
          <t xml:space="preserve">La sezione dovrà essere compilata manualemnte mantenendo distinte le tipologie delle Other measures elegibbili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G6" authorId="0" shapeId="0" xr:uid="{00000000-0006-0000-0100-00000E000000}">
      <text>
        <r>
          <rPr>
            <sz val="10"/>
            <color rgb="FF000000"/>
            <rFont val="Tahoma"/>
            <family val="2"/>
            <charset val="1"/>
          </rPr>
          <t>informazioni aggiuntive se ritenute necessarie</t>
        </r>
      </text>
    </comment>
    <comment ref="J14" authorId="0" shapeId="0" xr:uid="{00000000-0006-0000-0100-000006000000}">
      <text>
        <r>
          <rPr>
            <sz val="9"/>
            <color rgb="FF000000"/>
            <rFont val="Tahoma"/>
            <family val="2"/>
            <charset val="1"/>
          </rPr>
          <t xml:space="preserve">
Ogni materiale da pianta e loro prodotti, terreno, acqua, residui di lavorazione dei prodotti e isnetti ESCLUSO QUELLI CATTURATI DA TRAPPOLE</t>
        </r>
      </text>
    </comment>
    <comment ref="Q14" authorId="0" shapeId="0" xr:uid="{00000000-0006-0000-0100-00000C000000}">
      <text>
        <r>
          <rPr>
            <sz val="11"/>
            <color rgb="FF000000"/>
            <rFont val="Arial"/>
            <family val="2"/>
            <charset val="1"/>
          </rPr>
          <t xml:space="preserve">
DA COMPILARE </t>
        </r>
        <r>
          <rPr>
            <b/>
            <sz val="9"/>
            <color rgb="FF000000"/>
            <rFont val="Tahoma"/>
            <family val="2"/>
            <charset val="1"/>
          </rPr>
          <t xml:space="preserve">SOLO </t>
        </r>
        <r>
          <rPr>
            <sz val="9"/>
            <color rgb="FF000000"/>
            <rFont val="Tahoma"/>
            <family val="2"/>
            <charset val="1"/>
          </rPr>
          <t>IN CASO SI VOGLIA RICHIEDERE IL RIMBORSO PER COSTI ECCEDENTI 41 Euro</t>
        </r>
      </text>
    </comment>
    <comment ref="A21" authorId="0" shapeId="0" xr:uid="{00000000-0006-0000-0100-000001000000}">
      <text>
        <r>
          <rPr>
            <b/>
            <sz val="9"/>
            <color rgb="FF000000"/>
            <rFont val="Tahoma"/>
            <family val="2"/>
            <charset val="1"/>
          </rPr>
          <t xml:space="preserve">Fare riferimento a IO- 07
</t>
        </r>
      </text>
    </comment>
    <comment ref="B21" authorId="0" shapeId="0" xr:uid="{00000000-0006-0000-0100-000002000000}">
      <text>
        <r>
          <rPr>
            <b/>
            <sz val="9"/>
            <color rgb="FF000000"/>
            <rFont val="Tahoma"/>
            <family val="2"/>
            <charset val="1"/>
          </rPr>
          <t>CONSIGLIATO suddivere per tipologia di survey site - OBBLIGATORIO RIPORTARE IL NUMERO TOTALE</t>
        </r>
      </text>
    </comment>
    <comment ref="E21" authorId="0" shapeId="0" xr:uid="{00000000-0006-0000-0100-000003000000}">
      <text>
        <r>
          <rPr>
            <sz val="9"/>
            <color rgb="FF000000"/>
            <rFont val="Tahoma"/>
            <family val="2"/>
            <charset val="1"/>
          </rPr>
          <t xml:space="preserve">Campi non obbligatori,, applicabile solo per ON con prescrizione normative specifiche
</t>
        </r>
      </text>
    </comment>
    <comment ref="H21" authorId="0" shapeId="0" xr:uid="{00000000-0006-0000-0100-000004000000}">
      <text>
        <r>
          <rPr>
            <b/>
            <sz val="9"/>
            <color rgb="FF000000"/>
            <rFont val="Tahoma"/>
            <family val="2"/>
            <charset val="1"/>
          </rPr>
          <t>Facoltativo MA CONSIGLIATO suddivere per tipologia di survey site - OBBLIGATORIO RIPORTARE IL NUMERO TOTALE</t>
        </r>
      </text>
    </comment>
    <comment ref="I21" authorId="0" shapeId="0" xr:uid="{00000000-0006-0000-0100-000005000000}">
      <text>
        <r>
          <rPr>
            <sz val="11"/>
            <color rgb="FF000000"/>
            <rFont val="Arial"/>
            <family val="2"/>
            <charset val="1"/>
          </rPr>
          <t xml:space="preserve">Inserire il monte ore totale previsto per l'ON direttamente nella cella in fondo
</t>
        </r>
        <r>
          <rPr>
            <sz val="9"/>
            <color rgb="FF000000"/>
            <rFont val="Tahoma"/>
            <family val="2"/>
            <charset val="1"/>
          </rPr>
          <t>Sarà per vostro interesse una suddivisione più dettagliata</t>
        </r>
      </text>
    </comment>
    <comment ref="J21" authorId="0" shapeId="0" xr:uid="{00000000-0006-0000-0100-000007000000}">
      <text>
        <r>
          <rPr>
            <sz val="11"/>
            <color rgb="FF000000"/>
            <rFont val="Arial"/>
            <family val="2"/>
            <charset val="1"/>
          </rPr>
          <t xml:space="preserve">
</t>
        </r>
        <r>
          <rPr>
            <b/>
            <sz val="9"/>
            <color rgb="FF000000"/>
            <rFont val="Tahoma"/>
            <family val="2"/>
            <charset val="1"/>
          </rPr>
          <t>Facoltativo MA CONSIGLIATO suddivere per tipologia di survey site - OBBLIGATORIO RIPORTARE IL NUMERO TOTALE</t>
        </r>
      </text>
    </comment>
    <comment ref="K21" authorId="0" shapeId="0" xr:uid="{00000000-0006-0000-0100-000008000000}">
      <text>
        <r>
          <rPr>
            <b/>
            <sz val="9"/>
            <color rgb="FF000000"/>
            <rFont val="Tahoma"/>
            <family val="2"/>
            <charset val="1"/>
          </rPr>
          <t xml:space="preserve">Inserire il monte ore totale previsto per l'ON direttamente nella cella in fondo
Sarà per vostro interesse una suddivisione più dettagliata
</t>
        </r>
      </text>
    </comment>
    <comment ref="L21" authorId="0" shapeId="0" xr:uid="{00000000-0006-0000-0100-000009000000}">
      <text>
        <r>
          <rPr>
            <b/>
            <sz val="9"/>
            <color rgb="FF000000"/>
            <rFont val="Tahoma"/>
            <family val="2"/>
            <charset val="1"/>
          </rPr>
          <t xml:space="preserve">
Facoltativo MA CONSIGLIATO suddivere per tipologia di survey site - OBBLIGATORIO RIPORTARE IL NUMERO TOTALE
</t>
        </r>
      </text>
    </comment>
    <comment ref="N21" authorId="0" shapeId="0" xr:uid="{00000000-0006-0000-0100-00000A000000}">
      <text>
        <r>
          <rPr>
            <b/>
            <sz val="9"/>
            <color rgb="FF000000"/>
            <rFont val="Tahoma"/>
            <family val="2"/>
            <charset val="1"/>
          </rPr>
          <t xml:space="preserve">Il numero è dato da:
1 (Installation) + n. .... (controls and/or attractive/pheromone changes) +1 (Removal)
</t>
        </r>
      </text>
    </comment>
    <comment ref="O21" authorId="0" shapeId="0" xr:uid="{00000000-0006-0000-0100-00000B000000}">
      <text>
        <r>
          <rPr>
            <b/>
            <sz val="9"/>
            <color rgb="FF000000"/>
            <rFont val="Tahoma"/>
            <family val="2"/>
            <charset val="1"/>
          </rPr>
          <t>Inserire il monte ore totale previsto per l'ON direttamente nella cella in fondo
Sarà per vostro interesse una suddivisione più dettagliata</t>
        </r>
      </text>
    </comment>
    <comment ref="U21" authorId="0" shapeId="0" xr:uid="{00000000-0006-0000-0100-00000D000000}">
      <text>
        <r>
          <rPr>
            <sz val="11"/>
            <color rgb="FF000000"/>
            <rFont val="Arial"/>
            <family val="2"/>
            <charset val="1"/>
          </rPr>
          <t xml:space="preserve">In caso di "Other testing", indicare  nella colonna Comments la tipologia. Aiutarsi con documento </t>
        </r>
        <r>
          <rPr>
            <b/>
            <sz val="10"/>
            <color rgb="FF000000"/>
            <rFont val="Tahoma"/>
            <family val="2"/>
            <charset val="1"/>
          </rPr>
          <t xml:space="preserve">IO 05 - Tabella per test diagnostici.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6" authorId="0" shapeId="0" xr:uid="{00000000-0006-0000-0200-000001000000}">
      <text>
        <r>
          <rPr>
            <sz val="9"/>
            <color rgb="FF000000"/>
            <rFont val="Tahoma"/>
            <family val="2"/>
            <charset val="1"/>
          </rPr>
          <t>Seguire le istruzioni come in Official</t>
        </r>
      </text>
    </comment>
    <comment ref="AA6" authorId="0" shapeId="0" xr:uid="{00000000-0006-0000-0200-000004000000}">
      <text>
        <r>
          <rPr>
            <sz val="10"/>
            <color rgb="FF000000"/>
            <rFont val="Tahoma"/>
            <family val="2"/>
            <charset val="1"/>
          </rPr>
          <t>informazioni aggiuntive se ritenute necessarie</t>
        </r>
      </text>
    </comment>
    <comment ref="N9" authorId="0" shapeId="0" xr:uid="{00000000-0006-0000-0200-000002000000}">
      <text>
        <r>
          <rPr>
            <b/>
            <sz val="9"/>
            <color rgb="FF000000"/>
            <rFont val="Tahoma"/>
            <family val="2"/>
            <charset val="1"/>
          </rPr>
          <t xml:space="preserve">Campo necessario se verrà applicata semplificazione dei costi in Contract
</t>
        </r>
      </text>
    </comment>
    <comment ref="P9" authorId="0" shapeId="0" xr:uid="{00000000-0006-0000-0200-000003000000}">
      <text>
        <r>
          <rPr>
            <sz val="11"/>
            <color rgb="FF000000"/>
            <rFont val="Arial"/>
            <family val="2"/>
            <charset val="1"/>
          </rPr>
          <t xml:space="preserve">In caso di "Other", indicare neI Comments la tipologia. Aiutarsi con documento  </t>
        </r>
        <r>
          <rPr>
            <b/>
            <sz val="10"/>
            <color rgb="FF000000"/>
            <rFont val="Tahoma"/>
            <family val="2"/>
            <charset val="1"/>
          </rPr>
          <t xml:space="preserve">IO 05 - Tabella per test diagnostici.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S2" authorId="0" shapeId="0" xr:uid="{00000000-0006-0000-0300-000001000000}">
      <text>
        <r>
          <rPr>
            <sz val="10"/>
            <color rgb="FF000000"/>
            <rFont val="Tahoma"/>
            <family val="2"/>
            <charset val="1"/>
          </rPr>
          <t>informazioni aggiuntive se ritenute necessarie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I2" authorId="0" shapeId="0" xr:uid="{00000000-0006-0000-0400-000013000000}">
      <text>
        <r>
          <rPr>
            <sz val="9"/>
            <color rgb="FF000000"/>
            <rFont val="Tahoma"/>
            <family val="2"/>
            <charset val="1"/>
          </rPr>
          <t>informazioni aggiuntive se ritenute necessarie.</t>
        </r>
      </text>
    </comment>
    <comment ref="U4" authorId="0" shapeId="0" xr:uid="{00000000-0006-0000-0400-00000B000000}">
      <text>
        <r>
          <rPr>
            <sz val="9"/>
            <color rgb="FF000000"/>
            <rFont val="Tahoma"/>
            <family val="2"/>
            <charset val="1"/>
          </rPr>
          <t>Attività legata al posizionamento delle trappole</t>
        </r>
      </text>
    </comment>
    <comment ref="V4" authorId="0" shapeId="0" xr:uid="{00000000-0006-0000-0400-00000C000000}">
      <text>
        <r>
          <rPr>
            <sz val="11"/>
            <color rgb="FF000000"/>
            <rFont val="Arial"/>
            <family val="2"/>
            <charset val="1"/>
          </rPr>
          <t>Attività per i controlli e/o sostituzione dell'attrattivo/feromone</t>
        </r>
        <r>
          <rPr>
            <b/>
            <sz val="9"/>
            <color rgb="FF000000"/>
            <rFont val="Tahoma"/>
            <family val="2"/>
            <charset val="1"/>
          </rPr>
          <t xml:space="preserve"> </t>
        </r>
      </text>
    </comment>
    <comment ref="W4" authorId="0" shapeId="0" xr:uid="{00000000-0006-0000-0400-00000D000000}">
      <text>
        <r>
          <rPr>
            <sz val="9"/>
            <color rgb="FF000000"/>
            <rFont val="Tahoma"/>
            <family val="2"/>
            <charset val="1"/>
          </rPr>
          <t>Operazione finale di tutta l'attività con rimozione della trappola/ultima trappola cromotropica</t>
        </r>
      </text>
    </comment>
    <comment ref="C5" authorId="0" shapeId="0" xr:uid="{00000000-0006-0000-0400-000001000000}">
      <text>
        <r>
          <rPr>
            <sz val="11"/>
            <color rgb="FF000000"/>
            <rFont val="Arial"/>
            <family val="2"/>
            <charset val="1"/>
          </rPr>
          <t xml:space="preserve">Campo obbligatorio, in base all'ID generato dal sistema informatico o altro
</t>
        </r>
      </text>
    </comment>
    <comment ref="F5" authorId="0" shapeId="0" xr:uid="{00000000-0006-0000-0400-000002000000}">
      <text>
        <r>
          <rPr>
            <sz val="11"/>
            <color rgb="FF000000"/>
            <rFont val="Arial"/>
            <family val="2"/>
            <charset val="1"/>
          </rPr>
          <t xml:space="preserve">Testo libero: specificare in caso di other (2.5.6 e 3.4.4) la tipologia del survey site 
</t>
        </r>
      </text>
    </comment>
    <comment ref="I5" authorId="0" shapeId="0" xr:uid="{00000000-0006-0000-0400-000003000000}">
      <text>
        <r>
          <rPr>
            <sz val="9"/>
            <color rgb="FF000000"/>
            <rFont val="Tahoma"/>
            <family val="2"/>
            <charset val="1"/>
          </rPr>
          <t xml:space="preserve">Superficie effettivamente ispezionata
</t>
        </r>
      </text>
    </comment>
    <comment ref="J5" authorId="0" shapeId="0" xr:uid="{00000000-0006-0000-0400-000004000000}">
      <text>
        <r>
          <rPr>
            <sz val="9"/>
            <color rgb="FF000000"/>
            <rFont val="Tahoma"/>
            <family val="2"/>
            <charset val="1"/>
          </rPr>
          <t>Inserire "1" per indicare una singola azione di visual examination effettuata in un specifico sito di indagine (anche per continuità territoriale) e associata ad una determinata coppia di coordinate GPS e una data unica idi ispezione visiva, anche se l'azione è condotta da più operatori. In caso di squadra mista Official e Contract: riportare una sola volta, a vostro criterio di assegnazione.</t>
        </r>
      </text>
    </comment>
    <comment ref="N5" authorId="0" shapeId="0" xr:uid="{00000000-0006-0000-0400-000005000000}">
      <text>
        <r>
          <rPr>
            <sz val="11"/>
            <color rgb="FF000000"/>
            <rFont val="Arial"/>
            <family val="2"/>
            <charset val="1"/>
          </rPr>
          <t>Inserire il numero</t>
        </r>
        <r>
          <rPr>
            <b/>
            <sz val="9"/>
            <color rgb="FF000000"/>
            <rFont val="Tahoma"/>
            <family val="2"/>
            <charset val="1"/>
          </rPr>
          <t xml:space="preserve"> univoco</t>
        </r>
        <r>
          <rPr>
            <sz val="9"/>
            <color rgb="FF000000"/>
            <rFont val="Tahoma"/>
            <family val="2"/>
            <charset val="1"/>
          </rPr>
          <t xml:space="preserve"> assegnato al campione (singolo o multiplo)  in fase di prelievo nella location.</t>
        </r>
      </text>
    </comment>
    <comment ref="O5" authorId="0" shapeId="0" xr:uid="{00000000-0006-0000-0400-000006000000}">
      <text>
        <r>
          <rPr>
            <sz val="9"/>
            <color rgb="FF000000"/>
            <rFont val="Tahoma"/>
            <family val="2"/>
            <charset val="1"/>
          </rPr>
          <t xml:space="preserve">Specificare la tipologia del campione raccolto mediante "Menù  discesa". In caso di "Other"  specificare nella colonna Note for Laboratory. </t>
        </r>
      </text>
    </comment>
    <comment ref="Q5" authorId="0" shapeId="0" xr:uid="{00000000-0006-0000-0400-000007000000}">
      <text>
        <r>
          <rPr>
            <sz val="9"/>
            <color rgb="FF000000"/>
            <rFont val="Tahoma"/>
            <family val="2"/>
            <charset val="1"/>
          </rPr>
          <t>Al fine della tracciabilità dell'attività, inserire il codice assegnato in maniera univoca per ogni singola trappola utilizzata. 
Nel caso di trappole cromotropiche, tale codice univoco identificherà anche il campione (chromotropic trap) nel testing</t>
        </r>
      </text>
    </comment>
    <comment ref="R5" authorId="0" shapeId="0" xr:uid="{00000000-0006-0000-0400-000008000000}">
      <text>
        <r>
          <rPr>
            <sz val="9"/>
            <color rgb="FF000000"/>
            <rFont val="Tahoma"/>
            <family val="2"/>
            <charset val="1"/>
          </rPr>
          <t>E' obbligatorio inserire la tipologia, anche in caso di trappole multistagionali non acquistate nell'anno ma a cui si riferisce l'attività. Aiutarsi con il documento  IO 04 per le specifiche sulle trappole relativamente all'organismo</t>
        </r>
      </text>
    </comment>
    <comment ref="S5" authorId="0" shapeId="0" xr:uid="{00000000-0006-0000-0400-000009000000}">
      <text>
        <r>
          <rPr>
            <sz val="9"/>
            <color rgb="FF000000"/>
            <rFont val="Tahoma"/>
            <family val="2"/>
            <charset val="1"/>
          </rPr>
          <t xml:space="preserve">Indicare la categoria generica come da IO 04 in ultima revisione
</t>
        </r>
      </text>
    </comment>
    <comment ref="T5" authorId="0" shapeId="0" xr:uid="{00000000-0006-0000-0400-00000A000000}">
      <text>
        <r>
          <rPr>
            <sz val="11"/>
            <color rgb="FF000000"/>
            <rFont val="Arial"/>
            <family val="2"/>
            <charset val="1"/>
          </rPr>
          <t xml:space="preserve">Riportare numero </t>
        </r>
        <r>
          <rPr>
            <sz val="9"/>
            <color rgb="FF000000"/>
            <rFont val="Tahoma"/>
            <family val="2"/>
            <charset val="1"/>
          </rPr>
          <t xml:space="preserve">effettivo trappole; nel caso di cromotropiche è il numero trappole effettivamente collocate e non la postazione
</t>
        </r>
      </text>
    </comment>
    <comment ref="Z5" authorId="0" shapeId="0" xr:uid="{00000000-0006-0000-0400-00000E000000}">
      <text>
        <r>
          <rPr>
            <sz val="9"/>
            <color rgb="FF000000"/>
            <rFont val="Tahoma"/>
            <family val="2"/>
            <charset val="1"/>
          </rPr>
          <t>Inserire il numero assegnato in maniera univoca al campione in fase di prelievo.
Non inserire ID del laboratorio se non collegabile all'ID di prelievo.</t>
        </r>
      </text>
    </comment>
    <comment ref="AA5" authorId="0" shapeId="0" xr:uid="{00000000-0006-0000-0400-00000F000000}">
      <text>
        <r>
          <rPr>
            <sz val="9"/>
            <color rgb="FF000000"/>
            <rFont val="Tahoma"/>
            <family val="2"/>
            <charset val="1"/>
          </rPr>
          <t>Indicare la tipologia del campione sul quale verrà effettuato il test mediante "Menù a discesa".</t>
        </r>
      </text>
    </comment>
    <comment ref="AB5" authorId="0" shapeId="0" xr:uid="{00000000-0006-0000-0400-000010000000}">
      <text>
        <r>
          <rPr>
            <sz val="11"/>
            <color rgb="FF000000"/>
            <rFont val="Arial"/>
            <family val="2"/>
            <charset val="1"/>
          </rPr>
          <t xml:space="preserve">Indicare la tipologia del test selezionandolo dal menù a discesa e in caso di "Other", indicare nelle "Note for laboratory"  la tipologia. Aiutarsi con documento con </t>
        </r>
        <r>
          <rPr>
            <b/>
            <sz val="9"/>
            <color rgb="FF000000"/>
            <rFont val="Tahoma"/>
            <family val="2"/>
            <charset val="1"/>
          </rPr>
          <t xml:space="preserve">IO 05 - Tabella per test diagnostici ultima revisione
</t>
        </r>
      </text>
    </comment>
    <comment ref="AF5" authorId="0" shapeId="0" xr:uid="{00000000-0006-0000-0400-000011000000}">
      <text>
        <r>
          <rPr>
            <sz val="9"/>
            <color rgb="FF000000"/>
            <rFont val="Tahoma"/>
            <family val="2"/>
            <charset val="1"/>
          </rPr>
          <t>Indicare il numero di test positivi per singola tipologia applicata</t>
        </r>
      </text>
    </comment>
    <comment ref="AG5" authorId="0" shapeId="0" xr:uid="{00000000-0006-0000-0400-000012000000}">
      <text>
        <r>
          <rPr>
            <sz val="9"/>
            <color rgb="FF000000"/>
            <rFont val="Tahoma"/>
            <family val="2"/>
            <charset val="1"/>
          </rPr>
          <t xml:space="preserve">In caso di procedura diagnostica che richiede più step con metodi diversi, riportare solo una volta la positività del campione in corrispondenza dell'ultimo test di identificazione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I3" authorId="0" shapeId="0" xr:uid="{00000000-0006-0000-0500-000015000000}">
      <text>
        <r>
          <rPr>
            <sz val="9"/>
            <color rgb="FF000000"/>
            <rFont val="Tahoma"/>
            <family val="2"/>
            <charset val="1"/>
          </rPr>
          <t>Informazioni aggiuntive se ritenute necessarie.</t>
        </r>
      </text>
    </comment>
    <comment ref="A5" authorId="0" shapeId="0" xr:uid="{00000000-0006-0000-0500-000001000000}">
      <text>
        <r>
          <rPr>
            <sz val="9"/>
            <color rgb="FF000000"/>
            <rFont val="Tahoma"/>
            <family val="2"/>
            <charset val="1"/>
          </rPr>
          <t>Campo non obbligatorio</t>
        </r>
      </text>
    </comment>
    <comment ref="U5" authorId="0" shapeId="0" xr:uid="{00000000-0006-0000-0500-00000C000000}">
      <text>
        <r>
          <rPr>
            <sz val="9"/>
            <color rgb="FF000000"/>
            <rFont val="Tahoma"/>
            <family val="2"/>
            <charset val="1"/>
          </rPr>
          <t>Attività legata al posizionamento delle trappole</t>
        </r>
      </text>
    </comment>
    <comment ref="V5" authorId="0" shapeId="0" xr:uid="{00000000-0006-0000-0500-00000D000000}">
      <text>
        <r>
          <rPr>
            <b/>
            <sz val="9"/>
            <color rgb="FF000000"/>
            <rFont val="Tahoma"/>
            <family val="2"/>
            <charset val="1"/>
          </rPr>
          <t xml:space="preserve">Attività per i controlli e/o sostituzione dell'attrattivo/feromone </t>
        </r>
      </text>
    </comment>
    <comment ref="W5" authorId="0" shapeId="0" xr:uid="{00000000-0006-0000-0500-00000E000000}">
      <text>
        <r>
          <rPr>
            <b/>
            <sz val="9"/>
            <color rgb="FF000000"/>
            <rFont val="Tahoma"/>
            <family val="2"/>
            <charset val="1"/>
          </rPr>
          <t>Operazione finale di tutta l'attività con rimozione della trappola/ultima trappola cromotropica</t>
        </r>
      </text>
    </comment>
    <comment ref="X5" authorId="0" shapeId="0" xr:uid="{00000000-0006-0000-0500-00000F000000}">
      <text>
        <r>
          <rPr>
            <sz val="9"/>
            <color rgb="FF000000"/>
            <rFont val="Tahoma"/>
            <family val="2"/>
            <charset val="1"/>
          </rPr>
          <t xml:space="preserve">E' possibile riportare in fondo alla colonna direttamente l'importo TOTALE contrattualizzato e fatturato per l'interà attività dell'anno per il determinato ON.
</t>
        </r>
      </text>
    </comment>
    <comment ref="D6" authorId="0" shapeId="0" xr:uid="{00000000-0006-0000-0500-000002000000}">
      <text>
        <r>
          <rPr>
            <b/>
            <sz val="9"/>
            <color rgb="FF000000"/>
            <rFont val="Tahoma"/>
            <family val="2"/>
            <charset val="1"/>
          </rPr>
          <t>Riportare la data dell'ispezione</t>
        </r>
      </text>
    </comment>
    <comment ref="F6" authorId="0" shapeId="0" xr:uid="{00000000-0006-0000-0500-000003000000}">
      <text>
        <r>
          <rPr>
            <sz val="11"/>
            <color rgb="FF000000"/>
            <rFont val="Arial"/>
            <family val="2"/>
            <charset val="1"/>
          </rPr>
          <t xml:space="preserve">Testo libero: specificare in caso di other (2.5.6 e 3.4.4) la tipologia del survey site 
</t>
        </r>
      </text>
    </comment>
    <comment ref="I6" authorId="0" shapeId="0" xr:uid="{00000000-0006-0000-0500-000004000000}">
      <text>
        <r>
          <rPr>
            <b/>
            <sz val="9"/>
            <color rgb="FF000000"/>
            <rFont val="Tahoma"/>
            <family val="2"/>
            <charset val="1"/>
          </rPr>
          <t>Superficie effettivamente ispezionata</t>
        </r>
      </text>
    </comment>
    <comment ref="J6" authorId="0" shapeId="0" xr:uid="{00000000-0006-0000-0500-000005000000}">
      <text>
        <r>
          <rPr>
            <sz val="11"/>
            <color rgb="FF000000"/>
            <rFont val="Arial"/>
            <family val="2"/>
            <charset val="1"/>
          </rPr>
          <t>Indicare "</t>
        </r>
        <r>
          <rPr>
            <b/>
            <sz val="9"/>
            <color rgb="FF000000"/>
            <rFont val="Tahoma"/>
            <family val="2"/>
            <charset val="1"/>
          </rPr>
          <t>1</t>
        </r>
        <r>
          <rPr>
            <sz val="9"/>
            <color rgb="FF000000"/>
            <rFont val="Tahoma"/>
            <family val="2"/>
            <charset val="1"/>
          </rPr>
          <t xml:space="preserve">" per indicare una singola all'azione di visual effettuata nella specifica location indicata e associata a una determinata coppia di coordinate GPS e una data unica di ispezione visiva, anche se l'azione è condotta da più operatori.
In caso di squadra mista Official e Contract: riportare una sola volta a vostro criterio di assegnazione.
</t>
        </r>
      </text>
    </comment>
    <comment ref="N6" authorId="0" shapeId="0" xr:uid="{00000000-0006-0000-0500-000006000000}">
      <text>
        <r>
          <rPr>
            <sz val="9"/>
            <color rgb="FF000000"/>
            <rFont val="Tahoma"/>
            <family val="2"/>
            <charset val="1"/>
          </rPr>
          <t xml:space="preserve">Inserire il numero univoco assegnato al campione (singolo o multiplo)  in fase di prelievo nella location.
</t>
        </r>
      </text>
    </comment>
    <comment ref="O6" authorId="0" shapeId="0" xr:uid="{00000000-0006-0000-0500-000007000000}">
      <text>
        <r>
          <rPr>
            <sz val="9"/>
            <color rgb="FF000000"/>
            <rFont val="Tahoma"/>
            <family val="2"/>
            <charset val="1"/>
          </rPr>
          <t xml:space="preserve">Specificare la tipologia del campione raccolto mediante "Menù  a discesa". In caso di "Other"  specificare nella colonna Note for Laboratory. </t>
        </r>
      </text>
    </comment>
    <comment ref="P6" authorId="0" shapeId="0" xr:uid="{00000000-0006-0000-0500-000008000000}">
      <text>
        <r>
          <rPr>
            <sz val="9"/>
            <color rgb="FF000000"/>
            <rFont val="Tahoma"/>
            <family val="2"/>
            <charset val="1"/>
          </rPr>
          <t>E' possibile riportare in fondo alla colonna direttamente l'importo TOTALE contrattualizzato e fatturato per l'interà attività dell'anno per il determinato ON.</t>
        </r>
      </text>
    </comment>
    <comment ref="Q6" authorId="0" shapeId="0" xr:uid="{00000000-0006-0000-0500-000009000000}">
      <text>
        <r>
          <rPr>
            <sz val="9"/>
            <color rgb="FF000000"/>
            <rFont val="Tahoma"/>
            <family val="2"/>
            <charset val="1"/>
          </rPr>
          <t>Al fine della tracciabilità dell'attività, inserire il codice assegnato in maniera univoca per ogni singola trappola utilizzata. 
Nel caso di trappole cromotropiche, tale codice univoco identificherà anche il campione (chromotropic trap) nel testing</t>
        </r>
      </text>
    </comment>
    <comment ref="R6" authorId="0" shapeId="0" xr:uid="{00000000-0006-0000-0500-00000A000000}">
      <text>
        <r>
          <rPr>
            <sz val="11"/>
            <color rgb="FF000000"/>
            <rFont val="Arial"/>
            <family val="2"/>
            <charset val="1"/>
          </rPr>
          <t xml:space="preserve">E' obbligatorio inserire la tipologia anche in caso di trappole multistagionali non acquistate nell'anno ma a cui si riferisce l'attività. Aiutarsi con il documento </t>
        </r>
        <r>
          <rPr>
            <b/>
            <sz val="9"/>
            <color rgb="FF000000"/>
            <rFont val="Tahoma"/>
            <family val="2"/>
            <charset val="1"/>
          </rPr>
          <t xml:space="preserve">IO 02 - Tabelle terminologia inglese vs italiano </t>
        </r>
        <r>
          <rPr>
            <sz val="9"/>
            <color rgb="FF000000"/>
            <rFont val="Tahoma"/>
            <family val="2"/>
            <charset val="1"/>
          </rPr>
          <t xml:space="preserve">per la traduzione e la IO 06 - Tabella per le caratteristiche di trappolaggio degli organismi
</t>
        </r>
      </text>
    </comment>
    <comment ref="S6" authorId="0" shapeId="0" xr:uid="{00000000-0006-0000-0500-00000B000000}">
      <text>
        <r>
          <rPr>
            <sz val="9"/>
            <color rgb="FF000000"/>
            <rFont val="Tahoma"/>
            <family val="2"/>
            <charset val="1"/>
          </rPr>
          <t>Indicare la categoria generica come da IO 04 in ultima revisione</t>
        </r>
      </text>
    </comment>
    <comment ref="Z6" authorId="0" shapeId="0" xr:uid="{00000000-0006-0000-0500-000010000000}">
      <text>
        <r>
          <rPr>
            <sz val="9"/>
            <color rgb="FF000000"/>
            <rFont val="Tahoma"/>
            <family val="2"/>
            <charset val="1"/>
          </rPr>
          <t>Inserire il numero assegnato in maniera univoca al campione in fase di prelievo
Non inserire ID del laboratorio se non collegabile all'ID di prelievo.</t>
        </r>
      </text>
    </comment>
    <comment ref="AA6" authorId="0" shapeId="0" xr:uid="{00000000-0006-0000-0500-000011000000}">
      <text>
        <r>
          <rPr>
            <sz val="9"/>
            <color rgb="FF000000"/>
            <rFont val="Tahoma"/>
            <family val="2"/>
            <charset val="1"/>
          </rPr>
          <t>Indicare la tipologia del campione sul quale verrà effettuato il test mediante "Menù a discesa". In caso di Other specificare in "Note for laboratory"</t>
        </r>
      </text>
    </comment>
    <comment ref="AB6" authorId="0" shapeId="0" xr:uid="{00000000-0006-0000-0500-000012000000}">
      <text>
        <r>
          <rPr>
            <sz val="11"/>
            <color rgb="FF000000"/>
            <rFont val="Arial"/>
            <family val="2"/>
            <charset val="1"/>
          </rPr>
          <t xml:space="preserve">Indicare la tipologia del test selezionandolo dal menù a discesa e in caso di "Other", indicare nelle "Note for laboratory"  la tipologia. Aiutarsi con documento con IO 05 - Tabella per test diagnostici ultima revisione
</t>
        </r>
      </text>
    </comment>
    <comment ref="AF6" authorId="0" shapeId="0" xr:uid="{00000000-0006-0000-0500-000013000000}">
      <text>
        <r>
          <rPr>
            <sz val="9"/>
            <color rgb="FF000000"/>
            <rFont val="Tahoma"/>
            <family val="2"/>
            <charset val="1"/>
          </rPr>
          <t>Indicare il numero di test positivi per singola tipologia</t>
        </r>
      </text>
    </comment>
    <comment ref="AG6" authorId="0" shapeId="0" xr:uid="{00000000-0006-0000-0500-000014000000}">
      <text>
        <r>
          <rPr>
            <sz val="9"/>
            <color rgb="FF000000"/>
            <rFont val="Tahoma"/>
            <family val="2"/>
            <charset val="1"/>
          </rPr>
          <t xml:space="preserve">In caso di procedura diagnostica che richiede più step con metodi diversi, riportare solo una volta la positività del campione in corrispondenza dell'ultimo test di identificazione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600-000001000000}">
      <text>
        <r>
          <rPr>
            <sz val="11"/>
            <color rgb="FF000000"/>
            <rFont val="Tahoma"/>
            <family val="2"/>
            <charset val="1"/>
          </rPr>
          <t>L'emissione della fattura deve avvenire compatibilmente con con pagamento ENTRO IL 31MARZO 2022</t>
        </r>
      </text>
    </comment>
    <comment ref="F3" authorId="0" shapeId="0" xr:uid="{00000000-0006-0000-0600-000002000000}">
      <text>
        <r>
          <rPr>
            <sz val="10"/>
            <color rgb="FF000000"/>
            <rFont val="Tahoma"/>
            <family val="2"/>
            <charset val="1"/>
          </rPr>
          <t xml:space="preserve">il pagamento deve risultare entro il 31/03/2022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L2" authorId="0" shapeId="0" xr:uid="{00000000-0006-0000-0800-000003000000}">
      <text>
        <r>
          <rPr>
            <sz val="9"/>
            <color rgb="FF000000"/>
            <rFont val="Tahoma"/>
            <family val="2"/>
            <charset val="1"/>
          </rPr>
          <t xml:space="preserve">Specificare l'attività realizzata nella campagna informativa
</t>
        </r>
      </text>
    </comment>
    <comment ref="F3" authorId="0" shapeId="0" xr:uid="{00000000-0006-0000-0800-000001000000}">
      <text>
        <r>
          <rPr>
            <sz val="11"/>
            <color rgb="FF000000"/>
            <rFont val="Arial"/>
            <family val="2"/>
            <charset val="1"/>
          </rPr>
          <t>Indicare in caso di campagna informativa le unità di materiale (es: video) o attività (es: seminari) realizzat</t>
        </r>
        <r>
          <rPr>
            <b/>
            <sz val="9"/>
            <color rgb="FF000000"/>
            <rFont val="Tahoma"/>
            <family val="2"/>
            <charset val="1"/>
          </rPr>
          <t xml:space="preserve">i
</t>
        </r>
      </text>
    </comment>
    <comment ref="G3" authorId="0" shapeId="0" xr:uid="{00000000-0006-0000-0800-000002000000}">
      <text>
        <r>
          <rPr>
            <sz val="9"/>
            <color rgb="FF000000"/>
            <rFont val="Tahoma"/>
            <family val="2"/>
            <charset val="1"/>
          </rPr>
          <t xml:space="preserve">In Official fornire sempre il numero delle ore impegnate dal personale per la realizzazione dell'attività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I3" authorId="0" shapeId="0" xr:uid="{00000000-0006-0000-0900-000001000000}">
      <text>
        <r>
          <rPr>
            <sz val="11"/>
            <color rgb="FF000000"/>
            <rFont val="Arial"/>
            <family val="2"/>
            <charset val="1"/>
          </rPr>
          <t>Indicare in caso di campagna informativa le unità di materiale (es: video) o attività (es: seminari) realizzat</t>
        </r>
        <r>
          <rPr>
            <b/>
            <sz val="9"/>
            <color rgb="FF000000"/>
            <rFont val="Tahoma"/>
            <family val="2"/>
            <charset val="1"/>
          </rPr>
          <t xml:space="preserve">i
</t>
        </r>
      </text>
    </comment>
  </commentList>
</comments>
</file>

<file path=xl/sharedStrings.xml><?xml version="1.0" encoding="utf-8"?>
<sst xmlns="http://schemas.openxmlformats.org/spreadsheetml/2006/main" count="611" uniqueCount="415">
  <si>
    <t>Region:</t>
  </si>
  <si>
    <t>Category and organism:</t>
  </si>
  <si>
    <t>Pest Status 2021</t>
  </si>
  <si>
    <t>Absent</t>
  </si>
  <si>
    <t>Group of Pests for simultoneous survey</t>
  </si>
  <si>
    <t>TABLE A - OFFICIAL STAFF ACTIVITIES                     ANNEX I</t>
  </si>
  <si>
    <t>Eligible activities and measures</t>
  </si>
  <si>
    <t>Eligible direct costs for standard cost</t>
  </si>
  <si>
    <t>Technical report</t>
  </si>
  <si>
    <t>Financial report</t>
  </si>
  <si>
    <t>Activities</t>
  </si>
  <si>
    <t>Measures</t>
  </si>
  <si>
    <t>indicators</t>
  </si>
  <si>
    <t xml:space="preserve">Application Initial Data </t>
  </si>
  <si>
    <t xml:space="preserve">Intermediate  Annual Data Adjustment </t>
  </si>
  <si>
    <t xml:space="preserve"> Intermediatel Data Incurred  by 30/06/2021</t>
  </si>
  <si>
    <t>Final Report Data Incurred  by 31/12/2021</t>
  </si>
  <si>
    <t xml:space="preserve"> APPLICATION
INITIAL ANNUAL BUDGET </t>
  </si>
  <si>
    <t>INTERMEDIATE REPORT</t>
  </si>
  <si>
    <t>FINAL REPORT
TOTAL expenditures incurred by 31 December 2021</t>
  </si>
  <si>
    <t>Technical data</t>
  </si>
  <si>
    <t>Surface  target host/hosts (ha)</t>
  </si>
  <si>
    <t xml:space="preserve"> Annual budget  after adjustment</t>
  </si>
  <si>
    <t>Expenditures incurred by 30 June 2021</t>
  </si>
  <si>
    <t>Sampled surface  target host/hosts (ha)</t>
  </si>
  <si>
    <t>n° visual examination</t>
  </si>
  <si>
    <t>n. samples</t>
  </si>
  <si>
    <t xml:space="preserve">n. traps </t>
  </si>
  <si>
    <t>Sampling</t>
  </si>
  <si>
    <t xml:space="preserve">a) Visual examination
</t>
  </si>
  <si>
    <t>n° hours</t>
  </si>
  <si>
    <t xml:space="preserve">b) Sample taking
</t>
  </si>
  <si>
    <t xml:space="preserve">n° hours </t>
  </si>
  <si>
    <t>c) Trapping</t>
  </si>
  <si>
    <t xml:space="preserve">   TOTAL NUMBER  FIELD INSPECTION     </t>
  </si>
  <si>
    <t>Testing</t>
  </si>
  <si>
    <t>costs for official  personnel 
costs for test kits 
costs for reagents 
costs for consumables</t>
  </si>
  <si>
    <t>Typology of test</t>
  </si>
  <si>
    <t>No. of tests 
Initial Application</t>
  </si>
  <si>
    <t>No. of tests 
Intermediate</t>
  </si>
  <si>
    <t>Incurred  tests 
Intermediate</t>
  </si>
  <si>
    <t>No. of tests 
Final</t>
  </si>
  <si>
    <t>N° positive tests</t>
  </si>
  <si>
    <t>N° positive samples</t>
  </si>
  <si>
    <t>TOTAL TESTING</t>
  </si>
  <si>
    <r>
      <rPr>
        <b/>
        <sz val="14"/>
        <color rgb="FF000000"/>
        <rFont val="Arial"/>
        <family val="2"/>
        <charset val="1"/>
      </rPr>
      <t xml:space="preserve">Other measures (Informative campaign, sniffer dogs; measures not included in standard cost) 
</t>
    </r>
    <r>
      <rPr>
        <sz val="14"/>
        <rFont val="Arial"/>
        <family val="2"/>
        <charset val="1"/>
      </rPr>
      <t xml:space="preserve">(over cost for traps)
</t>
    </r>
  </si>
  <si>
    <t>Description of measures</t>
  </si>
  <si>
    <t>No. of hours/units  Application</t>
  </si>
  <si>
    <t>No. of hours/units
Intermediate</t>
  </si>
  <si>
    <t>Incurred hours/units
Intermediate</t>
  </si>
  <si>
    <t>No. of hours/units
Final</t>
  </si>
  <si>
    <t>costs for official personnel
cost for materials</t>
  </si>
  <si>
    <t>Trap cost over ceiling (41€)</t>
  </si>
  <si>
    <t>TOTAL OTHER MEASURES</t>
  </si>
  <si>
    <t>TOTAL OFFICIAL BUDGET</t>
  </si>
  <si>
    <t xml:space="preserve">TABLE B- CONTRACTED ACTIVITIES                       ANNEX II </t>
  </si>
  <si>
    <t>Eligible direct costs</t>
  </si>
  <si>
    <t>Indicators</t>
  </si>
  <si>
    <r>
      <rPr>
        <b/>
        <sz val="14"/>
        <rFont val="Arial"/>
        <family val="2"/>
        <charset val="1"/>
      </rPr>
      <t xml:space="preserve">FINAL REPORT
</t>
    </r>
    <r>
      <rPr>
        <sz val="14"/>
        <rFont val="Arial"/>
        <family val="2"/>
        <charset val="1"/>
      </rPr>
      <t xml:space="preserve">
TOTAL expenditures incurred by 31 December 2021</t>
    </r>
  </si>
  <si>
    <t>n° samples</t>
  </si>
  <si>
    <t xml:space="preserve">n° traps </t>
  </si>
  <si>
    <t>a) Visual examination</t>
  </si>
  <si>
    <t>Invoice</t>
  </si>
  <si>
    <t>b) Sample taking</t>
  </si>
  <si>
    <t>No. of tests 
Initial (Application</t>
  </si>
  <si>
    <t>N° positive Tests</t>
  </si>
  <si>
    <t>Sample final result (N° positive samples)</t>
  </si>
  <si>
    <t>TOTALE TESTING</t>
  </si>
  <si>
    <t xml:space="preserve">Other measures (Informative campaign, sniffer dogs; measures not included in standard cost) 
</t>
  </si>
  <si>
    <t>No. of contract Application</t>
  </si>
  <si>
    <t>No. of contracts
Intermediate</t>
  </si>
  <si>
    <t>No. of contracts
Final</t>
  </si>
  <si>
    <t xml:space="preserve"> Invoice</t>
  </si>
  <si>
    <t>TOTAL CONTRACT BUDGET</t>
  </si>
  <si>
    <t>Date</t>
  </si>
  <si>
    <t>"Phitosanitary program ( Single market program)"  Responsable</t>
  </si>
  <si>
    <t>Administrative Responsable</t>
  </si>
  <si>
    <t>Name Surname</t>
  </si>
  <si>
    <t>Signature</t>
  </si>
  <si>
    <t>official stamp</t>
  </si>
  <si>
    <t xml:space="preserve">TABLE 1A - OFFICIAL STAFF ACTIVITIES             </t>
  </si>
  <si>
    <t>GENERAL TECHNICAL INFORMATION</t>
  </si>
  <si>
    <t xml:space="preserve">SAMPLING: technical numbers and time spent </t>
  </si>
  <si>
    <t>TESTING</t>
  </si>
  <si>
    <t>OTHER MEASURES</t>
  </si>
  <si>
    <t>Comments</t>
  </si>
  <si>
    <t>Timing</t>
  </si>
  <si>
    <t>Plant  Materials/Commodities</t>
  </si>
  <si>
    <t>January</t>
  </si>
  <si>
    <t>plants</t>
  </si>
  <si>
    <t>roots</t>
  </si>
  <si>
    <t>February</t>
  </si>
  <si>
    <t>fruits</t>
  </si>
  <si>
    <t>tuber</t>
  </si>
  <si>
    <t>March</t>
  </si>
  <si>
    <t>seeds</t>
  </si>
  <si>
    <t>traps</t>
  </si>
  <si>
    <t>April</t>
  </si>
  <si>
    <t>soil</t>
  </si>
  <si>
    <t>other</t>
  </si>
  <si>
    <t>May</t>
  </si>
  <si>
    <t>packaging materials</t>
  </si>
  <si>
    <t>….......</t>
  </si>
  <si>
    <t>June</t>
  </si>
  <si>
    <t>wood</t>
  </si>
  <si>
    <t>July</t>
  </si>
  <si>
    <t>machinery vehicles</t>
  </si>
  <si>
    <t>VISUAL EXAMINATION</t>
  </si>
  <si>
    <t xml:space="preserve">SAMPLE TAKING 
</t>
  </si>
  <si>
    <t>TRAPPING</t>
  </si>
  <si>
    <t>TOTAL HOURS</t>
  </si>
  <si>
    <t>EXPENDURE TRAPS OVER CEILING</t>
  </si>
  <si>
    <t>August</t>
  </si>
  <si>
    <t>vector</t>
  </si>
  <si>
    <t>September</t>
  </si>
  <si>
    <t>water</t>
  </si>
  <si>
    <t>October</t>
  </si>
  <si>
    <t>plant for plantings</t>
  </si>
  <si>
    <t>November</t>
  </si>
  <si>
    <t>cut, branches and flowers</t>
  </si>
  <si>
    <t>December</t>
  </si>
  <si>
    <t>bulbs</t>
  </si>
  <si>
    <t>TECHNICAL INFORMATION</t>
  </si>
  <si>
    <t>Typology of survey site</t>
  </si>
  <si>
    <t xml:space="preserve">No. of survey sites for typology </t>
  </si>
  <si>
    <t xml:space="preserve"> Surface of the target host/hosts (ha)</t>
  </si>
  <si>
    <t>Sampled surface of the target host/hosts (ha)</t>
  </si>
  <si>
    <t>Risk area ( if available)</t>
  </si>
  <si>
    <t>sup. (ha)</t>
  </si>
  <si>
    <t>No. visual examination</t>
  </si>
  <si>
    <t xml:space="preserve">No. Total Hours </t>
  </si>
  <si>
    <t xml:space="preserve">No. samples </t>
  </si>
  <si>
    <t>No. traps placed</t>
  </si>
  <si>
    <t>typology of trap</t>
  </si>
  <si>
    <r>
      <rPr>
        <sz val="11"/>
        <rFont val="Arial"/>
        <family val="2"/>
        <charset val="1"/>
      </rPr>
      <t xml:space="preserve">n. of action </t>
    </r>
    <r>
      <rPr>
        <i/>
        <sz val="11"/>
        <rFont val="Arial"/>
        <family val="2"/>
        <charset val="1"/>
      </rPr>
      <t>per</t>
    </r>
    <r>
      <rPr>
        <sz val="11"/>
        <rFont val="Arial"/>
        <family val="2"/>
        <charset val="1"/>
      </rPr>
      <t xml:space="preserve"> trap </t>
    </r>
  </si>
  <si>
    <t>Actual unit cost per trap</t>
  </si>
  <si>
    <t>Expendure over 41€</t>
  </si>
  <si>
    <t>Total expedure cost</t>
  </si>
  <si>
    <t>typology of test</t>
  </si>
  <si>
    <t>No. tests</t>
  </si>
  <si>
    <t>unit cost</t>
  </si>
  <si>
    <t>TOTAL COST</t>
  </si>
  <si>
    <t>Comments and specifications</t>
  </si>
  <si>
    <t xml:space="preserve">Description </t>
  </si>
  <si>
    <t>N. of units</t>
  </si>
  <si>
    <t>N. hours</t>
  </si>
  <si>
    <t xml:space="preserve"> unit cost</t>
  </si>
  <si>
    <t>1.4 forest</t>
  </si>
  <si>
    <t>Morphological identification</t>
  </si>
  <si>
    <t>OVERCOST FOR TRAP</t>
  </si>
  <si>
    <t>Typology</t>
  </si>
  <si>
    <t>Over cost</t>
  </si>
  <si>
    <t xml:space="preserve"> </t>
  </si>
  <si>
    <t xml:space="preserve">TABLE 1B - CONTRACT ACTIVITIES             </t>
  </si>
  <si>
    <t>SAMPLING : techical numbers and time spent</t>
  </si>
  <si>
    <t>SAMPLE TAKING</t>
  </si>
  <si>
    <t>No. of survey sites per typology</t>
  </si>
  <si>
    <t>No. Total hours</t>
  </si>
  <si>
    <t>Typology of trap</t>
  </si>
  <si>
    <t>N. contract</t>
  </si>
  <si>
    <t xml:space="preserve">TABLE 1 - OFFICIAL STAFF ACTIVITIES             </t>
  </si>
  <si>
    <t>FIELD EXAMINATION</t>
  </si>
  <si>
    <t>VISUAL INSPECTIONS</t>
  </si>
  <si>
    <t>Typology of Survey site</t>
  </si>
  <si>
    <t>Typology of area</t>
  </si>
  <si>
    <t xml:space="preserve">No. of Survey site </t>
  </si>
  <si>
    <t>n. trees</t>
  </si>
  <si>
    <t>Plant  Materials/commodity</t>
  </si>
  <si>
    <t>No. visual inspection
  No.sites</t>
  </si>
  <si>
    <t xml:space="preserve">n. attractant </t>
  </si>
  <si>
    <t xml:space="preserve">Table 3A - OFFICIAL STAFF ACTIVITIES                           </t>
  </si>
  <si>
    <t>TRACEABILITY</t>
  </si>
  <si>
    <t>VISUAL EXAMINATION (VE)</t>
  </si>
  <si>
    <t>Note for survey</t>
  </si>
  <si>
    <t>Name of inspector</t>
  </si>
  <si>
    <t xml:space="preserve">Report/Document </t>
  </si>
  <si>
    <t xml:space="preserve">Traps </t>
  </si>
  <si>
    <t xml:space="preserve">Trapping installation / reinstalling </t>
  </si>
  <si>
    <t>Trapping control/pheromone or bait exchange</t>
  </si>
  <si>
    <t>Trapping removal</t>
  </si>
  <si>
    <t>TOTAL N° HOURS</t>
  </si>
  <si>
    <t>RESULT OF TRAPPING</t>
  </si>
  <si>
    <t xml:space="preserve">ID trip authorization  </t>
  </si>
  <si>
    <t xml:space="preserve">ID monitoring report  </t>
  </si>
  <si>
    <t>survey site</t>
  </si>
  <si>
    <t>other survey site (2.5.6 and 3.4.4  specification)</t>
  </si>
  <si>
    <t xml:space="preserve">Geographical coordinates GPS-WGS 84 / EPSG: 4326 
 </t>
  </si>
  <si>
    <t>Visual examination units</t>
  </si>
  <si>
    <t>N° hours</t>
  </si>
  <si>
    <t>RESULT OF VISUAL EXAMINATION</t>
  </si>
  <si>
    <t xml:space="preserve">N. samples </t>
  </si>
  <si>
    <t>Sample  code</t>
  </si>
  <si>
    <t>Typology of samples</t>
  </si>
  <si>
    <t>Trap code</t>
  </si>
  <si>
    <t>EU trap category</t>
  </si>
  <si>
    <t>N. traps placed</t>
  </si>
  <si>
    <t>Sample code</t>
  </si>
  <si>
    <t>N. tests</t>
  </si>
  <si>
    <t>Unit cost</t>
  </si>
  <si>
    <t>n. positive tests</t>
  </si>
  <si>
    <t>RESULT OF TESTING 
(positive samples)</t>
  </si>
  <si>
    <t>Note for laboratory</t>
  </si>
  <si>
    <t xml:space="preserve"> Table 2  - CONTRACTED ACTIVITIES                    </t>
  </si>
  <si>
    <t xml:space="preserve">Table 3B -  CONTRACT STAFF ACTIVITIES                           </t>
  </si>
  <si>
    <t>Traps</t>
  </si>
  <si>
    <t>Trapping activity performed</t>
  </si>
  <si>
    <t>ID supplier</t>
  </si>
  <si>
    <t>Name of supplier</t>
  </si>
  <si>
    <t xml:space="preserve">Trapping 
installation/reinstalling </t>
  </si>
  <si>
    <t>Trapping control/pheromone exchange</t>
  </si>
  <si>
    <t>N° Total Hours</t>
  </si>
  <si>
    <t>Survey site</t>
  </si>
  <si>
    <t xml:space="preserve">geographical coordinates GPS-WGS 84 / EPSG: 4326 
 </t>
  </si>
  <si>
    <t xml:space="preserve">N° hours </t>
  </si>
  <si>
    <t>Typology of sample</t>
  </si>
  <si>
    <t>N. positive tests</t>
  </si>
  <si>
    <t xml:space="preserve"> Table 3C - CONTRACT FINANCIALS</t>
  </si>
  <si>
    <t>VISUAL EXAMINATION COST</t>
  </si>
  <si>
    <t>SAMPLE TAKING COST</t>
  </si>
  <si>
    <t>TRAPPING COST</t>
  </si>
  <si>
    <t>N. invoice</t>
  </si>
  <si>
    <t>Date of invoice</t>
  </si>
  <si>
    <t>N. payment</t>
  </si>
  <si>
    <t>Date of payment</t>
  </si>
  <si>
    <t xml:space="preserve"> N. hours</t>
  </si>
  <si>
    <t>Total cost</t>
  </si>
  <si>
    <t>TOTAL REAL COST</t>
  </si>
  <si>
    <t xml:space="preserve">TOTAL SEMPLIFIED COST </t>
  </si>
  <si>
    <t xml:space="preserve"> Table 4 - Host species</t>
  </si>
  <si>
    <t>Id Pest/EPPO code</t>
  </si>
  <si>
    <t>Pest</t>
  </si>
  <si>
    <t>Id Plant host</t>
  </si>
  <si>
    <t>Plant host</t>
  </si>
  <si>
    <t xml:space="preserve">TABLE 5A- OFFICIAL OTHER MEASURES            </t>
  </si>
  <si>
    <t>TECHNICAL AND FINANCIAL INFORMATION</t>
  </si>
  <si>
    <t>NOTES</t>
  </si>
  <si>
    <t>name of technician</t>
  </si>
  <si>
    <t>n° report/ document</t>
  </si>
  <si>
    <t>date</t>
  </si>
  <si>
    <t>Type of measure</t>
  </si>
  <si>
    <t>Description of measure                     (free text describing the measure)</t>
  </si>
  <si>
    <t>No. of Units</t>
  </si>
  <si>
    <t>No. Hours</t>
  </si>
  <si>
    <t>Unit Cost</t>
  </si>
  <si>
    <t>Total personnel cost</t>
  </si>
  <si>
    <t>Cost of material</t>
  </si>
  <si>
    <t>Total Cost</t>
  </si>
  <si>
    <t>Total</t>
  </si>
  <si>
    <t>Pest Survey  Responsable</t>
  </si>
  <si>
    <t>(Date and sign)</t>
  </si>
  <si>
    <t xml:space="preserve">TABLE 5B - CONTRACTED OTHER MEASURES            </t>
  </si>
  <si>
    <t>INFORMATION OTHER MEASURES</t>
  </si>
  <si>
    <t>name of supplier</t>
  </si>
  <si>
    <t>invoice references</t>
  </si>
  <si>
    <t>n. invoice</t>
  </si>
  <si>
    <t>date of  invoice</t>
  </si>
  <si>
    <t>n. payment</t>
  </si>
  <si>
    <t>date of payment</t>
  </si>
  <si>
    <t>Regioni</t>
  </si>
  <si>
    <t>Organismo</t>
  </si>
  <si>
    <t>SURVEY SITE - IO 07</t>
  </si>
  <si>
    <t>Typology of test (EU)</t>
  </si>
  <si>
    <t>Pest status</t>
  </si>
  <si>
    <t>X</t>
  </si>
  <si>
    <t>Other measures</t>
  </si>
  <si>
    <t>Result of survey - VE</t>
  </si>
  <si>
    <t>Result of survey - Trapping</t>
  </si>
  <si>
    <t>Trap category</t>
  </si>
  <si>
    <t>Abruzzo</t>
  </si>
  <si>
    <t>PRIORITY 1</t>
  </si>
  <si>
    <t>1.1 field (arable, pasture)</t>
  </si>
  <si>
    <t>Bark</t>
  </si>
  <si>
    <t>ELISA</t>
  </si>
  <si>
    <t>CHROMOTROPIC TRAP</t>
  </si>
  <si>
    <r>
      <rPr>
        <sz val="11"/>
        <rFont val="Arial"/>
        <family val="2"/>
        <charset val="1"/>
      </rPr>
      <t>Present: widely distributed</t>
    </r>
    <r>
      <rPr>
        <sz val="11"/>
        <color rgb="FFFF0000"/>
        <rFont val="Arial"/>
        <family val="2"/>
        <charset val="1"/>
      </rPr>
      <t xml:space="preserve"> </t>
    </r>
  </si>
  <si>
    <t>Informative campaign</t>
  </si>
  <si>
    <t>Present</t>
  </si>
  <si>
    <t>Bait trap</t>
  </si>
  <si>
    <t>Basilicata</t>
  </si>
  <si>
    <t>P1- Agrilus anxius Gory [AGRLAX]</t>
  </si>
  <si>
    <t>1.2 orchard/vineyard</t>
  </si>
  <si>
    <t>Branch</t>
  </si>
  <si>
    <t>Biotest (biological test, pathogenicity test)</t>
  </si>
  <si>
    <t>CROSS VANE</t>
  </si>
  <si>
    <t xml:space="preserve">Present: not widely distributed and not under official control </t>
  </si>
  <si>
    <t>Sniffer dogs</t>
  </si>
  <si>
    <t>Present with destructive sample</t>
  </si>
  <si>
    <t>Flight interception trap</t>
  </si>
  <si>
    <t>Calabria</t>
  </si>
  <si>
    <t>P1- Agrilus planipennis Fairmaire [AGRLPL]</t>
  </si>
  <si>
    <t>1.3 nursery</t>
  </si>
  <si>
    <t>Chipboard</t>
  </si>
  <si>
    <t>Extraction (and microscopy, for Nematodes)</t>
  </si>
  <si>
    <t>DELTA TRAP</t>
  </si>
  <si>
    <r>
      <rPr>
        <sz val="11"/>
        <rFont val="Arial"/>
        <family val="2"/>
        <charset val="1"/>
      </rPr>
      <t>Present: not widely distributed and under official control</t>
    </r>
    <r>
      <rPr>
        <sz val="11"/>
        <color rgb="FFFF0000"/>
        <rFont val="Arial"/>
        <family val="2"/>
        <charset val="1"/>
      </rPr>
      <t xml:space="preserve"> </t>
    </r>
  </si>
  <si>
    <t>Drone</t>
  </si>
  <si>
    <t>Specimen/trap sent to  laboratory</t>
  </si>
  <si>
    <t>Glass-barrier trap</t>
  </si>
  <si>
    <t>Campania</t>
  </si>
  <si>
    <t>P1 - Anastrepha ludens (Loew) [ANSTLU]</t>
  </si>
  <si>
    <t>Chromotropic/Sticky Trap</t>
  </si>
  <si>
    <t>IF Test</t>
  </si>
  <si>
    <t>FOOD LURE BASED TRAP</t>
  </si>
  <si>
    <t>Present at low prevalence</t>
  </si>
  <si>
    <t>Other</t>
  </si>
  <si>
    <t>Absent with destructive sample</t>
  </si>
  <si>
    <t>Mass trapping with baiting trap</t>
  </si>
  <si>
    <t>Emilia-Romagna</t>
  </si>
  <si>
    <t>P1 - Anoplophora chinensis (Thomson) [ANOLCN]</t>
  </si>
  <si>
    <t>2.1 private gardens</t>
  </si>
  <si>
    <t>Cutting</t>
  </si>
  <si>
    <t>Microscopically Identification (Microscopy)</t>
  </si>
  <si>
    <t>FUNNEL TRAP</t>
  </si>
  <si>
    <t xml:space="preserve">Present: except in specified pest free areas </t>
  </si>
  <si>
    <t>Sampled</t>
  </si>
  <si>
    <t>Pheromone trap</t>
  </si>
  <si>
    <t>Friuli Venezia Giulia</t>
  </si>
  <si>
    <t>P1 - Anoplophora glabripennis (Motschulsky) [ANOLGL]</t>
  </si>
  <si>
    <t>2.2 public sites</t>
  </si>
  <si>
    <t>Fruit</t>
  </si>
  <si>
    <t xml:space="preserve">Molecular Testing 1 = Reverse Transcriptase (RT) - PCR </t>
  </si>
  <si>
    <t>LIGHT TRAP</t>
  </si>
  <si>
    <r>
      <rPr>
        <sz val="11"/>
        <rFont val="Arial"/>
        <family val="2"/>
        <charset val="1"/>
      </rPr>
      <t>Present: transient</t>
    </r>
    <r>
      <rPr>
        <sz val="11"/>
        <color rgb="FFFF0000"/>
        <rFont val="Arial"/>
        <family val="2"/>
        <charset val="1"/>
      </rPr>
      <t xml:space="preserve"> </t>
    </r>
  </si>
  <si>
    <t>Sticky trap</t>
  </si>
  <si>
    <t>Lazio</t>
  </si>
  <si>
    <t>P1 - Anthonomus eugenii Cano [ANTHEU]</t>
  </si>
  <si>
    <t>2.3. conservation area (untouched)</t>
  </si>
  <si>
    <t>Insect- adult</t>
  </si>
  <si>
    <t>Molecular testing 2 = Nested - PCR</t>
  </si>
  <si>
    <t>MALAISE TRAP</t>
  </si>
  <si>
    <r>
      <rPr>
        <sz val="11"/>
        <rFont val="Arial"/>
        <family val="2"/>
        <charset val="1"/>
      </rPr>
      <t>Absent: pest not recorded</t>
    </r>
    <r>
      <rPr>
        <sz val="11"/>
        <color rgb="FFFF0000"/>
        <rFont val="Arial"/>
        <family val="2"/>
        <charset val="1"/>
      </rPr>
      <t xml:space="preserve"> </t>
    </r>
  </si>
  <si>
    <t>Liguria</t>
  </si>
  <si>
    <t>P1 - Aromia bungii (Faldermann) [AROMBU]</t>
  </si>
  <si>
    <t>2.4 wild plants in areas other than conservation areas</t>
  </si>
  <si>
    <t>Insect- larvae</t>
  </si>
  <si>
    <t>Molecular testing 3 = LAMP</t>
  </si>
  <si>
    <t>MCPHAIL TRAP</t>
  </si>
  <si>
    <r>
      <rPr>
        <sz val="11"/>
        <rFont val="Arial"/>
        <family val="2"/>
        <charset val="1"/>
      </rPr>
      <t>Absent: the entire country is pest free</t>
    </r>
    <r>
      <rPr>
        <sz val="11"/>
        <color rgb="FFFF0000"/>
        <rFont val="Arial"/>
        <family val="2"/>
        <charset val="1"/>
      </rPr>
      <t xml:space="preserve"> </t>
    </r>
  </si>
  <si>
    <t>Results of testing</t>
  </si>
  <si>
    <t>Lombardia</t>
  </si>
  <si>
    <t>P1 - Bactericera cockerelli (Sulc.) [PARZCO]</t>
  </si>
  <si>
    <t>2.5.1 other open area: garden centre</t>
  </si>
  <si>
    <t>Insect- pupe/crisalid</t>
  </si>
  <si>
    <t>MULTIFUNNEL</t>
  </si>
  <si>
    <r>
      <rPr>
        <sz val="11"/>
        <rFont val="Arial"/>
        <family val="2"/>
        <charset val="1"/>
      </rPr>
      <t>Absent: pest records invalid</t>
    </r>
    <r>
      <rPr>
        <sz val="11"/>
        <color rgb="FFFF0000"/>
        <rFont val="Arial"/>
        <family val="2"/>
        <charset val="1"/>
      </rPr>
      <t xml:space="preserve"> </t>
    </r>
  </si>
  <si>
    <t>Marche</t>
  </si>
  <si>
    <t>P1 - Bactrocera dorsalis (Hendel) [DACUDO]</t>
  </si>
  <si>
    <t>2.5.2 other open area: commercial sites that uses wood packaging material</t>
  </si>
  <si>
    <t>Leaf</t>
  </si>
  <si>
    <t>Nutritional and Enzymatic Tests (Biochemical test)</t>
  </si>
  <si>
    <t>PITFALLTRAP</t>
  </si>
  <si>
    <t>Absent: pest no longer present</t>
  </si>
  <si>
    <t>Molise</t>
  </si>
  <si>
    <t>P1 - Bactrocera zonata (Saunders) [DACUZO]</t>
  </si>
  <si>
    <t xml:space="preserve">2.5.3 other open area: irrigation and drainage network </t>
  </si>
  <si>
    <t>Mixed sample</t>
  </si>
  <si>
    <t>PCR</t>
  </si>
  <si>
    <t>REBEL TRAP</t>
  </si>
  <si>
    <r>
      <rPr>
        <sz val="11"/>
        <rFont val="Arial"/>
        <family val="2"/>
        <charset val="1"/>
      </rPr>
      <t>Absent: pest eraticated</t>
    </r>
    <r>
      <rPr>
        <sz val="11"/>
        <color rgb="FFFF0000"/>
        <rFont val="Arial"/>
        <family val="2"/>
        <charset val="1"/>
      </rPr>
      <t xml:space="preserve"> </t>
    </r>
  </si>
  <si>
    <t>Indeterminate</t>
  </si>
  <si>
    <t>Piemonte</t>
  </si>
  <si>
    <t>P1 - Bursaphelenchus xylophilus (Steiner et Bührer) Nickle et al. [BURSXY]</t>
  </si>
  <si>
    <t>2.5.4 other open area: wetlands</t>
  </si>
  <si>
    <t>Plant</t>
  </si>
  <si>
    <t>PCR+Sequencing/RT-PCR+Sequencing</t>
  </si>
  <si>
    <t>STINK BUG TRAP</t>
  </si>
  <si>
    <t>Puglia</t>
  </si>
  <si>
    <t>P1 - Candidatus Liberibacter spp., causal agent of Huanglongbing disease of citrus/citrus greening [1LIBEG], [LIBEAF], [LIBEAM], [LIBEAS]</t>
  </si>
  <si>
    <t>2.5.5 other open area: wood industry</t>
  </si>
  <si>
    <t>Plant for planting</t>
  </si>
  <si>
    <t>Plating technique (isolation of bacteria colonies)</t>
  </si>
  <si>
    <t>SWIPE NET</t>
  </si>
  <si>
    <t>Sardegna</t>
  </si>
  <si>
    <t>P1 - Conotrachelus nenuphar (Herbst) [CONHNE]</t>
  </si>
  <si>
    <t>2.5.6 other open area: other (specify in comments)</t>
  </si>
  <si>
    <t>Root</t>
  </si>
  <si>
    <t>Real-time PCR</t>
  </si>
  <si>
    <t>THEYSOHN BARK BEETLE SLOT TRAP</t>
  </si>
  <si>
    <t>Sicilia</t>
  </si>
  <si>
    <t>P1 - Dendrolimus sibiricus Tschetverikov [DENDSI]</t>
  </si>
  <si>
    <t>3.1 greenhouse</t>
  </si>
  <si>
    <t>Sawdust</t>
  </si>
  <si>
    <t>Selective (Tissue) Culture Media</t>
  </si>
  <si>
    <t>TRINET</t>
  </si>
  <si>
    <t>Toscana</t>
  </si>
  <si>
    <t>P1 - Phyllosticta citricarpa (McAlpine) Van der Aa [GUIGCI]</t>
  </si>
  <si>
    <t>3.2 private site, other than greenhouse</t>
  </si>
  <si>
    <t>Seeds</t>
  </si>
  <si>
    <t>Serological Test 1 = DTBIA</t>
  </si>
  <si>
    <t>VARIO TRAP</t>
  </si>
  <si>
    <t>Umbria</t>
  </si>
  <si>
    <t>P1 - Popillia japonica Newman [POPIJA]</t>
  </si>
  <si>
    <t>3.3 public site, other than greenhouse</t>
  </si>
  <si>
    <t>Shoot</t>
  </si>
  <si>
    <t>Serological Tests 2 = Lateral flow</t>
  </si>
  <si>
    <t>WATER TRAPS</t>
  </si>
  <si>
    <t>Veneto</t>
  </si>
  <si>
    <t>P1 - Rhagoletis pomonella Walsh [RHAGPO]</t>
  </si>
  <si>
    <t xml:space="preserve">3.4.1 other closed condition: commercial sites that uses wood packaging material </t>
  </si>
  <si>
    <t>Soil and root sample</t>
  </si>
  <si>
    <t>Other testing (specify in Note for laboratory)</t>
  </si>
  <si>
    <t>Valle d'Aosta</t>
  </si>
  <si>
    <t>P1 - Spodoptera frugiperda (Smith) [LAPHFR]</t>
  </si>
  <si>
    <t>3.4.2 other closed condition: garden centre</t>
  </si>
  <si>
    <t>Soil sample</t>
  </si>
  <si>
    <t>Provincia Autonoma Trento</t>
  </si>
  <si>
    <t>P1 - Thaumatotibia leucotreta (Meyrick) [ARGPLE]</t>
  </si>
  <si>
    <t>3.4.3 other closed condition: wood industry</t>
  </si>
  <si>
    <t>Trap</t>
  </si>
  <si>
    <t>P1 - Xylella fastidiosa (Wells et al.) [XYLEFA]</t>
  </si>
  <si>
    <t>3.4.4 other closed condition: other (specify in comments)</t>
  </si>
  <si>
    <t>Tubers</t>
  </si>
  <si>
    <t>Water</t>
  </si>
  <si>
    <t>Wood packing</t>
  </si>
  <si>
    <t>Other (specify in Note for laboratory)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</si>
</sst>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quot;€ &quot;#,##0.00"/>
    <numFmt numFmtId="165" formatCode="0.000"/>
    <numFmt numFmtId="166" formatCode="0.0000"/>
    <numFmt numFmtId="167" formatCode="_-* #,##0.00&quot; €&quot;_-;\-* #,##0.00&quot; €&quot;_-;_-* \-??&quot; €&quot;_-;_-@_-"/>
    <numFmt numFmtId="168" formatCode="_-&quot;€ &quot;* #,##0.00_-;&quot;-€ &quot;* #,##0.00_-;_-&quot;€ &quot;* \-??_-;_-@_-"/>
    <numFmt numFmtId="169" formatCode="yyyy\ mm\ dd"/>
    <numFmt numFmtId="170" formatCode="0.00000"/>
    <numFmt numFmtId="171" formatCode="_-* #,##0.00\ [$€-410]_-;\-* #,##0.00\ [$€-410]_-;_-* \-??\ [$€-410]_-;_-@_-"/>
    <numFmt numFmtId="172" formatCode="#,##0.00&quot; €&quot;"/>
    <numFmt numFmtId="173" formatCode="[$€-410]\ #,##0.00;[Red]\-[$€-410]\ #,##0.00"/>
  </numFmts>
  <fonts count="55" x14ac:knownFonts="1">
    <font>
      <sz val="11"/>
      <color rgb="FF000000"/>
      <name val="Arial"/>
      <family val="2"/>
      <charset val="1"/>
    </font>
    <font>
      <b/>
      <sz val="14"/>
      <name val="Arial"/>
      <family val="2"/>
      <charset val="1"/>
    </font>
    <font>
      <sz val="16"/>
      <name val="Arial"/>
      <family val="2"/>
      <charset val="1"/>
    </font>
    <font>
      <sz val="14"/>
      <name val="Arial"/>
      <family val="2"/>
      <charset val="1"/>
    </font>
    <font>
      <sz val="16"/>
      <color rgb="FF000000"/>
      <name val="Arial"/>
      <family val="2"/>
      <charset val="1"/>
    </font>
    <font>
      <b/>
      <sz val="12"/>
      <name val="Arial"/>
      <family val="2"/>
      <charset val="1"/>
    </font>
    <font>
      <i/>
      <sz val="11"/>
      <color rgb="FF000000"/>
      <name val="Arial"/>
      <family val="2"/>
      <charset val="1"/>
    </font>
    <font>
      <sz val="14"/>
      <color rgb="FF000000"/>
      <name val="Arial"/>
      <family val="2"/>
      <charset val="1"/>
    </font>
    <font>
      <i/>
      <sz val="14"/>
      <color rgb="FF000000"/>
      <name val="Arial"/>
      <family val="2"/>
      <charset val="1"/>
    </font>
    <font>
      <b/>
      <sz val="14"/>
      <color rgb="FF000000"/>
      <name val="Arial"/>
      <family val="2"/>
      <charset val="1"/>
    </font>
    <font>
      <b/>
      <sz val="12"/>
      <color rgb="FF000000"/>
      <name val="Arial"/>
      <family val="2"/>
      <charset val="1"/>
    </font>
    <font>
      <b/>
      <sz val="14"/>
      <color rgb="FFFF0000"/>
      <name val="Arial"/>
      <family val="2"/>
      <charset val="1"/>
    </font>
    <font>
      <b/>
      <sz val="11"/>
      <color rgb="FF000000"/>
      <name val="Arial"/>
      <family val="2"/>
      <charset val="1"/>
    </font>
    <font>
      <b/>
      <sz val="16"/>
      <color rgb="FF000000"/>
      <name val="Arial"/>
      <family val="2"/>
      <charset val="1"/>
    </font>
    <font>
      <u/>
      <sz val="11"/>
      <color rgb="FF0563C1"/>
      <name val="Arial"/>
      <family val="2"/>
      <charset val="1"/>
    </font>
    <font>
      <sz val="20"/>
      <name val="Arial"/>
      <family val="2"/>
      <charset val="1"/>
    </font>
    <font>
      <b/>
      <i/>
      <sz val="11"/>
      <color rgb="FF000000"/>
      <name val="Arial"/>
      <family val="2"/>
      <charset val="1"/>
    </font>
    <font>
      <sz val="14"/>
      <color rgb="FFFF0000"/>
      <name val="Arial"/>
      <family val="2"/>
      <charset val="1"/>
    </font>
    <font>
      <i/>
      <sz val="14"/>
      <color rgb="FFFF0000"/>
      <name val="Arial"/>
      <family val="2"/>
      <charset val="1"/>
    </font>
    <font>
      <i/>
      <sz val="14"/>
      <name val="Arial"/>
      <family val="2"/>
      <charset val="1"/>
    </font>
    <font>
      <sz val="12"/>
      <color rgb="FF000000"/>
      <name val="Arial"/>
      <family val="2"/>
      <charset val="1"/>
    </font>
    <font>
      <i/>
      <sz val="12"/>
      <color rgb="FF000000"/>
      <name val="Arial"/>
      <family val="2"/>
      <charset val="1"/>
    </font>
    <font>
      <sz val="9"/>
      <color rgb="FF000000"/>
      <name val="Tahoma"/>
      <family val="2"/>
      <charset val="1"/>
    </font>
    <font>
      <b/>
      <sz val="9"/>
      <color rgb="FF000000"/>
      <name val="Tahoma"/>
      <family val="2"/>
      <charset val="1"/>
    </font>
    <font>
      <sz val="11"/>
      <name val="Arial"/>
      <family val="2"/>
      <charset val="1"/>
    </font>
    <font>
      <b/>
      <sz val="20"/>
      <name val="Arial"/>
      <family val="2"/>
      <charset val="1"/>
    </font>
    <font>
      <b/>
      <sz val="11"/>
      <name val="Arial"/>
      <family val="2"/>
      <charset val="1"/>
    </font>
    <font>
      <b/>
      <sz val="18"/>
      <name val="Arial"/>
      <family val="2"/>
      <charset val="1"/>
    </font>
    <font>
      <b/>
      <sz val="18"/>
      <color rgb="FF000000"/>
      <name val="Arial"/>
      <family val="2"/>
      <charset val="1"/>
    </font>
    <font>
      <i/>
      <sz val="11"/>
      <name val="Arial"/>
      <family val="2"/>
      <charset val="1"/>
    </font>
    <font>
      <sz val="12"/>
      <name val="Arial"/>
      <family val="2"/>
      <charset val="1"/>
    </font>
    <font>
      <sz val="12"/>
      <color rgb="FFBFBFBF"/>
      <name val="Arial"/>
      <family val="2"/>
      <charset val="1"/>
    </font>
    <font>
      <sz val="12"/>
      <color rgb="FFFFFFFF"/>
      <name val="Arial"/>
      <family val="2"/>
      <charset val="1"/>
    </font>
    <font>
      <b/>
      <sz val="12"/>
      <color rgb="FFFF0000"/>
      <name val="Arial"/>
      <family val="2"/>
      <charset val="1"/>
    </font>
    <font>
      <b/>
      <sz val="10"/>
      <color rgb="FF000000"/>
      <name val="Tahoma"/>
      <family val="2"/>
      <charset val="1"/>
    </font>
    <font>
      <sz val="10"/>
      <color rgb="FF000000"/>
      <name val="Tahoma"/>
      <family val="2"/>
      <charset val="1"/>
    </font>
    <font>
      <sz val="18"/>
      <name val="Arial"/>
      <family val="2"/>
      <charset val="1"/>
    </font>
    <font>
      <b/>
      <sz val="11"/>
      <color rgb="FFFF0000"/>
      <name val="Arial"/>
      <family val="2"/>
      <charset val="1"/>
    </font>
    <font>
      <sz val="11"/>
      <name val="Freestyle Script"/>
      <family val="4"/>
      <charset val="1"/>
    </font>
    <font>
      <b/>
      <sz val="16"/>
      <name val="Arial"/>
      <family val="2"/>
      <charset val="1"/>
    </font>
    <font>
      <sz val="11"/>
      <color rgb="FF000000"/>
      <name val="Tahoma"/>
      <family val="2"/>
      <charset val="1"/>
    </font>
    <font>
      <b/>
      <sz val="10"/>
      <name val="Arial"/>
      <family val="2"/>
      <charset val="1"/>
    </font>
    <font>
      <sz val="14"/>
      <color rgb="FF000000"/>
      <name val="Calibri"/>
      <family val="2"/>
      <charset val="1"/>
    </font>
    <font>
      <sz val="11"/>
      <color rgb="FFFF0000"/>
      <name val="Arial"/>
      <family val="2"/>
      <charset val="1"/>
    </font>
    <font>
      <sz val="14"/>
      <color rgb="FF333333"/>
      <name val="Arial"/>
      <family val="2"/>
      <charset val="1"/>
    </font>
    <font>
      <b/>
      <sz val="11"/>
      <name val="Calibri"/>
      <family val="2"/>
      <charset val="1"/>
    </font>
    <font>
      <b/>
      <sz val="11"/>
      <color rgb="FF000000"/>
      <name val="Calibri"/>
      <family val="2"/>
      <charset val="1"/>
    </font>
    <font>
      <b/>
      <i/>
      <u/>
      <sz val="11"/>
      <color rgb="FF000000"/>
      <name val="Arial"/>
      <family val="2"/>
      <charset val="1"/>
    </font>
    <font>
      <b/>
      <sz val="12"/>
      <color rgb="FF000000"/>
      <name val="Calibri"/>
      <family val="2"/>
      <charset val="1"/>
    </font>
    <font>
      <sz val="11"/>
      <color rgb="FF000000"/>
      <name val="Calibri"/>
      <family val="2"/>
      <charset val="1"/>
    </font>
    <font>
      <strike/>
      <sz val="11"/>
      <color rgb="FFFF0000"/>
      <name val="Arial"/>
      <family val="2"/>
      <charset val="1"/>
    </font>
    <font>
      <sz val="10"/>
      <color rgb="FF000000"/>
      <name val="Arial"/>
      <family val="2"/>
      <charset val="1"/>
    </font>
    <font>
      <b/>
      <sz val="10"/>
      <color rgb="FF000000"/>
      <name val="Arial"/>
      <family val="2"/>
      <charset val="1"/>
    </font>
    <font>
      <sz val="10"/>
      <color rgb="FFFF0000"/>
      <name val="Arial"/>
      <family val="2"/>
      <charset val="1"/>
    </font>
    <font>
      <sz val="11"/>
      <color rgb="FF000000"/>
      <name val="Arial"/>
      <family val="2"/>
      <charset val="1"/>
    </font>
  </fonts>
  <fills count="35">
    <fill>
      <patternFill patternType="none"/>
    </fill>
    <fill>
      <patternFill patternType="gray125"/>
    </fill>
    <fill>
      <patternFill patternType="solid">
        <fgColor rgb="FFFFF2CC"/>
        <bgColor rgb="FFFBE5D6"/>
      </patternFill>
    </fill>
    <fill>
      <patternFill patternType="solid">
        <fgColor rgb="FF92D050"/>
        <bgColor rgb="FF9EC386"/>
      </patternFill>
    </fill>
    <fill>
      <patternFill patternType="solid">
        <fgColor rgb="FF9DC3E6"/>
        <bgColor rgb="FF93B6D8"/>
      </patternFill>
    </fill>
    <fill>
      <patternFill patternType="solid">
        <fgColor rgb="FFCCFFCC"/>
        <bgColor rgb="FFCCFFFF"/>
      </patternFill>
    </fill>
    <fill>
      <patternFill patternType="solid">
        <fgColor rgb="FFA9D18E"/>
        <bgColor rgb="FF9EC386"/>
      </patternFill>
    </fill>
    <fill>
      <patternFill patternType="solid">
        <fgColor rgb="FFFFE699"/>
        <bgColor rgb="FFEFD790"/>
      </patternFill>
    </fill>
    <fill>
      <patternFill patternType="solid">
        <fgColor rgb="FFF4B183"/>
        <bgColor rgb="FFEFD790"/>
      </patternFill>
    </fill>
    <fill>
      <patternFill patternType="solid">
        <fgColor rgb="FFE2F0D9"/>
        <bgColor rgb="FFEBF1DE"/>
      </patternFill>
    </fill>
    <fill>
      <patternFill patternType="solid">
        <fgColor rgb="FFDEEBF7"/>
        <bgColor rgb="FFE2F0D9"/>
      </patternFill>
    </fill>
    <fill>
      <patternFill patternType="solid">
        <fgColor rgb="FF9EC386"/>
        <bgColor rgb="FFA9D18E"/>
      </patternFill>
    </fill>
    <fill>
      <patternFill patternType="solid">
        <fgColor rgb="FFEFD790"/>
        <bgColor rgb="FFFFE699"/>
      </patternFill>
    </fill>
    <fill>
      <patternFill patternType="solid">
        <fgColor rgb="FF93B6D8"/>
        <bgColor rgb="FF9DC3E6"/>
      </patternFill>
    </fill>
    <fill>
      <patternFill patternType="solid">
        <fgColor rgb="FFC6D9F1"/>
        <bgColor rgb="FFBDD7EE"/>
      </patternFill>
    </fill>
    <fill>
      <patternFill patternType="solid">
        <fgColor rgb="FFFFFFFC"/>
        <bgColor rgb="FFFFFFFF"/>
      </patternFill>
    </fill>
    <fill>
      <patternFill patternType="solid">
        <fgColor rgb="FFF3F8F0"/>
        <bgColor rgb="FFF2F6FB"/>
      </patternFill>
    </fill>
    <fill>
      <patternFill patternType="solid">
        <fgColor rgb="FFE0E0E0"/>
        <bgColor rgb="FFDBDBDB"/>
      </patternFill>
    </fill>
    <fill>
      <patternFill patternType="solid">
        <fgColor rgb="FFF2F6FB"/>
        <bgColor rgb="FFF3F8F0"/>
      </patternFill>
    </fill>
    <fill>
      <patternFill patternType="solid">
        <fgColor rgb="FFFDFAF2"/>
        <bgColor rgb="FFFFFFFC"/>
      </patternFill>
    </fill>
    <fill>
      <patternFill patternType="solid">
        <fgColor rgb="FFCCFFFF"/>
        <bgColor rgb="FFCCFFCC"/>
      </patternFill>
    </fill>
    <fill>
      <patternFill patternType="solid">
        <fgColor rgb="FFC0C0C0"/>
        <bgColor rgb="FFBFBFBF"/>
      </patternFill>
    </fill>
    <fill>
      <patternFill patternType="solid">
        <fgColor rgb="FFD9D9D9"/>
        <bgColor rgb="FFDBDBDB"/>
      </patternFill>
    </fill>
    <fill>
      <patternFill patternType="solid">
        <fgColor rgb="FFBFBFBF"/>
        <bgColor rgb="FFC0C0C0"/>
      </patternFill>
    </fill>
    <fill>
      <patternFill patternType="solid">
        <fgColor rgb="FFA6A6A6"/>
        <bgColor rgb="FF93B6D8"/>
      </patternFill>
    </fill>
    <fill>
      <patternFill patternType="solid">
        <fgColor rgb="FFBDD7EE"/>
        <bgColor rgb="FFC6D9F1"/>
      </patternFill>
    </fill>
    <fill>
      <patternFill patternType="solid">
        <fgColor rgb="FFFFFFFF"/>
        <bgColor rgb="FFFFFFFC"/>
      </patternFill>
    </fill>
    <fill>
      <patternFill patternType="solid">
        <fgColor rgb="FFFBE5D6"/>
        <bgColor rgb="FFFFF2CC"/>
      </patternFill>
    </fill>
    <fill>
      <patternFill patternType="solid">
        <fgColor rgb="FFDBDBDB"/>
        <bgColor rgb="FFD9D9D9"/>
      </patternFill>
    </fill>
    <fill>
      <patternFill patternType="solid">
        <fgColor rgb="FFC5E0B4"/>
        <bgColor rgb="FFD4D4D4"/>
      </patternFill>
    </fill>
    <fill>
      <patternFill patternType="solid">
        <fgColor rgb="FFFFFF00"/>
        <bgColor rgb="FFFFC000"/>
      </patternFill>
    </fill>
    <fill>
      <patternFill patternType="solid">
        <fgColor rgb="FFFFFF99"/>
        <bgColor rgb="FFFFE699"/>
      </patternFill>
    </fill>
    <fill>
      <patternFill patternType="solid">
        <fgColor rgb="FFD4D4D4"/>
        <bgColor rgb="FFD9D9D9"/>
      </patternFill>
    </fill>
    <fill>
      <patternFill patternType="solid">
        <fgColor rgb="FFB9CDE5"/>
        <bgColor rgb="FFBDD7EE"/>
      </patternFill>
    </fill>
    <fill>
      <patternFill patternType="solid">
        <fgColor rgb="FFEBF1DE"/>
        <bgColor rgb="FFE2F0D9"/>
      </patternFill>
    </fill>
  </fills>
  <borders count="78">
    <border>
      <left/>
      <right/>
      <top/>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top style="medium">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thin">
        <color auto="1"/>
      </bottom>
      <diagonal/>
    </border>
    <border>
      <left/>
      <right style="thin">
        <color auto="1"/>
      </right>
      <top style="thin">
        <color auto="1"/>
      </top>
      <bottom/>
      <diagonal/>
    </border>
    <border>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
        <color auto="1"/>
      </right>
      <top style="thin">
        <color auto="1"/>
      </top>
      <bottom/>
      <diagonal/>
    </border>
    <border>
      <left style="medium">
        <color auto="1"/>
      </left>
      <right/>
      <top/>
      <bottom/>
      <diagonal/>
    </border>
    <border>
      <left style="thin">
        <color auto="1"/>
      </left>
      <right/>
      <top/>
      <bottom style="thin">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medium">
        <color auto="1"/>
      </bottom>
      <diagonal/>
    </border>
    <border>
      <left/>
      <right style="medium">
        <color auto="1"/>
      </right>
      <top/>
      <bottom style="medium">
        <color auto="1"/>
      </bottom>
      <diagonal/>
    </border>
    <border>
      <left style="thin">
        <color auto="1"/>
      </left>
      <right style="medium">
        <color auto="1"/>
      </right>
      <top style="medium">
        <color auto="1"/>
      </top>
      <bottom style="thin">
        <color auto="1"/>
      </bottom>
      <diagonal/>
    </border>
    <border>
      <left/>
      <right style="medium">
        <color auto="1"/>
      </right>
      <top/>
      <bottom/>
      <diagonal/>
    </border>
    <border>
      <left style="medium">
        <color auto="1"/>
      </left>
      <right/>
      <top style="thin">
        <color auto="1"/>
      </top>
      <bottom/>
      <diagonal/>
    </border>
    <border>
      <left style="thin">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thin">
        <color auto="1"/>
      </right>
      <top/>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right/>
      <top/>
      <bottom style="thin">
        <color auto="1"/>
      </bottom>
      <diagonal/>
    </border>
    <border>
      <left style="medium">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style="thin">
        <color auto="1"/>
      </right>
      <top/>
      <bottom style="thin">
        <color auto="1"/>
      </bottom>
      <diagonal/>
    </border>
    <border>
      <left style="thin">
        <color auto="1"/>
      </left>
      <right style="medium">
        <color auto="1"/>
      </right>
      <top style="thin">
        <color auto="1"/>
      </top>
      <bottom style="medium">
        <color auto="1"/>
      </bottom>
      <diagonal/>
    </border>
    <border>
      <left/>
      <right/>
      <top style="thin">
        <color auto="1"/>
      </top>
      <bottom/>
      <diagonal/>
    </border>
    <border>
      <left style="medium">
        <color auto="1"/>
      </left>
      <right style="thin">
        <color auto="1"/>
      </right>
      <top/>
      <bottom/>
      <diagonal/>
    </border>
    <border>
      <left style="thin">
        <color auto="1"/>
      </left>
      <right style="medium">
        <color auto="1"/>
      </right>
      <top/>
      <bottom/>
      <diagonal/>
    </border>
    <border>
      <left/>
      <right style="medium">
        <color auto="1"/>
      </right>
      <top style="thin">
        <color auto="1"/>
      </top>
      <bottom style="thin">
        <color auto="1"/>
      </bottom>
      <diagonal/>
    </border>
    <border>
      <left style="medium">
        <color auto="1"/>
      </left>
      <right style="medium">
        <color auto="1"/>
      </right>
      <top/>
      <bottom style="thin">
        <color auto="1"/>
      </bottom>
      <diagonal/>
    </border>
    <border>
      <left/>
      <right style="thin">
        <color auto="1"/>
      </right>
      <top style="thin">
        <color auto="1"/>
      </top>
      <bottom style="medium">
        <color auto="1"/>
      </bottom>
      <diagonal/>
    </border>
    <border>
      <left/>
      <right/>
      <top style="medium">
        <color auto="1"/>
      </top>
      <bottom style="thin">
        <color auto="1"/>
      </bottom>
      <diagonal/>
    </border>
    <border>
      <left/>
      <right/>
      <top style="thin">
        <color auto="1"/>
      </top>
      <bottom style="medium">
        <color auto="1"/>
      </bottom>
      <diagonal/>
    </border>
    <border>
      <left/>
      <right style="thin">
        <color auto="1"/>
      </right>
      <top style="medium">
        <color auto="1"/>
      </top>
      <bottom style="medium">
        <color auto="1"/>
      </bottom>
      <diagonal/>
    </border>
    <border>
      <left/>
      <right style="medium">
        <color auto="1"/>
      </right>
      <top style="medium">
        <color auto="1"/>
      </top>
      <bottom/>
      <diagonal/>
    </border>
    <border>
      <left style="medium">
        <color auto="1"/>
      </left>
      <right style="thin">
        <color auto="1"/>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thin">
        <color auto="1"/>
      </bottom>
      <diagonal/>
    </border>
    <border>
      <left style="thin">
        <color auto="1"/>
      </left>
      <right/>
      <top style="medium">
        <color auto="1"/>
      </top>
      <bottom style="medium">
        <color auto="1"/>
      </bottom>
      <diagonal/>
    </border>
  </borders>
  <cellStyleXfs count="4">
    <xf numFmtId="0" fontId="0" fillId="0" borderId="0"/>
    <xf numFmtId="167" fontId="54" fillId="0" borderId="0" applyBorder="0" applyProtection="0"/>
    <xf numFmtId="0" fontId="14" fillId="0" borderId="0" applyBorder="0" applyProtection="0"/>
    <xf numFmtId="173" fontId="47" fillId="0" borderId="0" applyBorder="0" applyProtection="0"/>
  </cellStyleXfs>
  <cellXfs count="857">
    <xf numFmtId="0" fontId="0" fillId="0" borderId="0" xfId="0"/>
    <xf numFmtId="0" fontId="0" fillId="0" borderId="0" xfId="0" applyBorder="1"/>
    <xf numFmtId="0" fontId="3" fillId="0" borderId="0" xfId="0" applyFont="1" applyBorder="1" applyAlignment="1">
      <alignment horizontal="left" vertical="center"/>
    </xf>
    <xf numFmtId="2" fontId="0" fillId="0" borderId="0" xfId="0" applyNumberFormat="1"/>
    <xf numFmtId="164" fontId="0" fillId="0" borderId="0" xfId="0" applyNumberFormat="1"/>
    <xf numFmtId="0" fontId="5" fillId="3" borderId="2" xfId="0" applyFont="1" applyFill="1" applyBorder="1" applyAlignment="1">
      <alignment horizontal="center" vertical="center" wrapText="1"/>
    </xf>
    <xf numFmtId="0" fontId="5" fillId="0" borderId="2" xfId="0" applyFont="1" applyBorder="1" applyAlignment="1">
      <alignment horizontal="center" vertical="center" wrapText="1"/>
    </xf>
    <xf numFmtId="0" fontId="5" fillId="4" borderId="2" xfId="0" applyFont="1" applyFill="1" applyBorder="1" applyAlignment="1">
      <alignment horizontal="center" vertical="center" wrapText="1"/>
    </xf>
    <xf numFmtId="0" fontId="5" fillId="0" borderId="2" xfId="0" applyFont="1" applyBorder="1" applyAlignment="1">
      <alignment horizontal="center" vertical="center" wrapText="1"/>
    </xf>
    <xf numFmtId="0" fontId="6" fillId="0" borderId="0" xfId="0" applyFont="1"/>
    <xf numFmtId="0" fontId="1" fillId="5" borderId="0" xfId="0" applyFont="1" applyFill="1"/>
    <xf numFmtId="0" fontId="7" fillId="5" borderId="0" xfId="0" applyFont="1" applyFill="1"/>
    <xf numFmtId="0" fontId="8" fillId="5" borderId="0" xfId="0" applyFont="1" applyFill="1"/>
    <xf numFmtId="0" fontId="7" fillId="0" borderId="0" xfId="0" applyFont="1" applyBorder="1" applyAlignment="1">
      <alignment vertical="center"/>
    </xf>
    <xf numFmtId="2" fontId="7" fillId="0" borderId="0" xfId="0" applyNumberFormat="1" applyFont="1" applyBorder="1" applyAlignment="1">
      <alignment vertical="center"/>
    </xf>
    <xf numFmtId="164" fontId="7" fillId="0" borderId="0" xfId="0" applyNumberFormat="1" applyFont="1" applyBorder="1" applyAlignment="1">
      <alignment vertical="center"/>
    </xf>
    <xf numFmtId="0" fontId="7" fillId="0" borderId="0" xfId="0" applyFont="1" applyBorder="1"/>
    <xf numFmtId="0" fontId="7" fillId="0" borderId="0" xfId="0" applyFont="1"/>
    <xf numFmtId="0" fontId="8" fillId="0" borderId="0" xfId="0" applyFont="1"/>
    <xf numFmtId="0" fontId="7" fillId="2" borderId="10" xfId="0" applyFont="1" applyFill="1" applyBorder="1" applyAlignment="1">
      <alignment horizontal="center" vertical="center" wrapText="1"/>
    </xf>
    <xf numFmtId="0" fontId="7" fillId="6" borderId="10" xfId="0" applyFont="1" applyFill="1" applyBorder="1" applyAlignment="1">
      <alignment horizontal="center" vertical="center" wrapText="1"/>
    </xf>
    <xf numFmtId="0" fontId="7" fillId="7" borderId="10" xfId="0" applyFont="1" applyFill="1" applyBorder="1" applyAlignment="1">
      <alignment horizontal="center" vertical="center" wrapText="1"/>
    </xf>
    <xf numFmtId="2" fontId="7" fillId="4" borderId="10" xfId="0" applyNumberFormat="1" applyFont="1" applyFill="1" applyBorder="1" applyAlignment="1">
      <alignment horizontal="center" vertical="center" wrapText="1"/>
    </xf>
    <xf numFmtId="0" fontId="7" fillId="8" borderId="14" xfId="0" applyFont="1" applyFill="1" applyBorder="1" applyAlignment="1">
      <alignment horizontal="left" vertical="center" wrapText="1"/>
    </xf>
    <xf numFmtId="165" fontId="7" fillId="9" borderId="14" xfId="0" applyNumberFormat="1" applyFont="1" applyFill="1" applyBorder="1" applyAlignment="1">
      <alignment horizontal="center" vertical="center" wrapText="1"/>
    </xf>
    <xf numFmtId="165" fontId="7" fillId="2" borderId="14" xfId="0" applyNumberFormat="1" applyFont="1" applyFill="1" applyBorder="1" applyAlignment="1">
      <alignment horizontal="center" vertical="center" wrapText="1"/>
    </xf>
    <xf numFmtId="165" fontId="7" fillId="2" borderId="15" xfId="0" applyNumberFormat="1" applyFont="1" applyFill="1" applyBorder="1" applyAlignment="1">
      <alignment horizontal="center" vertical="center" wrapText="1"/>
    </xf>
    <xf numFmtId="165" fontId="7" fillId="10" borderId="15" xfId="0" applyNumberFormat="1" applyFont="1" applyFill="1" applyBorder="1" applyAlignment="1">
      <alignment horizontal="center" vertical="center"/>
    </xf>
    <xf numFmtId="165" fontId="7" fillId="9" borderId="18" xfId="0" applyNumberFormat="1" applyFont="1" applyFill="1" applyBorder="1" applyAlignment="1">
      <alignment horizontal="center" vertical="center" wrapText="1"/>
    </xf>
    <xf numFmtId="0" fontId="7" fillId="2" borderId="18" xfId="0" applyFont="1" applyFill="1" applyBorder="1" applyAlignment="1">
      <alignment horizontal="center" vertical="center" wrapText="1"/>
    </xf>
    <xf numFmtId="0" fontId="7" fillId="2" borderId="19" xfId="0" applyFont="1" applyFill="1" applyBorder="1" applyAlignment="1">
      <alignment horizontal="center" vertical="center" wrapText="1"/>
    </xf>
    <xf numFmtId="166" fontId="7" fillId="10" borderId="19" xfId="0" applyNumberFormat="1" applyFont="1" applyFill="1" applyBorder="1" applyAlignment="1">
      <alignment horizontal="center" vertical="center"/>
    </xf>
    <xf numFmtId="0" fontId="7" fillId="8" borderId="18" xfId="0" applyFont="1" applyFill="1" applyBorder="1" applyAlignment="1">
      <alignment horizontal="left" vertical="center" wrapText="1"/>
    </xf>
    <xf numFmtId="1" fontId="7" fillId="9" borderId="9" xfId="0" applyNumberFormat="1" applyFont="1" applyFill="1" applyBorder="1" applyAlignment="1">
      <alignment horizontal="center" vertical="center" wrapText="1"/>
    </xf>
    <xf numFmtId="0" fontId="7" fillId="2" borderId="9" xfId="0" applyFont="1" applyFill="1" applyBorder="1" applyAlignment="1">
      <alignment horizontal="center" vertical="center" wrapText="1"/>
    </xf>
    <xf numFmtId="0" fontId="7" fillId="2" borderId="20" xfId="0" applyFont="1" applyFill="1" applyBorder="1" applyAlignment="1">
      <alignment horizontal="center" vertical="center" wrapText="1"/>
    </xf>
    <xf numFmtId="1" fontId="7" fillId="10" borderId="19" xfId="0" applyNumberFormat="1" applyFont="1" applyFill="1" applyBorder="1" applyAlignment="1">
      <alignment horizontal="center" vertical="center"/>
    </xf>
    <xf numFmtId="0" fontId="7" fillId="8" borderId="9" xfId="0" applyFont="1" applyFill="1" applyBorder="1" applyAlignment="1">
      <alignment horizontal="left" vertical="center" wrapText="1"/>
    </xf>
    <xf numFmtId="1" fontId="7" fillId="10" borderId="20" xfId="0" applyNumberFormat="1" applyFont="1" applyFill="1" applyBorder="1" applyAlignment="1">
      <alignment horizontal="center" vertical="center"/>
    </xf>
    <xf numFmtId="0" fontId="3" fillId="2" borderId="14" xfId="0" applyFont="1" applyFill="1" applyBorder="1" applyAlignment="1">
      <alignment horizontal="left" vertical="center" wrapText="1"/>
    </xf>
    <xf numFmtId="1" fontId="3" fillId="11" borderId="14" xfId="0" applyNumberFormat="1" applyFont="1" applyFill="1" applyBorder="1" applyAlignment="1">
      <alignment horizontal="center" vertical="center" wrapText="1"/>
    </xf>
    <xf numFmtId="0" fontId="3" fillId="12" borderId="22" xfId="0" applyFont="1" applyFill="1" applyBorder="1" applyAlignment="1">
      <alignment horizontal="center" vertical="center" wrapText="1"/>
    </xf>
    <xf numFmtId="0" fontId="3" fillId="12" borderId="14" xfId="0" applyFont="1" applyFill="1" applyBorder="1" applyAlignment="1">
      <alignment horizontal="center" vertical="center" wrapText="1"/>
    </xf>
    <xf numFmtId="2" fontId="7" fillId="13" borderId="23" xfId="0" applyNumberFormat="1" applyFont="1" applyFill="1" applyBorder="1" applyAlignment="1">
      <alignment horizontal="center" vertical="center"/>
    </xf>
    <xf numFmtId="164" fontId="9" fillId="11" borderId="24" xfId="0" applyNumberFormat="1" applyFont="1" applyFill="1" applyBorder="1" applyAlignment="1">
      <alignment vertical="center"/>
    </xf>
    <xf numFmtId="164" fontId="9" fillId="12" borderId="8" xfId="0" applyNumberFormat="1" applyFont="1" applyFill="1" applyBorder="1" applyAlignment="1">
      <alignment vertical="center"/>
    </xf>
    <xf numFmtId="164" fontId="9" fillId="12" borderId="25" xfId="0" applyNumberFormat="1" applyFont="1" applyFill="1" applyBorder="1" applyAlignment="1">
      <alignment vertical="center"/>
    </xf>
    <xf numFmtId="164" fontId="9" fillId="13" borderId="24" xfId="0" applyNumberFormat="1" applyFont="1" applyFill="1" applyBorder="1" applyAlignment="1">
      <alignment vertical="center"/>
    </xf>
    <xf numFmtId="0" fontId="7" fillId="2" borderId="18" xfId="0" applyFont="1" applyFill="1" applyBorder="1" applyAlignment="1">
      <alignment horizontal="left" vertical="center" wrapText="1"/>
    </xf>
    <xf numFmtId="1" fontId="7" fillId="11" borderId="26" xfId="0" applyNumberFormat="1" applyFont="1" applyFill="1" applyBorder="1" applyAlignment="1">
      <alignment horizontal="center" vertical="center" wrapText="1"/>
    </xf>
    <xf numFmtId="0" fontId="7" fillId="12" borderId="9" xfId="0" applyFont="1" applyFill="1" applyBorder="1" applyAlignment="1">
      <alignment horizontal="center" vertical="center" wrapText="1"/>
    </xf>
    <xf numFmtId="0" fontId="7" fillId="12" borderId="27" xfId="0" applyFont="1" applyFill="1" applyBorder="1" applyAlignment="1">
      <alignment horizontal="center" vertical="center" wrapText="1"/>
    </xf>
    <xf numFmtId="2" fontId="7" fillId="13" borderId="25" xfId="0" applyNumberFormat="1" applyFont="1" applyFill="1" applyBorder="1" applyAlignment="1">
      <alignment horizontal="center" vertical="center"/>
    </xf>
    <xf numFmtId="164" fontId="9" fillId="11" borderId="28" xfId="0" applyNumberFormat="1" applyFont="1" applyFill="1" applyBorder="1" applyAlignment="1">
      <alignment horizontal="right" vertical="center"/>
    </xf>
    <xf numFmtId="164" fontId="9" fillId="12" borderId="29" xfId="0" applyNumberFormat="1" applyFont="1" applyFill="1" applyBorder="1" applyAlignment="1">
      <alignment horizontal="right" vertical="center"/>
    </xf>
    <xf numFmtId="164" fontId="9" fillId="12" borderId="25" xfId="0" applyNumberFormat="1" applyFont="1" applyFill="1" applyBorder="1" applyAlignment="1">
      <alignment horizontal="right" vertical="center"/>
    </xf>
    <xf numFmtId="0" fontId="7" fillId="2" borderId="31" xfId="0" applyFont="1" applyFill="1" applyBorder="1" applyAlignment="1">
      <alignment horizontal="left" vertical="center" wrapText="1"/>
    </xf>
    <xf numFmtId="1" fontId="7" fillId="11" borderId="31" xfId="0" applyNumberFormat="1" applyFont="1" applyFill="1" applyBorder="1" applyAlignment="1">
      <alignment horizontal="center" vertical="center" wrapText="1"/>
    </xf>
    <xf numFmtId="0" fontId="7" fillId="12" borderId="30" xfId="0" applyFont="1" applyFill="1" applyBorder="1" applyAlignment="1">
      <alignment horizontal="center" vertical="center" wrapText="1"/>
    </xf>
    <xf numFmtId="2" fontId="7" fillId="13" borderId="32" xfId="0" applyNumberFormat="1" applyFont="1" applyFill="1" applyBorder="1" applyAlignment="1">
      <alignment horizontal="center" vertical="center"/>
    </xf>
    <xf numFmtId="164" fontId="9" fillId="11" borderId="33" xfId="0" applyNumberFormat="1" applyFont="1" applyFill="1" applyBorder="1" applyAlignment="1">
      <alignment horizontal="right" vertical="center"/>
    </xf>
    <xf numFmtId="164" fontId="9" fillId="12" borderId="34" xfId="0" applyNumberFormat="1" applyFont="1" applyFill="1" applyBorder="1" applyAlignment="1">
      <alignment horizontal="right" vertical="center"/>
    </xf>
    <xf numFmtId="164" fontId="9" fillId="12" borderId="17" xfId="0" applyNumberFormat="1" applyFont="1" applyFill="1" applyBorder="1" applyAlignment="1">
      <alignment horizontal="right" vertical="center"/>
    </xf>
    <xf numFmtId="2" fontId="9" fillId="6" borderId="26" xfId="0" applyNumberFormat="1" applyFont="1" applyFill="1" applyBorder="1" applyAlignment="1">
      <alignment horizontal="center" vertical="center" wrapText="1"/>
    </xf>
    <xf numFmtId="0" fontId="9" fillId="7" borderId="26" xfId="0" applyFont="1" applyFill="1" applyBorder="1" applyAlignment="1">
      <alignment horizontal="center" vertical="center" wrapText="1"/>
    </xf>
    <xf numFmtId="2" fontId="9" fillId="4" borderId="35" xfId="0" applyNumberFormat="1" applyFont="1" applyFill="1" applyBorder="1" applyAlignment="1">
      <alignment horizontal="center" vertical="center" wrapText="1"/>
    </xf>
    <xf numFmtId="164" fontId="9" fillId="6" borderId="24" xfId="0" applyNumberFormat="1" applyFont="1" applyFill="1" applyBorder="1" applyAlignment="1">
      <alignment horizontal="right" vertical="center" wrapText="1"/>
    </xf>
    <xf numFmtId="164" fontId="9" fillId="7" borderId="8" xfId="0" applyNumberFormat="1" applyFont="1" applyFill="1" applyBorder="1" applyAlignment="1">
      <alignment horizontal="right" vertical="center" wrapText="1"/>
    </xf>
    <xf numFmtId="164" fontId="9" fillId="7" borderId="25" xfId="0" applyNumberFormat="1" applyFont="1" applyFill="1" applyBorder="1" applyAlignment="1">
      <alignment horizontal="right" vertical="center" wrapText="1"/>
    </xf>
    <xf numFmtId="164" fontId="9" fillId="4" borderId="24" xfId="0" applyNumberFormat="1" applyFont="1" applyFill="1" applyBorder="1" applyAlignment="1">
      <alignment horizontal="right" vertical="center" wrapText="1"/>
    </xf>
    <xf numFmtId="164" fontId="9" fillId="0" borderId="33" xfId="0" applyNumberFormat="1" applyFont="1" applyBorder="1" applyAlignment="1">
      <alignment horizontal="right" vertical="center" wrapText="1"/>
    </xf>
    <xf numFmtId="164" fontId="9" fillId="0" borderId="8" xfId="0" applyNumberFormat="1" applyFont="1" applyBorder="1" applyAlignment="1">
      <alignment horizontal="right" vertical="center" wrapText="1"/>
    </xf>
    <xf numFmtId="164" fontId="9" fillId="0" borderId="17" xfId="0" applyNumberFormat="1" applyFont="1" applyBorder="1" applyAlignment="1">
      <alignment horizontal="right" vertical="center" wrapText="1"/>
    </xf>
    <xf numFmtId="0" fontId="0" fillId="0" borderId="0" xfId="0" applyFont="1" applyAlignment="1">
      <alignment vertical="center" wrapText="1"/>
    </xf>
    <xf numFmtId="0" fontId="7" fillId="2" borderId="27" xfId="0" applyFont="1" applyFill="1" applyBorder="1" applyAlignment="1">
      <alignment vertical="center" wrapText="1"/>
    </xf>
    <xf numFmtId="0" fontId="7" fillId="6" borderId="21" xfId="0" applyFont="1" applyFill="1" applyBorder="1" applyAlignment="1">
      <alignment horizontal="center" vertical="center" wrapText="1"/>
    </xf>
    <xf numFmtId="0" fontId="7" fillId="7" borderId="27" xfId="0" applyFont="1" applyFill="1" applyBorder="1" applyAlignment="1">
      <alignment horizontal="center" vertical="center" wrapText="1"/>
    </xf>
    <xf numFmtId="0" fontId="7" fillId="4" borderId="10" xfId="0" applyFont="1" applyFill="1" applyBorder="1" applyAlignment="1">
      <alignment horizontal="center" vertical="center" wrapText="1"/>
    </xf>
    <xf numFmtId="164" fontId="9" fillId="7" borderId="34" xfId="0" applyNumberFormat="1" applyFont="1" applyFill="1" applyBorder="1" applyAlignment="1">
      <alignment horizontal="right" vertical="center" wrapText="1"/>
    </xf>
    <xf numFmtId="164" fontId="9" fillId="4" borderId="29" xfId="0" applyNumberFormat="1" applyFont="1" applyFill="1" applyBorder="1" applyAlignment="1">
      <alignment horizontal="right" vertical="center" wrapText="1"/>
    </xf>
    <xf numFmtId="0" fontId="11" fillId="15" borderId="26" xfId="0" applyFont="1" applyFill="1" applyBorder="1" applyAlignment="1">
      <alignment horizontal="left" vertical="center" wrapText="1"/>
    </xf>
    <xf numFmtId="0" fontId="7" fillId="16" borderId="18" xfId="0" applyFont="1" applyFill="1" applyBorder="1" applyAlignment="1">
      <alignment horizontal="center" vertical="center" wrapText="1"/>
    </xf>
    <xf numFmtId="0" fontId="7" fillId="17" borderId="14" xfId="0" applyFont="1" applyFill="1" applyBorder="1" applyAlignment="1">
      <alignment horizontal="center" vertical="center" wrapText="1"/>
    </xf>
    <xf numFmtId="1" fontId="7" fillId="18" borderId="19" xfId="0" applyNumberFormat="1" applyFont="1" applyFill="1" applyBorder="1" applyAlignment="1">
      <alignment horizontal="center" vertical="center"/>
    </xf>
    <xf numFmtId="164" fontId="1" fillId="16" borderId="24" xfId="1" applyNumberFormat="1" applyFont="1" applyFill="1" applyBorder="1" applyAlignment="1" applyProtection="1">
      <alignment horizontal="right" vertical="center"/>
    </xf>
    <xf numFmtId="168" fontId="9" fillId="17" borderId="39" xfId="0" applyNumberFormat="1" applyFont="1" applyFill="1" applyBorder="1" applyAlignment="1">
      <alignment horizontal="right" vertical="center"/>
    </xf>
    <xf numFmtId="168" fontId="9" fillId="17" borderId="25" xfId="0" applyNumberFormat="1" applyFont="1" applyFill="1" applyBorder="1" applyAlignment="1">
      <alignment horizontal="right" vertical="center"/>
    </xf>
    <xf numFmtId="164" fontId="9" fillId="18" borderId="24" xfId="0" applyNumberFormat="1" applyFont="1" applyFill="1" applyBorder="1" applyAlignment="1">
      <alignment horizontal="right" vertical="center"/>
    </xf>
    <xf numFmtId="0" fontId="7" fillId="17" borderId="39" xfId="0" applyFont="1" applyFill="1" applyBorder="1" applyAlignment="1">
      <alignment horizontal="center" vertical="center" wrapText="1"/>
    </xf>
    <xf numFmtId="168" fontId="9" fillId="17" borderId="40" xfId="0" applyNumberFormat="1" applyFont="1" applyFill="1" applyBorder="1" applyAlignment="1">
      <alignment horizontal="right" vertical="center"/>
    </xf>
    <xf numFmtId="0" fontId="7" fillId="17" borderId="9" xfId="0" applyFont="1" applyFill="1" applyBorder="1" applyAlignment="1">
      <alignment horizontal="center" vertical="center" wrapText="1"/>
    </xf>
    <xf numFmtId="168" fontId="9" fillId="17" borderId="29" xfId="0" applyNumberFormat="1" applyFont="1" applyFill="1" applyBorder="1" applyAlignment="1">
      <alignment horizontal="right" vertical="center"/>
    </xf>
    <xf numFmtId="0" fontId="9" fillId="2" borderId="9" xfId="0" applyFont="1" applyFill="1" applyBorder="1" applyAlignment="1">
      <alignment vertical="center" wrapText="1"/>
    </xf>
    <xf numFmtId="1" fontId="9" fillId="6" borderId="9" xfId="0" applyNumberFormat="1" applyFont="1" applyFill="1" applyBorder="1" applyAlignment="1">
      <alignment horizontal="center" vertical="center" wrapText="1"/>
    </xf>
    <xf numFmtId="0" fontId="9" fillId="7" borderId="30" xfId="0" applyFont="1" applyFill="1" applyBorder="1" applyAlignment="1">
      <alignment horizontal="center" vertical="center" wrapText="1"/>
    </xf>
    <xf numFmtId="1" fontId="9" fillId="4" borderId="41" xfId="0" applyNumberFormat="1" applyFont="1" applyFill="1" applyBorder="1" applyAlignment="1">
      <alignment horizontal="center" vertical="center" wrapText="1"/>
    </xf>
    <xf numFmtId="164" fontId="9" fillId="6" borderId="24" xfId="0" applyNumberFormat="1" applyFont="1" applyFill="1" applyBorder="1" applyAlignment="1">
      <alignment horizontal="right" vertical="center"/>
    </xf>
    <xf numFmtId="164" fontId="9" fillId="7" borderId="8" xfId="0" applyNumberFormat="1" applyFont="1" applyFill="1" applyBorder="1" applyAlignment="1">
      <alignment horizontal="right" vertical="center"/>
    </xf>
    <xf numFmtId="164" fontId="9" fillId="7" borderId="25" xfId="0" applyNumberFormat="1" applyFont="1" applyFill="1" applyBorder="1" applyAlignment="1">
      <alignment horizontal="right" vertical="center"/>
    </xf>
    <xf numFmtId="164" fontId="9" fillId="4" borderId="29" xfId="0" applyNumberFormat="1" applyFont="1" applyFill="1" applyBorder="1" applyAlignment="1">
      <alignment horizontal="right" vertical="center"/>
    </xf>
    <xf numFmtId="1" fontId="10" fillId="14" borderId="18" xfId="0" applyNumberFormat="1" applyFont="1" applyFill="1" applyBorder="1" applyAlignment="1">
      <alignment horizontal="center" vertical="center"/>
    </xf>
    <xf numFmtId="0" fontId="10" fillId="14" borderId="18" xfId="0" applyFont="1" applyFill="1" applyBorder="1" applyAlignment="1">
      <alignment horizontal="center" vertical="center"/>
    </xf>
    <xf numFmtId="0" fontId="8" fillId="2" borderId="14" xfId="0" applyFont="1" applyFill="1" applyBorder="1" applyAlignment="1">
      <alignment horizontal="left" vertical="center" wrapText="1"/>
    </xf>
    <xf numFmtId="0" fontId="9" fillId="2" borderId="14" xfId="0" applyFont="1" applyFill="1" applyBorder="1" applyAlignment="1">
      <alignment horizontal="center" vertical="center" wrapText="1"/>
    </xf>
    <xf numFmtId="0" fontId="9" fillId="6" borderId="14" xfId="0" applyFont="1" applyFill="1" applyBorder="1" applyAlignment="1">
      <alignment horizontal="center" vertical="center" wrapText="1"/>
    </xf>
    <xf numFmtId="0" fontId="9" fillId="7" borderId="14" xfId="0" applyFont="1" applyFill="1" applyBorder="1" applyAlignment="1">
      <alignment horizontal="center" vertical="center" wrapText="1"/>
    </xf>
    <xf numFmtId="0" fontId="9" fillId="4" borderId="43" xfId="0" applyFont="1" applyFill="1" applyBorder="1" applyAlignment="1">
      <alignment horizontal="center" vertical="center" wrapText="1"/>
    </xf>
    <xf numFmtId="164" fontId="9" fillId="6" borderId="28" xfId="0" applyNumberFormat="1" applyFont="1" applyFill="1" applyBorder="1" applyAlignment="1">
      <alignment horizontal="right" vertical="center"/>
    </xf>
    <xf numFmtId="164" fontId="9" fillId="7" borderId="44" xfId="0" applyNumberFormat="1" applyFont="1" applyFill="1" applyBorder="1" applyAlignment="1">
      <alignment horizontal="right" vertical="center"/>
    </xf>
    <xf numFmtId="164" fontId="9" fillId="4" borderId="28" xfId="0" applyNumberFormat="1" applyFont="1" applyFill="1" applyBorder="1" applyAlignment="1">
      <alignment horizontal="right" vertical="center"/>
    </xf>
    <xf numFmtId="0" fontId="7" fillId="19" borderId="18" xfId="0" applyFont="1" applyFill="1" applyBorder="1" applyAlignment="1">
      <alignment horizontal="center" vertical="center" wrapText="1"/>
    </xf>
    <xf numFmtId="164" fontId="9" fillId="19" borderId="8" xfId="0" applyNumberFormat="1" applyFont="1" applyFill="1" applyBorder="1" applyAlignment="1">
      <alignment horizontal="right" vertical="center"/>
    </xf>
    <xf numFmtId="164" fontId="9" fillId="19" borderId="25" xfId="0" applyNumberFormat="1" applyFont="1" applyFill="1" applyBorder="1" applyAlignment="1">
      <alignment horizontal="right" vertical="center"/>
    </xf>
    <xf numFmtId="0" fontId="7" fillId="16" borderId="9" xfId="0" applyFont="1" applyFill="1" applyBorder="1" applyAlignment="1">
      <alignment horizontal="center" vertical="center" wrapText="1"/>
    </xf>
    <xf numFmtId="0" fontId="7" fillId="19" borderId="9" xfId="0" applyFont="1" applyFill="1" applyBorder="1" applyAlignment="1">
      <alignment horizontal="center" vertical="center" wrapText="1"/>
    </xf>
    <xf numFmtId="1" fontId="7" fillId="18" borderId="20" xfId="0" applyNumberFormat="1" applyFont="1" applyFill="1" applyBorder="1" applyAlignment="1">
      <alignment horizontal="center" vertical="center"/>
    </xf>
    <xf numFmtId="164" fontId="1" fillId="16" borderId="33" xfId="1" applyNumberFormat="1" applyFont="1" applyFill="1" applyBorder="1" applyAlignment="1" applyProtection="1">
      <alignment horizontal="right" vertical="center"/>
    </xf>
    <xf numFmtId="164" fontId="9" fillId="19" borderId="45" xfId="0" applyNumberFormat="1" applyFont="1" applyFill="1" applyBorder="1" applyAlignment="1">
      <alignment horizontal="right" vertical="center"/>
    </xf>
    <xf numFmtId="164" fontId="9" fillId="18" borderId="33" xfId="0" applyNumberFormat="1" applyFont="1" applyFill="1" applyBorder="1" applyAlignment="1">
      <alignment horizontal="right" vertical="center"/>
    </xf>
    <xf numFmtId="0" fontId="7" fillId="2" borderId="30" xfId="0" applyFont="1" applyFill="1" applyBorder="1" applyAlignment="1">
      <alignment horizontal="left" vertical="center" wrapText="1"/>
    </xf>
    <xf numFmtId="0" fontId="7" fillId="6" borderId="30" xfId="0" applyFont="1" applyFill="1" applyBorder="1" applyAlignment="1">
      <alignment horizontal="center" vertical="center" wrapText="1"/>
    </xf>
    <xf numFmtId="0" fontId="7" fillId="7" borderId="30" xfId="0" applyFont="1" applyFill="1" applyBorder="1" applyAlignment="1">
      <alignment horizontal="center" vertical="center" wrapText="1"/>
    </xf>
    <xf numFmtId="1" fontId="7" fillId="4" borderId="46" xfId="0" applyNumberFormat="1" applyFont="1" applyFill="1" applyBorder="1" applyAlignment="1">
      <alignment horizontal="center" vertical="center"/>
    </xf>
    <xf numFmtId="164" fontId="9" fillId="6" borderId="47" xfId="0" applyNumberFormat="1" applyFont="1" applyFill="1" applyBorder="1" applyAlignment="1">
      <alignment horizontal="right" vertical="center"/>
    </xf>
    <xf numFmtId="164" fontId="9" fillId="7" borderId="48" xfId="0" applyNumberFormat="1" applyFont="1" applyFill="1" applyBorder="1" applyAlignment="1">
      <alignment horizontal="right" vertical="center"/>
    </xf>
    <xf numFmtId="164" fontId="9" fillId="7" borderId="41" xfId="0" applyNumberFormat="1" applyFont="1" applyFill="1" applyBorder="1" applyAlignment="1">
      <alignment horizontal="right" vertical="center"/>
    </xf>
    <xf numFmtId="164" fontId="9" fillId="4" borderId="47" xfId="0" applyNumberFormat="1" applyFont="1" applyFill="1" applyBorder="1" applyAlignment="1">
      <alignment horizontal="right" vertical="center"/>
    </xf>
    <xf numFmtId="164" fontId="9" fillId="6" borderId="49" xfId="0" applyNumberFormat="1" applyFont="1" applyFill="1" applyBorder="1" applyAlignment="1">
      <alignment horizontal="right" vertical="center"/>
    </xf>
    <xf numFmtId="164" fontId="9" fillId="7" borderId="50" xfId="0" applyNumberFormat="1" applyFont="1" applyFill="1" applyBorder="1" applyAlignment="1">
      <alignment horizontal="right" vertical="center"/>
    </xf>
    <xf numFmtId="164" fontId="9" fillId="7" borderId="4" xfId="0" applyNumberFormat="1" applyFont="1" applyFill="1" applyBorder="1" applyAlignment="1">
      <alignment horizontal="right" vertical="center"/>
    </xf>
    <xf numFmtId="164" fontId="9" fillId="4" borderId="49" xfId="0" applyNumberFormat="1" applyFont="1" applyFill="1" applyBorder="1" applyAlignment="1">
      <alignment horizontal="right" vertical="center"/>
    </xf>
    <xf numFmtId="0" fontId="12" fillId="0" borderId="0" xfId="0" applyFont="1" applyBorder="1" applyAlignment="1">
      <alignment horizontal="right"/>
    </xf>
    <xf numFmtId="164" fontId="9" fillId="0" borderId="0" xfId="0" applyNumberFormat="1" applyFont="1" applyBorder="1" applyAlignment="1">
      <alignment horizontal="right" vertical="center"/>
    </xf>
    <xf numFmtId="164" fontId="13" fillId="8" borderId="18" xfId="0" applyNumberFormat="1" applyFont="1" applyFill="1" applyBorder="1" applyAlignment="1">
      <alignment horizontal="right" vertical="center"/>
    </xf>
    <xf numFmtId="2" fontId="12" fillId="0" borderId="0" xfId="0" applyNumberFormat="1" applyFont="1" applyBorder="1" applyAlignment="1">
      <alignment horizontal="left"/>
    </xf>
    <xf numFmtId="164" fontId="12" fillId="0" borderId="0" xfId="0" applyNumberFormat="1" applyFont="1" applyBorder="1" applyAlignment="1">
      <alignment horizontal="left"/>
    </xf>
    <xf numFmtId="0" fontId="3" fillId="0" borderId="0" xfId="0" applyFont="1" applyBorder="1" applyAlignment="1">
      <alignment vertical="center"/>
    </xf>
    <xf numFmtId="0" fontId="12" fillId="0" borderId="0" xfId="0" applyFont="1" applyBorder="1" applyAlignment="1">
      <alignment horizontal="left"/>
    </xf>
    <xf numFmtId="0" fontId="16" fillId="0" borderId="0" xfId="0" applyFont="1" applyBorder="1" applyAlignment="1">
      <alignment horizontal="left"/>
    </xf>
    <xf numFmtId="0" fontId="1" fillId="20" borderId="0" xfId="0" applyFont="1" applyFill="1"/>
    <xf numFmtId="0" fontId="3" fillId="20" borderId="0" xfId="0" applyFont="1" applyFill="1"/>
    <xf numFmtId="0" fontId="8" fillId="20" borderId="0" xfId="0" applyFont="1" applyFill="1"/>
    <xf numFmtId="2" fontId="7" fillId="0" borderId="0" xfId="0" applyNumberFormat="1" applyFont="1"/>
    <xf numFmtId="164" fontId="7" fillId="0" borderId="0" xfId="0" applyNumberFormat="1" applyFont="1"/>
    <xf numFmtId="0" fontId="17" fillId="0" borderId="0" xfId="0" applyFont="1"/>
    <xf numFmtId="0" fontId="18" fillId="0" borderId="0" xfId="0" applyFont="1"/>
    <xf numFmtId="2" fontId="17" fillId="0" borderId="0" xfId="0" applyNumberFormat="1" applyFont="1"/>
    <xf numFmtId="164" fontId="17" fillId="0" borderId="0" xfId="0" applyNumberFormat="1" applyFont="1"/>
    <xf numFmtId="0" fontId="3" fillId="2" borderId="54" xfId="0" applyFont="1" applyFill="1" applyBorder="1" applyAlignment="1">
      <alignment horizontal="center" vertical="center" wrapText="1"/>
    </xf>
    <xf numFmtId="0" fontId="3" fillId="6" borderId="26" xfId="0" applyFont="1" applyFill="1" applyBorder="1" applyAlignment="1">
      <alignment horizontal="center" vertical="center" wrapText="1"/>
    </xf>
    <xf numFmtId="0" fontId="3" fillId="7" borderId="26" xfId="0" applyFont="1" applyFill="1" applyBorder="1" applyAlignment="1">
      <alignment horizontal="center" vertical="center" wrapText="1"/>
    </xf>
    <xf numFmtId="2" fontId="3" fillId="21" borderId="10" xfId="0" applyNumberFormat="1" applyFont="1" applyFill="1" applyBorder="1" applyAlignment="1">
      <alignment horizontal="center" vertical="center" wrapText="1"/>
    </xf>
    <xf numFmtId="0" fontId="7" fillId="8" borderId="26" xfId="0" applyFont="1" applyFill="1" applyBorder="1" applyAlignment="1">
      <alignment horizontal="left" vertical="center" wrapText="1"/>
    </xf>
    <xf numFmtId="1" fontId="3" fillId="9" borderId="54" xfId="0" applyNumberFormat="1" applyFont="1" applyFill="1" applyBorder="1" applyAlignment="1">
      <alignment horizontal="center" vertical="center" wrapText="1"/>
    </xf>
    <xf numFmtId="2" fontId="3" fillId="22" borderId="35" xfId="0" applyNumberFormat="1" applyFont="1" applyFill="1" applyBorder="1" applyAlignment="1">
      <alignment horizontal="center" vertical="center"/>
    </xf>
    <xf numFmtId="0" fontId="3" fillId="8" borderId="54" xfId="0" applyFont="1" applyFill="1" applyBorder="1" applyAlignment="1">
      <alignment horizontal="left" vertical="center" wrapText="1"/>
    </xf>
    <xf numFmtId="1" fontId="3" fillId="22" borderId="35" xfId="0" applyNumberFormat="1" applyFont="1" applyFill="1" applyBorder="1" applyAlignment="1">
      <alignment horizontal="center" vertical="center"/>
    </xf>
    <xf numFmtId="0" fontId="3" fillId="8" borderId="12" xfId="0" applyFont="1" applyFill="1" applyBorder="1" applyAlignment="1">
      <alignment horizontal="left" vertical="center" wrapText="1"/>
    </xf>
    <xf numFmtId="1" fontId="3" fillId="9" borderId="51" xfId="0" applyNumberFormat="1" applyFont="1" applyFill="1" applyBorder="1" applyAlignment="1">
      <alignment horizontal="center" vertical="center" wrapText="1"/>
    </xf>
    <xf numFmtId="0" fontId="3" fillId="2" borderId="51" xfId="0" applyFont="1" applyFill="1" applyBorder="1" applyAlignment="1">
      <alignment horizontal="center" vertical="center" wrapText="1"/>
    </xf>
    <xf numFmtId="1" fontId="3" fillId="22" borderId="10" xfId="0" applyNumberFormat="1" applyFont="1" applyFill="1" applyBorder="1" applyAlignment="1">
      <alignment horizontal="center" vertical="center"/>
    </xf>
    <xf numFmtId="0" fontId="19" fillId="2" borderId="14" xfId="0" applyFont="1" applyFill="1" applyBorder="1" applyAlignment="1">
      <alignment horizontal="left" vertical="center"/>
    </xf>
    <xf numFmtId="1" fontId="3" fillId="6" borderId="14" xfId="0" applyNumberFormat="1" applyFont="1" applyFill="1" applyBorder="1" applyAlignment="1">
      <alignment horizontal="center" vertical="center" wrapText="1"/>
    </xf>
    <xf numFmtId="0" fontId="3" fillId="7" borderId="14" xfId="0" applyFont="1" applyFill="1" applyBorder="1" applyAlignment="1">
      <alignment horizontal="left" vertical="center" wrapText="1"/>
    </xf>
    <xf numFmtId="2" fontId="3" fillId="21" borderId="15" xfId="0" applyNumberFormat="1" applyFont="1" applyFill="1" applyBorder="1" applyAlignment="1">
      <alignment horizontal="center" vertical="center"/>
    </xf>
    <xf numFmtId="164" fontId="3" fillId="6" borderId="29" xfId="1" applyNumberFormat="1" applyFont="1" applyFill="1" applyBorder="1" applyAlignment="1" applyProtection="1">
      <alignment horizontal="right" vertical="center"/>
    </xf>
    <xf numFmtId="164" fontId="3" fillId="7" borderId="8" xfId="0" applyNumberFormat="1" applyFont="1" applyFill="1" applyBorder="1" applyAlignment="1">
      <alignment horizontal="right" vertical="center"/>
    </xf>
    <xf numFmtId="164" fontId="3" fillId="7" borderId="19" xfId="0" applyNumberFormat="1" applyFont="1" applyFill="1" applyBorder="1" applyAlignment="1">
      <alignment horizontal="right" vertical="center"/>
    </xf>
    <xf numFmtId="164" fontId="3" fillId="21" borderId="24" xfId="0" applyNumberFormat="1" applyFont="1" applyFill="1" applyBorder="1" applyAlignment="1">
      <alignment horizontal="right" vertical="center"/>
    </xf>
    <xf numFmtId="0" fontId="19" fillId="2" borderId="18" xfId="0" applyFont="1" applyFill="1" applyBorder="1" applyAlignment="1">
      <alignment horizontal="left" vertical="center"/>
    </xf>
    <xf numFmtId="1" fontId="3" fillId="6" borderId="18" xfId="0" applyNumberFormat="1" applyFont="1" applyFill="1" applyBorder="1" applyAlignment="1">
      <alignment horizontal="center" vertical="center" wrapText="1"/>
    </xf>
    <xf numFmtId="0" fontId="3" fillId="7" borderId="18" xfId="0" applyFont="1" applyFill="1" applyBorder="1" applyAlignment="1">
      <alignment horizontal="left" vertical="center" wrapText="1"/>
    </xf>
    <xf numFmtId="2" fontId="3" fillId="21" borderId="19" xfId="0" applyNumberFormat="1" applyFont="1" applyFill="1" applyBorder="1" applyAlignment="1">
      <alignment horizontal="center" vertical="center"/>
    </xf>
    <xf numFmtId="164" fontId="3" fillId="6" borderId="29" xfId="0" applyNumberFormat="1" applyFont="1" applyFill="1" applyBorder="1" applyAlignment="1">
      <alignment horizontal="right" vertical="center"/>
    </xf>
    <xf numFmtId="0" fontId="19" fillId="2" borderId="9" xfId="0" applyFont="1" applyFill="1" applyBorder="1" applyAlignment="1">
      <alignment vertical="center"/>
    </xf>
    <xf numFmtId="1" fontId="3" fillId="6" borderId="30" xfId="0" applyNumberFormat="1" applyFont="1" applyFill="1" applyBorder="1" applyAlignment="1">
      <alignment horizontal="center" vertical="center" wrapText="1"/>
    </xf>
    <xf numFmtId="0" fontId="3" fillId="7" borderId="30" xfId="0" applyFont="1" applyFill="1" applyBorder="1" applyAlignment="1">
      <alignment horizontal="center" vertical="center" wrapText="1"/>
    </xf>
    <xf numFmtId="2" fontId="3" fillId="21" borderId="46" xfId="0" applyNumberFormat="1" applyFont="1" applyFill="1" applyBorder="1" applyAlignment="1">
      <alignment horizontal="center" vertical="center"/>
    </xf>
    <xf numFmtId="0" fontId="1" fillId="2" borderId="0" xfId="0" applyFont="1" applyFill="1" applyBorder="1" applyAlignment="1">
      <alignment horizontal="center" vertical="center"/>
    </xf>
    <xf numFmtId="1" fontId="3" fillId="6" borderId="27" xfId="0" applyNumberFormat="1" applyFont="1" applyFill="1" applyBorder="1" applyAlignment="1">
      <alignment horizontal="center" vertical="center" wrapText="1"/>
    </xf>
    <xf numFmtId="0" fontId="3" fillId="7" borderId="27" xfId="0" applyFont="1" applyFill="1" applyBorder="1" applyAlignment="1">
      <alignment horizontal="center" vertical="center" wrapText="1"/>
    </xf>
    <xf numFmtId="2" fontId="3" fillId="21" borderId="10" xfId="0" applyNumberFormat="1" applyFont="1" applyFill="1" applyBorder="1" applyAlignment="1">
      <alignment horizontal="center" vertical="center"/>
    </xf>
    <xf numFmtId="0" fontId="1" fillId="0" borderId="0" xfId="0" applyFont="1" applyBorder="1" applyAlignment="1">
      <alignment horizontal="center" vertical="center"/>
    </xf>
    <xf numFmtId="0" fontId="19" fillId="0" borderId="51" xfId="0" applyFont="1" applyBorder="1" applyAlignment="1">
      <alignment vertical="center"/>
    </xf>
    <xf numFmtId="0" fontId="3" fillId="0" borderId="0" xfId="0" applyFont="1" applyBorder="1" applyAlignment="1">
      <alignment horizontal="left" vertical="center" wrapText="1"/>
    </xf>
    <xf numFmtId="1" fontId="3" fillId="0" borderId="27" xfId="0" applyNumberFormat="1" applyFont="1" applyBorder="1" applyAlignment="1">
      <alignment horizontal="center" vertical="center" wrapText="1"/>
    </xf>
    <xf numFmtId="0" fontId="3" fillId="0" borderId="27" xfId="0" applyFont="1" applyBorder="1" applyAlignment="1">
      <alignment horizontal="center" vertical="center" wrapText="1"/>
    </xf>
    <xf numFmtId="1" fontId="3" fillId="0" borderId="10" xfId="0" applyNumberFormat="1" applyFont="1" applyBorder="1" applyAlignment="1">
      <alignment horizontal="center" vertical="center"/>
    </xf>
    <xf numFmtId="164" fontId="3" fillId="0" borderId="29" xfId="0" applyNumberFormat="1" applyFont="1" applyBorder="1" applyAlignment="1">
      <alignment horizontal="right" vertical="center"/>
    </xf>
    <xf numFmtId="164" fontId="3" fillId="0" borderId="8" xfId="0" applyNumberFormat="1" applyFont="1" applyBorder="1" applyAlignment="1">
      <alignment horizontal="right" vertical="center"/>
    </xf>
    <xf numFmtId="164" fontId="3" fillId="0" borderId="19" xfId="0" applyNumberFormat="1" applyFont="1" applyBorder="1" applyAlignment="1">
      <alignment horizontal="right" vertical="center"/>
    </xf>
    <xf numFmtId="164" fontId="3" fillId="0" borderId="24" xfId="0" applyNumberFormat="1" applyFont="1" applyBorder="1" applyAlignment="1">
      <alignment horizontal="right" vertical="center"/>
    </xf>
    <xf numFmtId="0" fontId="7" fillId="2" borderId="5" xfId="0" applyFont="1" applyFill="1" applyBorder="1" applyAlignment="1">
      <alignment vertical="center" wrapText="1"/>
    </xf>
    <xf numFmtId="0" fontId="7" fillId="6" borderId="14"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23" borderId="15" xfId="0" applyFont="1" applyFill="1" applyBorder="1" applyAlignment="1">
      <alignment horizontal="center" vertical="center" wrapText="1"/>
    </xf>
    <xf numFmtId="164" fontId="1" fillId="6" borderId="29" xfId="0" applyNumberFormat="1" applyFont="1" applyFill="1" applyBorder="1" applyAlignment="1">
      <alignment vertical="center" wrapText="1"/>
    </xf>
    <xf numFmtId="164" fontId="1" fillId="7" borderId="8" xfId="0" applyNumberFormat="1" applyFont="1" applyFill="1" applyBorder="1" applyAlignment="1">
      <alignment horizontal="right" vertical="center" wrapText="1"/>
    </xf>
    <xf numFmtId="164" fontId="1" fillId="7" borderId="19" xfId="0" applyNumberFormat="1" applyFont="1" applyFill="1" applyBorder="1" applyAlignment="1">
      <alignment horizontal="right" vertical="center" wrapText="1"/>
    </xf>
    <xf numFmtId="164" fontId="1" fillId="23" borderId="24" xfId="0" applyNumberFormat="1" applyFont="1" applyFill="1" applyBorder="1" applyAlignment="1">
      <alignment horizontal="right" vertical="center" wrapText="1"/>
    </xf>
    <xf numFmtId="0" fontId="1" fillId="2" borderId="0" xfId="0" applyFont="1" applyFill="1" applyBorder="1" applyAlignment="1">
      <alignment vertical="center" wrapText="1"/>
    </xf>
    <xf numFmtId="1" fontId="1" fillId="6" borderId="27" xfId="0" applyNumberFormat="1" applyFont="1" applyFill="1" applyBorder="1" applyAlignment="1">
      <alignment horizontal="center" vertical="center" wrapText="1"/>
    </xf>
    <xf numFmtId="0" fontId="1" fillId="7" borderId="27" xfId="0" applyFont="1" applyFill="1" applyBorder="1" applyAlignment="1">
      <alignment horizontal="center" vertical="center" wrapText="1"/>
    </xf>
    <xf numFmtId="0" fontId="1" fillId="7" borderId="0" xfId="0" applyFont="1" applyFill="1" applyBorder="1" applyAlignment="1">
      <alignment horizontal="center" vertical="center" wrapText="1"/>
    </xf>
    <xf numFmtId="1" fontId="3" fillId="23" borderId="10" xfId="0" applyNumberFormat="1" applyFont="1" applyFill="1" applyBorder="1" applyAlignment="1">
      <alignment horizontal="center" vertical="center" wrapText="1"/>
    </xf>
    <xf numFmtId="164" fontId="1" fillId="6" borderId="29" xfId="0" applyNumberFormat="1" applyFont="1" applyFill="1" applyBorder="1" applyAlignment="1">
      <alignment vertical="center"/>
    </xf>
    <xf numFmtId="164" fontId="1" fillId="7" borderId="8" xfId="0" applyNumberFormat="1" applyFont="1" applyFill="1" applyBorder="1" applyAlignment="1">
      <alignment horizontal="right" vertical="center"/>
    </xf>
    <xf numFmtId="164" fontId="1" fillId="7" borderId="19" xfId="0" applyNumberFormat="1" applyFont="1" applyFill="1" applyBorder="1" applyAlignment="1">
      <alignment horizontal="right" vertical="center"/>
    </xf>
    <xf numFmtId="164" fontId="1" fillId="23" borderId="24" xfId="0" applyNumberFormat="1" applyFont="1" applyFill="1" applyBorder="1" applyAlignment="1">
      <alignment horizontal="right" vertical="center"/>
    </xf>
    <xf numFmtId="0" fontId="19" fillId="2" borderId="26" xfId="0" applyFont="1" applyFill="1" applyBorder="1" applyAlignment="1">
      <alignment horizontal="left" vertical="center"/>
    </xf>
    <xf numFmtId="0" fontId="1" fillId="2" borderId="18" xfId="0" applyFont="1" applyFill="1" applyBorder="1" applyAlignment="1">
      <alignment horizontal="center" vertical="center" wrapText="1"/>
    </xf>
    <xf numFmtId="1" fontId="1" fillId="6" borderId="18" xfId="0" applyNumberFormat="1" applyFont="1" applyFill="1" applyBorder="1" applyAlignment="1">
      <alignment horizontal="center" vertical="center" wrapText="1"/>
    </xf>
    <xf numFmtId="0" fontId="3" fillId="23" borderId="19" xfId="0" applyFont="1" applyFill="1" applyBorder="1" applyAlignment="1">
      <alignment horizontal="center" vertical="center" wrapText="1"/>
    </xf>
    <xf numFmtId="0" fontId="19" fillId="2" borderId="30" xfId="0" applyFont="1" applyFill="1" applyBorder="1" applyAlignment="1">
      <alignment horizontal="left" vertical="center"/>
    </xf>
    <xf numFmtId="164" fontId="1" fillId="6" borderId="58" xfId="0" applyNumberFormat="1" applyFont="1" applyFill="1" applyBorder="1" applyAlignment="1">
      <alignment horizontal="right" vertical="center"/>
    </xf>
    <xf numFmtId="164" fontId="1" fillId="7" borderId="48" xfId="0" applyNumberFormat="1" applyFont="1" applyFill="1" applyBorder="1" applyAlignment="1">
      <alignment horizontal="right" vertical="center"/>
    </xf>
    <xf numFmtId="164" fontId="1" fillId="7" borderId="46" xfId="0" applyNumberFormat="1" applyFont="1" applyFill="1" applyBorder="1" applyAlignment="1">
      <alignment horizontal="right" vertical="center"/>
    </xf>
    <xf numFmtId="164" fontId="1" fillId="23" borderId="47" xfId="0" applyNumberFormat="1" applyFont="1" applyFill="1" applyBorder="1" applyAlignment="1">
      <alignment horizontal="right" vertical="center"/>
    </xf>
    <xf numFmtId="164" fontId="10" fillId="0" borderId="0" xfId="0" applyNumberFormat="1" applyFont="1" applyBorder="1" applyAlignment="1">
      <alignment horizontal="right" vertical="center"/>
    </xf>
    <xf numFmtId="0" fontId="20" fillId="0" borderId="0" xfId="0" applyFont="1"/>
    <xf numFmtId="0" fontId="21" fillId="0" borderId="0" xfId="0" applyFont="1"/>
    <xf numFmtId="2" fontId="20" fillId="0" borderId="0" xfId="0" applyNumberFormat="1" applyFont="1"/>
    <xf numFmtId="0" fontId="20" fillId="0" borderId="0" xfId="0" applyFont="1" applyAlignment="1">
      <alignment horizontal="center"/>
    </xf>
    <xf numFmtId="2" fontId="20" fillId="0" borderId="0" xfId="0" applyNumberFormat="1" applyFont="1" applyAlignment="1">
      <alignment horizontal="center"/>
    </xf>
    <xf numFmtId="169" fontId="24" fillId="0" borderId="0" xfId="0" applyNumberFormat="1" applyFont="1" applyAlignment="1">
      <alignment horizontal="left" vertical="center" wrapText="1"/>
    </xf>
    <xf numFmtId="170" fontId="24" fillId="0" borderId="19" xfId="0" applyNumberFormat="1" applyFont="1" applyBorder="1" applyAlignment="1">
      <alignment horizontal="left" vertical="center" wrapText="1"/>
    </xf>
    <xf numFmtId="170" fontId="24" fillId="0" borderId="18" xfId="0" applyNumberFormat="1" applyFont="1" applyBorder="1" applyAlignment="1">
      <alignment horizontal="left" vertical="center" wrapText="1"/>
    </xf>
    <xf numFmtId="1" fontId="24" fillId="0" borderId="0" xfId="0" applyNumberFormat="1" applyFont="1" applyAlignment="1">
      <alignment horizontal="left" vertical="center" wrapText="1"/>
    </xf>
    <xf numFmtId="1" fontId="24" fillId="0" borderId="0" xfId="0" applyNumberFormat="1" applyFont="1" applyAlignment="1">
      <alignment horizontal="left" vertical="center"/>
    </xf>
    <xf numFmtId="0" fontId="24" fillId="0" borderId="0" xfId="0" applyFont="1" applyAlignment="1">
      <alignment horizontal="left" vertical="center"/>
    </xf>
    <xf numFmtId="171" fontId="24" fillId="0" borderId="0" xfId="0" applyNumberFormat="1" applyFont="1" applyAlignment="1">
      <alignment horizontal="left" vertical="center"/>
    </xf>
    <xf numFmtId="2" fontId="24" fillId="0" borderId="0" xfId="0" applyNumberFormat="1" applyFont="1" applyAlignment="1">
      <alignment horizontal="left" vertical="center"/>
    </xf>
    <xf numFmtId="170" fontId="24" fillId="0" borderId="0" xfId="0" applyNumberFormat="1" applyFont="1" applyBorder="1" applyAlignment="1">
      <alignment horizontal="left" vertical="center" wrapText="1"/>
    </xf>
    <xf numFmtId="0" fontId="25" fillId="0" borderId="0" xfId="0" applyFont="1" applyBorder="1" applyAlignment="1">
      <alignment horizontal="left" vertical="center"/>
    </xf>
    <xf numFmtId="0" fontId="1" fillId="0" borderId="0" xfId="0" applyFont="1" applyBorder="1" applyAlignment="1">
      <alignment vertical="center"/>
    </xf>
    <xf numFmtId="0" fontId="7" fillId="0" borderId="0" xfId="0" applyFont="1" applyBorder="1" applyAlignment="1">
      <alignment horizontal="left" vertical="center"/>
    </xf>
    <xf numFmtId="0" fontId="24" fillId="0" borderId="0" xfId="0" applyFont="1" applyAlignment="1">
      <alignment horizontal="left"/>
    </xf>
    <xf numFmtId="1" fontId="29" fillId="0" borderId="8" xfId="0" applyNumberFormat="1" applyFont="1" applyBorder="1" applyAlignment="1">
      <alignment horizontal="left" vertical="center" wrapText="1"/>
    </xf>
    <xf numFmtId="1" fontId="24" fillId="0" borderId="25" xfId="0" applyNumberFormat="1" applyFont="1" applyBorder="1" applyAlignment="1">
      <alignment horizontal="center" vertical="center" wrapText="1"/>
    </xf>
    <xf numFmtId="1" fontId="29" fillId="0" borderId="29" xfId="0" applyNumberFormat="1" applyFont="1" applyBorder="1" applyAlignment="1">
      <alignment horizontal="left" vertical="center" wrapText="1"/>
    </xf>
    <xf numFmtId="0" fontId="29" fillId="0" borderId="9" xfId="0" applyFont="1" applyBorder="1" applyAlignment="1">
      <alignment vertical="center" wrapText="1"/>
    </xf>
    <xf numFmtId="1" fontId="24" fillId="0" borderId="19" xfId="0" applyNumberFormat="1" applyFont="1" applyBorder="1" applyAlignment="1">
      <alignment horizontal="center" vertical="center" wrapText="1"/>
    </xf>
    <xf numFmtId="0" fontId="29" fillId="0" borderId="18" xfId="0" applyFont="1" applyBorder="1" applyAlignment="1">
      <alignment wrapText="1"/>
    </xf>
    <xf numFmtId="0" fontId="26" fillId="0" borderId="18" xfId="0" applyFont="1" applyBorder="1" applyAlignment="1">
      <alignment wrapText="1"/>
    </xf>
    <xf numFmtId="0" fontId="26" fillId="0" borderId="18" xfId="0" applyFont="1" applyBorder="1" applyAlignment="1">
      <alignment wrapText="1"/>
    </xf>
    <xf numFmtId="49" fontId="29" fillId="0" borderId="8" xfId="0" applyNumberFormat="1" applyFont="1" applyBorder="1" applyAlignment="1">
      <alignment horizontal="left" vertical="center"/>
    </xf>
    <xf numFmtId="49" fontId="29" fillId="0" borderId="29" xfId="0" applyNumberFormat="1" applyFont="1" applyBorder="1" applyAlignment="1">
      <alignment horizontal="left" vertical="center" wrapText="1"/>
    </xf>
    <xf numFmtId="49" fontId="29" fillId="0" borderId="16" xfId="0" applyNumberFormat="1" applyFont="1" applyBorder="1" applyAlignment="1">
      <alignment horizontal="left" vertical="center"/>
    </xf>
    <xf numFmtId="0" fontId="29" fillId="0" borderId="0" xfId="0" applyFont="1" applyAlignment="1">
      <alignment horizontal="left"/>
    </xf>
    <xf numFmtId="169" fontId="24" fillId="2" borderId="18" xfId="0" applyNumberFormat="1" applyFont="1" applyFill="1" applyBorder="1" applyAlignment="1">
      <alignment horizontal="center" vertical="center" wrapText="1"/>
    </xf>
    <xf numFmtId="170" fontId="24" fillId="2" borderId="18" xfId="0" applyNumberFormat="1" applyFont="1" applyFill="1" applyBorder="1" applyAlignment="1">
      <alignment horizontal="center" vertical="center" wrapText="1"/>
    </xf>
    <xf numFmtId="1" fontId="24" fillId="0" borderId="18" xfId="0" applyNumberFormat="1" applyFont="1" applyBorder="1" applyAlignment="1">
      <alignment horizontal="center" vertical="center" wrapText="1"/>
    </xf>
    <xf numFmtId="1" fontId="24" fillId="9" borderId="39" xfId="0" applyNumberFormat="1" applyFont="1" applyFill="1" applyBorder="1" applyAlignment="1">
      <alignment horizontal="center" vertical="center" wrapText="1"/>
    </xf>
    <xf numFmtId="1" fontId="24" fillId="9" borderId="18" xfId="0" applyNumberFormat="1" applyFont="1" applyFill="1" applyBorder="1" applyAlignment="1">
      <alignment horizontal="center" vertical="center" wrapText="1"/>
    </xf>
    <xf numFmtId="0" fontId="24" fillId="9" borderId="18" xfId="0" applyFont="1" applyFill="1" applyBorder="1" applyAlignment="1">
      <alignment horizontal="center" vertical="center" wrapText="1"/>
    </xf>
    <xf numFmtId="0" fontId="26" fillId="0" borderId="18" xfId="0" applyFont="1" applyBorder="1" applyAlignment="1">
      <alignment horizontal="center" vertical="center" wrapText="1"/>
    </xf>
    <xf numFmtId="0" fontId="26" fillId="0" borderId="18" xfId="0" applyFont="1" applyBorder="1" applyAlignment="1">
      <alignment horizontal="center" vertical="center"/>
    </xf>
    <xf numFmtId="0" fontId="26" fillId="0" borderId="19" xfId="0" applyFont="1" applyBorder="1" applyAlignment="1">
      <alignment horizontal="center" vertical="center"/>
    </xf>
    <xf numFmtId="0" fontId="24" fillId="27" borderId="8" xfId="0" applyFont="1" applyFill="1" applyBorder="1" applyAlignment="1">
      <alignment horizontal="center" vertical="center" wrapText="1"/>
    </xf>
    <xf numFmtId="1" fontId="24" fillId="27" borderId="18" xfId="0" applyNumberFormat="1" applyFont="1" applyFill="1" applyBorder="1" applyAlignment="1">
      <alignment horizontal="center" vertical="center" wrapText="1"/>
    </xf>
    <xf numFmtId="171" fontId="24" fillId="27" borderId="18" xfId="0" applyNumberFormat="1" applyFont="1" applyFill="1" applyBorder="1" applyAlignment="1">
      <alignment horizontal="center" vertical="center" wrapText="1"/>
    </xf>
    <xf numFmtId="164" fontId="26" fillId="24" borderId="19" xfId="0" applyNumberFormat="1" applyFont="1" applyFill="1" applyBorder="1" applyAlignment="1">
      <alignment horizontal="center" vertical="center" wrapText="1"/>
    </xf>
    <xf numFmtId="164" fontId="26" fillId="0" borderId="11" xfId="0" applyNumberFormat="1" applyFont="1" applyBorder="1" applyAlignment="1">
      <alignment horizontal="center" vertical="center" wrapText="1"/>
    </xf>
    <xf numFmtId="164" fontId="24" fillId="10" borderId="8" xfId="0" applyNumberFormat="1" applyFont="1" applyFill="1" applyBorder="1" applyAlignment="1">
      <alignment horizontal="center" vertical="center" wrapText="1"/>
    </xf>
    <xf numFmtId="2" fontId="24" fillId="10" borderId="18" xfId="0" applyNumberFormat="1" applyFont="1" applyFill="1" applyBorder="1" applyAlignment="1">
      <alignment horizontal="center" vertical="center" wrapText="1"/>
    </xf>
    <xf numFmtId="164" fontId="24" fillId="10" borderId="18" xfId="0" applyNumberFormat="1" applyFont="1" applyFill="1" applyBorder="1" applyAlignment="1">
      <alignment horizontal="center" vertical="center" wrapText="1"/>
    </xf>
    <xf numFmtId="164" fontId="24" fillId="24" borderId="25" xfId="0" applyNumberFormat="1" applyFont="1" applyFill="1" applyBorder="1" applyAlignment="1">
      <alignment horizontal="center" vertical="center" wrapText="1"/>
    </xf>
    <xf numFmtId="0" fontId="24" fillId="0" borderId="0" xfId="0" applyFont="1" applyBorder="1" applyAlignment="1">
      <alignment horizontal="left" vertical="center" wrapText="1"/>
    </xf>
    <xf numFmtId="0" fontId="20" fillId="0" borderId="26" xfId="0" applyFont="1" applyBorder="1" applyAlignment="1">
      <alignment horizontal="left" vertical="center" wrapText="1"/>
    </xf>
    <xf numFmtId="1" fontId="30" fillId="0" borderId="26" xfId="0" applyNumberFormat="1" applyFont="1" applyBorder="1" applyAlignment="1">
      <alignment horizontal="center" vertical="center"/>
    </xf>
    <xf numFmtId="2" fontId="30" fillId="0" borderId="26" xfId="0" applyNumberFormat="1" applyFont="1" applyBorder="1" applyAlignment="1">
      <alignment horizontal="center" vertical="center"/>
    </xf>
    <xf numFmtId="1" fontId="30" fillId="0" borderId="35" xfId="0" applyNumberFormat="1" applyFont="1" applyBorder="1" applyAlignment="1">
      <alignment horizontal="center" vertical="center"/>
    </xf>
    <xf numFmtId="1" fontId="30" fillId="0" borderId="54" xfId="0" applyNumberFormat="1" applyFont="1" applyBorder="1" applyAlignment="1">
      <alignment horizontal="center" vertical="center"/>
    </xf>
    <xf numFmtId="1" fontId="20" fillId="0" borderId="26" xfId="0" applyNumberFormat="1" applyFont="1" applyBorder="1" applyAlignment="1">
      <alignment horizontal="center" vertical="center"/>
    </xf>
    <xf numFmtId="2" fontId="20" fillId="0" borderId="18" xfId="0" applyNumberFormat="1" applyFont="1" applyBorder="1" applyAlignment="1">
      <alignment horizontal="center" vertical="center"/>
    </xf>
    <xf numFmtId="2" fontId="30" fillId="24" borderId="18" xfId="0" applyNumberFormat="1" applyFont="1" applyFill="1" applyBorder="1" applyAlignment="1">
      <alignment horizontal="center" vertical="center"/>
    </xf>
    <xf numFmtId="167" fontId="31" fillId="0" borderId="18" xfId="1" applyFont="1" applyBorder="1" applyAlignment="1" applyProtection="1">
      <alignment horizontal="center" vertical="center"/>
    </xf>
    <xf numFmtId="167" fontId="30" fillId="0" borderId="18" xfId="1" applyFont="1" applyBorder="1" applyAlignment="1" applyProtection="1">
      <alignment horizontal="center" vertical="center"/>
    </xf>
    <xf numFmtId="167" fontId="30" fillId="0" borderId="19" xfId="1" applyFont="1" applyBorder="1" applyAlignment="1" applyProtection="1">
      <alignment horizontal="center" vertical="center"/>
    </xf>
    <xf numFmtId="0" fontId="30" fillId="0" borderId="61" xfId="0" applyFont="1" applyBorder="1" applyAlignment="1">
      <alignment horizontal="center" vertical="center"/>
    </xf>
    <xf numFmtId="171" fontId="30" fillId="0" borderId="26" xfId="0" applyNumberFormat="1" applyFont="1" applyBorder="1" applyAlignment="1">
      <alignment horizontal="center" vertical="center"/>
    </xf>
    <xf numFmtId="164" fontId="20" fillId="24" borderId="35" xfId="0" applyNumberFormat="1" applyFont="1" applyFill="1" applyBorder="1" applyAlignment="1">
      <alignment horizontal="center" vertical="center"/>
    </xf>
    <xf numFmtId="164" fontId="20" fillId="0" borderId="24" xfId="0" applyNumberFormat="1" applyFont="1" applyBorder="1" applyAlignment="1">
      <alignment horizontal="center" vertical="center"/>
    </xf>
    <xf numFmtId="164" fontId="20" fillId="0" borderId="61" xfId="0" applyNumberFormat="1" applyFont="1" applyBorder="1" applyAlignment="1">
      <alignment horizontal="center" vertical="center"/>
    </xf>
    <xf numFmtId="2" fontId="20" fillId="0" borderId="26" xfId="0" applyNumberFormat="1" applyFont="1" applyBorder="1" applyAlignment="1">
      <alignment horizontal="center" vertical="center"/>
    </xf>
    <xf numFmtId="164" fontId="20" fillId="0" borderId="35" xfId="0" applyNumberFormat="1" applyFont="1" applyBorder="1" applyAlignment="1">
      <alignment horizontal="center" vertical="center"/>
    </xf>
    <xf numFmtId="164" fontId="30" fillId="24" borderId="25" xfId="0" applyNumberFormat="1" applyFont="1" applyFill="1" applyBorder="1" applyAlignment="1">
      <alignment horizontal="center" vertical="center"/>
    </xf>
    <xf numFmtId="0" fontId="24" fillId="0" borderId="0" xfId="0" applyFont="1" applyBorder="1" applyAlignment="1">
      <alignment horizontal="center" vertical="center"/>
    </xf>
    <xf numFmtId="1" fontId="30" fillId="0" borderId="18" xfId="0" applyNumberFormat="1" applyFont="1" applyBorder="1" applyAlignment="1">
      <alignment horizontal="center" vertical="center"/>
    </xf>
    <xf numFmtId="170" fontId="30" fillId="0" borderId="18" xfId="0" applyNumberFormat="1" applyFont="1" applyBorder="1" applyAlignment="1">
      <alignment horizontal="center" vertical="center"/>
    </xf>
    <xf numFmtId="166" fontId="30" fillId="0" borderId="18" xfId="0" applyNumberFormat="1" applyFont="1" applyBorder="1" applyAlignment="1">
      <alignment horizontal="center" vertical="center"/>
    </xf>
    <xf numFmtId="1" fontId="30" fillId="0" borderId="19" xfId="0" applyNumberFormat="1" applyFont="1" applyBorder="1" applyAlignment="1">
      <alignment horizontal="center" vertical="center"/>
    </xf>
    <xf numFmtId="1" fontId="20" fillId="0" borderId="18" xfId="0" applyNumberFormat="1" applyFont="1" applyBorder="1" applyAlignment="1">
      <alignment horizontal="center" vertical="center"/>
    </xf>
    <xf numFmtId="0" fontId="30" fillId="0" borderId="8" xfId="0" applyFont="1" applyBorder="1" applyAlignment="1">
      <alignment horizontal="center" vertical="center"/>
    </xf>
    <xf numFmtId="171" fontId="30" fillId="0" borderId="18" xfId="0" applyNumberFormat="1" applyFont="1" applyBorder="1" applyAlignment="1">
      <alignment horizontal="center" vertical="center"/>
    </xf>
    <xf numFmtId="164" fontId="20" fillId="24" borderId="19" xfId="0" applyNumberFormat="1" applyFont="1" applyFill="1" applyBorder="1" applyAlignment="1">
      <alignment horizontal="center" vertical="center"/>
    </xf>
    <xf numFmtId="164" fontId="20" fillId="0" borderId="19" xfId="0" applyNumberFormat="1" applyFont="1" applyBorder="1" applyAlignment="1">
      <alignment horizontal="center" vertical="center"/>
    </xf>
    <xf numFmtId="0" fontId="24" fillId="22" borderId="18" xfId="0" applyFont="1" applyFill="1" applyBorder="1" applyAlignment="1">
      <alignment horizontal="center" vertical="center"/>
    </xf>
    <xf numFmtId="164" fontId="20" fillId="28" borderId="19" xfId="0" applyNumberFormat="1" applyFont="1" applyFill="1" applyBorder="1" applyAlignment="1">
      <alignment horizontal="center" vertical="center"/>
    </xf>
    <xf numFmtId="0" fontId="26" fillId="22" borderId="18" xfId="0" applyFont="1" applyFill="1" applyBorder="1" applyAlignment="1">
      <alignment horizontal="center" vertical="center"/>
    </xf>
    <xf numFmtId="1" fontId="20" fillId="28" borderId="18" xfId="0" applyNumberFormat="1" applyFont="1" applyFill="1" applyBorder="1" applyAlignment="1">
      <alignment horizontal="center" vertical="center"/>
    </xf>
    <xf numFmtId="2" fontId="5" fillId="21" borderId="18" xfId="0" applyNumberFormat="1" applyFont="1" applyFill="1" applyBorder="1" applyAlignment="1">
      <alignment horizontal="center" vertical="center" wrapText="1"/>
    </xf>
    <xf numFmtId="1" fontId="5" fillId="21" borderId="18" xfId="0" applyNumberFormat="1" applyFont="1" applyFill="1" applyBorder="1" applyAlignment="1">
      <alignment horizontal="center" vertical="center" wrapText="1"/>
    </xf>
    <xf numFmtId="166" fontId="30" fillId="21" borderId="19" xfId="0" applyNumberFormat="1" applyFont="1" applyFill="1" applyBorder="1" applyAlignment="1">
      <alignment horizontal="center" vertical="center" wrapText="1"/>
    </xf>
    <xf numFmtId="1" fontId="5" fillId="21" borderId="42" xfId="0" applyNumberFormat="1" applyFont="1" applyFill="1" applyBorder="1" applyAlignment="1">
      <alignment horizontal="center" vertical="center" wrapText="1"/>
    </xf>
    <xf numFmtId="2" fontId="5" fillId="21" borderId="49" xfId="1" applyNumberFormat="1" applyFont="1" applyFill="1" applyBorder="1" applyAlignment="1" applyProtection="1">
      <alignment horizontal="center" vertical="center" wrapText="1"/>
    </xf>
    <xf numFmtId="1" fontId="5" fillId="21" borderId="49" xfId="0" applyNumberFormat="1" applyFont="1" applyFill="1" applyBorder="1" applyAlignment="1">
      <alignment horizontal="center" vertical="center" wrapText="1"/>
    </xf>
    <xf numFmtId="1" fontId="5" fillId="21" borderId="49" xfId="0" applyNumberFormat="1" applyFont="1" applyFill="1" applyBorder="1" applyAlignment="1">
      <alignment horizontal="center" vertical="center"/>
    </xf>
    <xf numFmtId="1" fontId="5" fillId="0" borderId="49" xfId="0" applyNumberFormat="1" applyFont="1" applyBorder="1" applyAlignment="1">
      <alignment horizontal="center" vertical="center" wrapText="1"/>
    </xf>
    <xf numFmtId="2" fontId="30" fillId="24" borderId="50" xfId="0" applyNumberFormat="1" applyFont="1" applyFill="1" applyBorder="1" applyAlignment="1">
      <alignment horizontal="center" vertical="center" wrapText="1"/>
    </xf>
    <xf numFmtId="167" fontId="32" fillId="0" borderId="18" xfId="1" applyFont="1" applyBorder="1" applyAlignment="1" applyProtection="1">
      <alignment horizontal="center" vertical="center" wrapText="1"/>
    </xf>
    <xf numFmtId="167" fontId="30" fillId="0" borderId="18" xfId="1" applyFont="1" applyBorder="1" applyAlignment="1" applyProtection="1">
      <alignment horizontal="center" vertical="center" wrapText="1"/>
    </xf>
    <xf numFmtId="167" fontId="30" fillId="0" borderId="19" xfId="1" applyFont="1" applyBorder="1" applyAlignment="1" applyProtection="1">
      <alignment horizontal="center" vertical="center" wrapText="1"/>
    </xf>
    <xf numFmtId="2" fontId="33" fillId="21" borderId="48" xfId="0" applyNumberFormat="1" applyFont="1" applyFill="1" applyBorder="1" applyAlignment="1">
      <alignment horizontal="center" vertical="center"/>
    </xf>
    <xf numFmtId="1" fontId="30" fillId="21" borderId="30" xfId="0" applyNumberFormat="1" applyFont="1" applyFill="1" applyBorder="1" applyAlignment="1">
      <alignment horizontal="center" vertical="center" wrapText="1"/>
    </xf>
    <xf numFmtId="171" fontId="30" fillId="21" borderId="30" xfId="0" applyNumberFormat="1" applyFont="1" applyFill="1" applyBorder="1" applyAlignment="1">
      <alignment horizontal="center" vertical="center"/>
    </xf>
    <xf numFmtId="164" fontId="30" fillId="24" borderId="46" xfId="0" applyNumberFormat="1" applyFont="1" applyFill="1" applyBorder="1" applyAlignment="1">
      <alignment horizontal="center" vertical="center" wrapText="1"/>
    </xf>
    <xf numFmtId="164" fontId="30" fillId="0" borderId="47" xfId="0" applyNumberFormat="1" applyFont="1" applyBorder="1" applyAlignment="1">
      <alignment horizontal="center" vertical="center" wrapText="1"/>
    </xf>
    <xf numFmtId="164" fontId="30" fillId="24" borderId="48" xfId="0" applyNumberFormat="1" applyFont="1" applyFill="1" applyBorder="1" applyAlignment="1">
      <alignment horizontal="center" vertical="center" wrapText="1"/>
    </xf>
    <xf numFmtId="2" fontId="30" fillId="24" borderId="30" xfId="0" applyNumberFormat="1" applyFont="1" applyFill="1" applyBorder="1" applyAlignment="1">
      <alignment horizontal="center" vertical="center" wrapText="1"/>
    </xf>
    <xf numFmtId="164" fontId="30" fillId="24" borderId="30" xfId="0" applyNumberFormat="1" applyFont="1" applyFill="1" applyBorder="1" applyAlignment="1">
      <alignment horizontal="center" vertical="center" wrapText="1"/>
    </xf>
    <xf numFmtId="164" fontId="30" fillId="24" borderId="62" xfId="0" applyNumberFormat="1" applyFont="1" applyFill="1" applyBorder="1" applyAlignment="1">
      <alignment horizontal="center" vertical="center" wrapText="1"/>
    </xf>
    <xf numFmtId="2" fontId="24" fillId="0" borderId="0" xfId="0" applyNumberFormat="1" applyFont="1" applyBorder="1" applyAlignment="1">
      <alignment horizontal="center" vertical="center"/>
    </xf>
    <xf numFmtId="2" fontId="24" fillId="21" borderId="63" xfId="0" applyNumberFormat="1" applyFont="1" applyFill="1" applyBorder="1" applyAlignment="1">
      <alignment horizontal="center" vertical="center"/>
    </xf>
    <xf numFmtId="169" fontId="24" fillId="0" borderId="0" xfId="0" applyNumberFormat="1" applyFont="1" applyBorder="1" applyAlignment="1">
      <alignment horizontal="left" vertical="center" wrapText="1"/>
    </xf>
    <xf numFmtId="1" fontId="24" fillId="0" borderId="0" xfId="0" applyNumberFormat="1" applyFont="1" applyBorder="1" applyAlignment="1">
      <alignment horizontal="left" vertical="center" wrapText="1"/>
    </xf>
    <xf numFmtId="1" fontId="24" fillId="0" borderId="0" xfId="0" applyNumberFormat="1" applyFont="1" applyBorder="1" applyAlignment="1">
      <alignment horizontal="left" vertical="center"/>
    </xf>
    <xf numFmtId="0" fontId="24" fillId="0" borderId="0" xfId="0" applyFont="1" applyBorder="1" applyAlignment="1">
      <alignment horizontal="left" vertical="center"/>
    </xf>
    <xf numFmtId="171" fontId="24" fillId="0" borderId="0" xfId="0" applyNumberFormat="1" applyFont="1" applyBorder="1" applyAlignment="1">
      <alignment horizontal="left" vertical="center"/>
    </xf>
    <xf numFmtId="2" fontId="24" fillId="0" borderId="0" xfId="0" applyNumberFormat="1" applyFont="1" applyBorder="1" applyAlignment="1">
      <alignment horizontal="left" vertical="center"/>
    </xf>
    <xf numFmtId="171" fontId="24" fillId="0" borderId="7" xfId="0" applyNumberFormat="1" applyFont="1" applyBorder="1" applyAlignment="1">
      <alignment horizontal="left" vertical="center"/>
    </xf>
    <xf numFmtId="167" fontId="24" fillId="0" borderId="0" xfId="1" applyFont="1" applyBorder="1" applyAlignment="1" applyProtection="1">
      <alignment horizontal="left" vertical="center"/>
    </xf>
    <xf numFmtId="0" fontId="36" fillId="0" borderId="0" xfId="0" applyFont="1" applyBorder="1" applyAlignment="1">
      <alignment horizontal="left" vertical="center"/>
    </xf>
    <xf numFmtId="0" fontId="26" fillId="0" borderId="0" xfId="0" applyFont="1" applyBorder="1" applyAlignment="1">
      <alignment horizontal="center" vertical="center"/>
    </xf>
    <xf numFmtId="1" fontId="24" fillId="9" borderId="61" xfId="0" applyNumberFormat="1" applyFont="1" applyFill="1" applyBorder="1" applyAlignment="1">
      <alignment horizontal="center" vertical="center" wrapText="1"/>
    </xf>
    <xf numFmtId="1" fontId="24" fillId="9" borderId="51" xfId="0" applyNumberFormat="1" applyFont="1" applyFill="1" applyBorder="1" applyAlignment="1">
      <alignment horizontal="center" vertical="center" wrapText="1"/>
    </xf>
    <xf numFmtId="1" fontId="24" fillId="9" borderId="64" xfId="0" applyNumberFormat="1" applyFont="1" applyFill="1" applyBorder="1" applyAlignment="1">
      <alignment horizontal="center" vertical="center" wrapText="1"/>
    </xf>
    <xf numFmtId="0" fontId="24" fillId="9" borderId="0" xfId="0" applyFont="1" applyFill="1" applyBorder="1" applyAlignment="1">
      <alignment horizontal="center" vertical="center" wrapText="1"/>
    </xf>
    <xf numFmtId="1" fontId="24" fillId="9" borderId="27" xfId="0" applyNumberFormat="1" applyFont="1" applyFill="1" applyBorder="1" applyAlignment="1">
      <alignment horizontal="center" vertical="center" wrapText="1"/>
    </xf>
    <xf numFmtId="0" fontId="24" fillId="27" borderId="64" xfId="0" applyFont="1" applyFill="1" applyBorder="1" applyAlignment="1">
      <alignment horizontal="center" vertical="center" wrapText="1"/>
    </xf>
    <xf numFmtId="1" fontId="24" fillId="27" borderId="27" xfId="0" applyNumberFormat="1" applyFont="1" applyFill="1" applyBorder="1" applyAlignment="1">
      <alignment horizontal="center" vertical="center" wrapText="1"/>
    </xf>
    <xf numFmtId="171" fontId="24" fillId="27" borderId="27" xfId="0" applyNumberFormat="1" applyFont="1" applyFill="1" applyBorder="1" applyAlignment="1">
      <alignment horizontal="center" vertical="center" wrapText="1"/>
    </xf>
    <xf numFmtId="164" fontId="26" fillId="24" borderId="65" xfId="0" applyNumberFormat="1" applyFont="1" applyFill="1" applyBorder="1" applyAlignment="1">
      <alignment horizontal="center" vertical="center" wrapText="1"/>
    </xf>
    <xf numFmtId="0" fontId="24" fillId="0" borderId="0" xfId="0" applyFont="1" applyAlignment="1">
      <alignment horizontal="left" vertical="center" wrapText="1"/>
    </xf>
    <xf numFmtId="0" fontId="0" fillId="0" borderId="18" xfId="0" applyFont="1" applyBorder="1" applyAlignment="1">
      <alignment horizontal="left" vertical="center" wrapText="1"/>
    </xf>
    <xf numFmtId="1" fontId="24" fillId="0" borderId="18" xfId="0" applyNumberFormat="1" applyFont="1" applyBorder="1" applyAlignment="1">
      <alignment horizontal="center" vertical="center"/>
    </xf>
    <xf numFmtId="166" fontId="24" fillId="2" borderId="18" xfId="0" applyNumberFormat="1" applyFont="1" applyFill="1" applyBorder="1" applyAlignment="1">
      <alignment horizontal="center" vertical="center"/>
    </xf>
    <xf numFmtId="166" fontId="24" fillId="0" borderId="18" xfId="0" applyNumberFormat="1" applyFont="1" applyBorder="1" applyAlignment="1">
      <alignment horizontal="center" vertical="center"/>
    </xf>
    <xf numFmtId="1" fontId="24" fillId="0" borderId="8" xfId="0" applyNumberFormat="1" applyFont="1" applyBorder="1" applyAlignment="1">
      <alignment horizontal="center" vertical="center"/>
    </xf>
    <xf numFmtId="1" fontId="24" fillId="0" borderId="39" xfId="0" applyNumberFormat="1" applyFont="1" applyBorder="1" applyAlignment="1">
      <alignment horizontal="center" vertical="center"/>
    </xf>
    <xf numFmtId="167" fontId="24" fillId="0" borderId="39" xfId="1" applyFont="1" applyBorder="1" applyAlignment="1" applyProtection="1">
      <alignment horizontal="center" vertical="center"/>
    </xf>
    <xf numFmtId="1" fontId="24" fillId="0" borderId="66" xfId="0" applyNumberFormat="1" applyFont="1" applyBorder="1" applyAlignment="1">
      <alignment horizontal="center" vertical="center"/>
    </xf>
    <xf numFmtId="1" fontId="30" fillId="0" borderId="11" xfId="0" applyNumberFormat="1" applyFont="1" applyBorder="1" applyAlignment="1">
      <alignment horizontal="center" vertical="center"/>
    </xf>
    <xf numFmtId="1" fontId="30" fillId="0" borderId="67" xfId="0" applyNumberFormat="1" applyFont="1" applyBorder="1" applyAlignment="1">
      <alignment horizontal="center" vertical="center"/>
    </xf>
    <xf numFmtId="170" fontId="24" fillId="0" borderId="18" xfId="0" applyNumberFormat="1" applyFont="1" applyBorder="1" applyAlignment="1">
      <alignment horizontal="center" vertical="center"/>
    </xf>
    <xf numFmtId="170" fontId="24" fillId="2" borderId="18" xfId="0" applyNumberFormat="1" applyFont="1" applyFill="1" applyBorder="1" applyAlignment="1">
      <alignment horizontal="center" vertical="center"/>
    </xf>
    <xf numFmtId="1" fontId="30" fillId="0" borderId="24" xfId="0" applyNumberFormat="1" applyFont="1" applyBorder="1" applyAlignment="1">
      <alignment horizontal="center" vertical="center"/>
    </xf>
    <xf numFmtId="1" fontId="30" fillId="0" borderId="47" xfId="0" applyNumberFormat="1" applyFont="1" applyBorder="1" applyAlignment="1">
      <alignment horizontal="center" vertical="center"/>
    </xf>
    <xf numFmtId="2" fontId="26" fillId="21" borderId="18" xfId="0" applyNumberFormat="1" applyFont="1" applyFill="1" applyBorder="1" applyAlignment="1">
      <alignment horizontal="center" vertical="center" wrapText="1"/>
    </xf>
    <xf numFmtId="1" fontId="26" fillId="21" borderId="18" xfId="0" applyNumberFormat="1" applyFont="1" applyFill="1" applyBorder="1" applyAlignment="1">
      <alignment horizontal="center" vertical="center" wrapText="1"/>
    </xf>
    <xf numFmtId="165" fontId="26" fillId="2" borderId="18" xfId="0" applyNumberFormat="1" applyFont="1" applyFill="1" applyBorder="1" applyAlignment="1">
      <alignment horizontal="center" vertical="center" wrapText="1"/>
    </xf>
    <xf numFmtId="165" fontId="26" fillId="21" borderId="18" xfId="0" applyNumberFormat="1" applyFont="1" applyFill="1" applyBorder="1" applyAlignment="1">
      <alignment horizontal="center" vertical="center" wrapText="1"/>
    </xf>
    <xf numFmtId="166" fontId="26" fillId="21" borderId="18" xfId="0" applyNumberFormat="1" applyFont="1" applyFill="1" applyBorder="1" applyAlignment="1">
      <alignment horizontal="center" vertical="center" wrapText="1"/>
    </xf>
    <xf numFmtId="1" fontId="26" fillId="21" borderId="3" xfId="0" applyNumberFormat="1" applyFont="1" applyFill="1" applyBorder="1" applyAlignment="1">
      <alignment horizontal="center" vertical="center" wrapText="1"/>
    </xf>
    <xf numFmtId="1" fontId="26" fillId="21" borderId="37" xfId="1" applyNumberFormat="1" applyFont="1" applyFill="1" applyBorder="1" applyAlignment="1" applyProtection="1">
      <alignment horizontal="center" vertical="center" wrapText="1"/>
    </xf>
    <xf numFmtId="1" fontId="26" fillId="21" borderId="68" xfId="0" applyNumberFormat="1" applyFont="1" applyFill="1" applyBorder="1" applyAlignment="1">
      <alignment horizontal="center" vertical="center" wrapText="1"/>
    </xf>
    <xf numFmtId="1" fontId="26" fillId="21" borderId="68" xfId="0" applyNumberFormat="1" applyFont="1" applyFill="1" applyBorder="1" applyAlignment="1">
      <alignment horizontal="center" vertical="center"/>
    </xf>
    <xf numFmtId="1" fontId="26" fillId="21" borderId="30" xfId="0" applyNumberFormat="1" applyFont="1" applyFill="1" applyBorder="1" applyAlignment="1">
      <alignment horizontal="center" vertical="center" wrapText="1"/>
    </xf>
    <xf numFmtId="2" fontId="37" fillId="21" borderId="48" xfId="0" applyNumberFormat="1" applyFont="1" applyFill="1" applyBorder="1" applyAlignment="1">
      <alignment horizontal="center" vertical="center"/>
    </xf>
    <xf numFmtId="171" fontId="26" fillId="21" borderId="30" xfId="0" applyNumberFormat="1" applyFont="1" applyFill="1" applyBorder="1" applyAlignment="1">
      <alignment horizontal="center" vertical="center"/>
    </xf>
    <xf numFmtId="164" fontId="26" fillId="24" borderId="62" xfId="0" applyNumberFormat="1" applyFont="1" applyFill="1" applyBorder="1" applyAlignment="1">
      <alignment horizontal="center" vertical="center" wrapText="1"/>
    </xf>
    <xf numFmtId="164" fontId="12" fillId="24" borderId="48" xfId="0" applyNumberFormat="1" applyFont="1" applyFill="1" applyBorder="1" applyAlignment="1">
      <alignment horizontal="center" vertical="center"/>
    </xf>
    <xf numFmtId="2" fontId="12" fillId="24" borderId="30" xfId="0" applyNumberFormat="1" applyFont="1" applyFill="1" applyBorder="1" applyAlignment="1">
      <alignment horizontal="center" vertical="center"/>
    </xf>
    <xf numFmtId="1" fontId="12" fillId="24" borderId="30" xfId="0" applyNumberFormat="1" applyFont="1" applyFill="1" applyBorder="1" applyAlignment="1">
      <alignment horizontal="center" vertical="center"/>
    </xf>
    <xf numFmtId="164" fontId="12" fillId="24" borderId="30" xfId="0" applyNumberFormat="1" applyFont="1" applyFill="1" applyBorder="1" applyAlignment="1">
      <alignment horizontal="center" vertical="center"/>
    </xf>
    <xf numFmtId="164" fontId="12" fillId="24" borderId="41" xfId="0" applyNumberFormat="1" applyFont="1" applyFill="1" applyBorder="1" applyAlignment="1">
      <alignment horizontal="center" vertical="center"/>
    </xf>
    <xf numFmtId="2" fontId="26" fillId="21" borderId="49" xfId="0" applyNumberFormat="1" applyFont="1" applyFill="1" applyBorder="1" applyAlignment="1">
      <alignment horizontal="center" vertical="center"/>
    </xf>
    <xf numFmtId="2" fontId="26" fillId="0" borderId="0" xfId="0" applyNumberFormat="1" applyFont="1" applyBorder="1" applyAlignment="1">
      <alignment horizontal="center" vertical="center"/>
    </xf>
    <xf numFmtId="2" fontId="26" fillId="21" borderId="40" xfId="0" applyNumberFormat="1" applyFont="1" applyFill="1" applyBorder="1" applyAlignment="1">
      <alignment horizontal="center" vertical="center"/>
    </xf>
    <xf numFmtId="169" fontId="24" fillId="0" borderId="18" xfId="0" applyNumberFormat="1" applyFont="1" applyBorder="1" applyAlignment="1">
      <alignment horizontal="left" vertical="center" wrapText="1"/>
    </xf>
    <xf numFmtId="170" fontId="24" fillId="0" borderId="40" xfId="0" applyNumberFormat="1" applyFont="1" applyBorder="1" applyAlignment="1">
      <alignment horizontal="left" vertical="center" wrapText="1"/>
    </xf>
    <xf numFmtId="1" fontId="24" fillId="0" borderId="18" xfId="0" applyNumberFormat="1" applyFont="1" applyBorder="1" applyAlignment="1">
      <alignment horizontal="left" vertical="center" wrapText="1"/>
    </xf>
    <xf numFmtId="1" fontId="24" fillId="30" borderId="0" xfId="0" applyNumberFormat="1" applyFont="1" applyFill="1" applyAlignment="1">
      <alignment horizontal="left" vertical="center"/>
    </xf>
    <xf numFmtId="0" fontId="24" fillId="30" borderId="0" xfId="0" applyFont="1" applyFill="1" applyAlignment="1">
      <alignment horizontal="left" vertical="center"/>
    </xf>
    <xf numFmtId="171" fontId="24" fillId="30" borderId="0" xfId="0" applyNumberFormat="1" applyFont="1" applyFill="1" applyAlignment="1">
      <alignment horizontal="left" vertical="center"/>
    </xf>
    <xf numFmtId="1" fontId="24" fillId="0" borderId="9" xfId="0" applyNumberFormat="1" applyFont="1" applyBorder="1" applyAlignment="1">
      <alignment horizontal="left" vertical="center" wrapText="1"/>
    </xf>
    <xf numFmtId="169" fontId="24" fillId="0" borderId="34" xfId="0" applyNumberFormat="1" applyFont="1" applyBorder="1" applyAlignment="1">
      <alignment horizontal="center" vertical="center" wrapText="1"/>
    </xf>
    <xf numFmtId="169" fontId="24" fillId="0" borderId="18" xfId="0" applyNumberFormat="1" applyFont="1" applyBorder="1" applyAlignment="1">
      <alignment horizontal="center" vertical="center" wrapText="1"/>
    </xf>
    <xf numFmtId="170" fontId="24" fillId="0" borderId="40" xfId="0" applyNumberFormat="1" applyFont="1" applyBorder="1" applyAlignment="1">
      <alignment horizontal="center" vertical="center" wrapText="1"/>
    </xf>
    <xf numFmtId="170" fontId="24" fillId="0" borderId="18" xfId="0" applyNumberFormat="1" applyFont="1" applyBorder="1" applyAlignment="1">
      <alignment horizontal="center" vertical="center" wrapText="1"/>
    </xf>
    <xf numFmtId="1" fontId="24" fillId="0" borderId="0" xfId="0" applyNumberFormat="1" applyFont="1" applyBorder="1" applyAlignment="1">
      <alignment horizontal="center" vertical="center" wrapText="1"/>
    </xf>
    <xf numFmtId="1" fontId="24" fillId="0" borderId="10" xfId="0" applyNumberFormat="1" applyFont="1" applyBorder="1" applyAlignment="1">
      <alignment horizontal="center" vertical="center" wrapText="1"/>
    </xf>
    <xf numFmtId="1" fontId="24" fillId="0" borderId="26" xfId="0" applyNumberFormat="1" applyFont="1" applyBorder="1" applyAlignment="1">
      <alignment horizontal="center" vertical="center" wrapText="1"/>
    </xf>
    <xf numFmtId="1" fontId="24" fillId="0" borderId="54" xfId="0" applyNumberFormat="1" applyFont="1" applyBorder="1" applyAlignment="1">
      <alignment horizontal="center" vertical="center" wrapText="1"/>
    </xf>
    <xf numFmtId="1" fontId="24" fillId="30" borderId="54" xfId="0" applyNumberFormat="1" applyFont="1" applyFill="1" applyBorder="1" applyAlignment="1">
      <alignment horizontal="center" vertical="center" wrapText="1"/>
    </xf>
    <xf numFmtId="1" fontId="24" fillId="30" borderId="64" xfId="0" applyNumberFormat="1" applyFont="1" applyFill="1" applyBorder="1" applyAlignment="1">
      <alignment horizontal="center" vertical="center" wrapText="1"/>
    </xf>
    <xf numFmtId="0" fontId="24" fillId="30" borderId="0" xfId="0" applyFont="1" applyFill="1" applyBorder="1" applyAlignment="1">
      <alignment horizontal="center" vertical="center" wrapText="1"/>
    </xf>
    <xf numFmtId="1" fontId="24" fillId="30" borderId="27" xfId="0" applyNumberFormat="1" applyFont="1" applyFill="1" applyBorder="1" applyAlignment="1">
      <alignment horizontal="center" vertical="center" wrapText="1"/>
    </xf>
    <xf numFmtId="0" fontId="24" fillId="30" borderId="51" xfId="0" applyFont="1" applyFill="1" applyBorder="1" applyAlignment="1">
      <alignment horizontal="center" vertical="center" wrapText="1"/>
    </xf>
    <xf numFmtId="171" fontId="24" fillId="30" borderId="27" xfId="0" applyNumberFormat="1" applyFont="1" applyFill="1" applyBorder="1" applyAlignment="1">
      <alignment horizontal="center" vertical="center" wrapText="1"/>
    </xf>
    <xf numFmtId="164" fontId="26" fillId="30" borderId="65" xfId="0" applyNumberFormat="1" applyFont="1" applyFill="1" applyBorder="1" applyAlignment="1">
      <alignment horizontal="center" vertical="center" wrapText="1"/>
    </xf>
    <xf numFmtId="0" fontId="0" fillId="0" borderId="29" xfId="0" applyFont="1" applyBorder="1" applyAlignment="1">
      <alignment horizontal="left" vertical="center" wrapText="1"/>
    </xf>
    <xf numFmtId="166" fontId="24" fillId="0" borderId="40" xfId="0" applyNumberFormat="1" applyFont="1" applyBorder="1" applyAlignment="1">
      <alignment horizontal="center" vertical="center"/>
    </xf>
    <xf numFmtId="1" fontId="24" fillId="0" borderId="40" xfId="0" applyNumberFormat="1" applyFont="1" applyBorder="1" applyAlignment="1">
      <alignment horizontal="center" vertical="center"/>
    </xf>
    <xf numFmtId="1" fontId="24" fillId="0" borderId="19" xfId="0" applyNumberFormat="1" applyFont="1" applyBorder="1" applyAlignment="1">
      <alignment horizontal="center" vertical="center"/>
    </xf>
    <xf numFmtId="1" fontId="38" fillId="30" borderId="39" xfId="0" applyNumberFormat="1" applyFont="1" applyFill="1" applyBorder="1" applyAlignment="1">
      <alignment horizontal="center" vertical="center"/>
    </xf>
    <xf numFmtId="1" fontId="0" fillId="30" borderId="8" xfId="0" applyNumberFormat="1" applyFont="1" applyFill="1" applyBorder="1" applyAlignment="1">
      <alignment horizontal="center" vertical="center"/>
    </xf>
    <xf numFmtId="0" fontId="24" fillId="30" borderId="39" xfId="0" applyFont="1" applyFill="1" applyBorder="1" applyAlignment="1">
      <alignment horizontal="center" vertical="center"/>
    </xf>
    <xf numFmtId="1" fontId="24" fillId="30" borderId="18" xfId="0" applyNumberFormat="1" applyFont="1" applyFill="1" applyBorder="1" applyAlignment="1">
      <alignment horizontal="center" vertical="center"/>
    </xf>
    <xf numFmtId="171" fontId="24" fillId="30" borderId="18" xfId="0" applyNumberFormat="1" applyFont="1" applyFill="1" applyBorder="1" applyAlignment="1">
      <alignment horizontal="center" vertical="center"/>
    </xf>
    <xf numFmtId="164" fontId="0" fillId="30" borderId="25" xfId="0" applyNumberFormat="1" applyFont="1" applyFill="1" applyBorder="1" applyAlignment="1">
      <alignment horizontal="center" vertical="center"/>
    </xf>
    <xf numFmtId="0" fontId="24" fillId="0" borderId="24" xfId="0" applyFont="1" applyBorder="1" applyAlignment="1">
      <alignment horizontal="center" vertical="center"/>
    </xf>
    <xf numFmtId="170" fontId="24" fillId="0" borderId="40" xfId="0" applyNumberFormat="1" applyFont="1" applyBorder="1" applyAlignment="1">
      <alignment horizontal="center" vertical="center"/>
    </xf>
    <xf numFmtId="170" fontId="0" fillId="0" borderId="40" xfId="0" applyNumberFormat="1" applyFont="1" applyBorder="1" applyAlignment="1">
      <alignment horizontal="center" vertical="center"/>
    </xf>
    <xf numFmtId="170" fontId="0" fillId="0" borderId="18" xfId="0" applyNumberFormat="1" applyFont="1" applyBorder="1" applyAlignment="1">
      <alignment horizontal="center" vertical="center"/>
    </xf>
    <xf numFmtId="1" fontId="0" fillId="0" borderId="40" xfId="0" applyNumberFormat="1" applyFont="1" applyBorder="1" applyAlignment="1">
      <alignment horizontal="center" vertical="center"/>
    </xf>
    <xf numFmtId="1" fontId="0" fillId="0" borderId="19" xfId="0" applyNumberFormat="1" applyFont="1" applyBorder="1" applyAlignment="1">
      <alignment horizontal="center" vertical="center"/>
    </xf>
    <xf numFmtId="1" fontId="0" fillId="0" borderId="18" xfId="0" applyNumberFormat="1" applyFont="1" applyBorder="1" applyAlignment="1">
      <alignment horizontal="center" vertical="center"/>
    </xf>
    <xf numFmtId="1" fontId="0" fillId="0" borderId="39" xfId="0" applyNumberFormat="1" applyFont="1" applyBorder="1" applyAlignment="1">
      <alignment horizontal="center" vertical="center"/>
    </xf>
    <xf numFmtId="0" fontId="24" fillId="0" borderId="33" xfId="0" applyFont="1" applyBorder="1" applyAlignment="1">
      <alignment horizontal="center" vertical="center"/>
    </xf>
    <xf numFmtId="0" fontId="24" fillId="30" borderId="12" xfId="0" applyFont="1" applyFill="1" applyBorder="1" applyAlignment="1">
      <alignment horizontal="center" vertical="center"/>
    </xf>
    <xf numFmtId="1" fontId="24" fillId="30" borderId="9" xfId="0" applyNumberFormat="1" applyFont="1" applyFill="1" applyBorder="1" applyAlignment="1">
      <alignment horizontal="center" vertical="center"/>
    </xf>
    <xf numFmtId="171" fontId="24" fillId="30" borderId="9" xfId="0" applyNumberFormat="1" applyFont="1" applyFill="1" applyBorder="1" applyAlignment="1">
      <alignment horizontal="center" vertical="center"/>
    </xf>
    <xf numFmtId="164" fontId="0" fillId="30" borderId="17" xfId="0" applyNumberFormat="1" applyFont="1" applyFill="1" applyBorder="1" applyAlignment="1">
      <alignment horizontal="center" vertical="center"/>
    </xf>
    <xf numFmtId="2" fontId="24" fillId="21" borderId="58" xfId="0" applyNumberFormat="1" applyFont="1" applyFill="1" applyBorder="1" applyAlignment="1">
      <alignment horizontal="center" vertical="center" wrapText="1"/>
    </xf>
    <xf numFmtId="2" fontId="24" fillId="21" borderId="18" xfId="0" applyNumberFormat="1" applyFont="1" applyFill="1" applyBorder="1" applyAlignment="1">
      <alignment horizontal="center" vertical="center" wrapText="1"/>
    </xf>
    <xf numFmtId="165" fontId="24" fillId="21" borderId="40" xfId="0" applyNumberFormat="1" applyFont="1" applyFill="1" applyBorder="1" applyAlignment="1">
      <alignment horizontal="center" vertical="center" wrapText="1"/>
    </xf>
    <xf numFmtId="165" fontId="24" fillId="21" borderId="18" xfId="0" applyNumberFormat="1" applyFont="1" applyFill="1" applyBorder="1" applyAlignment="1">
      <alignment horizontal="center" vertical="center" wrapText="1"/>
    </xf>
    <xf numFmtId="1" fontId="24" fillId="21" borderId="70" xfId="0" applyNumberFormat="1" applyFont="1" applyFill="1" applyBorder="1" applyAlignment="1">
      <alignment horizontal="center" vertical="center" wrapText="1"/>
    </xf>
    <xf numFmtId="1" fontId="24" fillId="21" borderId="20" xfId="0" applyNumberFormat="1" applyFont="1" applyFill="1" applyBorder="1" applyAlignment="1">
      <alignment horizontal="center" vertical="center" wrapText="1"/>
    </xf>
    <xf numFmtId="1" fontId="24" fillId="21" borderId="18" xfId="0" applyNumberFormat="1" applyFont="1" applyFill="1" applyBorder="1" applyAlignment="1">
      <alignment horizontal="center" vertical="center" wrapText="1"/>
    </xf>
    <xf numFmtId="1" fontId="24" fillId="21" borderId="51" xfId="0" applyNumberFormat="1" applyFont="1" applyFill="1" applyBorder="1" applyAlignment="1">
      <alignment horizontal="center" vertical="center" wrapText="1"/>
    </xf>
    <xf numFmtId="1" fontId="24" fillId="30" borderId="71" xfId="0" applyNumberFormat="1" applyFont="1" applyFill="1" applyBorder="1" applyAlignment="1">
      <alignment horizontal="center" vertical="center" wrapText="1"/>
    </xf>
    <xf numFmtId="1" fontId="24" fillId="30" borderId="68" xfId="0" applyNumberFormat="1" applyFont="1" applyFill="1" applyBorder="1" applyAlignment="1">
      <alignment horizontal="center" vertical="center" wrapText="1"/>
    </xf>
    <xf numFmtId="2" fontId="24" fillId="30" borderId="68" xfId="0" applyNumberFormat="1" applyFont="1" applyFill="1" applyBorder="1" applyAlignment="1">
      <alignment horizontal="center" vertical="center"/>
    </xf>
    <xf numFmtId="1" fontId="24" fillId="30" borderId="30" xfId="0" applyNumberFormat="1" applyFont="1" applyFill="1" applyBorder="1" applyAlignment="1">
      <alignment horizontal="center" vertical="center" wrapText="1"/>
    </xf>
    <xf numFmtId="2" fontId="11" fillId="30" borderId="68" xfId="0" applyNumberFormat="1" applyFont="1" applyFill="1" applyBorder="1" applyAlignment="1">
      <alignment horizontal="center" vertical="center"/>
    </xf>
    <xf numFmtId="171" fontId="24" fillId="30" borderId="30" xfId="0" applyNumberFormat="1" applyFont="1" applyFill="1" applyBorder="1" applyAlignment="1">
      <alignment horizontal="center" vertical="center"/>
    </xf>
    <xf numFmtId="164" fontId="24" fillId="30" borderId="62" xfId="0" applyNumberFormat="1" applyFont="1" applyFill="1" applyBorder="1" applyAlignment="1">
      <alignment horizontal="center" vertical="center" wrapText="1"/>
    </xf>
    <xf numFmtId="2" fontId="24" fillId="21" borderId="62" xfId="0" applyNumberFormat="1" applyFont="1" applyFill="1" applyBorder="1" applyAlignment="1">
      <alignment horizontal="center" vertical="center"/>
    </xf>
    <xf numFmtId="2" fontId="24" fillId="21" borderId="40" xfId="0" applyNumberFormat="1" applyFont="1" applyFill="1" applyBorder="1" applyAlignment="1">
      <alignment horizontal="center" vertical="center"/>
    </xf>
    <xf numFmtId="0" fontId="24" fillId="0" borderId="0" xfId="0" applyFont="1" applyAlignment="1">
      <alignment horizontal="left" vertical="center"/>
    </xf>
    <xf numFmtId="49" fontId="24" fillId="0" borderId="0" xfId="0" applyNumberFormat="1" applyFont="1" applyAlignment="1">
      <alignment horizontal="left" vertical="center"/>
    </xf>
    <xf numFmtId="14" fontId="24" fillId="0" borderId="0" xfId="0" applyNumberFormat="1" applyFont="1" applyAlignment="1">
      <alignment horizontal="left" vertical="center"/>
    </xf>
    <xf numFmtId="169" fontId="24" fillId="0" borderId="0" xfId="0" applyNumberFormat="1" applyFont="1" applyAlignment="1">
      <alignment horizontal="left" vertical="center" wrapText="1"/>
    </xf>
    <xf numFmtId="49" fontId="24" fillId="0" borderId="0" xfId="0" applyNumberFormat="1" applyFont="1" applyAlignment="1">
      <alignment horizontal="left" vertical="center" wrapText="1"/>
    </xf>
    <xf numFmtId="170" fontId="24" fillId="0" borderId="0" xfId="0" applyNumberFormat="1" applyFont="1" applyAlignment="1">
      <alignment horizontal="left" vertical="center" wrapText="1"/>
    </xf>
    <xf numFmtId="1" fontId="24" fillId="0" borderId="0" xfId="0" applyNumberFormat="1" applyFont="1" applyAlignment="1">
      <alignment horizontal="left" vertical="center"/>
    </xf>
    <xf numFmtId="164" fontId="24" fillId="0" borderId="0" xfId="0" applyNumberFormat="1" applyFont="1" applyAlignment="1">
      <alignment horizontal="left" vertical="center"/>
    </xf>
    <xf numFmtId="2" fontId="24" fillId="0" borderId="0" xfId="0" applyNumberFormat="1" applyFont="1" applyAlignment="1">
      <alignment horizontal="left" vertical="center"/>
    </xf>
    <xf numFmtId="171" fontId="24" fillId="0" borderId="0" xfId="0" applyNumberFormat="1" applyFont="1" applyAlignment="1">
      <alignment horizontal="left" vertical="center"/>
    </xf>
    <xf numFmtId="164" fontId="24" fillId="0" borderId="0" xfId="0" applyNumberFormat="1" applyFont="1" applyAlignment="1">
      <alignment horizontal="left" vertical="center" wrapText="1"/>
    </xf>
    <xf numFmtId="0" fontId="24" fillId="0" borderId="0" xfId="0" applyFont="1" applyAlignment="1">
      <alignment horizontal="center" vertical="center" wrapText="1"/>
    </xf>
    <xf numFmtId="0" fontId="39" fillId="0" borderId="0" xfId="0" applyFont="1" applyAlignment="1">
      <alignment horizontal="left" vertical="center"/>
    </xf>
    <xf numFmtId="0" fontId="1" fillId="0" borderId="0" xfId="0" applyFont="1" applyAlignment="1">
      <alignment vertical="center"/>
    </xf>
    <xf numFmtId="14" fontId="26" fillId="0" borderId="0" xfId="0" applyNumberFormat="1" applyFont="1" applyAlignment="1">
      <alignment horizontal="center" vertical="center"/>
    </xf>
    <xf numFmtId="0" fontId="26" fillId="0" borderId="0" xfId="0" applyFont="1" applyAlignment="1">
      <alignment horizontal="center" vertical="center"/>
    </xf>
    <xf numFmtId="49" fontId="26" fillId="0" borderId="0" xfId="0" applyNumberFormat="1" applyFont="1" applyAlignment="1">
      <alignment horizontal="center" vertical="center"/>
    </xf>
    <xf numFmtId="171" fontId="24" fillId="0" borderId="0" xfId="0" applyNumberFormat="1" applyFont="1" applyBorder="1" applyAlignment="1">
      <alignment vertical="center"/>
    </xf>
    <xf numFmtId="0" fontId="24" fillId="0" borderId="0" xfId="0" applyFont="1" applyBorder="1" applyAlignment="1">
      <alignment vertical="center"/>
    </xf>
    <xf numFmtId="0" fontId="24" fillId="0" borderId="0" xfId="0" applyFont="1" applyAlignment="1">
      <alignment horizontal="left"/>
    </xf>
    <xf numFmtId="0" fontId="24" fillId="0" borderId="2" xfId="0" applyFont="1" applyBorder="1" applyAlignment="1">
      <alignment horizontal="center" vertical="center" wrapText="1"/>
    </xf>
    <xf numFmtId="0" fontId="26" fillId="0" borderId="50" xfId="0" applyFont="1" applyBorder="1" applyAlignment="1">
      <alignment horizontal="center" vertical="center" wrapText="1"/>
    </xf>
    <xf numFmtId="49" fontId="24" fillId="0" borderId="64" xfId="0" applyNumberFormat="1" applyFont="1" applyBorder="1" applyAlignment="1">
      <alignment horizontal="center" vertical="center" wrapText="1"/>
    </xf>
    <xf numFmtId="49" fontId="24" fillId="0" borderId="27" xfId="0" applyNumberFormat="1" applyFont="1" applyBorder="1" applyAlignment="1">
      <alignment horizontal="center" vertical="center" wrapText="1"/>
    </xf>
    <xf numFmtId="14" fontId="24" fillId="0" borderId="65" xfId="0" applyNumberFormat="1" applyFont="1" applyBorder="1" applyAlignment="1">
      <alignment horizontal="center" vertical="center" wrapText="1"/>
    </xf>
    <xf numFmtId="169" fontId="24" fillId="0" borderId="64" xfId="0" applyNumberFormat="1" applyFont="1" applyBorder="1" applyAlignment="1">
      <alignment horizontal="center" vertical="center" wrapText="1"/>
    </xf>
    <xf numFmtId="169" fontId="24" fillId="0" borderId="51" xfId="0" applyNumberFormat="1" applyFont="1" applyBorder="1" applyAlignment="1">
      <alignment horizontal="center" vertical="center" wrapText="1"/>
    </xf>
    <xf numFmtId="170" fontId="24" fillId="0" borderId="27" xfId="0" applyNumberFormat="1" applyFont="1" applyBorder="1" applyAlignment="1">
      <alignment horizontal="center" vertical="center" wrapText="1"/>
    </xf>
    <xf numFmtId="1" fontId="24" fillId="0" borderId="64" xfId="0" applyNumberFormat="1" applyFont="1" applyBorder="1" applyAlignment="1">
      <alignment horizontal="center" vertical="center" wrapText="1"/>
    </xf>
    <xf numFmtId="2" fontId="24" fillId="0" borderId="27" xfId="0" applyNumberFormat="1" applyFont="1" applyBorder="1" applyAlignment="1">
      <alignment horizontal="center" vertical="center" wrapText="1"/>
    </xf>
    <xf numFmtId="2" fontId="24" fillId="0" borderId="51" xfId="0" applyNumberFormat="1" applyFont="1" applyBorder="1" applyAlignment="1">
      <alignment horizontal="center" vertical="center" wrapText="1"/>
    </xf>
    <xf numFmtId="0" fontId="24" fillId="0" borderId="27" xfId="0" applyFont="1" applyBorder="1" applyAlignment="1">
      <alignment horizontal="center" vertical="center" wrapText="1"/>
    </xf>
    <xf numFmtId="4" fontId="24" fillId="0" borderId="64" xfId="0" applyNumberFormat="1" applyFont="1" applyBorder="1" applyAlignment="1">
      <alignment horizontal="center" vertical="center" wrapText="1"/>
    </xf>
    <xf numFmtId="2" fontId="24" fillId="0" borderId="64" xfId="0" applyNumberFormat="1" applyFont="1" applyBorder="1" applyAlignment="1">
      <alignment horizontal="center" vertical="center" wrapText="1"/>
    </xf>
    <xf numFmtId="0" fontId="24" fillId="0" borderId="51" xfId="0" applyFont="1" applyBorder="1" applyAlignment="1">
      <alignment horizontal="center" vertical="center" wrapText="1"/>
    </xf>
    <xf numFmtId="1" fontId="24" fillId="0" borderId="27" xfId="0" applyNumberFormat="1" applyFont="1" applyBorder="1" applyAlignment="1">
      <alignment horizontal="center" vertical="center" wrapText="1"/>
    </xf>
    <xf numFmtId="171" fontId="24" fillId="0" borderId="27" xfId="0" applyNumberFormat="1" applyFont="1" applyBorder="1" applyAlignment="1">
      <alignment horizontal="center" vertical="center" wrapText="1"/>
    </xf>
    <xf numFmtId="164" fontId="26" fillId="0" borderId="27" xfId="0" applyNumberFormat="1" applyFont="1" applyBorder="1" applyAlignment="1">
      <alignment horizontal="center" vertical="center" wrapText="1"/>
    </xf>
    <xf numFmtId="0" fontId="24" fillId="0" borderId="65" xfId="0" applyFont="1" applyBorder="1" applyAlignment="1">
      <alignment horizontal="center" vertical="center" wrapText="1"/>
    </xf>
    <xf numFmtId="164" fontId="20" fillId="22" borderId="5" xfId="0" applyNumberFormat="1" applyFont="1" applyFill="1" applyBorder="1" applyAlignment="1">
      <alignment horizontal="center" vertical="center" wrapText="1"/>
    </xf>
    <xf numFmtId="164" fontId="30" fillId="22" borderId="14" xfId="0" applyNumberFormat="1" applyFont="1" applyFill="1" applyBorder="1" applyAlignment="1">
      <alignment horizontal="center" vertical="center" wrapText="1"/>
    </xf>
    <xf numFmtId="164" fontId="30" fillId="22" borderId="43" xfId="0" applyNumberFormat="1" applyFont="1" applyFill="1" applyBorder="1" applyAlignment="1">
      <alignment horizontal="center" vertical="center" wrapText="1"/>
    </xf>
    <xf numFmtId="0" fontId="24" fillId="0" borderId="0" xfId="0" applyFont="1" applyAlignment="1">
      <alignment horizontal="left" vertical="center" wrapText="1"/>
    </xf>
    <xf numFmtId="0" fontId="24" fillId="0" borderId="18" xfId="0" applyFont="1" applyBorder="1" applyAlignment="1">
      <alignment horizontal="left" vertical="center"/>
    </xf>
    <xf numFmtId="0" fontId="24" fillId="0" borderId="18" xfId="0" applyFont="1" applyBorder="1" applyAlignment="1">
      <alignment horizontal="center" vertical="center"/>
    </xf>
    <xf numFmtId="14" fontId="24" fillId="0" borderId="18" xfId="0" applyNumberFormat="1" applyFont="1" applyBorder="1" applyAlignment="1">
      <alignment horizontal="center" vertical="center"/>
    </xf>
    <xf numFmtId="169" fontId="24" fillId="0" borderId="18" xfId="0" applyNumberFormat="1" applyFont="1" applyBorder="1" applyAlignment="1">
      <alignment horizontal="center" vertical="center" wrapText="1"/>
    </xf>
    <xf numFmtId="0" fontId="24" fillId="0" borderId="18" xfId="0" applyFont="1" applyBorder="1" applyAlignment="1">
      <alignment horizontal="center" vertical="center" wrapText="1"/>
    </xf>
    <xf numFmtId="1" fontId="24" fillId="0" borderId="18" xfId="0" applyNumberFormat="1" applyFont="1" applyBorder="1" applyAlignment="1">
      <alignment horizontal="center" vertical="center"/>
    </xf>
    <xf numFmtId="2" fontId="24" fillId="0" borderId="18" xfId="0" applyNumberFormat="1" applyFont="1" applyBorder="1" applyAlignment="1">
      <alignment horizontal="center" vertical="center"/>
    </xf>
    <xf numFmtId="2" fontId="24" fillId="0" borderId="18" xfId="0" applyNumberFormat="1" applyFont="1" applyBorder="1" applyAlignment="1">
      <alignment horizontal="center" vertical="center" wrapText="1"/>
    </xf>
    <xf numFmtId="2" fontId="24" fillId="0" borderId="19" xfId="0" applyNumberFormat="1" applyFont="1" applyBorder="1" applyAlignment="1">
      <alignment horizontal="right" vertical="center"/>
    </xf>
    <xf numFmtId="164" fontId="30" fillId="0" borderId="18" xfId="0" applyNumberFormat="1" applyFont="1" applyBorder="1" applyAlignment="1">
      <alignment horizontal="center" vertical="center" wrapText="1"/>
    </xf>
    <xf numFmtId="2" fontId="24" fillId="0" borderId="39" xfId="0" applyNumberFormat="1" applyFont="1" applyBorder="1" applyAlignment="1">
      <alignment horizontal="center" vertical="center"/>
    </xf>
    <xf numFmtId="171" fontId="24" fillId="0" borderId="18" xfId="0" applyNumberFormat="1" applyFont="1" applyBorder="1" applyAlignment="1">
      <alignment horizontal="left" vertical="center"/>
    </xf>
    <xf numFmtId="164" fontId="24" fillId="0" borderId="18" xfId="0" applyNumberFormat="1" applyFont="1" applyBorder="1" applyAlignment="1">
      <alignment horizontal="center" vertical="center"/>
    </xf>
    <xf numFmtId="164" fontId="24" fillId="0" borderId="18" xfId="0" applyNumberFormat="1" applyFont="1" applyBorder="1" applyAlignment="1">
      <alignment horizontal="right" vertical="center"/>
    </xf>
    <xf numFmtId="164" fontId="20" fillId="22" borderId="8" xfId="0" applyNumberFormat="1" applyFont="1" applyFill="1" applyBorder="1" applyAlignment="1">
      <alignment horizontal="center" vertical="center"/>
    </xf>
    <xf numFmtId="164" fontId="30" fillId="22" borderId="18" xfId="0" applyNumberFormat="1" applyFont="1" applyFill="1" applyBorder="1" applyAlignment="1">
      <alignment horizontal="center" vertical="center"/>
    </xf>
    <xf numFmtId="164" fontId="30" fillId="22" borderId="25" xfId="0" applyNumberFormat="1" applyFont="1" applyFill="1" applyBorder="1" applyAlignment="1">
      <alignment horizontal="center" vertical="center"/>
    </xf>
    <xf numFmtId="164" fontId="30" fillId="22" borderId="8" xfId="0" applyNumberFormat="1" applyFont="1" applyFill="1" applyBorder="1" applyAlignment="1">
      <alignment horizontal="center" vertical="center" wrapText="1"/>
    </xf>
    <xf numFmtId="0" fontId="24" fillId="0" borderId="39" xfId="0" applyFont="1" applyBorder="1" applyAlignment="1">
      <alignment horizontal="left" vertical="center"/>
    </xf>
    <xf numFmtId="2" fontId="24" fillId="22" borderId="8" xfId="0" applyNumberFormat="1" applyFont="1" applyFill="1" applyBorder="1" applyAlignment="1">
      <alignment horizontal="right" vertical="center"/>
    </xf>
    <xf numFmtId="0" fontId="24" fillId="31" borderId="18" xfId="0" applyFont="1" applyFill="1" applyBorder="1" applyAlignment="1">
      <alignment horizontal="left" vertical="center"/>
    </xf>
    <xf numFmtId="49" fontId="24" fillId="31" borderId="18" xfId="0" applyNumberFormat="1" applyFont="1" applyFill="1" applyBorder="1" applyAlignment="1">
      <alignment horizontal="left" vertical="center"/>
    </xf>
    <xf numFmtId="14" fontId="24" fillId="31" borderId="18" xfId="0" applyNumberFormat="1" applyFont="1" applyFill="1" applyBorder="1" applyAlignment="1">
      <alignment horizontal="left" vertical="center"/>
    </xf>
    <xf numFmtId="169" fontId="24" fillId="31" borderId="18" xfId="0" applyNumberFormat="1" applyFont="1" applyFill="1" applyBorder="1" applyAlignment="1">
      <alignment horizontal="center" vertical="center" wrapText="1"/>
    </xf>
    <xf numFmtId="49" fontId="24" fillId="31" borderId="18" xfId="0" applyNumberFormat="1" applyFont="1" applyFill="1" applyBorder="1" applyAlignment="1">
      <alignment horizontal="center" vertical="center" wrapText="1"/>
    </xf>
    <xf numFmtId="166" fontId="24" fillId="31" borderId="18" xfId="0" applyNumberFormat="1" applyFont="1" applyFill="1" applyBorder="1" applyAlignment="1">
      <alignment horizontal="center" vertical="center" wrapText="1"/>
    </xf>
    <xf numFmtId="1" fontId="24" fillId="31" borderId="18" xfId="0" applyNumberFormat="1" applyFont="1" applyFill="1" applyBorder="1" applyAlignment="1">
      <alignment horizontal="center" vertical="center"/>
    </xf>
    <xf numFmtId="2" fontId="24" fillId="31" borderId="18" xfId="0" applyNumberFormat="1" applyFont="1" applyFill="1" applyBorder="1" applyAlignment="1">
      <alignment horizontal="center" vertical="center"/>
    </xf>
    <xf numFmtId="171" fontId="24" fillId="31" borderId="18" xfId="0" applyNumberFormat="1" applyFont="1" applyFill="1" applyBorder="1" applyAlignment="1">
      <alignment horizontal="center" vertical="center"/>
    </xf>
    <xf numFmtId="164" fontId="24" fillId="31" borderId="18" xfId="0" applyNumberFormat="1" applyFont="1" applyFill="1" applyBorder="1" applyAlignment="1">
      <alignment horizontal="center" vertical="center"/>
    </xf>
    <xf numFmtId="2" fontId="24" fillId="31" borderId="19" xfId="0" applyNumberFormat="1" applyFont="1" applyFill="1" applyBorder="1" applyAlignment="1">
      <alignment horizontal="center" vertical="center"/>
    </xf>
    <xf numFmtId="164" fontId="30" fillId="31" borderId="18" xfId="0" applyNumberFormat="1" applyFont="1" applyFill="1" applyBorder="1" applyAlignment="1">
      <alignment horizontal="center" vertical="center" wrapText="1"/>
    </xf>
    <xf numFmtId="0" fontId="24" fillId="31" borderId="18" xfId="0" applyFont="1" applyFill="1" applyBorder="1" applyAlignment="1">
      <alignment horizontal="center" vertical="center" wrapText="1"/>
    </xf>
    <xf numFmtId="164" fontId="30" fillId="31" borderId="48" xfId="0" applyNumberFormat="1" applyFont="1" applyFill="1" applyBorder="1" applyAlignment="1">
      <alignment horizontal="center" vertical="center" wrapText="1"/>
    </xf>
    <xf numFmtId="164" fontId="30" fillId="31" borderId="30" xfId="0" applyNumberFormat="1" applyFont="1" applyFill="1" applyBorder="1" applyAlignment="1">
      <alignment horizontal="center" vertical="center" wrapText="1"/>
    </xf>
    <xf numFmtId="164" fontId="30" fillId="31" borderId="46" xfId="0" applyNumberFormat="1" applyFont="1" applyFill="1" applyBorder="1" applyAlignment="1">
      <alignment horizontal="center" vertical="center" wrapText="1"/>
    </xf>
    <xf numFmtId="0" fontId="24" fillId="31" borderId="0" xfId="0" applyFont="1" applyFill="1" applyAlignment="1">
      <alignment horizontal="left" vertical="center"/>
    </xf>
    <xf numFmtId="1" fontId="24" fillId="0" borderId="0" xfId="0" applyNumberFormat="1" applyFont="1" applyAlignment="1">
      <alignment horizontal="left" vertical="center" wrapText="1"/>
    </xf>
    <xf numFmtId="1" fontId="24" fillId="32" borderId="0" xfId="0" applyNumberFormat="1" applyFont="1" applyFill="1" applyAlignment="1">
      <alignment horizontal="left" vertical="center"/>
    </xf>
    <xf numFmtId="171" fontId="24" fillId="32" borderId="0" xfId="0" applyNumberFormat="1" applyFont="1" applyFill="1" applyAlignment="1">
      <alignment horizontal="left" vertical="center"/>
    </xf>
    <xf numFmtId="0" fontId="24" fillId="32" borderId="0" xfId="0" applyFont="1" applyFill="1" applyAlignment="1">
      <alignment horizontal="left" vertical="center"/>
    </xf>
    <xf numFmtId="0" fontId="1" fillId="0" borderId="36" xfId="0" applyFont="1" applyBorder="1" applyAlignment="1">
      <alignment vertical="center"/>
    </xf>
    <xf numFmtId="171" fontId="24" fillId="0" borderId="36" xfId="0" applyNumberFormat="1" applyFont="1" applyBorder="1" applyAlignment="1">
      <alignment vertical="center"/>
    </xf>
    <xf numFmtId="2" fontId="24" fillId="32" borderId="0" xfId="0" applyNumberFormat="1" applyFont="1" applyFill="1" applyAlignment="1">
      <alignment horizontal="left" vertical="center"/>
    </xf>
    <xf numFmtId="0" fontId="1" fillId="0" borderId="0" xfId="0" applyFont="1" applyBorder="1" applyAlignment="1">
      <alignment vertical="center"/>
    </xf>
    <xf numFmtId="0" fontId="26" fillId="0" borderId="54" xfId="0" applyFont="1" applyBorder="1" applyAlignment="1">
      <alignment horizontal="center" vertical="center" wrapText="1"/>
    </xf>
    <xf numFmtId="0" fontId="26" fillId="0" borderId="26" xfId="0" applyFont="1" applyBorder="1" applyAlignment="1">
      <alignment horizontal="center" vertical="center" wrapText="1"/>
    </xf>
    <xf numFmtId="49" fontId="24" fillId="0" borderId="18" xfId="0" applyNumberFormat="1" applyFont="1" applyBorder="1" applyAlignment="1">
      <alignment horizontal="center" vertical="center" wrapText="1"/>
    </xf>
    <xf numFmtId="14" fontId="24" fillId="0" borderId="18" xfId="0" applyNumberFormat="1" applyFont="1" applyBorder="1" applyAlignment="1">
      <alignment horizontal="center" vertical="center" wrapText="1"/>
    </xf>
    <xf numFmtId="170" fontId="24" fillId="0" borderId="26" xfId="0" applyNumberFormat="1" applyFont="1" applyBorder="1" applyAlignment="1">
      <alignment horizontal="center" vertical="center" wrapText="1"/>
    </xf>
    <xf numFmtId="1" fontId="24" fillId="0" borderId="26" xfId="0" applyNumberFormat="1" applyFont="1" applyBorder="1" applyAlignment="1">
      <alignment horizontal="center" vertical="center" wrapText="1"/>
    </xf>
    <xf numFmtId="2" fontId="24" fillId="0" borderId="26" xfId="0" applyNumberFormat="1" applyFont="1" applyBorder="1" applyAlignment="1">
      <alignment horizontal="center" vertical="center" wrapText="1"/>
    </xf>
    <xf numFmtId="1" fontId="24" fillId="0" borderId="51" xfId="0" applyNumberFormat="1" applyFont="1" applyBorder="1" applyAlignment="1">
      <alignment horizontal="center" vertical="center" wrapText="1"/>
    </xf>
    <xf numFmtId="164" fontId="24" fillId="0" borderId="0" xfId="0" applyNumberFormat="1" applyFont="1" applyBorder="1" applyAlignment="1">
      <alignment horizontal="center" vertical="center" wrapText="1"/>
    </xf>
    <xf numFmtId="4" fontId="24" fillId="0" borderId="18" xfId="0" applyNumberFormat="1" applyFont="1" applyBorder="1" applyAlignment="1">
      <alignment horizontal="center" vertical="center" wrapText="1"/>
    </xf>
    <xf numFmtId="1" fontId="24" fillId="0" borderId="18" xfId="0" applyNumberFormat="1" applyFont="1" applyBorder="1" applyAlignment="1">
      <alignment horizontal="center" vertical="center" wrapText="1"/>
    </xf>
    <xf numFmtId="0" fontId="24" fillId="0" borderId="54" xfId="0" applyFont="1" applyBorder="1" applyAlignment="1">
      <alignment horizontal="center" vertical="center" wrapText="1"/>
    </xf>
    <xf numFmtId="0" fontId="24" fillId="0" borderId="26" xfId="0" applyFont="1" applyBorder="1" applyAlignment="1">
      <alignment horizontal="center" vertical="center" wrapText="1"/>
    </xf>
    <xf numFmtId="171" fontId="24" fillId="0" borderId="26" xfId="0" applyNumberFormat="1" applyFont="1" applyBorder="1" applyAlignment="1">
      <alignment horizontal="center" vertical="center" wrapText="1"/>
    </xf>
    <xf numFmtId="164" fontId="26" fillId="0" borderId="26" xfId="0" applyNumberFormat="1" applyFont="1" applyBorder="1" applyAlignment="1">
      <alignment horizontal="center" vertical="center" wrapText="1"/>
    </xf>
    <xf numFmtId="0" fontId="24" fillId="0" borderId="35" xfId="0" applyFont="1" applyBorder="1" applyAlignment="1">
      <alignment horizontal="center" vertical="center" wrapText="1"/>
    </xf>
    <xf numFmtId="0" fontId="24" fillId="0" borderId="18" xfId="0" applyFont="1" applyBorder="1" applyAlignment="1">
      <alignment horizontal="left" vertical="center" wrapText="1"/>
    </xf>
    <xf numFmtId="0" fontId="24" fillId="0" borderId="26" xfId="0" applyFont="1" applyBorder="1" applyAlignment="1">
      <alignment horizontal="left" vertical="center"/>
    </xf>
    <xf numFmtId="0" fontId="24" fillId="31" borderId="18" xfId="0" applyFont="1" applyFill="1" applyBorder="1" applyAlignment="1">
      <alignment horizontal="left" vertical="center" wrapText="1"/>
    </xf>
    <xf numFmtId="2" fontId="24" fillId="31" borderId="18" xfId="0" applyNumberFormat="1" applyFont="1" applyFill="1" applyBorder="1" applyAlignment="1">
      <alignment horizontal="left" vertical="center"/>
    </xf>
    <xf numFmtId="2" fontId="24" fillId="31" borderId="18" xfId="0" applyNumberFormat="1" applyFont="1" applyFill="1" applyBorder="1" applyAlignment="1">
      <alignment horizontal="left" vertical="center" wrapText="1"/>
    </xf>
    <xf numFmtId="1" fontId="24" fillId="31" borderId="18" xfId="0" applyNumberFormat="1" applyFont="1" applyFill="1" applyBorder="1" applyAlignment="1">
      <alignment horizontal="center" vertical="center" wrapText="1"/>
    </xf>
    <xf numFmtId="2" fontId="24" fillId="31" borderId="18" xfId="0" applyNumberFormat="1" applyFont="1" applyFill="1" applyBorder="1" applyAlignment="1">
      <alignment horizontal="center" vertical="center" wrapText="1"/>
    </xf>
    <xf numFmtId="0" fontId="0" fillId="0" borderId="0" xfId="0"/>
    <xf numFmtId="2" fontId="0" fillId="0" borderId="0" xfId="0" applyNumberFormat="1"/>
    <xf numFmtId="167" fontId="0" fillId="0" borderId="0" xfId="0" applyNumberFormat="1"/>
    <xf numFmtId="0" fontId="9" fillId="0" borderId="0" xfId="0" applyFont="1" applyAlignment="1">
      <alignment vertical="center"/>
    </xf>
    <xf numFmtId="0" fontId="0" fillId="33" borderId="59" xfId="0" applyFont="1" applyFill="1" applyBorder="1" applyAlignment="1">
      <alignment horizontal="center" vertical="center"/>
    </xf>
    <xf numFmtId="0" fontId="24" fillId="33" borderId="2" xfId="0" applyFont="1" applyFill="1" applyBorder="1" applyAlignment="1">
      <alignment vertical="center" wrapText="1"/>
    </xf>
    <xf numFmtId="49" fontId="24" fillId="33" borderId="60" xfId="0" applyNumberFormat="1" applyFont="1" applyFill="1" applyBorder="1" applyAlignment="1">
      <alignment horizontal="center" vertical="center" wrapText="1"/>
    </xf>
    <xf numFmtId="14" fontId="24" fillId="33" borderId="2" xfId="0" applyNumberFormat="1" applyFont="1" applyFill="1" applyBorder="1" applyAlignment="1">
      <alignment horizontal="center" vertical="center" wrapText="1"/>
    </xf>
    <xf numFmtId="0" fontId="24" fillId="33" borderId="60" xfId="0" applyFont="1" applyFill="1" applyBorder="1" applyAlignment="1">
      <alignment horizontal="center" vertical="center" wrapText="1"/>
    </xf>
    <xf numFmtId="14" fontId="24" fillId="33" borderId="59" xfId="0" applyNumberFormat="1" applyFont="1" applyFill="1" applyBorder="1" applyAlignment="1">
      <alignment horizontal="center" vertical="center" wrapText="1"/>
    </xf>
    <xf numFmtId="2" fontId="0" fillId="34" borderId="20" xfId="0" applyNumberFormat="1" applyFont="1" applyFill="1" applyBorder="1" applyAlignment="1">
      <alignment horizontal="center" vertical="center" wrapText="1"/>
    </xf>
    <xf numFmtId="167" fontId="0" fillId="34" borderId="63" xfId="0" applyNumberFormat="1" applyFont="1" applyFill="1" applyBorder="1" applyAlignment="1">
      <alignment horizontal="center" vertical="center"/>
    </xf>
    <xf numFmtId="167" fontId="0" fillId="34" borderId="12" xfId="0" applyNumberFormat="1" applyFont="1" applyFill="1" applyBorder="1" applyAlignment="1">
      <alignment horizontal="center" vertical="center"/>
    </xf>
    <xf numFmtId="167" fontId="12" fillId="34" borderId="20" xfId="0" applyNumberFormat="1" applyFont="1" applyFill="1" applyBorder="1" applyAlignment="1">
      <alignment horizontal="center" vertical="center" wrapText="1"/>
    </xf>
    <xf numFmtId="167" fontId="12" fillId="31" borderId="2" xfId="0" applyNumberFormat="1" applyFont="1" applyFill="1" applyBorder="1" applyAlignment="1">
      <alignment horizontal="center" vertical="center" wrapText="1"/>
    </xf>
    <xf numFmtId="0" fontId="0" fillId="0" borderId="18" xfId="0" applyBorder="1"/>
    <xf numFmtId="2" fontId="0" fillId="0" borderId="18" xfId="0" applyNumberFormat="1" applyBorder="1"/>
    <xf numFmtId="0" fontId="0" fillId="0" borderId="18" xfId="0" applyBorder="1"/>
    <xf numFmtId="167" fontId="0" fillId="0" borderId="18" xfId="0" applyNumberFormat="1" applyBorder="1"/>
    <xf numFmtId="167" fontId="0" fillId="34" borderId="18" xfId="0" applyNumberFormat="1" applyFill="1" applyBorder="1"/>
    <xf numFmtId="167" fontId="0" fillId="31" borderId="18" xfId="0" applyNumberFormat="1" applyFill="1" applyBorder="1"/>
    <xf numFmtId="0" fontId="0" fillId="0" borderId="2" xfId="0" applyFont="1" applyBorder="1" applyAlignment="1">
      <alignment horizontal="center" vertical="center"/>
    </xf>
    <xf numFmtId="0" fontId="24" fillId="0" borderId="2" xfId="0" applyFont="1" applyBorder="1" applyAlignment="1">
      <alignment vertical="center" wrapText="1"/>
    </xf>
    <xf numFmtId="14" fontId="24" fillId="0" borderId="2" xfId="0" applyNumberFormat="1" applyFont="1" applyBorder="1" applyAlignment="1">
      <alignment horizontal="center" vertical="center" wrapText="1"/>
    </xf>
    <xf numFmtId="0" fontId="0" fillId="0" borderId="0" xfId="0" applyAlignment="1">
      <alignment vertical="center"/>
    </xf>
    <xf numFmtId="2" fontId="0" fillId="0" borderId="0" xfId="0" applyNumberFormat="1" applyAlignment="1">
      <alignment horizontal="center" vertical="center"/>
    </xf>
    <xf numFmtId="169" fontId="0" fillId="0" borderId="0" xfId="0" applyNumberFormat="1" applyAlignment="1">
      <alignment horizontal="center" vertical="center"/>
    </xf>
    <xf numFmtId="49" fontId="0" fillId="0" borderId="0" xfId="0" applyNumberFormat="1" applyAlignment="1">
      <alignment vertical="center"/>
    </xf>
    <xf numFmtId="2" fontId="0" fillId="0" borderId="0" xfId="0" applyNumberFormat="1" applyAlignment="1">
      <alignment vertical="center"/>
    </xf>
    <xf numFmtId="171" fontId="0" fillId="0" borderId="0" xfId="1" applyNumberFormat="1" applyFont="1" applyBorder="1" applyAlignment="1" applyProtection="1">
      <alignment vertical="center"/>
    </xf>
    <xf numFmtId="164" fontId="0" fillId="0" borderId="0" xfId="0" applyNumberFormat="1" applyAlignment="1">
      <alignment vertical="center"/>
    </xf>
    <xf numFmtId="2" fontId="1" fillId="0" borderId="0" xfId="0" applyNumberFormat="1" applyFont="1" applyAlignment="1">
      <alignment vertical="center"/>
    </xf>
    <xf numFmtId="0" fontId="41" fillId="0" borderId="60" xfId="0" applyFont="1" applyBorder="1" applyAlignment="1">
      <alignment horizontal="center" vertical="center"/>
    </xf>
    <xf numFmtId="0" fontId="41" fillId="0" borderId="1" xfId="0" applyFont="1" applyBorder="1" applyAlignment="1">
      <alignment vertical="center"/>
    </xf>
    <xf numFmtId="0" fontId="41" fillId="0" borderId="52" xfId="0" applyFont="1" applyBorder="1" applyAlignment="1">
      <alignment vertical="center"/>
    </xf>
    <xf numFmtId="0" fontId="0" fillId="0" borderId="74" xfId="0" applyFont="1" applyBorder="1" applyAlignment="1">
      <alignment horizontal="center" vertical="center" wrapText="1"/>
    </xf>
    <xf numFmtId="2" fontId="24" fillId="0" borderId="75" xfId="0" applyNumberFormat="1" applyFont="1" applyBorder="1" applyAlignment="1">
      <alignment horizontal="center" vertical="center" wrapText="1"/>
    </xf>
    <xf numFmtId="169" fontId="24" fillId="0" borderId="36" xfId="0" applyNumberFormat="1" applyFont="1" applyBorder="1" applyAlignment="1">
      <alignment horizontal="center" vertical="center" wrapText="1"/>
    </xf>
    <xf numFmtId="169" fontId="24" fillId="0" borderId="7" xfId="0" applyNumberFormat="1" applyFont="1" applyBorder="1" applyAlignment="1">
      <alignment horizontal="center" vertical="center" wrapText="1"/>
    </xf>
    <xf numFmtId="49" fontId="24" fillId="0" borderId="37" xfId="0" applyNumberFormat="1" applyFont="1" applyBorder="1" applyAlignment="1">
      <alignment horizontal="center" vertical="center" wrapText="1"/>
    </xf>
    <xf numFmtId="164" fontId="24" fillId="0" borderId="36" xfId="0" applyNumberFormat="1" applyFont="1" applyBorder="1" applyAlignment="1">
      <alignment horizontal="center" vertical="center"/>
    </xf>
    <xf numFmtId="2" fontId="24" fillId="0" borderId="31" xfId="0" applyNumberFormat="1" applyFont="1" applyBorder="1" applyAlignment="1">
      <alignment horizontal="center" vertical="center" wrapText="1"/>
    </xf>
    <xf numFmtId="171" fontId="24" fillId="0" borderId="31" xfId="1" applyNumberFormat="1" applyFont="1" applyBorder="1" applyAlignment="1" applyProtection="1">
      <alignment horizontal="center" vertical="center" wrapText="1"/>
    </xf>
    <xf numFmtId="164" fontId="24" fillId="0" borderId="21" xfId="0" applyNumberFormat="1" applyFont="1" applyBorder="1" applyAlignment="1">
      <alignment horizontal="center" vertical="center"/>
    </xf>
    <xf numFmtId="0" fontId="0" fillId="0" borderId="0" xfId="0" applyAlignment="1">
      <alignment horizontal="center" vertical="center" wrapText="1"/>
    </xf>
    <xf numFmtId="0" fontId="0" fillId="0" borderId="26" xfId="0" applyBorder="1" applyAlignment="1">
      <alignment vertical="center"/>
    </xf>
    <xf numFmtId="1" fontId="24" fillId="0" borderId="26" xfId="0" applyNumberFormat="1" applyFont="1" applyBorder="1" applyAlignment="1">
      <alignment horizontal="center" vertical="center"/>
    </xf>
    <xf numFmtId="14" fontId="24" fillId="0" borderId="26" xfId="0" applyNumberFormat="1" applyFont="1" applyBorder="1" applyAlignment="1">
      <alignment horizontal="center" vertical="center"/>
    </xf>
    <xf numFmtId="14" fontId="24" fillId="0" borderId="14" xfId="0" applyNumberFormat="1" applyFont="1" applyBorder="1" applyAlignment="1">
      <alignment horizontal="center" vertical="center"/>
    </xf>
    <xf numFmtId="0" fontId="24" fillId="0" borderId="39" xfId="0" applyFont="1" applyBorder="1" applyAlignment="1">
      <alignment horizontal="center" vertical="center" wrapText="1"/>
    </xf>
    <xf numFmtId="0" fontId="24" fillId="0" borderId="26" xfId="0" applyFont="1" applyBorder="1" applyAlignment="1">
      <alignment horizontal="center" vertical="center"/>
    </xf>
    <xf numFmtId="2" fontId="24" fillId="0" borderId="26" xfId="0" applyNumberFormat="1" applyFont="1" applyBorder="1" applyAlignment="1">
      <alignment horizontal="center" vertical="center"/>
    </xf>
    <xf numFmtId="164" fontId="24" fillId="0" borderId="26" xfId="1" applyNumberFormat="1" applyFont="1" applyBorder="1" applyAlignment="1" applyProtection="1">
      <alignment horizontal="center" vertical="center"/>
    </xf>
    <xf numFmtId="164" fontId="24" fillId="0" borderId="35" xfId="1" applyNumberFormat="1" applyFont="1" applyBorder="1" applyAlignment="1" applyProtection="1">
      <alignment horizontal="center" vertical="center"/>
    </xf>
    <xf numFmtId="164" fontId="24" fillId="0" borderId="43" xfId="0" applyNumberFormat="1" applyFont="1" applyBorder="1" applyAlignment="1">
      <alignment horizontal="right" vertical="center"/>
    </xf>
    <xf numFmtId="0" fontId="24" fillId="0" borderId="54" xfId="0" applyFont="1" applyBorder="1" applyAlignment="1">
      <alignment vertical="center"/>
    </xf>
    <xf numFmtId="0" fontId="0" fillId="0" borderId="18" xfId="0" applyBorder="1" applyAlignment="1">
      <alignment vertical="center"/>
    </xf>
    <xf numFmtId="164" fontId="24" fillId="0" borderId="18" xfId="1" applyNumberFormat="1" applyFont="1" applyBorder="1" applyAlignment="1" applyProtection="1">
      <alignment horizontal="center" vertical="center"/>
    </xf>
    <xf numFmtId="164" fontId="24" fillId="0" borderId="76" xfId="0" applyNumberFormat="1" applyFont="1" applyBorder="1" applyAlignment="1">
      <alignment horizontal="right" vertical="center"/>
    </xf>
    <xf numFmtId="0" fontId="24" fillId="0" borderId="39" xfId="0" applyFont="1" applyBorder="1" applyAlignment="1">
      <alignment vertical="center"/>
    </xf>
    <xf numFmtId="1" fontId="0" fillId="0" borderId="18" xfId="0" applyNumberFormat="1" applyBorder="1" applyAlignment="1">
      <alignment horizontal="center" vertical="center"/>
    </xf>
    <xf numFmtId="14" fontId="0" fillId="0" borderId="18" xfId="0" applyNumberFormat="1" applyBorder="1" applyAlignment="1">
      <alignment horizontal="center" vertical="center"/>
    </xf>
    <xf numFmtId="2" fontId="0" fillId="0" borderId="18" xfId="0" applyNumberFormat="1" applyBorder="1" applyAlignment="1">
      <alignment horizontal="center" vertical="center"/>
    </xf>
    <xf numFmtId="164" fontId="0" fillId="0" borderId="18" xfId="1" applyNumberFormat="1" applyFont="1" applyBorder="1" applyAlignment="1" applyProtection="1">
      <alignment horizontal="center" vertical="center"/>
    </xf>
    <xf numFmtId="164" fontId="0" fillId="0" borderId="35" xfId="1" applyNumberFormat="1" applyFont="1" applyBorder="1" applyAlignment="1" applyProtection="1">
      <alignment horizontal="center" vertical="center"/>
    </xf>
    <xf numFmtId="0" fontId="0" fillId="0" borderId="39" xfId="0" applyBorder="1" applyAlignment="1">
      <alignment vertical="center"/>
    </xf>
    <xf numFmtId="0" fontId="0" fillId="0" borderId="9" xfId="0" applyBorder="1" applyAlignment="1">
      <alignment vertical="center"/>
    </xf>
    <xf numFmtId="1" fontId="0" fillId="0" borderId="9" xfId="0" applyNumberFormat="1" applyBorder="1" applyAlignment="1">
      <alignment horizontal="center" vertical="center"/>
    </xf>
    <xf numFmtId="14" fontId="0" fillId="0" borderId="9" xfId="0" applyNumberFormat="1" applyBorder="1" applyAlignment="1">
      <alignment horizontal="center" vertical="center"/>
    </xf>
    <xf numFmtId="0" fontId="24" fillId="0" borderId="27" xfId="0" applyFont="1" applyBorder="1" applyAlignment="1">
      <alignment horizontal="center" vertical="center"/>
    </xf>
    <xf numFmtId="2" fontId="0" fillId="0" borderId="9" xfId="0" applyNumberFormat="1" applyBorder="1" applyAlignment="1">
      <alignment horizontal="center" vertical="center"/>
    </xf>
    <xf numFmtId="164" fontId="0" fillId="0" borderId="9" xfId="1" applyNumberFormat="1" applyFont="1" applyBorder="1" applyAlignment="1" applyProtection="1">
      <alignment horizontal="center" vertical="center"/>
    </xf>
    <xf numFmtId="164" fontId="0" fillId="0" borderId="10" xfId="1" applyNumberFormat="1" applyFont="1" applyBorder="1" applyAlignment="1" applyProtection="1">
      <alignment horizontal="center" vertical="center"/>
    </xf>
    <xf numFmtId="164" fontId="24" fillId="0" borderId="65" xfId="0" applyNumberFormat="1" applyFont="1" applyBorder="1" applyAlignment="1">
      <alignment horizontal="right" vertical="center"/>
    </xf>
    <xf numFmtId="0" fontId="0" fillId="0" borderId="12" xfId="0" applyBorder="1" applyAlignment="1">
      <alignment vertical="center"/>
    </xf>
    <xf numFmtId="0" fontId="26" fillId="0" borderId="71" xfId="0" applyFont="1" applyBorder="1" applyAlignment="1">
      <alignment horizontal="right" vertical="center" wrapText="1"/>
    </xf>
    <xf numFmtId="1" fontId="26" fillId="0" borderId="21" xfId="0" applyNumberFormat="1" applyFont="1" applyBorder="1" applyAlignment="1">
      <alignment horizontal="center" vertical="center" wrapText="1"/>
    </xf>
    <xf numFmtId="171" fontId="26" fillId="0" borderId="21" xfId="1" applyNumberFormat="1" applyFont="1" applyBorder="1" applyAlignment="1" applyProtection="1">
      <alignment horizontal="center" vertical="center" wrapText="1"/>
    </xf>
    <xf numFmtId="171" fontId="26" fillId="0" borderId="77" xfId="1" applyNumberFormat="1" applyFont="1" applyBorder="1" applyAlignment="1" applyProtection="1">
      <alignment horizontal="center" vertical="center" wrapText="1"/>
    </xf>
    <xf numFmtId="164" fontId="26" fillId="0" borderId="4" xfId="0" applyNumberFormat="1" applyFont="1" applyBorder="1" applyAlignment="1">
      <alignment horizontal="right" vertical="center" wrapText="1"/>
    </xf>
    <xf numFmtId="0" fontId="26" fillId="0" borderId="53" xfId="0" applyFont="1" applyBorder="1" applyAlignment="1">
      <alignment horizontal="center" vertical="center" wrapText="1"/>
    </xf>
    <xf numFmtId="0" fontId="6" fillId="0" borderId="0" xfId="0" applyFont="1"/>
    <xf numFmtId="14" fontId="0" fillId="0" borderId="36" xfId="0" applyNumberFormat="1" applyBorder="1"/>
    <xf numFmtId="14" fontId="0" fillId="0" borderId="0" xfId="0" applyNumberFormat="1" applyBorder="1"/>
    <xf numFmtId="49" fontId="24" fillId="0" borderId="0" xfId="0" applyNumberFormat="1" applyFont="1" applyAlignment="1">
      <alignment horizontal="center" vertical="center" wrapText="1"/>
    </xf>
    <xf numFmtId="0" fontId="41" fillId="0" borderId="52" xfId="0" applyFont="1" applyBorder="1" applyAlignment="1">
      <alignment horizontal="center" vertical="center"/>
    </xf>
    <xf numFmtId="0" fontId="0" fillId="0" borderId="18" xfId="0" applyFont="1" applyBorder="1" applyAlignment="1">
      <alignment horizontal="center" vertical="center" wrapText="1"/>
    </xf>
    <xf numFmtId="2" fontId="24" fillId="0" borderId="39" xfId="0" applyNumberFormat="1" applyFont="1" applyBorder="1" applyAlignment="1">
      <alignment horizontal="center" vertical="center" wrapText="1"/>
    </xf>
    <xf numFmtId="14" fontId="24" fillId="0" borderId="19" xfId="0" applyNumberFormat="1" applyFont="1" applyBorder="1" applyAlignment="1">
      <alignment horizontal="center" vertical="center" wrapText="1"/>
    </xf>
    <xf numFmtId="14" fontId="24" fillId="0" borderId="19" xfId="0" applyNumberFormat="1" applyFont="1" applyBorder="1" applyAlignment="1">
      <alignment horizontal="center" vertical="center"/>
    </xf>
    <xf numFmtId="0" fontId="24" fillId="0" borderId="39" xfId="0" applyFont="1" applyBorder="1" applyAlignment="1">
      <alignment horizontal="center" vertical="center"/>
    </xf>
    <xf numFmtId="172" fontId="24" fillId="0" borderId="35" xfId="0" applyNumberFormat="1" applyFont="1" applyBorder="1" applyAlignment="1">
      <alignment horizontal="right" vertical="center"/>
    </xf>
    <xf numFmtId="0" fontId="24" fillId="0" borderId="11" xfId="0" applyFont="1" applyBorder="1" applyAlignment="1">
      <alignment vertical="center"/>
    </xf>
    <xf numFmtId="0" fontId="24" fillId="0" borderId="24" xfId="0" applyFont="1" applyBorder="1" applyAlignment="1">
      <alignment vertical="center"/>
    </xf>
    <xf numFmtId="0" fontId="0" fillId="0" borderId="24" xfId="0" applyBorder="1" applyAlignment="1">
      <alignment vertical="center"/>
    </xf>
    <xf numFmtId="0" fontId="24" fillId="0" borderId="9" xfId="0" applyFont="1" applyBorder="1" applyAlignment="1">
      <alignment horizontal="center" vertical="center"/>
    </xf>
    <xf numFmtId="14" fontId="24" fillId="0" borderId="9" xfId="0" applyNumberFormat="1" applyFont="1" applyBorder="1" applyAlignment="1">
      <alignment horizontal="center" vertical="center"/>
    </xf>
    <xf numFmtId="14" fontId="24" fillId="0" borderId="20" xfId="0" applyNumberFormat="1" applyFont="1" applyBorder="1" applyAlignment="1">
      <alignment horizontal="center" vertical="center"/>
    </xf>
    <xf numFmtId="0" fontId="24" fillId="0" borderId="12" xfId="0" applyFont="1" applyBorder="1" applyAlignment="1">
      <alignment horizontal="center" vertical="center"/>
    </xf>
    <xf numFmtId="0" fontId="0" fillId="0" borderId="47" xfId="0" applyBorder="1" applyAlignment="1">
      <alignment vertical="center"/>
    </xf>
    <xf numFmtId="0" fontId="26" fillId="0" borderId="7" xfId="0" applyFont="1" applyBorder="1" applyAlignment="1">
      <alignment horizontal="center" vertical="center" wrapText="1"/>
    </xf>
    <xf numFmtId="2" fontId="24" fillId="0" borderId="0" xfId="0" applyNumberFormat="1" applyFont="1" applyAlignment="1">
      <alignment horizontal="center" vertical="center"/>
    </xf>
    <xf numFmtId="14" fontId="24" fillId="0" borderId="0" xfId="0" applyNumberFormat="1" applyFont="1" applyAlignment="1">
      <alignment horizontal="center" vertical="center"/>
    </xf>
    <xf numFmtId="0" fontId="24" fillId="0" borderId="0" xfId="0" applyFont="1" applyAlignment="1">
      <alignment horizontal="center" vertical="center"/>
    </xf>
    <xf numFmtId="2" fontId="5" fillId="0" borderId="0" xfId="0" applyNumberFormat="1" applyFont="1" applyAlignment="1">
      <alignment horizontal="center" vertical="center"/>
    </xf>
    <xf numFmtId="14" fontId="5" fillId="0" borderId="0" xfId="0" applyNumberFormat="1" applyFont="1" applyAlignment="1">
      <alignment horizontal="center" vertical="center"/>
    </xf>
    <xf numFmtId="49" fontId="24" fillId="0" borderId="0" xfId="0" applyNumberFormat="1" applyFont="1" applyAlignment="1">
      <alignment horizontal="center" vertical="center"/>
    </xf>
    <xf numFmtId="0" fontId="42" fillId="0" borderId="0" xfId="0" applyFont="1" applyAlignment="1">
      <alignment wrapText="1"/>
    </xf>
    <xf numFmtId="0" fontId="0" fillId="0" borderId="0" xfId="0" applyAlignment="1">
      <alignment wrapText="1"/>
    </xf>
    <xf numFmtId="0" fontId="43" fillId="0" borderId="0" xfId="0" applyFont="1"/>
    <xf numFmtId="0" fontId="10" fillId="0" borderId="55" xfId="0" applyFont="1" applyBorder="1" applyAlignment="1">
      <alignment horizontal="center"/>
    </xf>
    <xf numFmtId="0" fontId="44" fillId="0" borderId="18" xfId="0" applyFont="1" applyBorder="1" applyAlignment="1">
      <alignment vertical="center" wrapText="1"/>
    </xf>
    <xf numFmtId="0" fontId="10" fillId="0" borderId="0" xfId="0" applyFont="1" applyBorder="1" applyAlignment="1">
      <alignment horizontal="center" vertical="center"/>
    </xf>
    <xf numFmtId="0" fontId="45" fillId="0" borderId="18" xfId="0" applyFont="1" applyBorder="1" applyAlignment="1">
      <alignment horizontal="center" vertical="center"/>
    </xf>
    <xf numFmtId="0" fontId="9" fillId="0" borderId="7" xfId="0" applyFont="1" applyBorder="1" applyAlignment="1">
      <alignment horizontal="center" vertical="center" wrapText="1"/>
    </xf>
    <xf numFmtId="0" fontId="10" fillId="0" borderId="18" xfId="0" applyFont="1" applyBorder="1" applyAlignment="1">
      <alignment horizontal="center" vertical="center"/>
    </xf>
    <xf numFmtId="0" fontId="10" fillId="0" borderId="18" xfId="0" applyFont="1" applyBorder="1" applyAlignment="1">
      <alignment horizontal="center"/>
    </xf>
    <xf numFmtId="0" fontId="10" fillId="0" borderId="55" xfId="0" applyFont="1" applyBorder="1" applyAlignment="1">
      <alignment horizontal="left"/>
    </xf>
    <xf numFmtId="0" fontId="12" fillId="0" borderId="18" xfId="0" applyFont="1" applyBorder="1" applyAlignment="1">
      <alignment horizontal="center"/>
    </xf>
    <xf numFmtId="0" fontId="12" fillId="0" borderId="19" xfId="0" applyFont="1" applyBorder="1"/>
    <xf numFmtId="0" fontId="0" fillId="0" borderId="18" xfId="0" applyFont="1" applyBorder="1" applyAlignment="1">
      <alignment horizontal="center" vertical="center" wrapText="1"/>
    </xf>
    <xf numFmtId="0" fontId="46" fillId="0" borderId="18" xfId="3" applyNumberFormat="1" applyFont="1" applyBorder="1" applyAlignment="1" applyProtection="1">
      <alignment horizontal="center"/>
    </xf>
    <xf numFmtId="0" fontId="10" fillId="0" borderId="29" xfId="0" applyFont="1" applyBorder="1"/>
    <xf numFmtId="0" fontId="48" fillId="7" borderId="18" xfId="0" applyFont="1" applyFill="1" applyBorder="1" applyAlignment="1">
      <alignment wrapText="1"/>
    </xf>
    <xf numFmtId="0" fontId="16" fillId="0" borderId="0" xfId="0" applyFont="1" applyBorder="1" applyAlignment="1">
      <alignment vertical="top" wrapText="1"/>
    </xf>
    <xf numFmtId="0" fontId="24" fillId="0" borderId="18" xfId="0" applyFont="1" applyBorder="1" applyAlignment="1">
      <alignment vertical="center" wrapText="1"/>
    </xf>
    <xf numFmtId="0" fontId="0" fillId="0" borderId="24" xfId="0" applyFont="1" applyBorder="1" applyAlignment="1">
      <alignment wrapText="1"/>
    </xf>
    <xf numFmtId="0" fontId="0" fillId="0" borderId="18" xfId="0" applyFont="1" applyBorder="1" applyAlignment="1">
      <alignment vertical="center" wrapText="1"/>
    </xf>
    <xf numFmtId="0" fontId="49" fillId="0" borderId="67" xfId="3" applyNumberFormat="1" applyFont="1" applyBorder="1" applyProtection="1"/>
    <xf numFmtId="0" fontId="24" fillId="0" borderId="19" xfId="0" applyFont="1" applyBorder="1"/>
    <xf numFmtId="0" fontId="0" fillId="0" borderId="19" xfId="0" applyFont="1" applyBorder="1" applyAlignment="1">
      <alignment horizontal="left" vertical="center" wrapText="1"/>
    </xf>
    <xf numFmtId="0" fontId="0" fillId="0" borderId="18" xfId="0" applyFont="1" applyBorder="1"/>
    <xf numFmtId="0" fontId="10" fillId="0" borderId="29" xfId="0" applyFont="1" applyBorder="1" applyAlignment="1">
      <alignment vertical="center"/>
    </xf>
    <xf numFmtId="0" fontId="21" fillId="31" borderId="18" xfId="0" applyFont="1" applyFill="1" applyBorder="1" applyAlignment="1">
      <alignment horizontal="left" vertical="center" wrapText="1"/>
    </xf>
    <xf numFmtId="0" fontId="0" fillId="0" borderId="0" xfId="0" applyBorder="1" applyAlignment="1">
      <alignment vertical="center" wrapText="1"/>
    </xf>
    <xf numFmtId="0" fontId="49" fillId="0" borderId="24" xfId="3" applyNumberFormat="1" applyFont="1" applyBorder="1" applyProtection="1"/>
    <xf numFmtId="0" fontId="24" fillId="0" borderId="19" xfId="0" applyFont="1" applyBorder="1" applyAlignment="1">
      <alignment vertical="center" wrapText="1"/>
    </xf>
    <xf numFmtId="0" fontId="10" fillId="0" borderId="34" xfId="0" applyFont="1" applyBorder="1" applyAlignment="1">
      <alignment vertical="center"/>
    </xf>
    <xf numFmtId="0" fontId="0" fillId="0" borderId="34" xfId="0" applyFont="1" applyBorder="1" applyAlignment="1">
      <alignment vertical="center" wrapText="1"/>
    </xf>
    <xf numFmtId="0" fontId="0" fillId="0" borderId="18" xfId="0" applyFont="1" applyBorder="1" applyAlignment="1">
      <alignment vertical="center"/>
    </xf>
    <xf numFmtId="0" fontId="0" fillId="0" borderId="29" xfId="0" applyFont="1" applyBorder="1" applyAlignment="1">
      <alignment vertical="center" wrapText="1"/>
    </xf>
    <xf numFmtId="0" fontId="49" fillId="0" borderId="8" xfId="3" applyNumberFormat="1" applyFont="1" applyBorder="1" applyProtection="1"/>
    <xf numFmtId="0" fontId="50" fillId="0" borderId="0" xfId="0" applyFont="1" applyBorder="1" applyAlignment="1">
      <alignment vertical="center"/>
    </xf>
    <xf numFmtId="0" fontId="0" fillId="0" borderId="24" xfId="0" applyFont="1" applyBorder="1" applyAlignment="1">
      <alignment vertical="center" wrapText="1"/>
    </xf>
    <xf numFmtId="0" fontId="49" fillId="0" borderId="47" xfId="3" applyNumberFormat="1" applyFont="1" applyBorder="1" applyProtection="1"/>
    <xf numFmtId="0" fontId="0" fillId="0" borderId="47" xfId="0" applyFont="1" applyBorder="1" applyAlignment="1">
      <alignment vertical="center" wrapText="1"/>
    </xf>
    <xf numFmtId="0" fontId="10" fillId="0" borderId="18" xfId="0" applyFont="1" applyBorder="1" applyAlignment="1">
      <alignment vertical="center"/>
    </xf>
    <xf numFmtId="0" fontId="51" fillId="0" borderId="0" xfId="0" applyFont="1" applyBorder="1"/>
    <xf numFmtId="0" fontId="21" fillId="31" borderId="9" xfId="0" applyFont="1" applyFill="1" applyBorder="1" applyAlignment="1">
      <alignment horizontal="left" vertical="center" wrapText="1"/>
    </xf>
    <xf numFmtId="0" fontId="51" fillId="0" borderId="0" xfId="0" applyFont="1"/>
    <xf numFmtId="0" fontId="48" fillId="0" borderId="0" xfId="0" applyFont="1" applyBorder="1" applyAlignment="1">
      <alignment wrapText="1"/>
    </xf>
    <xf numFmtId="0" fontId="43" fillId="0" borderId="0" xfId="0" applyFont="1" applyBorder="1" applyAlignment="1">
      <alignment vertical="center" wrapText="1"/>
    </xf>
    <xf numFmtId="0" fontId="52" fillId="0" borderId="0" xfId="0" applyFont="1" applyBorder="1" applyAlignment="1">
      <alignment horizontal="center"/>
    </xf>
    <xf numFmtId="0" fontId="21" fillId="0" borderId="0" xfId="0" applyFont="1" applyBorder="1" applyAlignment="1">
      <alignment horizontal="left" vertical="center" wrapText="1"/>
    </xf>
    <xf numFmtId="0" fontId="53" fillId="0" borderId="0" xfId="0" applyFont="1" applyBorder="1"/>
    <xf numFmtId="0" fontId="0" fillId="0" borderId="18" xfId="0" applyFont="1" applyBorder="1" applyAlignment="1">
      <alignment wrapText="1"/>
    </xf>
    <xf numFmtId="0" fontId="0" fillId="0" borderId="0" xfId="0" applyBorder="1"/>
    <xf numFmtId="0" fontId="20" fillId="0" borderId="0" xfId="0" applyFont="1" applyBorder="1" applyAlignment="1">
      <alignment horizontal="left" vertical="center" wrapText="1"/>
    </xf>
    <xf numFmtId="0" fontId="20" fillId="0" borderId="0" xfId="0" applyFont="1" applyBorder="1" applyAlignment="1">
      <alignment wrapText="1"/>
    </xf>
    <xf numFmtId="0" fontId="21" fillId="0" borderId="0" xfId="0" applyFont="1" applyBorder="1" applyAlignment="1">
      <alignment horizontal="left" vertical="top" wrapText="1"/>
    </xf>
    <xf numFmtId="0" fontId="1" fillId="2" borderId="1" xfId="0" applyFont="1" applyFill="1" applyBorder="1" applyAlignment="1">
      <alignment horizontal="left" vertical="center"/>
    </xf>
    <xf numFmtId="0" fontId="2" fillId="0" borderId="2" xfId="0" applyFont="1" applyBorder="1" applyAlignment="1">
      <alignment horizontal="left" vertical="center"/>
    </xf>
    <xf numFmtId="0" fontId="1" fillId="2" borderId="0" xfId="0" applyFont="1" applyFill="1" applyBorder="1" applyAlignment="1">
      <alignment vertical="center"/>
    </xf>
    <xf numFmtId="0" fontId="4" fillId="0" borderId="2" xfId="0" applyFont="1" applyBorder="1" applyAlignment="1">
      <alignment horizontal="left" vertical="center"/>
    </xf>
    <xf numFmtId="0" fontId="1" fillId="2" borderId="3" xfId="0" applyFont="1" applyFill="1" applyBorder="1" applyAlignment="1">
      <alignment horizontal="left" vertical="center"/>
    </xf>
    <xf numFmtId="0" fontId="4" fillId="0" borderId="4" xfId="0" applyFont="1" applyBorder="1" applyAlignment="1">
      <alignment horizontal="center" vertical="center"/>
    </xf>
    <xf numFmtId="0" fontId="9" fillId="2" borderId="5" xfId="0" applyFont="1" applyFill="1" applyBorder="1" applyAlignment="1">
      <alignment horizontal="center" vertical="center"/>
    </xf>
    <xf numFmtId="0" fontId="8" fillId="2" borderId="6" xfId="0" applyFont="1" applyFill="1" applyBorder="1" applyAlignment="1">
      <alignment horizontal="center" vertical="center" wrapText="1"/>
    </xf>
    <xf numFmtId="0" fontId="9" fillId="2" borderId="7" xfId="0" applyFont="1" applyFill="1" applyBorder="1" applyAlignment="1">
      <alignment horizontal="center" vertical="center" wrapText="1"/>
    </xf>
    <xf numFmtId="164" fontId="9" fillId="2" borderId="2" xfId="0" applyNumberFormat="1" applyFont="1" applyFill="1" applyBorder="1" applyAlignment="1">
      <alignment horizontal="center" vertical="center"/>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164" fontId="1" fillId="6" borderId="11" xfId="0" applyNumberFormat="1" applyFont="1" applyFill="1" applyBorder="1" applyAlignment="1">
      <alignment horizontal="center" vertical="center" wrapText="1"/>
    </xf>
    <xf numFmtId="164" fontId="1" fillId="7" borderId="11" xfId="0" applyNumberFormat="1" applyFont="1" applyFill="1" applyBorder="1" applyAlignment="1">
      <alignment horizontal="center" vertical="center" wrapText="1"/>
    </xf>
    <xf numFmtId="164" fontId="1" fillId="4" borderId="11" xfId="0" applyNumberFormat="1" applyFont="1" applyFill="1" applyBorder="1" applyAlignment="1">
      <alignment horizontal="center" vertical="center" wrapText="1"/>
    </xf>
    <xf numFmtId="0" fontId="7" fillId="0" borderId="12" xfId="0" applyFont="1" applyBorder="1" applyAlignment="1">
      <alignment horizontal="center" vertical="center"/>
    </xf>
    <xf numFmtId="0" fontId="9" fillId="8" borderId="13" xfId="0" applyFont="1" applyFill="1" applyBorder="1" applyAlignment="1">
      <alignment horizontal="center" vertical="center"/>
    </xf>
    <xf numFmtId="164" fontId="1" fillId="7" borderId="16" xfId="0" applyNumberFormat="1" applyFont="1" applyFill="1" applyBorder="1" applyAlignment="1">
      <alignment horizontal="center" vertical="center" wrapText="1"/>
    </xf>
    <xf numFmtId="164" fontId="1" fillId="7" borderId="17" xfId="0" applyNumberFormat="1" applyFont="1" applyFill="1" applyBorder="1" applyAlignment="1">
      <alignment horizontal="center" vertical="center" wrapText="1"/>
    </xf>
    <xf numFmtId="0" fontId="9" fillId="2" borderId="3" xfId="0" applyFont="1" applyFill="1" applyBorder="1" applyAlignment="1">
      <alignment horizontal="center" vertical="center"/>
    </xf>
    <xf numFmtId="0" fontId="9" fillId="2" borderId="21" xfId="0" applyFont="1" applyFill="1" applyBorder="1" applyAlignment="1">
      <alignment horizontal="center" vertical="center" wrapText="1"/>
    </xf>
    <xf numFmtId="0" fontId="7" fillId="2" borderId="14" xfId="0" applyFont="1" applyFill="1" applyBorder="1" applyAlignment="1">
      <alignment horizontal="left" vertical="center" wrapText="1"/>
    </xf>
    <xf numFmtId="0" fontId="7" fillId="2" borderId="18" xfId="0" applyFont="1" applyFill="1" applyBorder="1" applyAlignment="1">
      <alignment horizontal="left" vertical="center" wrapText="1"/>
    </xf>
    <xf numFmtId="0" fontId="7" fillId="2" borderId="30" xfId="0" applyFont="1" applyFill="1" applyBorder="1" applyAlignment="1">
      <alignment horizontal="left" vertical="center"/>
    </xf>
    <xf numFmtId="0" fontId="9" fillId="0" borderId="27" xfId="0" applyFont="1" applyBorder="1" applyAlignment="1">
      <alignment horizontal="right" vertical="center" wrapText="1"/>
    </xf>
    <xf numFmtId="0" fontId="9" fillId="0" borderId="36" xfId="0" applyFont="1" applyBorder="1" applyAlignment="1">
      <alignment horizontal="right" vertical="center" wrapText="1"/>
    </xf>
    <xf numFmtId="0" fontId="9" fillId="2" borderId="37" xfId="0" applyFont="1" applyFill="1" applyBorder="1" applyAlignment="1">
      <alignment horizontal="center" vertical="center"/>
    </xf>
    <xf numFmtId="0" fontId="9" fillId="2" borderId="38" xfId="0" applyFont="1" applyFill="1" applyBorder="1" applyAlignment="1">
      <alignment horizontal="center" vertical="center"/>
    </xf>
    <xf numFmtId="0" fontId="8" fillId="2" borderId="38" xfId="0" applyFont="1" applyFill="1" applyBorder="1" applyAlignment="1">
      <alignment horizontal="left" vertical="center" wrapText="1"/>
    </xf>
    <xf numFmtId="0" fontId="10" fillId="14" borderId="18" xfId="0" applyFont="1" applyFill="1" applyBorder="1" applyAlignment="1">
      <alignment horizontal="center" vertical="center" wrapText="1"/>
    </xf>
    <xf numFmtId="0" fontId="9" fillId="2" borderId="42" xfId="0" applyFont="1" applyFill="1" applyBorder="1" applyAlignment="1">
      <alignment horizontal="center" vertical="center"/>
    </xf>
    <xf numFmtId="0" fontId="9" fillId="2" borderId="3" xfId="0" applyFont="1" applyFill="1" applyBorder="1" applyAlignment="1">
      <alignment horizontal="center" vertical="center" wrapText="1"/>
    </xf>
    <xf numFmtId="0" fontId="8" fillId="2" borderId="31" xfId="0" applyFont="1" applyFill="1" applyBorder="1" applyAlignment="1">
      <alignment horizontal="left" vertical="center" wrapText="1"/>
    </xf>
    <xf numFmtId="0" fontId="9" fillId="2" borderId="1" xfId="0" applyFont="1" applyFill="1" applyBorder="1" applyAlignment="1">
      <alignment horizontal="right" vertical="center"/>
    </xf>
    <xf numFmtId="0" fontId="13" fillId="0" borderId="51" xfId="0" applyFont="1" applyBorder="1" applyAlignment="1">
      <alignment horizontal="right"/>
    </xf>
    <xf numFmtId="0" fontId="3" fillId="2" borderId="1" xfId="0" applyFont="1" applyFill="1" applyBorder="1" applyAlignment="1">
      <alignment vertical="center"/>
    </xf>
    <xf numFmtId="0" fontId="15" fillId="0" borderId="7" xfId="2" applyFont="1" applyBorder="1" applyAlignment="1" applyProtection="1">
      <alignment horizontal="left" vertical="center"/>
    </xf>
    <xf numFmtId="0" fontId="3" fillId="2" borderId="52" xfId="0" applyFont="1" applyFill="1" applyBorder="1" applyAlignment="1">
      <alignment vertical="center"/>
    </xf>
    <xf numFmtId="0" fontId="2" fillId="0" borderId="7" xfId="2" applyFont="1" applyBorder="1" applyAlignment="1" applyProtection="1">
      <alignment vertical="center"/>
    </xf>
    <xf numFmtId="0" fontId="1" fillId="2" borderId="18" xfId="0" applyFont="1" applyFill="1" applyBorder="1" applyAlignment="1">
      <alignment horizontal="center" vertical="center"/>
    </xf>
    <xf numFmtId="0" fontId="19" fillId="2" borderId="18" xfId="0" applyFont="1" applyFill="1" applyBorder="1" applyAlignment="1">
      <alignment horizontal="center" vertical="center" wrapText="1"/>
    </xf>
    <xf numFmtId="0" fontId="1" fillId="2" borderId="53" xfId="0" applyFont="1" applyFill="1" applyBorder="1" applyAlignment="1">
      <alignment horizontal="center" vertical="center" wrapText="1"/>
    </xf>
    <xf numFmtId="164" fontId="1" fillId="2" borderId="2" xfId="0" applyNumberFormat="1" applyFont="1" applyFill="1" applyBorder="1" applyAlignment="1">
      <alignment horizontal="center" vertical="center"/>
    </xf>
    <xf numFmtId="0" fontId="3" fillId="2" borderId="18" xfId="0" applyFont="1" applyFill="1" applyBorder="1" applyAlignment="1">
      <alignment horizontal="center" vertical="center"/>
    </xf>
    <xf numFmtId="164" fontId="1" fillId="6" borderId="55" xfId="0" applyNumberFormat="1" applyFont="1" applyFill="1" applyBorder="1" applyAlignment="1">
      <alignment horizontal="center" vertical="center" wrapText="1"/>
    </xf>
    <xf numFmtId="164" fontId="1" fillId="7" borderId="55" xfId="0" applyNumberFormat="1" applyFont="1" applyFill="1" applyBorder="1" applyAlignment="1">
      <alignment horizontal="center" vertical="center" wrapText="1"/>
    </xf>
    <xf numFmtId="164" fontId="1" fillId="22" borderId="11" xfId="0" applyNumberFormat="1" applyFont="1" applyFill="1" applyBorder="1" applyAlignment="1">
      <alignment horizontal="center" vertical="center" wrapText="1"/>
    </xf>
    <xf numFmtId="0" fontId="1" fillId="2" borderId="45" xfId="0" applyFont="1" applyFill="1" applyBorder="1" applyAlignment="1">
      <alignment horizontal="center" vertical="center"/>
    </xf>
    <xf numFmtId="0" fontId="1" fillId="8" borderId="12" xfId="0" applyFont="1" applyFill="1" applyBorder="1" applyAlignment="1">
      <alignment horizontal="center" vertical="center"/>
    </xf>
    <xf numFmtId="0" fontId="3" fillId="8" borderId="25" xfId="0" applyFont="1" applyFill="1" applyBorder="1" applyAlignment="1">
      <alignment horizontal="center" vertical="center" wrapText="1"/>
    </xf>
    <xf numFmtId="164" fontId="3" fillId="7" borderId="8" xfId="0" applyNumberFormat="1" applyFont="1" applyFill="1" applyBorder="1" applyAlignment="1">
      <alignment horizontal="center" vertical="center" wrapText="1"/>
    </xf>
    <xf numFmtId="164" fontId="3" fillId="7" borderId="19" xfId="0" applyNumberFormat="1" applyFont="1" applyFill="1" applyBorder="1" applyAlignment="1">
      <alignment horizontal="center" vertical="center" wrapText="1"/>
    </xf>
    <xf numFmtId="0" fontId="1" fillId="2" borderId="1" xfId="0" applyFont="1" applyFill="1" applyBorder="1" applyAlignment="1">
      <alignment horizontal="center" vertical="center"/>
    </xf>
    <xf numFmtId="0" fontId="3" fillId="2" borderId="56" xfId="0" applyFont="1" applyFill="1" applyBorder="1" applyAlignment="1">
      <alignment horizontal="left" vertical="center"/>
    </xf>
    <xf numFmtId="0" fontId="3" fillId="2" borderId="39" xfId="0" applyFont="1" applyFill="1" applyBorder="1" applyAlignment="1">
      <alignment horizontal="left" vertical="center"/>
    </xf>
    <xf numFmtId="0" fontId="3" fillId="2" borderId="12" xfId="0" applyFont="1" applyFill="1" applyBorder="1" applyAlignment="1">
      <alignment vertical="center"/>
    </xf>
    <xf numFmtId="0" fontId="1" fillId="2" borderId="18" xfId="0" applyFont="1" applyFill="1" applyBorder="1" applyAlignment="1">
      <alignment horizontal="right" vertical="center"/>
    </xf>
    <xf numFmtId="0" fontId="1" fillId="2" borderId="7" xfId="0" applyFont="1" applyFill="1" applyBorder="1" applyAlignment="1">
      <alignment horizontal="center" vertical="center"/>
    </xf>
    <xf numFmtId="0" fontId="19" fillId="2" borderId="53" xfId="0" applyFont="1" applyFill="1" applyBorder="1" applyAlignment="1">
      <alignment horizontal="center" vertical="center"/>
    </xf>
    <xf numFmtId="0" fontId="9" fillId="14" borderId="18" xfId="0" applyFont="1" applyFill="1" applyBorder="1" applyAlignment="1">
      <alignment horizontal="center" vertical="center" wrapText="1"/>
    </xf>
    <xf numFmtId="0" fontId="1" fillId="2" borderId="57" xfId="0" applyFont="1" applyFill="1" applyBorder="1" applyAlignment="1">
      <alignment horizontal="center" vertical="center"/>
    </xf>
    <xf numFmtId="0" fontId="1" fillId="2" borderId="3" xfId="0" applyFont="1" applyFill="1" applyBorder="1" applyAlignment="1">
      <alignment horizontal="center" vertical="center" wrapText="1"/>
    </xf>
    <xf numFmtId="0" fontId="1" fillId="7" borderId="18" xfId="0" applyFont="1" applyFill="1" applyBorder="1" applyAlignment="1">
      <alignment horizontal="center" vertical="center" wrapText="1"/>
    </xf>
    <xf numFmtId="0" fontId="1" fillId="0" borderId="50" xfId="0" applyFont="1" applyBorder="1" applyAlignment="1">
      <alignment horizontal="right" vertical="center"/>
    </xf>
    <xf numFmtId="0" fontId="13" fillId="0" borderId="0" xfId="0" applyFont="1" applyBorder="1" applyAlignment="1">
      <alignment horizontal="right"/>
    </xf>
    <xf numFmtId="49" fontId="26" fillId="0" borderId="57" xfId="0" applyNumberFormat="1" applyFont="1" applyBorder="1" applyAlignment="1">
      <alignment horizontal="center" vertical="center"/>
    </xf>
    <xf numFmtId="49" fontId="26" fillId="7" borderId="59" xfId="0" applyNumberFormat="1" applyFont="1" applyFill="1" applyBorder="1" applyAlignment="1">
      <alignment horizontal="center" vertical="center"/>
    </xf>
    <xf numFmtId="1" fontId="26" fillId="22" borderId="55" xfId="0" applyNumberFormat="1" applyFont="1" applyFill="1" applyBorder="1" applyAlignment="1">
      <alignment horizontal="center" vertical="center" wrapText="1"/>
    </xf>
    <xf numFmtId="49" fontId="26" fillId="9" borderId="51" xfId="0" applyNumberFormat="1" applyFont="1" applyFill="1" applyBorder="1" applyAlignment="1">
      <alignment horizontal="center" vertical="center"/>
    </xf>
    <xf numFmtId="0" fontId="26" fillId="9" borderId="27" xfId="0" applyFont="1" applyFill="1" applyBorder="1" applyAlignment="1">
      <alignment horizontal="center" vertical="center" wrapText="1"/>
    </xf>
    <xf numFmtId="0" fontId="26" fillId="9" borderId="27" xfId="0" applyFont="1" applyFill="1" applyBorder="1" applyAlignment="1">
      <alignment horizontal="center" vertical="center"/>
    </xf>
    <xf numFmtId="0" fontId="26" fillId="24" borderId="10" xfId="0" applyFont="1" applyFill="1" applyBorder="1" applyAlignment="1">
      <alignment horizontal="center" vertical="center"/>
    </xf>
    <xf numFmtId="0" fontId="25" fillId="0" borderId="7" xfId="2" applyFont="1" applyBorder="1" applyAlignment="1" applyProtection="1">
      <alignment horizontal="left" vertical="center"/>
    </xf>
    <xf numFmtId="0" fontId="1" fillId="2" borderId="36" xfId="0" applyFont="1" applyFill="1" applyBorder="1" applyAlignment="1">
      <alignment vertical="center"/>
    </xf>
    <xf numFmtId="0" fontId="7" fillId="0" borderId="7" xfId="0" applyFont="1" applyBorder="1" applyAlignment="1">
      <alignment horizontal="left" vertical="center"/>
    </xf>
    <xf numFmtId="0" fontId="26" fillId="0" borderId="0" xfId="0" applyFont="1" applyBorder="1" applyAlignment="1">
      <alignment horizontal="left" vertical="center"/>
    </xf>
    <xf numFmtId="0" fontId="28" fillId="26" borderId="7" xfId="0" applyFont="1" applyFill="1" applyBorder="1" applyAlignment="1">
      <alignment horizontal="center" vertical="center" wrapText="1"/>
    </xf>
    <xf numFmtId="2" fontId="30" fillId="0" borderId="18" xfId="0" applyNumberFormat="1" applyFont="1" applyBorder="1" applyAlignment="1">
      <alignment horizontal="center" vertical="center"/>
    </xf>
    <xf numFmtId="2" fontId="20" fillId="0" borderId="18" xfId="0" applyNumberFormat="1" applyFont="1" applyBorder="1" applyAlignment="1">
      <alignment horizontal="center" vertical="center"/>
    </xf>
    <xf numFmtId="49" fontId="26" fillId="24" borderId="59" xfId="0" applyNumberFormat="1" applyFont="1" applyFill="1" applyBorder="1" applyAlignment="1">
      <alignment horizontal="center" vertical="center"/>
    </xf>
    <xf numFmtId="49" fontId="26" fillId="0" borderId="28" xfId="0" applyNumberFormat="1" applyFont="1" applyBorder="1" applyAlignment="1">
      <alignment horizontal="center" vertical="center"/>
    </xf>
    <xf numFmtId="49" fontId="25" fillId="6" borderId="60" xfId="0" applyNumberFormat="1" applyFont="1" applyFill="1" applyBorder="1" applyAlignment="1">
      <alignment horizontal="center" vertical="center"/>
    </xf>
    <xf numFmtId="164" fontId="20" fillId="3" borderId="33" xfId="0" applyNumberFormat="1" applyFont="1" applyFill="1" applyBorder="1" applyAlignment="1">
      <alignment horizontal="center" vertical="center" wrapText="1"/>
    </xf>
    <xf numFmtId="2" fontId="20" fillId="22" borderId="26" xfId="0" applyNumberFormat="1" applyFont="1" applyFill="1" applyBorder="1" applyAlignment="1">
      <alignment horizontal="center" vertical="center"/>
    </xf>
    <xf numFmtId="0" fontId="25" fillId="0" borderId="0" xfId="0" applyFont="1" applyBorder="1" applyAlignment="1">
      <alignment horizontal="center" vertical="center"/>
    </xf>
    <xf numFmtId="0" fontId="27" fillId="25" borderId="2" xfId="0" applyFont="1" applyFill="1" applyBorder="1" applyAlignment="1">
      <alignment horizontal="center" vertical="center"/>
    </xf>
    <xf numFmtId="0" fontId="27" fillId="0" borderId="0" xfId="0" applyFont="1" applyBorder="1" applyAlignment="1">
      <alignment horizontal="center" vertical="center"/>
    </xf>
    <xf numFmtId="49" fontId="1" fillId="0" borderId="28" xfId="0" applyNumberFormat="1" applyFont="1" applyBorder="1" applyAlignment="1">
      <alignment horizontal="center" vertical="center"/>
    </xf>
    <xf numFmtId="0" fontId="25" fillId="8" borderId="34" xfId="0" applyFont="1" applyFill="1" applyBorder="1" applyAlignment="1">
      <alignment horizontal="center" vertical="center"/>
    </xf>
    <xf numFmtId="0" fontId="28" fillId="26" borderId="2" xfId="0" applyFont="1" applyFill="1" applyBorder="1" applyAlignment="1">
      <alignment horizontal="center" vertical="center" wrapText="1"/>
    </xf>
    <xf numFmtId="1" fontId="26" fillId="22" borderId="11" xfId="0" applyNumberFormat="1" applyFont="1" applyFill="1" applyBorder="1" applyAlignment="1">
      <alignment horizontal="center" vertical="center" wrapText="1"/>
    </xf>
    <xf numFmtId="0" fontId="36" fillId="0" borderId="7" xfId="2" applyFont="1" applyBorder="1" applyAlignment="1" applyProtection="1">
      <alignment horizontal="left" vertical="center"/>
    </xf>
    <xf numFmtId="0" fontId="7" fillId="0" borderId="1" xfId="0" applyFont="1" applyBorder="1" applyAlignment="1">
      <alignment horizontal="left" vertical="center"/>
    </xf>
    <xf numFmtId="0" fontId="26" fillId="0" borderId="0" xfId="0" applyFont="1" applyBorder="1" applyAlignment="1">
      <alignment horizontal="center" vertical="center"/>
    </xf>
    <xf numFmtId="49" fontId="26" fillId="7" borderId="18" xfId="0" applyNumberFormat="1" applyFont="1" applyFill="1" applyBorder="1" applyAlignment="1">
      <alignment horizontal="center" vertical="center"/>
    </xf>
    <xf numFmtId="49" fontId="26" fillId="0" borderId="10" xfId="0" applyNumberFormat="1" applyFont="1" applyBorder="1" applyAlignment="1">
      <alignment horizontal="center" vertical="center"/>
    </xf>
    <xf numFmtId="49" fontId="26" fillId="29" borderId="55" xfId="0" applyNumberFormat="1" applyFont="1" applyFill="1" applyBorder="1" applyAlignment="1">
      <alignment horizontal="center" vertical="center"/>
    </xf>
    <xf numFmtId="49" fontId="26" fillId="0" borderId="36" xfId="0" applyNumberFormat="1" applyFont="1" applyBorder="1" applyAlignment="1">
      <alignment horizontal="center" vertical="center"/>
    </xf>
    <xf numFmtId="0" fontId="26" fillId="8" borderId="11" xfId="0" applyFont="1" applyFill="1" applyBorder="1" applyAlignment="1">
      <alignment horizontal="center" vertical="center"/>
    </xf>
    <xf numFmtId="0" fontId="26" fillId="4" borderId="11" xfId="0" applyFont="1" applyFill="1" applyBorder="1" applyAlignment="1">
      <alignment horizontal="center" vertical="center"/>
    </xf>
    <xf numFmtId="0" fontId="26" fillId="0" borderId="44" xfId="0" applyFont="1" applyBorder="1" applyAlignment="1">
      <alignment horizontal="center" vertical="center"/>
    </xf>
    <xf numFmtId="0" fontId="9" fillId="26" borderId="7" xfId="0" applyFont="1" applyFill="1" applyBorder="1" applyAlignment="1">
      <alignment horizontal="center" vertical="center" wrapText="1"/>
    </xf>
    <xf numFmtId="49" fontId="26" fillId="29" borderId="29" xfId="0" applyNumberFormat="1" applyFont="1" applyFill="1" applyBorder="1" applyAlignment="1">
      <alignment horizontal="center" vertical="center"/>
    </xf>
    <xf numFmtId="0" fontId="26" fillId="29" borderId="19" xfId="0" applyFont="1" applyFill="1" applyBorder="1" applyAlignment="1">
      <alignment horizontal="center" vertical="center"/>
    </xf>
    <xf numFmtId="1" fontId="24" fillId="0" borderId="18" xfId="0" applyNumberFormat="1" applyFont="1" applyBorder="1" applyAlignment="1">
      <alignment horizontal="center" vertical="center"/>
    </xf>
    <xf numFmtId="49" fontId="26" fillId="0" borderId="18" xfId="0" applyNumberFormat="1" applyFont="1" applyBorder="1" applyAlignment="1">
      <alignment horizontal="center" vertical="center"/>
    </xf>
    <xf numFmtId="49" fontId="26" fillId="30" borderId="69" xfId="0" applyNumberFormat="1" applyFont="1" applyFill="1" applyBorder="1" applyAlignment="1">
      <alignment horizontal="center" vertical="center"/>
    </xf>
    <xf numFmtId="0" fontId="26" fillId="30" borderId="18" xfId="0" applyFont="1" applyFill="1" applyBorder="1" applyAlignment="1">
      <alignment horizontal="center" vertical="center"/>
    </xf>
    <xf numFmtId="0" fontId="9" fillId="26" borderId="11" xfId="0" applyFont="1" applyFill="1" applyBorder="1" applyAlignment="1">
      <alignment horizontal="center" vertical="center" wrapText="1"/>
    </xf>
    <xf numFmtId="49" fontId="26" fillId="30" borderId="40" xfId="0" applyNumberFormat="1" applyFont="1" applyFill="1" applyBorder="1" applyAlignment="1">
      <alignment horizontal="center" vertical="center"/>
    </xf>
    <xf numFmtId="0" fontId="26" fillId="30" borderId="19" xfId="0" applyFont="1" applyFill="1" applyBorder="1" applyAlignment="1">
      <alignment horizontal="center" vertical="center"/>
    </xf>
    <xf numFmtId="0" fontId="26" fillId="0" borderId="53" xfId="0" applyFont="1" applyBorder="1" applyAlignment="1">
      <alignment horizontal="center" vertical="center"/>
    </xf>
    <xf numFmtId="0" fontId="9" fillId="0" borderId="72" xfId="0" applyFont="1" applyBorder="1" applyAlignment="1">
      <alignment horizontal="center" vertical="center" wrapText="1"/>
    </xf>
    <xf numFmtId="164" fontId="20" fillId="3" borderId="58" xfId="0" applyNumberFormat="1" applyFont="1" applyFill="1" applyBorder="1" applyAlignment="1">
      <alignment horizontal="center" vertical="center" wrapText="1"/>
    </xf>
    <xf numFmtId="0" fontId="24" fillId="0" borderId="2" xfId="0" applyFont="1" applyBorder="1" applyAlignment="1">
      <alignment horizontal="center" vertical="center" wrapText="1"/>
    </xf>
    <xf numFmtId="49" fontId="24" fillId="0" borderId="7" xfId="0" applyNumberFormat="1" applyFont="1" applyBorder="1" applyAlignment="1">
      <alignment horizontal="center" vertical="center" wrapText="1"/>
    </xf>
    <xf numFmtId="0" fontId="26" fillId="0" borderId="73" xfId="0" applyFont="1" applyBorder="1" applyAlignment="1">
      <alignment horizontal="center" vertical="center"/>
    </xf>
    <xf numFmtId="0" fontId="26" fillId="0" borderId="35" xfId="0" applyFont="1" applyBorder="1" applyAlignment="1">
      <alignment horizontal="center" vertical="center" wrapText="1"/>
    </xf>
    <xf numFmtId="164" fontId="10" fillId="0" borderId="18" xfId="0" applyNumberFormat="1" applyFont="1" applyBorder="1" applyAlignment="1">
      <alignment horizontal="center" vertical="center" wrapText="1"/>
    </xf>
    <xf numFmtId="170" fontId="24" fillId="0" borderId="27" xfId="0" applyNumberFormat="1" applyFont="1" applyBorder="1" applyAlignment="1">
      <alignment horizontal="center" vertical="center" wrapText="1"/>
    </xf>
    <xf numFmtId="0" fontId="26" fillId="0" borderId="7" xfId="0" applyFont="1" applyBorder="1" applyAlignment="1">
      <alignment horizontal="center" vertical="center"/>
    </xf>
    <xf numFmtId="49" fontId="26" fillId="0" borderId="7" xfId="0" applyNumberFormat="1" applyFont="1" applyBorder="1" applyAlignment="1">
      <alignment horizontal="center" vertical="center"/>
    </xf>
    <xf numFmtId="0" fontId="26" fillId="0" borderId="1" xfId="0" applyFont="1" applyBorder="1" applyAlignment="1">
      <alignment horizontal="center" vertical="center"/>
    </xf>
    <xf numFmtId="0" fontId="26" fillId="0" borderId="18" xfId="0" applyFont="1" applyBorder="1" applyAlignment="1">
      <alignment horizontal="center" vertical="center"/>
    </xf>
    <xf numFmtId="0" fontId="26" fillId="0" borderId="59" xfId="0" applyFont="1" applyBorder="1" applyAlignment="1">
      <alignment horizontal="center" vertical="center"/>
    </xf>
    <xf numFmtId="0" fontId="24" fillId="0" borderId="27" xfId="0" applyFont="1" applyBorder="1" applyAlignment="1">
      <alignment horizontal="center" vertical="center" wrapText="1"/>
    </xf>
    <xf numFmtId="0" fontId="24" fillId="0" borderId="10" xfId="0" applyFont="1" applyBorder="1" applyAlignment="1">
      <alignment horizontal="center" vertical="center" wrapText="1"/>
    </xf>
    <xf numFmtId="49" fontId="24" fillId="0" borderId="35" xfId="0" applyNumberFormat="1" applyFont="1" applyBorder="1" applyAlignment="1">
      <alignment horizontal="center" vertical="center" wrapText="1"/>
    </xf>
    <xf numFmtId="170" fontId="24" fillId="0" borderId="26" xfId="0" applyNumberFormat="1" applyFont="1" applyBorder="1" applyAlignment="1">
      <alignment horizontal="center" vertical="top" wrapText="1"/>
    </xf>
    <xf numFmtId="0" fontId="9" fillId="0" borderId="7" xfId="0" applyFont="1" applyBorder="1" applyAlignment="1">
      <alignment horizontal="center" vertical="center" wrapText="1"/>
    </xf>
    <xf numFmtId="0" fontId="26" fillId="0" borderId="8" xfId="0" applyFont="1" applyBorder="1" applyAlignment="1">
      <alignment horizontal="center" vertical="center"/>
    </xf>
    <xf numFmtId="164" fontId="26" fillId="0" borderId="19" xfId="0" applyNumberFormat="1" applyFont="1" applyBorder="1" applyAlignment="1">
      <alignment horizontal="center" vertical="center" wrapText="1"/>
    </xf>
    <xf numFmtId="164" fontId="24" fillId="0" borderId="26" xfId="0" applyNumberFormat="1" applyFont="1" applyBorder="1" applyAlignment="1">
      <alignment horizontal="center" vertical="center" wrapText="1"/>
    </xf>
    <xf numFmtId="0" fontId="12" fillId="0" borderId="18" xfId="0" applyFont="1" applyBorder="1" applyAlignment="1">
      <alignment horizontal="center"/>
    </xf>
    <xf numFmtId="0" fontId="41" fillId="0" borderId="1" xfId="0" applyFont="1" applyBorder="1" applyAlignment="1">
      <alignment horizontal="center" vertical="center"/>
    </xf>
    <xf numFmtId="0" fontId="41" fillId="0" borderId="53" xfId="0" applyFont="1" applyBorder="1" applyAlignment="1">
      <alignment horizontal="center" vertical="center"/>
    </xf>
    <xf numFmtId="0" fontId="26" fillId="0" borderId="3" xfId="0" applyFont="1" applyBorder="1" applyAlignment="1">
      <alignment horizontal="right" vertical="center" wrapText="1"/>
    </xf>
    <xf numFmtId="0" fontId="0" fillId="0" borderId="61" xfId="0" applyFont="1" applyBorder="1" applyAlignment="1">
      <alignment horizontal="center" vertical="center" wrapText="1"/>
    </xf>
    <xf numFmtId="49" fontId="24" fillId="0" borderId="6" xfId="0" applyNumberFormat="1" applyFont="1" applyBorder="1" applyAlignment="1">
      <alignment horizontal="center" vertical="center" wrapText="1"/>
    </xf>
    <xf numFmtId="169" fontId="24" fillId="0" borderId="43" xfId="0" applyNumberFormat="1" applyFont="1" applyBorder="1" applyAlignment="1">
      <alignment horizontal="center" vertical="center" wrapText="1"/>
    </xf>
    <xf numFmtId="49" fontId="24" fillId="0" borderId="3" xfId="0" applyNumberFormat="1" applyFont="1" applyBorder="1" applyAlignment="1">
      <alignment horizontal="center" vertical="center" wrapText="1"/>
    </xf>
    <xf numFmtId="164" fontId="24" fillId="0" borderId="77" xfId="0" applyNumberFormat="1" applyFont="1" applyBorder="1" applyAlignment="1">
      <alignment horizontal="center" vertical="center"/>
    </xf>
    <xf numFmtId="0" fontId="0" fillId="0" borderId="36" xfId="0" applyFont="1" applyBorder="1" applyAlignment="1">
      <alignment horizontal="center" vertical="center"/>
    </xf>
    <xf numFmtId="164" fontId="24" fillId="0" borderId="7" xfId="0" applyNumberFormat="1" applyFont="1" applyBorder="1" applyAlignment="1">
      <alignment horizontal="center" vertical="center"/>
    </xf>
    <xf numFmtId="165" fontId="24" fillId="0" borderId="18" xfId="0" applyNumberFormat="1" applyFont="1" applyBorder="1" applyAlignment="1">
      <alignment horizontal="center" vertical="center" wrapText="1"/>
    </xf>
  </cellXfs>
  <cellStyles count="4">
    <cellStyle name="Collegamento ipertestuale" xfId="2" builtinId="8"/>
    <cellStyle name="Excel Built-in Explanatory Text" xfId="3" xr:uid="{00000000-0005-0000-0000-000007000000}"/>
    <cellStyle name="Normale" xfId="0" builtinId="0"/>
    <cellStyle name="Valuta" xfId="1" builtinId="4"/>
  </cellStyles>
  <dxfs count="0"/>
  <tableStyles count="0" defaultTableStyle="TableStyleMedium2" defaultPivotStyle="PivotStyleLight16"/>
  <colors>
    <indexedColors>
      <rgbColor rgb="FF000000"/>
      <rgbColor rgb="FFFFFFFF"/>
      <rgbColor rgb="FFFF0000"/>
      <rgbColor rgb="FFF3F8F0"/>
      <rgbColor rgb="FF0000FF"/>
      <rgbColor rgb="FFFFFF00"/>
      <rgbColor rgb="FFFF00FF"/>
      <rgbColor rgb="FFE2F0D9"/>
      <rgbColor rgb="FF800000"/>
      <rgbColor rgb="FF008000"/>
      <rgbColor rgb="FF000080"/>
      <rgbColor rgb="FFD9D9D9"/>
      <rgbColor rgb="FF800080"/>
      <rgbColor rgb="FF0070C0"/>
      <rgbColor rgb="FFC0C0C0"/>
      <rgbColor rgb="FF948A54"/>
      <rgbColor rgb="FF93B6D8"/>
      <rgbColor rgb="FFFBE5D6"/>
      <rgbColor rgb="FFFFF2CC"/>
      <rgbColor rgb="FFCCFFFF"/>
      <rgbColor rgb="FF660066"/>
      <rgbColor rgb="FFD4D4D4"/>
      <rgbColor rgb="FF0563C1"/>
      <rgbColor rgb="FFC6D9F1"/>
      <rgbColor rgb="FF000080"/>
      <rgbColor rgb="FFFF00FF"/>
      <rgbColor rgb="FFFFE699"/>
      <rgbColor rgb="FFE0E0E0"/>
      <rgbColor rgb="FF800080"/>
      <rgbColor rgb="FF800000"/>
      <rgbColor rgb="FFFDFAF2"/>
      <rgbColor rgb="FF0000FF"/>
      <rgbColor rgb="FFBDD7EE"/>
      <rgbColor rgb="FFDEEBF7"/>
      <rgbColor rgb="FFCCFFCC"/>
      <rgbColor rgb="FFFFFF99"/>
      <rgbColor rgb="FF9DC3E6"/>
      <rgbColor rgb="FFF4B183"/>
      <rgbColor rgb="FFBFBFBF"/>
      <rgbColor rgb="FFEFD790"/>
      <rgbColor rgb="FFEBF1DE"/>
      <rgbColor rgb="FF9EC386"/>
      <rgbColor rgb="FF92D050"/>
      <rgbColor rgb="FFFFC000"/>
      <rgbColor rgb="FFC5E0B4"/>
      <rgbColor rgb="FFDBDBDB"/>
      <rgbColor rgb="FFB9CDE5"/>
      <rgbColor rgb="FFA6A6A6"/>
      <rgbColor rgb="FF003366"/>
      <rgbColor rgb="FFA9D18E"/>
      <rgbColor rgb="FF003300"/>
      <rgbColor rgb="FF333300"/>
      <rgbColor rgb="FFFFFFFC"/>
      <rgbColor rgb="FFF2F6FB"/>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114120</xdr:colOff>
      <xdr:row>26</xdr:row>
      <xdr:rowOff>30240</xdr:rowOff>
    </xdr:to>
    <xdr:sp macro="" textlink="">
      <xdr:nvSpPr>
        <xdr:cNvPr id="2" name="CustomShape 1" hidden="1">
          <a:extLst>
            <a:ext uri="{FF2B5EF4-FFF2-40B4-BE49-F238E27FC236}">
              <a16:creationId xmlns:a16="http://schemas.microsoft.com/office/drawing/2014/main" id="{00000000-0008-0000-0100-000002000000}"/>
            </a:ext>
          </a:extLst>
        </xdr:cNvPr>
        <xdr:cNvSpPr/>
      </xdr:nvSpPr>
      <xdr:spPr>
        <a:xfrm>
          <a:off x="0" y="0"/>
          <a:ext cx="10399680" cy="95418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114120</xdr:colOff>
      <xdr:row>26</xdr:row>
      <xdr:rowOff>30240</xdr:rowOff>
    </xdr:to>
    <xdr:sp macro="" textlink="">
      <xdr:nvSpPr>
        <xdr:cNvPr id="3" name="CustomShape 1" hidden="1">
          <a:extLst>
            <a:ext uri="{FF2B5EF4-FFF2-40B4-BE49-F238E27FC236}">
              <a16:creationId xmlns:a16="http://schemas.microsoft.com/office/drawing/2014/main" id="{00000000-0008-0000-0100-000003000000}"/>
            </a:ext>
          </a:extLst>
        </xdr:cNvPr>
        <xdr:cNvSpPr/>
      </xdr:nvSpPr>
      <xdr:spPr>
        <a:xfrm>
          <a:off x="0" y="0"/>
          <a:ext cx="10399680" cy="95418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114120</xdr:colOff>
      <xdr:row>26</xdr:row>
      <xdr:rowOff>30240</xdr:rowOff>
    </xdr:to>
    <xdr:sp macro="" textlink="">
      <xdr:nvSpPr>
        <xdr:cNvPr id="4" name="CustomShape 1" hidden="1">
          <a:extLst>
            <a:ext uri="{FF2B5EF4-FFF2-40B4-BE49-F238E27FC236}">
              <a16:creationId xmlns:a16="http://schemas.microsoft.com/office/drawing/2014/main" id="{00000000-0008-0000-0100-000004000000}"/>
            </a:ext>
          </a:extLst>
        </xdr:cNvPr>
        <xdr:cNvSpPr/>
      </xdr:nvSpPr>
      <xdr:spPr>
        <a:xfrm>
          <a:off x="0" y="0"/>
          <a:ext cx="10399680" cy="95418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114120</xdr:colOff>
      <xdr:row>26</xdr:row>
      <xdr:rowOff>30240</xdr:rowOff>
    </xdr:to>
    <xdr:sp macro="" textlink="">
      <xdr:nvSpPr>
        <xdr:cNvPr id="5" name="CustomShape 1" hidden="1">
          <a:extLst>
            <a:ext uri="{FF2B5EF4-FFF2-40B4-BE49-F238E27FC236}">
              <a16:creationId xmlns:a16="http://schemas.microsoft.com/office/drawing/2014/main" id="{00000000-0008-0000-0100-000005000000}"/>
            </a:ext>
          </a:extLst>
        </xdr:cNvPr>
        <xdr:cNvSpPr/>
      </xdr:nvSpPr>
      <xdr:spPr>
        <a:xfrm>
          <a:off x="0" y="0"/>
          <a:ext cx="10399680" cy="95418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114120</xdr:colOff>
      <xdr:row>26</xdr:row>
      <xdr:rowOff>30240</xdr:rowOff>
    </xdr:to>
    <xdr:sp macro="" textlink="">
      <xdr:nvSpPr>
        <xdr:cNvPr id="6" name="CustomShape 1" hidden="1">
          <a:extLst>
            <a:ext uri="{FF2B5EF4-FFF2-40B4-BE49-F238E27FC236}">
              <a16:creationId xmlns:a16="http://schemas.microsoft.com/office/drawing/2014/main" id="{00000000-0008-0000-0100-000006000000}"/>
            </a:ext>
          </a:extLst>
        </xdr:cNvPr>
        <xdr:cNvSpPr/>
      </xdr:nvSpPr>
      <xdr:spPr>
        <a:xfrm>
          <a:off x="0" y="0"/>
          <a:ext cx="10399680" cy="95418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114120</xdr:colOff>
      <xdr:row>26</xdr:row>
      <xdr:rowOff>30240</xdr:rowOff>
    </xdr:to>
    <xdr:sp macro="" textlink="">
      <xdr:nvSpPr>
        <xdr:cNvPr id="7" name="CustomShape 1" hidden="1">
          <a:extLst>
            <a:ext uri="{FF2B5EF4-FFF2-40B4-BE49-F238E27FC236}">
              <a16:creationId xmlns:a16="http://schemas.microsoft.com/office/drawing/2014/main" id="{00000000-0008-0000-0100-000007000000}"/>
            </a:ext>
          </a:extLst>
        </xdr:cNvPr>
        <xdr:cNvSpPr/>
      </xdr:nvSpPr>
      <xdr:spPr>
        <a:xfrm>
          <a:off x="0" y="0"/>
          <a:ext cx="10399680" cy="95418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114120</xdr:colOff>
      <xdr:row>26</xdr:row>
      <xdr:rowOff>30240</xdr:rowOff>
    </xdr:to>
    <xdr:sp macro="" textlink="">
      <xdr:nvSpPr>
        <xdr:cNvPr id="8" name="CustomShape 1" hidden="1">
          <a:extLst>
            <a:ext uri="{FF2B5EF4-FFF2-40B4-BE49-F238E27FC236}">
              <a16:creationId xmlns:a16="http://schemas.microsoft.com/office/drawing/2014/main" id="{00000000-0008-0000-0100-000008000000}"/>
            </a:ext>
          </a:extLst>
        </xdr:cNvPr>
        <xdr:cNvSpPr/>
      </xdr:nvSpPr>
      <xdr:spPr>
        <a:xfrm>
          <a:off x="0" y="0"/>
          <a:ext cx="10399680" cy="95418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114120</xdr:colOff>
      <xdr:row>26</xdr:row>
      <xdr:rowOff>30240</xdr:rowOff>
    </xdr:to>
    <xdr:sp macro="" textlink="">
      <xdr:nvSpPr>
        <xdr:cNvPr id="9" name="CustomShape 1" hidden="1">
          <a:extLst>
            <a:ext uri="{FF2B5EF4-FFF2-40B4-BE49-F238E27FC236}">
              <a16:creationId xmlns:a16="http://schemas.microsoft.com/office/drawing/2014/main" id="{00000000-0008-0000-0100-000009000000}"/>
            </a:ext>
          </a:extLst>
        </xdr:cNvPr>
        <xdr:cNvSpPr/>
      </xdr:nvSpPr>
      <xdr:spPr>
        <a:xfrm>
          <a:off x="0" y="0"/>
          <a:ext cx="10399680" cy="95418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114120</xdr:colOff>
      <xdr:row>26</xdr:row>
      <xdr:rowOff>30240</xdr:rowOff>
    </xdr:to>
    <xdr:sp macro="" textlink="">
      <xdr:nvSpPr>
        <xdr:cNvPr id="10" name="CustomShape 1" hidden="1">
          <a:extLst>
            <a:ext uri="{FF2B5EF4-FFF2-40B4-BE49-F238E27FC236}">
              <a16:creationId xmlns:a16="http://schemas.microsoft.com/office/drawing/2014/main" id="{00000000-0008-0000-0100-00000A000000}"/>
            </a:ext>
          </a:extLst>
        </xdr:cNvPr>
        <xdr:cNvSpPr/>
      </xdr:nvSpPr>
      <xdr:spPr>
        <a:xfrm>
          <a:off x="0" y="0"/>
          <a:ext cx="10399680" cy="95418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114120</xdr:colOff>
      <xdr:row>26</xdr:row>
      <xdr:rowOff>30240</xdr:rowOff>
    </xdr:to>
    <xdr:sp macro="" textlink="">
      <xdr:nvSpPr>
        <xdr:cNvPr id="11" name="CustomShape 1" hidden="1">
          <a:extLst>
            <a:ext uri="{FF2B5EF4-FFF2-40B4-BE49-F238E27FC236}">
              <a16:creationId xmlns:a16="http://schemas.microsoft.com/office/drawing/2014/main" id="{00000000-0008-0000-0100-00000B000000}"/>
            </a:ext>
          </a:extLst>
        </xdr:cNvPr>
        <xdr:cNvSpPr/>
      </xdr:nvSpPr>
      <xdr:spPr>
        <a:xfrm>
          <a:off x="0" y="0"/>
          <a:ext cx="10399680" cy="95418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114120</xdr:colOff>
      <xdr:row>26</xdr:row>
      <xdr:rowOff>30240</xdr:rowOff>
    </xdr:to>
    <xdr:sp macro="" textlink="">
      <xdr:nvSpPr>
        <xdr:cNvPr id="12" name="CustomShape 1" hidden="1">
          <a:extLst>
            <a:ext uri="{FF2B5EF4-FFF2-40B4-BE49-F238E27FC236}">
              <a16:creationId xmlns:a16="http://schemas.microsoft.com/office/drawing/2014/main" id="{00000000-0008-0000-0100-00000C000000}"/>
            </a:ext>
          </a:extLst>
        </xdr:cNvPr>
        <xdr:cNvSpPr/>
      </xdr:nvSpPr>
      <xdr:spPr>
        <a:xfrm>
          <a:off x="0" y="0"/>
          <a:ext cx="10399680" cy="95418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114120</xdr:colOff>
      <xdr:row>26</xdr:row>
      <xdr:rowOff>30240</xdr:rowOff>
    </xdr:to>
    <xdr:sp macro="" textlink="">
      <xdr:nvSpPr>
        <xdr:cNvPr id="13" name="CustomShape 1" hidden="1">
          <a:extLst>
            <a:ext uri="{FF2B5EF4-FFF2-40B4-BE49-F238E27FC236}">
              <a16:creationId xmlns:a16="http://schemas.microsoft.com/office/drawing/2014/main" id="{00000000-0008-0000-0100-00000D000000}"/>
            </a:ext>
          </a:extLst>
        </xdr:cNvPr>
        <xdr:cNvSpPr/>
      </xdr:nvSpPr>
      <xdr:spPr>
        <a:xfrm>
          <a:off x="0" y="0"/>
          <a:ext cx="10399680" cy="95418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114120</xdr:colOff>
      <xdr:row>26</xdr:row>
      <xdr:rowOff>30240</xdr:rowOff>
    </xdr:to>
    <xdr:sp macro="" textlink="">
      <xdr:nvSpPr>
        <xdr:cNvPr id="14" name="CustomShape 1" hidden="1">
          <a:extLst>
            <a:ext uri="{FF2B5EF4-FFF2-40B4-BE49-F238E27FC236}">
              <a16:creationId xmlns:a16="http://schemas.microsoft.com/office/drawing/2014/main" id="{00000000-0008-0000-0100-00000E000000}"/>
            </a:ext>
          </a:extLst>
        </xdr:cNvPr>
        <xdr:cNvSpPr/>
      </xdr:nvSpPr>
      <xdr:spPr>
        <a:xfrm>
          <a:off x="0" y="0"/>
          <a:ext cx="10399680" cy="95418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114120</xdr:colOff>
      <xdr:row>26</xdr:row>
      <xdr:rowOff>30240</xdr:rowOff>
    </xdr:to>
    <xdr:sp macro="" textlink="">
      <xdr:nvSpPr>
        <xdr:cNvPr id="15" name="CustomShape 1" hidden="1">
          <a:extLst>
            <a:ext uri="{FF2B5EF4-FFF2-40B4-BE49-F238E27FC236}">
              <a16:creationId xmlns:a16="http://schemas.microsoft.com/office/drawing/2014/main" id="{00000000-0008-0000-0100-00000F000000}"/>
            </a:ext>
          </a:extLst>
        </xdr:cNvPr>
        <xdr:cNvSpPr/>
      </xdr:nvSpPr>
      <xdr:spPr>
        <a:xfrm>
          <a:off x="0" y="0"/>
          <a:ext cx="10399680" cy="954180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1820880</xdr:colOff>
      <xdr:row>37</xdr:row>
      <xdr:rowOff>22680</xdr:rowOff>
    </xdr:to>
    <xdr:sp macro="" textlink="">
      <xdr:nvSpPr>
        <xdr:cNvPr id="14" name="CustomShape 1" hidden="1">
          <a:extLst>
            <a:ext uri="{FF2B5EF4-FFF2-40B4-BE49-F238E27FC236}">
              <a16:creationId xmlns:a16="http://schemas.microsoft.com/office/drawing/2014/main" id="{00000000-0008-0000-0200-00000E000000}"/>
            </a:ext>
          </a:extLst>
        </xdr:cNvPr>
        <xdr:cNvSpPr/>
      </xdr:nvSpPr>
      <xdr:spPr>
        <a:xfrm>
          <a:off x="0" y="0"/>
          <a:ext cx="9644040" cy="954576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1820880</xdr:colOff>
      <xdr:row>37</xdr:row>
      <xdr:rowOff>22680</xdr:rowOff>
    </xdr:to>
    <xdr:sp macro="" textlink="">
      <xdr:nvSpPr>
        <xdr:cNvPr id="15" name="CustomShape 1" hidden="1">
          <a:extLst>
            <a:ext uri="{FF2B5EF4-FFF2-40B4-BE49-F238E27FC236}">
              <a16:creationId xmlns:a16="http://schemas.microsoft.com/office/drawing/2014/main" id="{00000000-0008-0000-0200-00000F000000}"/>
            </a:ext>
          </a:extLst>
        </xdr:cNvPr>
        <xdr:cNvSpPr/>
      </xdr:nvSpPr>
      <xdr:spPr>
        <a:xfrm>
          <a:off x="0" y="0"/>
          <a:ext cx="9644040" cy="954576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1820880</xdr:colOff>
      <xdr:row>37</xdr:row>
      <xdr:rowOff>22680</xdr:rowOff>
    </xdr:to>
    <xdr:sp macro="" textlink="">
      <xdr:nvSpPr>
        <xdr:cNvPr id="16" name="CustomShape 1" hidden="1">
          <a:extLst>
            <a:ext uri="{FF2B5EF4-FFF2-40B4-BE49-F238E27FC236}">
              <a16:creationId xmlns:a16="http://schemas.microsoft.com/office/drawing/2014/main" id="{00000000-0008-0000-0200-000010000000}"/>
            </a:ext>
          </a:extLst>
        </xdr:cNvPr>
        <xdr:cNvSpPr/>
      </xdr:nvSpPr>
      <xdr:spPr>
        <a:xfrm>
          <a:off x="0" y="0"/>
          <a:ext cx="9644040" cy="954576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7</xdr:col>
      <xdr:colOff>1820880</xdr:colOff>
      <xdr:row>37</xdr:row>
      <xdr:rowOff>22680</xdr:rowOff>
    </xdr:to>
    <xdr:sp macro="" textlink="">
      <xdr:nvSpPr>
        <xdr:cNvPr id="17" name="CustomShape 1" hidden="1">
          <a:extLst>
            <a:ext uri="{FF2B5EF4-FFF2-40B4-BE49-F238E27FC236}">
              <a16:creationId xmlns:a16="http://schemas.microsoft.com/office/drawing/2014/main" id="{00000000-0008-0000-0200-000011000000}"/>
            </a:ext>
          </a:extLst>
        </xdr:cNvPr>
        <xdr:cNvSpPr/>
      </xdr:nvSpPr>
      <xdr:spPr>
        <a:xfrm>
          <a:off x="0" y="0"/>
          <a:ext cx="9644040" cy="954576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471960</xdr:colOff>
      <xdr:row>41</xdr:row>
      <xdr:rowOff>60480</xdr:rowOff>
    </xdr:to>
    <xdr:sp macro="" textlink="">
      <xdr:nvSpPr>
        <xdr:cNvPr id="18" name="CustomShape 1" hidden="1">
          <a:extLst>
            <a:ext uri="{FF2B5EF4-FFF2-40B4-BE49-F238E27FC236}">
              <a16:creationId xmlns:a16="http://schemas.microsoft.com/office/drawing/2014/main" id="{00000000-0008-0000-0300-000012000000}"/>
            </a:ext>
          </a:extLst>
        </xdr:cNvPr>
        <xdr:cNvSpPr/>
      </xdr:nvSpPr>
      <xdr:spPr>
        <a:xfrm>
          <a:off x="0" y="0"/>
          <a:ext cx="9666720" cy="9537840"/>
        </a:xfrm>
        <a:prstGeom prst="rect">
          <a:avLst/>
        </a:prstGeom>
        <a:solidFill>
          <a:srgbClr val="FFFFFF"/>
        </a:solidFill>
        <a:ln w="9525">
          <a:solidFill>
            <a:srgbClr val="000000"/>
          </a:solidFill>
          <a:miter/>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P84"/>
  <sheetViews>
    <sheetView zoomScale="60" zoomScaleNormal="60" workbookViewId="0">
      <selection activeCell="J17" sqref="J17"/>
    </sheetView>
  </sheetViews>
  <sheetFormatPr defaultColWidth="8.75" defaultRowHeight="14.25" x14ac:dyDescent="0.2"/>
  <cols>
    <col min="2" max="2" width="17" customWidth="1"/>
    <col min="4" max="4" width="16.125" customWidth="1"/>
    <col min="5" max="5" width="40.625" customWidth="1"/>
    <col min="6" max="6" width="27" customWidth="1"/>
    <col min="7" max="7" width="20.875" customWidth="1"/>
    <col min="8" max="8" width="18.875" hidden="1" customWidth="1"/>
    <col min="9" max="9" width="17.625" hidden="1" customWidth="1"/>
    <col min="10" max="10" width="26" customWidth="1"/>
    <col min="11" max="11" width="33" customWidth="1"/>
    <col min="12" max="12" width="25.75" hidden="1" customWidth="1"/>
    <col min="13" max="13" width="21" hidden="1" customWidth="1"/>
    <col min="14" max="14" width="37.375" style="1" customWidth="1"/>
    <col min="15" max="16" width="14.375" customWidth="1"/>
  </cols>
  <sheetData>
    <row r="2" spans="1:14" ht="38.25" customHeight="1" x14ac:dyDescent="0.2">
      <c r="A2" s="712" t="s">
        <v>0</v>
      </c>
      <c r="B2" s="712"/>
      <c r="C2" s="712"/>
      <c r="D2" s="712"/>
      <c r="E2" s="713"/>
      <c r="F2" s="713"/>
      <c r="G2" s="2"/>
      <c r="H2" s="2"/>
      <c r="I2" s="2"/>
      <c r="J2" s="3"/>
      <c r="K2" s="4"/>
      <c r="L2" s="4"/>
      <c r="M2" s="4"/>
    </row>
    <row r="3" spans="1:14" ht="33.75" customHeight="1" x14ac:dyDescent="0.2">
      <c r="A3" s="714" t="s">
        <v>1</v>
      </c>
      <c r="B3" s="714"/>
      <c r="C3" s="714"/>
      <c r="D3" s="714"/>
      <c r="E3" s="715"/>
      <c r="F3" s="715"/>
      <c r="G3" s="715"/>
      <c r="H3" s="715"/>
      <c r="I3" s="715"/>
      <c r="J3" s="715"/>
      <c r="K3" s="5" t="s">
        <v>2</v>
      </c>
      <c r="L3" s="6" t="s">
        <v>3</v>
      </c>
      <c r="M3" s="7" t="s">
        <v>2</v>
      </c>
      <c r="N3" s="8"/>
    </row>
    <row r="4" spans="1:14" ht="26.25" customHeight="1" x14ac:dyDescent="0.2">
      <c r="A4" s="716" t="s">
        <v>4</v>
      </c>
      <c r="B4" s="716"/>
      <c r="C4" s="716"/>
      <c r="D4" s="716"/>
      <c r="E4" s="717"/>
      <c r="F4" s="717"/>
      <c r="G4" s="717"/>
      <c r="H4" s="717"/>
      <c r="I4" s="717"/>
      <c r="J4" s="717"/>
      <c r="K4" s="717"/>
      <c r="L4" s="717"/>
      <c r="M4" s="717"/>
      <c r="N4" s="717"/>
    </row>
    <row r="5" spans="1:14" ht="24" customHeight="1" x14ac:dyDescent="0.2">
      <c r="E5" s="9"/>
      <c r="J5" s="3"/>
      <c r="K5" s="4"/>
      <c r="L5" s="4"/>
      <c r="M5" s="4"/>
    </row>
    <row r="6" spans="1:14" ht="19.5" customHeight="1" x14ac:dyDescent="0.3">
      <c r="A6" s="10" t="s">
        <v>5</v>
      </c>
      <c r="B6" s="11"/>
      <c r="C6" s="11"/>
      <c r="D6" s="11"/>
      <c r="E6" s="12"/>
      <c r="F6" s="13"/>
      <c r="G6" s="13"/>
      <c r="H6" s="13"/>
      <c r="I6" s="13"/>
      <c r="J6" s="14"/>
      <c r="K6" s="15"/>
      <c r="L6" s="15"/>
      <c r="M6" s="15"/>
      <c r="N6" s="16"/>
    </row>
    <row r="7" spans="1:14" ht="18.75" x14ac:dyDescent="0.3">
      <c r="A7" s="17"/>
      <c r="B7" s="17"/>
      <c r="C7" s="17"/>
      <c r="D7" s="17"/>
      <c r="E7" s="18"/>
      <c r="F7" s="13"/>
      <c r="G7" s="13"/>
      <c r="H7" s="13"/>
      <c r="I7" s="13"/>
      <c r="J7" s="14"/>
      <c r="K7" s="15"/>
      <c r="L7" s="15"/>
      <c r="M7" s="15"/>
      <c r="N7" s="16"/>
    </row>
    <row r="8" spans="1:14" ht="15" customHeight="1" x14ac:dyDescent="0.2">
      <c r="A8" s="718" t="s">
        <v>6</v>
      </c>
      <c r="B8" s="718"/>
      <c r="C8" s="718"/>
      <c r="D8" s="718"/>
      <c r="E8" s="719" t="s">
        <v>7</v>
      </c>
      <c r="F8" s="720" t="s">
        <v>8</v>
      </c>
      <c r="G8" s="720"/>
      <c r="H8" s="720"/>
      <c r="I8" s="720"/>
      <c r="J8" s="720"/>
      <c r="K8" s="721" t="s">
        <v>9</v>
      </c>
      <c r="L8" s="721"/>
      <c r="M8" s="721"/>
      <c r="N8" s="721"/>
    </row>
    <row r="9" spans="1:14" ht="15" customHeight="1" x14ac:dyDescent="0.2">
      <c r="A9" s="722" t="s">
        <v>10</v>
      </c>
      <c r="B9" s="722"/>
      <c r="C9" s="723" t="s">
        <v>11</v>
      </c>
      <c r="D9" s="723"/>
      <c r="E9" s="719"/>
      <c r="F9" s="720"/>
      <c r="G9" s="720"/>
      <c r="H9" s="720"/>
      <c r="I9" s="720"/>
      <c r="J9" s="720"/>
      <c r="K9" s="721"/>
      <c r="L9" s="721"/>
      <c r="M9" s="721"/>
      <c r="N9" s="721"/>
    </row>
    <row r="10" spans="1:14" ht="45.75" customHeight="1" x14ac:dyDescent="0.2">
      <c r="A10" s="722"/>
      <c r="B10" s="722"/>
      <c r="C10" s="723"/>
      <c r="D10" s="723"/>
      <c r="E10" s="719"/>
      <c r="F10" s="19" t="s">
        <v>12</v>
      </c>
      <c r="G10" s="20" t="s">
        <v>13</v>
      </c>
      <c r="H10" s="21" t="s">
        <v>14</v>
      </c>
      <c r="I10" s="21" t="s">
        <v>15</v>
      </c>
      <c r="J10" s="22" t="s">
        <v>16</v>
      </c>
      <c r="K10" s="724" t="s">
        <v>17</v>
      </c>
      <c r="L10" s="725" t="s">
        <v>18</v>
      </c>
      <c r="M10" s="725"/>
      <c r="N10" s="726" t="s">
        <v>19</v>
      </c>
    </row>
    <row r="11" spans="1:14" ht="43.5" customHeight="1" x14ac:dyDescent="0.2">
      <c r="A11" s="727">
        <v>1</v>
      </c>
      <c r="B11" s="728" t="s">
        <v>20</v>
      </c>
      <c r="C11" s="728"/>
      <c r="D11" s="728"/>
      <c r="E11" s="728"/>
      <c r="F11" s="23" t="s">
        <v>21</v>
      </c>
      <c r="G11" s="24">
        <f>'T.1A Official Survey Initial '!C34</f>
        <v>0</v>
      </c>
      <c r="H11" s="25"/>
      <c r="I11" s="26"/>
      <c r="J11" s="27">
        <f>G11</f>
        <v>0</v>
      </c>
      <c r="K11" s="724"/>
      <c r="L11" s="729" t="s">
        <v>22</v>
      </c>
      <c r="M11" s="730" t="s">
        <v>23</v>
      </c>
      <c r="N11" s="726"/>
    </row>
    <row r="12" spans="1:14" ht="34.5" customHeight="1" x14ac:dyDescent="0.2">
      <c r="A12" s="727"/>
      <c r="B12" s="728"/>
      <c r="C12" s="728"/>
      <c r="D12" s="728"/>
      <c r="E12" s="728"/>
      <c r="F12" s="23" t="s">
        <v>24</v>
      </c>
      <c r="G12" s="28">
        <f>'T.1A Official Survey Initial '!D34</f>
        <v>0</v>
      </c>
      <c r="H12" s="29"/>
      <c r="I12" s="30"/>
      <c r="J12" s="31">
        <f>'T.3A Official Survey Final'!I60</f>
        <v>0</v>
      </c>
      <c r="K12" s="724"/>
      <c r="L12" s="729"/>
      <c r="M12" s="730"/>
      <c r="N12" s="726"/>
    </row>
    <row r="13" spans="1:14" ht="26.25" customHeight="1" x14ac:dyDescent="0.2">
      <c r="A13" s="727"/>
      <c r="B13" s="728"/>
      <c r="C13" s="728"/>
      <c r="D13" s="728"/>
      <c r="E13" s="728"/>
      <c r="F13" s="32" t="s">
        <v>25</v>
      </c>
      <c r="G13" s="33">
        <f>'T.1A Official Survey Initial '!H34</f>
        <v>0</v>
      </c>
      <c r="H13" s="34"/>
      <c r="I13" s="35"/>
      <c r="J13" s="36">
        <f>'T.3A Official Survey Final'!J60</f>
        <v>0</v>
      </c>
      <c r="K13" s="724"/>
      <c r="L13" s="729"/>
      <c r="M13" s="730"/>
      <c r="N13" s="726"/>
    </row>
    <row r="14" spans="1:14" ht="24" customHeight="1" x14ac:dyDescent="0.2">
      <c r="A14" s="727"/>
      <c r="B14" s="728"/>
      <c r="C14" s="728"/>
      <c r="D14" s="728"/>
      <c r="E14" s="728"/>
      <c r="F14" s="32" t="s">
        <v>26</v>
      </c>
      <c r="G14" s="33">
        <f>'T.1A Official Survey Initial '!J34</f>
        <v>0</v>
      </c>
      <c r="H14" s="34"/>
      <c r="I14" s="35"/>
      <c r="J14" s="36">
        <f>'T.3A Official Survey Final'!M60</f>
        <v>0</v>
      </c>
      <c r="K14" s="724"/>
      <c r="L14" s="729"/>
      <c r="M14" s="730"/>
      <c r="N14" s="726"/>
    </row>
    <row r="15" spans="1:14" ht="30" customHeight="1" x14ac:dyDescent="0.2">
      <c r="A15" s="727"/>
      <c r="B15" s="728"/>
      <c r="C15" s="728"/>
      <c r="D15" s="728"/>
      <c r="E15" s="728"/>
      <c r="F15" s="37" t="s">
        <v>27</v>
      </c>
      <c r="G15" s="33">
        <f>'T.1A Official Survey Initial '!L34</f>
        <v>0</v>
      </c>
      <c r="H15" s="34"/>
      <c r="I15" s="35"/>
      <c r="J15" s="38">
        <f>'T.3A Official Survey Final'!T60</f>
        <v>0</v>
      </c>
      <c r="K15" s="724"/>
      <c r="L15" s="729"/>
      <c r="M15" s="730"/>
      <c r="N15" s="726"/>
    </row>
    <row r="16" spans="1:14" ht="30" customHeight="1" x14ac:dyDescent="0.2">
      <c r="A16" s="731">
        <v>2</v>
      </c>
      <c r="B16" s="732" t="s">
        <v>28</v>
      </c>
      <c r="C16" s="733" t="s">
        <v>29</v>
      </c>
      <c r="D16" s="733"/>
      <c r="E16" s="733"/>
      <c r="F16" s="39" t="s">
        <v>30</v>
      </c>
      <c r="G16" s="40">
        <f>'T.1A Official Survey Initial '!I34</f>
        <v>0</v>
      </c>
      <c r="H16" s="41"/>
      <c r="I16" s="42"/>
      <c r="J16" s="43">
        <f>'T.3A Official Survey Final'!K60</f>
        <v>0</v>
      </c>
      <c r="K16" s="44">
        <f>(G16/2.42)*85</f>
        <v>0</v>
      </c>
      <c r="L16" s="45"/>
      <c r="M16" s="46"/>
      <c r="N16" s="47">
        <f>(J16/2.42)*85</f>
        <v>0</v>
      </c>
    </row>
    <row r="17" spans="1:16" ht="35.25" customHeight="1" x14ac:dyDescent="0.2">
      <c r="A17" s="731"/>
      <c r="B17" s="732"/>
      <c r="C17" s="734" t="s">
        <v>31</v>
      </c>
      <c r="D17" s="734"/>
      <c r="E17" s="734"/>
      <c r="F17" s="48" t="s">
        <v>32</v>
      </c>
      <c r="G17" s="49">
        <f>'T.1A Official Survey Initial '!K34</f>
        <v>0</v>
      </c>
      <c r="H17" s="50"/>
      <c r="I17" s="51"/>
      <c r="J17" s="52">
        <f>'T.3A Official Survey Final'!P60</f>
        <v>0</v>
      </c>
      <c r="K17" s="53">
        <f>(G17/2.42)*85</f>
        <v>0</v>
      </c>
      <c r="L17" s="54"/>
      <c r="M17" s="55"/>
      <c r="N17" s="47">
        <f>(J17/2.42)*85</f>
        <v>0</v>
      </c>
    </row>
    <row r="18" spans="1:16" ht="30" customHeight="1" x14ac:dyDescent="0.2">
      <c r="A18" s="731"/>
      <c r="B18" s="732"/>
      <c r="C18" s="735" t="s">
        <v>33</v>
      </c>
      <c r="D18" s="735"/>
      <c r="E18" s="735"/>
      <c r="F18" s="56" t="s">
        <v>30</v>
      </c>
      <c r="G18" s="57">
        <f>'T.1A Official Survey Initial '!O34</f>
        <v>0</v>
      </c>
      <c r="H18" s="58"/>
      <c r="I18" s="58"/>
      <c r="J18" s="59">
        <f>'T.3A Official Survey Final'!X60</f>
        <v>0</v>
      </c>
      <c r="K18" s="60">
        <f>(G18/2.42)*85</f>
        <v>0</v>
      </c>
      <c r="L18" s="61"/>
      <c r="M18" s="62"/>
      <c r="N18" s="47">
        <f>(J18/2.42)*85</f>
        <v>0</v>
      </c>
    </row>
    <row r="19" spans="1:16" ht="35.25" customHeight="1" x14ac:dyDescent="0.2">
      <c r="A19" s="736" t="s">
        <v>34</v>
      </c>
      <c r="B19" s="736"/>
      <c r="C19" s="736"/>
      <c r="D19" s="736"/>
      <c r="E19" s="736"/>
      <c r="F19" s="736"/>
      <c r="G19" s="63">
        <f>(G16+G17+G18)/2.42</f>
        <v>0</v>
      </c>
      <c r="H19" s="64"/>
      <c r="I19" s="64"/>
      <c r="J19" s="65">
        <f>(J16+J17+J18)/2.42</f>
        <v>0</v>
      </c>
      <c r="K19" s="66">
        <f>G19*85</f>
        <v>0</v>
      </c>
      <c r="L19" s="67"/>
      <c r="M19" s="68"/>
      <c r="N19" s="69">
        <f>J19*85</f>
        <v>0</v>
      </c>
    </row>
    <row r="20" spans="1:16" ht="39" customHeight="1" x14ac:dyDescent="0.2">
      <c r="A20" s="737"/>
      <c r="B20" s="737"/>
      <c r="C20" s="737"/>
      <c r="D20" s="737"/>
      <c r="E20" s="737"/>
      <c r="F20" s="737"/>
      <c r="G20" s="737"/>
      <c r="H20" s="737"/>
      <c r="I20" s="737"/>
      <c r="J20" s="737"/>
      <c r="K20" s="70"/>
      <c r="L20" s="71"/>
      <c r="M20" s="72"/>
      <c r="N20" s="70"/>
      <c r="O20" s="73"/>
    </row>
    <row r="21" spans="1:16" ht="54.75" customHeight="1" x14ac:dyDescent="0.2">
      <c r="A21" s="738">
        <v>3</v>
      </c>
      <c r="B21" s="739" t="s">
        <v>35</v>
      </c>
      <c r="C21" s="739"/>
      <c r="D21" s="739"/>
      <c r="E21" s="740" t="s">
        <v>36</v>
      </c>
      <c r="F21" s="74" t="s">
        <v>37</v>
      </c>
      <c r="G21" s="75" t="s">
        <v>38</v>
      </c>
      <c r="H21" s="76" t="s">
        <v>39</v>
      </c>
      <c r="I21" s="76" t="s">
        <v>40</v>
      </c>
      <c r="J21" s="77" t="s">
        <v>41</v>
      </c>
      <c r="K21" s="66"/>
      <c r="L21" s="78"/>
      <c r="M21" s="68"/>
      <c r="N21" s="79"/>
      <c r="O21" s="741" t="s">
        <v>42</v>
      </c>
      <c r="P21" s="741" t="s">
        <v>43</v>
      </c>
    </row>
    <row r="22" spans="1:16" ht="14.25" customHeight="1" x14ac:dyDescent="0.2">
      <c r="A22" s="738"/>
      <c r="B22" s="739"/>
      <c r="C22" s="739"/>
      <c r="D22" s="739"/>
      <c r="E22" s="740"/>
      <c r="F22" s="80"/>
      <c r="G22" s="81"/>
      <c r="H22" s="82"/>
      <c r="I22" s="82"/>
      <c r="J22" s="83"/>
      <c r="K22" s="84"/>
      <c r="L22" s="85"/>
      <c r="M22" s="86"/>
      <c r="N22" s="87"/>
      <c r="O22" s="741"/>
      <c r="P22" s="741"/>
    </row>
    <row r="23" spans="1:16" ht="14.25" customHeight="1" x14ac:dyDescent="0.2">
      <c r="A23" s="738"/>
      <c r="B23" s="739"/>
      <c r="C23" s="739"/>
      <c r="D23" s="739"/>
      <c r="E23" s="740"/>
      <c r="F23" s="80"/>
      <c r="G23" s="81"/>
      <c r="H23" s="88"/>
      <c r="I23" s="88"/>
      <c r="J23" s="83"/>
      <c r="K23" s="84"/>
      <c r="L23" s="85"/>
      <c r="M23" s="86"/>
      <c r="N23" s="87"/>
      <c r="O23" s="741"/>
      <c r="P23" s="741"/>
    </row>
    <row r="24" spans="1:16" ht="14.25" customHeight="1" x14ac:dyDescent="0.2">
      <c r="A24" s="738"/>
      <c r="B24" s="739"/>
      <c r="C24" s="739"/>
      <c r="D24" s="739"/>
      <c r="E24" s="740"/>
      <c r="F24" s="80"/>
      <c r="G24" s="81"/>
      <c r="H24" s="88"/>
      <c r="I24" s="88"/>
      <c r="J24" s="83"/>
      <c r="K24" s="84"/>
      <c r="L24" s="85"/>
      <c r="M24" s="86"/>
      <c r="N24" s="87"/>
      <c r="O24" s="741"/>
      <c r="P24" s="741"/>
    </row>
    <row r="25" spans="1:16" ht="14.25" customHeight="1" x14ac:dyDescent="0.2">
      <c r="A25" s="738"/>
      <c r="B25" s="739"/>
      <c r="C25" s="739"/>
      <c r="D25" s="739"/>
      <c r="E25" s="740"/>
      <c r="F25" s="80"/>
      <c r="G25" s="81"/>
      <c r="H25" s="88"/>
      <c r="I25" s="88"/>
      <c r="J25" s="83"/>
      <c r="K25" s="84"/>
      <c r="L25" s="89"/>
      <c r="M25" s="86"/>
      <c r="N25" s="87"/>
      <c r="O25" s="741"/>
      <c r="P25" s="741"/>
    </row>
    <row r="26" spans="1:16" ht="14.25" customHeight="1" x14ac:dyDescent="0.2">
      <c r="A26" s="738"/>
      <c r="B26" s="739"/>
      <c r="C26" s="739"/>
      <c r="D26" s="739"/>
      <c r="E26" s="740"/>
      <c r="F26" s="80"/>
      <c r="G26" s="81"/>
      <c r="H26" s="88"/>
      <c r="I26" s="88"/>
      <c r="J26" s="83"/>
      <c r="K26" s="84"/>
      <c r="L26" s="89"/>
      <c r="M26" s="86"/>
      <c r="N26" s="87"/>
      <c r="O26" s="741"/>
      <c r="P26" s="741"/>
    </row>
    <row r="27" spans="1:16" ht="14.25" customHeight="1" x14ac:dyDescent="0.2">
      <c r="A27" s="738"/>
      <c r="B27" s="739"/>
      <c r="C27" s="739"/>
      <c r="D27" s="739"/>
      <c r="E27" s="740"/>
      <c r="F27" s="80"/>
      <c r="G27" s="81"/>
      <c r="H27" s="88"/>
      <c r="I27" s="88"/>
      <c r="J27" s="83"/>
      <c r="K27" s="84"/>
      <c r="L27" s="89"/>
      <c r="M27" s="86"/>
      <c r="N27" s="87"/>
      <c r="O27" s="741"/>
      <c r="P27" s="741"/>
    </row>
    <row r="28" spans="1:16" ht="14.25" customHeight="1" x14ac:dyDescent="0.2">
      <c r="A28" s="738"/>
      <c r="B28" s="739"/>
      <c r="C28" s="739"/>
      <c r="D28" s="739"/>
      <c r="E28" s="740"/>
      <c r="F28" s="80"/>
      <c r="G28" s="81"/>
      <c r="H28" s="88"/>
      <c r="I28" s="88"/>
      <c r="J28" s="83"/>
      <c r="K28" s="84"/>
      <c r="L28" s="89"/>
      <c r="M28" s="86"/>
      <c r="N28" s="87"/>
      <c r="O28" s="741"/>
      <c r="P28" s="741"/>
    </row>
    <row r="29" spans="1:16" ht="14.25" customHeight="1" x14ac:dyDescent="0.2">
      <c r="A29" s="738"/>
      <c r="B29" s="739"/>
      <c r="C29" s="739"/>
      <c r="D29" s="739"/>
      <c r="E29" s="740"/>
      <c r="F29" s="80"/>
      <c r="G29" s="81"/>
      <c r="H29" s="88"/>
      <c r="I29" s="88"/>
      <c r="J29" s="83"/>
      <c r="K29" s="84"/>
      <c r="L29" s="85"/>
      <c r="M29" s="86"/>
      <c r="N29" s="87"/>
      <c r="O29" s="741"/>
      <c r="P29" s="741"/>
    </row>
    <row r="30" spans="1:16" ht="15.75" customHeight="1" x14ac:dyDescent="0.2">
      <c r="A30" s="738"/>
      <c r="B30" s="739"/>
      <c r="C30" s="739"/>
      <c r="D30" s="739"/>
      <c r="E30" s="740"/>
      <c r="F30" s="80"/>
      <c r="G30" s="81"/>
      <c r="H30" s="88"/>
      <c r="I30" s="90"/>
      <c r="J30" s="83"/>
      <c r="K30" s="84"/>
      <c r="L30" s="91"/>
      <c r="M30" s="86"/>
      <c r="N30" s="87"/>
      <c r="O30" s="741"/>
      <c r="P30" s="741"/>
    </row>
    <row r="31" spans="1:16" ht="28.5" customHeight="1" x14ac:dyDescent="0.2">
      <c r="A31" s="738"/>
      <c r="B31" s="739"/>
      <c r="C31" s="739"/>
      <c r="D31" s="739"/>
      <c r="E31" s="740"/>
      <c r="F31" s="92" t="s">
        <v>44</v>
      </c>
      <c r="G31" s="93">
        <f>'T.1A Official Survey Initial '!V34</f>
        <v>0</v>
      </c>
      <c r="H31" s="94"/>
      <c r="I31" s="94"/>
      <c r="J31" s="95">
        <f>'T.3A Official Survey Final'!AC60</f>
        <v>0</v>
      </c>
      <c r="K31" s="96">
        <f>'T.1A Official Survey Initial '!X34</f>
        <v>0</v>
      </c>
      <c r="L31" s="97"/>
      <c r="M31" s="98"/>
      <c r="N31" s="99">
        <f>'T.3A Official Survey Final'!AE60</f>
        <v>0</v>
      </c>
      <c r="O31" s="100">
        <f>'T.3A Official Survey Final'!AF60</f>
        <v>0</v>
      </c>
      <c r="P31" s="101">
        <f>'T.3A Official Survey Final'!AG60</f>
        <v>0</v>
      </c>
    </row>
    <row r="32" spans="1:16" ht="57" customHeight="1" x14ac:dyDescent="0.2">
      <c r="A32" s="742">
        <v>4</v>
      </c>
      <c r="B32" s="743" t="s">
        <v>45</v>
      </c>
      <c r="C32" s="743"/>
      <c r="D32" s="743"/>
      <c r="E32" s="102"/>
      <c r="F32" s="103" t="s">
        <v>46</v>
      </c>
      <c r="G32" s="104" t="s">
        <v>47</v>
      </c>
      <c r="H32" s="105" t="s">
        <v>48</v>
      </c>
      <c r="I32" s="105" t="s">
        <v>49</v>
      </c>
      <c r="J32" s="106" t="s">
        <v>50</v>
      </c>
      <c r="K32" s="107"/>
      <c r="L32" s="97"/>
      <c r="M32" s="108"/>
      <c r="N32" s="109"/>
    </row>
    <row r="33" spans="1:14" ht="36" customHeight="1" x14ac:dyDescent="0.2">
      <c r="A33" s="742"/>
      <c r="B33" s="743"/>
      <c r="C33" s="743"/>
      <c r="D33" s="743"/>
      <c r="E33" s="744" t="s">
        <v>51</v>
      </c>
      <c r="F33" s="80"/>
      <c r="G33" s="81"/>
      <c r="H33" s="110"/>
      <c r="I33" s="110"/>
      <c r="J33" s="83"/>
      <c r="K33" s="84"/>
      <c r="L33" s="111"/>
      <c r="M33" s="112"/>
      <c r="N33" s="87"/>
    </row>
    <row r="34" spans="1:14" ht="36.75" customHeight="1" x14ac:dyDescent="0.2">
      <c r="A34" s="742"/>
      <c r="B34" s="743"/>
      <c r="C34" s="743"/>
      <c r="D34" s="743"/>
      <c r="E34" s="744"/>
      <c r="F34" s="80"/>
      <c r="G34" s="113"/>
      <c r="H34" s="114"/>
      <c r="I34" s="114"/>
      <c r="J34" s="115"/>
      <c r="K34" s="116"/>
      <c r="L34" s="117"/>
      <c r="M34" s="112"/>
      <c r="N34" s="118"/>
    </row>
    <row r="35" spans="1:14" ht="36.75" customHeight="1" x14ac:dyDescent="0.2">
      <c r="A35" s="742"/>
      <c r="B35" s="743"/>
      <c r="C35" s="743"/>
      <c r="D35" s="743"/>
      <c r="E35" s="744"/>
      <c r="F35" s="119" t="s">
        <v>52</v>
      </c>
      <c r="G35" s="120"/>
      <c r="H35" s="121"/>
      <c r="I35" s="121"/>
      <c r="J35" s="122"/>
      <c r="K35" s="123"/>
      <c r="L35" s="124"/>
      <c r="M35" s="125"/>
      <c r="N35" s="126">
        <f>'T.3A Official Survey Final'!AL60</f>
        <v>0</v>
      </c>
    </row>
    <row r="36" spans="1:14" ht="23.25" customHeight="1" x14ac:dyDescent="0.2">
      <c r="A36" s="745" t="s">
        <v>53</v>
      </c>
      <c r="B36" s="745"/>
      <c r="C36" s="745"/>
      <c r="D36" s="745"/>
      <c r="E36" s="745"/>
      <c r="F36" s="745"/>
      <c r="G36" s="745"/>
      <c r="H36" s="745"/>
      <c r="I36" s="745"/>
      <c r="J36" s="745"/>
      <c r="K36" s="127">
        <f>'T.1A Official Survey Initial '!AE34</f>
        <v>0</v>
      </c>
      <c r="L36" s="128"/>
      <c r="M36" s="129"/>
      <c r="N36" s="130">
        <f>'T.5A - OFFICIAL OTHER MEASURES'!K26+N35</f>
        <v>0</v>
      </c>
    </row>
    <row r="37" spans="1:14" ht="18" customHeight="1" x14ac:dyDescent="0.25">
      <c r="A37" s="131"/>
      <c r="B37" s="131"/>
      <c r="C37" s="131"/>
      <c r="D37" s="131"/>
      <c r="E37" s="131"/>
      <c r="F37" s="131"/>
      <c r="G37" s="131"/>
      <c r="H37" s="131"/>
      <c r="I37" s="131"/>
      <c r="J37" s="131"/>
      <c r="K37" s="132"/>
      <c r="L37" s="132"/>
      <c r="M37" s="132"/>
    </row>
    <row r="38" spans="1:14" ht="28.5" customHeight="1" x14ac:dyDescent="0.3">
      <c r="A38" s="746" t="s">
        <v>54</v>
      </c>
      <c r="B38" s="746"/>
      <c r="C38" s="746"/>
      <c r="D38" s="746"/>
      <c r="E38" s="746"/>
      <c r="F38" s="746"/>
      <c r="G38" s="746"/>
      <c r="H38" s="746"/>
      <c r="I38" s="746"/>
      <c r="J38" s="746"/>
      <c r="K38" s="133">
        <f>K19+K31+K36</f>
        <v>0</v>
      </c>
      <c r="L38" s="133"/>
      <c r="M38" s="133"/>
      <c r="N38" s="133">
        <f>N19+N31+N36</f>
        <v>0</v>
      </c>
    </row>
    <row r="39" spans="1:14" ht="24" customHeight="1" x14ac:dyDescent="0.25">
      <c r="A39" s="131"/>
      <c r="B39" s="131"/>
      <c r="C39" s="131"/>
      <c r="D39" s="131"/>
      <c r="E39" s="131"/>
      <c r="F39" s="131"/>
      <c r="G39" s="131"/>
      <c r="H39" s="131"/>
      <c r="I39" s="131"/>
      <c r="J39" s="131"/>
      <c r="K39" s="132"/>
      <c r="L39" s="132"/>
      <c r="M39" s="132"/>
    </row>
    <row r="41" spans="1:14" ht="37.5" customHeight="1" x14ac:dyDescent="0.25">
      <c r="A41" s="747" t="s">
        <v>0</v>
      </c>
      <c r="B41" s="747"/>
      <c r="C41" s="747"/>
      <c r="D41" s="747"/>
      <c r="E41" s="748" t="str">
        <f>HYPERLINK(E2)</f>
        <v/>
      </c>
      <c r="F41" s="748"/>
      <c r="G41" s="2"/>
      <c r="H41" s="2"/>
      <c r="I41" s="2"/>
      <c r="J41" s="134"/>
      <c r="K41" s="135"/>
      <c r="L41" s="135"/>
      <c r="M41" s="135"/>
    </row>
    <row r="42" spans="1:14" ht="39.75" customHeight="1" x14ac:dyDescent="0.2">
      <c r="A42" s="749" t="s">
        <v>1</v>
      </c>
      <c r="B42" s="749"/>
      <c r="C42" s="749"/>
      <c r="D42" s="749"/>
      <c r="E42" s="750" t="str">
        <f>HYPERLINK(E3)</f>
        <v/>
      </c>
      <c r="F42" s="750"/>
      <c r="G42" s="750"/>
      <c r="H42" s="750"/>
      <c r="I42" s="750"/>
      <c r="J42" s="750"/>
      <c r="K42" s="136"/>
      <c r="L42" s="136"/>
      <c r="M42" s="136"/>
    </row>
    <row r="43" spans="1:14" ht="15" x14ac:dyDescent="0.25">
      <c r="A43" s="137"/>
      <c r="B43" s="137"/>
      <c r="C43" s="137"/>
      <c r="D43" s="137"/>
      <c r="E43" s="138"/>
      <c r="F43" s="137"/>
      <c r="G43" s="137"/>
      <c r="H43" s="137"/>
      <c r="I43" s="137"/>
      <c r="J43" s="134"/>
      <c r="K43" s="135"/>
      <c r="L43" s="135"/>
      <c r="M43" s="135"/>
    </row>
    <row r="44" spans="1:14" ht="18.75" x14ac:dyDescent="0.3">
      <c r="A44" s="139" t="s">
        <v>55</v>
      </c>
      <c r="B44" s="140"/>
      <c r="C44" s="140"/>
      <c r="D44" s="140"/>
      <c r="E44" s="141"/>
      <c r="F44" s="17"/>
      <c r="G44" s="17"/>
      <c r="H44" s="17"/>
      <c r="I44" s="17"/>
      <c r="J44" s="142"/>
      <c r="K44" s="143"/>
      <c r="L44" s="143"/>
      <c r="M44" s="143"/>
      <c r="N44" s="16"/>
    </row>
    <row r="45" spans="1:14" ht="18.75" x14ac:dyDescent="0.3">
      <c r="A45" s="144"/>
      <c r="B45" s="144"/>
      <c r="C45" s="144"/>
      <c r="D45" s="144"/>
      <c r="E45" s="145"/>
      <c r="F45" s="144"/>
      <c r="G45" s="144"/>
      <c r="H45" s="144"/>
      <c r="I45" s="144"/>
      <c r="J45" s="146"/>
      <c r="K45" s="147"/>
      <c r="L45" s="147"/>
      <c r="M45" s="147"/>
      <c r="N45" s="16"/>
    </row>
    <row r="46" spans="1:14" ht="15" customHeight="1" x14ac:dyDescent="0.2">
      <c r="A46" s="751" t="s">
        <v>6</v>
      </c>
      <c r="B46" s="751"/>
      <c r="C46" s="751"/>
      <c r="D46" s="751"/>
      <c r="E46" s="752" t="s">
        <v>56</v>
      </c>
      <c r="F46" s="753" t="s">
        <v>8</v>
      </c>
      <c r="G46" s="753"/>
      <c r="H46" s="753"/>
      <c r="I46" s="753"/>
      <c r="J46" s="753"/>
      <c r="K46" s="754" t="s">
        <v>9</v>
      </c>
      <c r="L46" s="754"/>
      <c r="M46" s="754"/>
      <c r="N46" s="754"/>
    </row>
    <row r="47" spans="1:14" ht="15" customHeight="1" x14ac:dyDescent="0.2">
      <c r="A47" s="755" t="s">
        <v>10</v>
      </c>
      <c r="B47" s="755"/>
      <c r="C47" s="755" t="s">
        <v>11</v>
      </c>
      <c r="D47" s="755"/>
      <c r="E47" s="752"/>
      <c r="F47" s="753"/>
      <c r="G47" s="753"/>
      <c r="H47" s="753"/>
      <c r="I47" s="753"/>
      <c r="J47" s="753"/>
      <c r="K47" s="754"/>
      <c r="L47" s="754"/>
      <c r="M47" s="754"/>
      <c r="N47" s="754"/>
    </row>
    <row r="48" spans="1:14" ht="45" customHeight="1" x14ac:dyDescent="0.2">
      <c r="A48" s="755"/>
      <c r="B48" s="755"/>
      <c r="C48" s="755"/>
      <c r="D48" s="755"/>
      <c r="E48" s="752"/>
      <c r="F48" s="148" t="s">
        <v>57</v>
      </c>
      <c r="G48" s="149" t="s">
        <v>13</v>
      </c>
      <c r="H48" s="150" t="s">
        <v>14</v>
      </c>
      <c r="I48" s="150" t="s">
        <v>15</v>
      </c>
      <c r="J48" s="151" t="s">
        <v>16</v>
      </c>
      <c r="K48" s="756" t="s">
        <v>17</v>
      </c>
      <c r="L48" s="757" t="s">
        <v>18</v>
      </c>
      <c r="M48" s="757"/>
      <c r="N48" s="758" t="s">
        <v>58</v>
      </c>
    </row>
    <row r="49" spans="1:16" ht="26.25" customHeight="1" x14ac:dyDescent="0.2">
      <c r="A49" s="759">
        <v>1</v>
      </c>
      <c r="B49" s="760" t="s">
        <v>20</v>
      </c>
      <c r="C49" s="760"/>
      <c r="D49" s="760"/>
      <c r="E49" s="760"/>
      <c r="F49" s="761"/>
      <c r="G49" s="761"/>
      <c r="H49" s="761"/>
      <c r="I49" s="761"/>
      <c r="J49" s="761"/>
      <c r="K49" s="756"/>
      <c r="L49" s="762" t="s">
        <v>22</v>
      </c>
      <c r="M49" s="763" t="s">
        <v>23</v>
      </c>
      <c r="N49" s="758"/>
    </row>
    <row r="50" spans="1:16" ht="38.25" customHeight="1" x14ac:dyDescent="0.2">
      <c r="A50" s="759"/>
      <c r="B50" s="760"/>
      <c r="C50" s="760"/>
      <c r="D50" s="760"/>
      <c r="E50" s="760"/>
      <c r="F50" s="152" t="s">
        <v>24</v>
      </c>
      <c r="G50" s="153">
        <f>'T.1B Contract Survey Initial '!D22</f>
        <v>0</v>
      </c>
      <c r="H50" s="148"/>
      <c r="I50" s="148"/>
      <c r="J50" s="154">
        <f>' T.3B Contract Survey Final'!I60</f>
        <v>0</v>
      </c>
      <c r="K50" s="756"/>
      <c r="L50" s="762"/>
      <c r="M50" s="763"/>
      <c r="N50" s="758"/>
    </row>
    <row r="51" spans="1:16" ht="24" customHeight="1" x14ac:dyDescent="0.2">
      <c r="A51" s="759"/>
      <c r="B51" s="760"/>
      <c r="C51" s="760"/>
      <c r="D51" s="760"/>
      <c r="E51" s="760"/>
      <c r="F51" s="155" t="s">
        <v>25</v>
      </c>
      <c r="G51" s="153">
        <f>'T.1B Contract Survey Initial '!H22</f>
        <v>0</v>
      </c>
      <c r="H51" s="148"/>
      <c r="I51" s="148"/>
      <c r="J51" s="156">
        <f>' T.3B Contract Survey Final'!J60</f>
        <v>0</v>
      </c>
      <c r="K51" s="756"/>
      <c r="L51" s="762"/>
      <c r="M51" s="763"/>
      <c r="N51" s="758"/>
    </row>
    <row r="52" spans="1:16" ht="24" customHeight="1" x14ac:dyDescent="0.2">
      <c r="A52" s="759"/>
      <c r="B52" s="760"/>
      <c r="C52" s="760"/>
      <c r="D52" s="760"/>
      <c r="E52" s="760"/>
      <c r="F52" s="155" t="s">
        <v>59</v>
      </c>
      <c r="G52" s="153">
        <f>'T.1B Contract Survey Initial '!J22</f>
        <v>0</v>
      </c>
      <c r="H52" s="148"/>
      <c r="I52" s="148"/>
      <c r="J52" s="156">
        <f>' T.3B Contract Survey Final'!M60</f>
        <v>0</v>
      </c>
      <c r="K52" s="756"/>
      <c r="L52" s="762"/>
      <c r="M52" s="763"/>
      <c r="N52" s="758"/>
    </row>
    <row r="53" spans="1:16" ht="24" customHeight="1" x14ac:dyDescent="0.2">
      <c r="A53" s="759"/>
      <c r="B53" s="760"/>
      <c r="C53" s="760"/>
      <c r="D53" s="760"/>
      <c r="E53" s="760"/>
      <c r="F53" s="157" t="s">
        <v>60</v>
      </c>
      <c r="G53" s="158">
        <f>'T.1B Contract Survey Initial '!L22</f>
        <v>0</v>
      </c>
      <c r="H53" s="159"/>
      <c r="I53" s="159"/>
      <c r="J53" s="160">
        <f>' T.3B Contract Survey Final'!T60</f>
        <v>0</v>
      </c>
      <c r="K53" s="756"/>
      <c r="L53" s="762"/>
      <c r="M53" s="763"/>
      <c r="N53" s="758"/>
    </row>
    <row r="54" spans="1:16" s="1" customFormat="1" ht="24.75" customHeight="1" x14ac:dyDescent="0.2">
      <c r="A54" s="764">
        <v>2</v>
      </c>
      <c r="B54" s="751" t="s">
        <v>28</v>
      </c>
      <c r="C54" s="765" t="s">
        <v>61</v>
      </c>
      <c r="D54" s="765"/>
      <c r="E54" s="161" t="s">
        <v>62</v>
      </c>
      <c r="F54" s="39" t="s">
        <v>30</v>
      </c>
      <c r="G54" s="162">
        <f>'T.1B Contract Survey Initial '!I22</f>
        <v>0</v>
      </c>
      <c r="H54" s="163"/>
      <c r="I54" s="163"/>
      <c r="J54" s="164">
        <f>' T.3B Contract Survey Final'!K60</f>
        <v>0</v>
      </c>
      <c r="K54" s="165">
        <f>(G54/2.42)*99.9</f>
        <v>0</v>
      </c>
      <c r="L54" s="166"/>
      <c r="M54" s="167"/>
      <c r="N54" s="168">
        <f>(J54/2.42)*99.9</f>
        <v>0</v>
      </c>
    </row>
    <row r="55" spans="1:16" s="1" customFormat="1" ht="26.25" customHeight="1" x14ac:dyDescent="0.2">
      <c r="A55" s="764"/>
      <c r="B55" s="751"/>
      <c r="C55" s="766" t="s">
        <v>63</v>
      </c>
      <c r="D55" s="766"/>
      <c r="E55" s="169" t="s">
        <v>62</v>
      </c>
      <c r="F55" s="39" t="s">
        <v>30</v>
      </c>
      <c r="G55" s="170">
        <f>'T.1B Contract Survey Initial '!K22</f>
        <v>0</v>
      </c>
      <c r="H55" s="171"/>
      <c r="I55" s="171"/>
      <c r="J55" s="172">
        <f>' T.3B Contract Survey Final'!P60</f>
        <v>0</v>
      </c>
      <c r="K55" s="173">
        <f>(G55/2.42)*99.9</f>
        <v>0</v>
      </c>
      <c r="L55" s="166"/>
      <c r="M55" s="167"/>
      <c r="N55" s="168">
        <f>(J55/2.42)*99.9</f>
        <v>0</v>
      </c>
    </row>
    <row r="56" spans="1:16" s="1" customFormat="1" ht="26.25" customHeight="1" x14ac:dyDescent="0.2">
      <c r="A56" s="764"/>
      <c r="B56" s="751"/>
      <c r="C56" s="767" t="s">
        <v>33</v>
      </c>
      <c r="D56" s="767"/>
      <c r="E56" s="174" t="s">
        <v>62</v>
      </c>
      <c r="F56" s="39" t="s">
        <v>30</v>
      </c>
      <c r="G56" s="175">
        <f>'T.1B Contract Survey Initial '!N22</f>
        <v>0</v>
      </c>
      <c r="H56" s="176"/>
      <c r="I56" s="176"/>
      <c r="J56" s="177">
        <f>' T.3B Contract Survey Final'!X60</f>
        <v>0</v>
      </c>
      <c r="K56" s="173">
        <f>(G56/2.42)*99.9</f>
        <v>0</v>
      </c>
      <c r="L56" s="166"/>
      <c r="M56" s="167"/>
      <c r="N56" s="168">
        <f>(J56/2.42)*99.9</f>
        <v>0</v>
      </c>
    </row>
    <row r="57" spans="1:16" s="1" customFormat="1" ht="30" customHeight="1" x14ac:dyDescent="0.2">
      <c r="A57" s="178"/>
      <c r="B57" s="751"/>
      <c r="C57" s="768" t="s">
        <v>34</v>
      </c>
      <c r="D57" s="768"/>
      <c r="E57" s="768"/>
      <c r="F57" s="768"/>
      <c r="G57" s="179">
        <f>(G54+G55+G56)/2.42</f>
        <v>0</v>
      </c>
      <c r="H57" s="180"/>
      <c r="I57" s="180"/>
      <c r="J57" s="181">
        <f>(J54+J55+J56)/2.42</f>
        <v>0</v>
      </c>
      <c r="K57" s="173">
        <f>G57*99.9</f>
        <v>0</v>
      </c>
      <c r="L57" s="166"/>
      <c r="M57" s="167"/>
      <c r="N57" s="168">
        <f>J57*99.9</f>
        <v>0</v>
      </c>
    </row>
    <row r="58" spans="1:16" s="1" customFormat="1" ht="18" customHeight="1" x14ac:dyDescent="0.2">
      <c r="A58" s="182"/>
      <c r="B58" s="182"/>
      <c r="C58" s="136"/>
      <c r="D58" s="136"/>
      <c r="E58" s="183"/>
      <c r="F58" s="184"/>
      <c r="G58" s="185"/>
      <c r="H58" s="186"/>
      <c r="I58" s="186"/>
      <c r="J58" s="187"/>
      <c r="K58" s="188"/>
      <c r="L58" s="189"/>
      <c r="M58" s="190"/>
      <c r="N58" s="191"/>
    </row>
    <row r="59" spans="1:16" ht="46.5" customHeight="1" x14ac:dyDescent="0.2">
      <c r="A59" s="769">
        <v>3</v>
      </c>
      <c r="B59" s="764" t="s">
        <v>35</v>
      </c>
      <c r="C59" s="764"/>
      <c r="D59" s="764"/>
      <c r="E59" s="770" t="s">
        <v>62</v>
      </c>
      <c r="F59" s="192" t="s">
        <v>37</v>
      </c>
      <c r="G59" s="193" t="s">
        <v>64</v>
      </c>
      <c r="H59" s="194" t="s">
        <v>39</v>
      </c>
      <c r="I59" s="194" t="s">
        <v>40</v>
      </c>
      <c r="J59" s="195" t="s">
        <v>41</v>
      </c>
      <c r="K59" s="196"/>
      <c r="L59" s="197"/>
      <c r="M59" s="198"/>
      <c r="N59" s="199"/>
    </row>
    <row r="60" spans="1:16" ht="14.25" customHeight="1" x14ac:dyDescent="0.2">
      <c r="A60" s="769"/>
      <c r="B60" s="764"/>
      <c r="C60" s="764"/>
      <c r="D60" s="764"/>
      <c r="E60" s="770"/>
      <c r="F60" s="80"/>
      <c r="G60" s="81"/>
      <c r="H60" s="82"/>
      <c r="I60" s="82"/>
      <c r="J60" s="83"/>
      <c r="K60" s="84"/>
      <c r="L60" s="85"/>
      <c r="M60" s="86"/>
      <c r="N60" s="87"/>
      <c r="O60" s="771" t="s">
        <v>65</v>
      </c>
      <c r="P60" s="771" t="s">
        <v>66</v>
      </c>
    </row>
    <row r="61" spans="1:16" ht="14.25" customHeight="1" x14ac:dyDescent="0.2">
      <c r="A61" s="769"/>
      <c r="B61" s="764"/>
      <c r="C61" s="764"/>
      <c r="D61" s="764"/>
      <c r="E61" s="770"/>
      <c r="F61" s="80"/>
      <c r="G61" s="81"/>
      <c r="H61" s="88"/>
      <c r="I61" s="88"/>
      <c r="J61" s="83"/>
      <c r="K61" s="84"/>
      <c r="L61" s="85"/>
      <c r="M61" s="86"/>
      <c r="N61" s="87"/>
      <c r="O61" s="771"/>
      <c r="P61" s="771"/>
    </row>
    <row r="62" spans="1:16" ht="14.25" customHeight="1" x14ac:dyDescent="0.2">
      <c r="A62" s="769"/>
      <c r="B62" s="764"/>
      <c r="C62" s="764"/>
      <c r="D62" s="764"/>
      <c r="E62" s="770"/>
      <c r="F62" s="80"/>
      <c r="G62" s="81"/>
      <c r="H62" s="88"/>
      <c r="I62" s="88"/>
      <c r="J62" s="83"/>
      <c r="K62" s="84"/>
      <c r="L62" s="85"/>
      <c r="M62" s="86"/>
      <c r="N62" s="87"/>
      <c r="O62" s="771"/>
      <c r="P62" s="771"/>
    </row>
    <row r="63" spans="1:16" ht="14.25" customHeight="1" x14ac:dyDescent="0.2">
      <c r="A63" s="769"/>
      <c r="B63" s="764"/>
      <c r="C63" s="764"/>
      <c r="D63" s="764"/>
      <c r="E63" s="770"/>
      <c r="F63" s="80"/>
      <c r="G63" s="81"/>
      <c r="H63" s="88"/>
      <c r="I63" s="88"/>
      <c r="J63" s="83"/>
      <c r="K63" s="84"/>
      <c r="L63" s="89"/>
      <c r="M63" s="86"/>
      <c r="N63" s="87"/>
      <c r="O63" s="771"/>
      <c r="P63" s="771"/>
    </row>
    <row r="64" spans="1:16" ht="14.25" customHeight="1" x14ac:dyDescent="0.2">
      <c r="A64" s="769"/>
      <c r="B64" s="764"/>
      <c r="C64" s="764"/>
      <c r="D64" s="764"/>
      <c r="E64" s="770"/>
      <c r="F64" s="80"/>
      <c r="G64" s="81"/>
      <c r="H64" s="88"/>
      <c r="I64" s="88"/>
      <c r="J64" s="83"/>
      <c r="K64" s="84"/>
      <c r="L64" s="89"/>
      <c r="M64" s="86"/>
      <c r="N64" s="87"/>
      <c r="O64" s="771"/>
      <c r="P64" s="771"/>
    </row>
    <row r="65" spans="1:16" ht="14.25" customHeight="1" x14ac:dyDescent="0.2">
      <c r="A65" s="769"/>
      <c r="B65" s="764"/>
      <c r="C65" s="764"/>
      <c r="D65" s="764"/>
      <c r="E65" s="770"/>
      <c r="F65" s="80"/>
      <c r="G65" s="81"/>
      <c r="H65" s="88"/>
      <c r="I65" s="88"/>
      <c r="J65" s="83"/>
      <c r="K65" s="84"/>
      <c r="L65" s="89"/>
      <c r="M65" s="86"/>
      <c r="N65" s="87"/>
      <c r="O65" s="771"/>
      <c r="P65" s="771"/>
    </row>
    <row r="66" spans="1:16" ht="14.25" customHeight="1" x14ac:dyDescent="0.2">
      <c r="A66" s="769"/>
      <c r="B66" s="764"/>
      <c r="C66" s="764"/>
      <c r="D66" s="764"/>
      <c r="E66" s="770"/>
      <c r="F66" s="80"/>
      <c r="G66" s="81"/>
      <c r="H66" s="88"/>
      <c r="I66" s="88"/>
      <c r="J66" s="83"/>
      <c r="K66" s="84"/>
      <c r="L66" s="89"/>
      <c r="M66" s="86"/>
      <c r="N66" s="87"/>
      <c r="O66" s="771"/>
      <c r="P66" s="771"/>
    </row>
    <row r="67" spans="1:16" ht="14.25" customHeight="1" x14ac:dyDescent="0.2">
      <c r="A67" s="769"/>
      <c r="B67" s="764"/>
      <c r="C67" s="764"/>
      <c r="D67" s="764"/>
      <c r="E67" s="770"/>
      <c r="F67" s="80"/>
      <c r="G67" s="81"/>
      <c r="H67" s="88"/>
      <c r="I67" s="88"/>
      <c r="J67" s="83"/>
      <c r="K67" s="84"/>
      <c r="L67" s="85"/>
      <c r="M67" s="86"/>
      <c r="N67" s="87"/>
      <c r="O67" s="771"/>
      <c r="P67" s="771"/>
    </row>
    <row r="68" spans="1:16" ht="14.25" customHeight="1" x14ac:dyDescent="0.2">
      <c r="A68" s="769"/>
      <c r="B68" s="764"/>
      <c r="C68" s="764"/>
      <c r="D68" s="764"/>
      <c r="E68" s="770"/>
      <c r="F68" s="80"/>
      <c r="G68" s="81"/>
      <c r="H68" s="88"/>
      <c r="I68" s="90"/>
      <c r="J68" s="83"/>
      <c r="K68" s="84"/>
      <c r="L68" s="91"/>
      <c r="M68" s="86"/>
      <c r="N68" s="87"/>
      <c r="O68" s="771"/>
      <c r="P68" s="771"/>
    </row>
    <row r="69" spans="1:16" s="1" customFormat="1" ht="31.5" customHeight="1" x14ac:dyDescent="0.2">
      <c r="A69" s="769"/>
      <c r="B69" s="764"/>
      <c r="C69" s="764"/>
      <c r="D69" s="764"/>
      <c r="E69" s="770"/>
      <c r="F69" s="200" t="s">
        <v>67</v>
      </c>
      <c r="G69" s="201">
        <f>'T.1B Contract Survey Initial '!Q22</f>
        <v>0</v>
      </c>
      <c r="H69" s="202"/>
      <c r="I69" s="203"/>
      <c r="J69" s="204">
        <f>' T.3B Contract Survey Final'!AC60</f>
        <v>0</v>
      </c>
      <c r="K69" s="205">
        <f>'T.1B Contract Survey Initial '!S22</f>
        <v>0</v>
      </c>
      <c r="L69" s="206"/>
      <c r="M69" s="207"/>
      <c r="N69" s="208">
        <f>' T.3B Contract Survey Final'!AE60</f>
        <v>0</v>
      </c>
      <c r="O69" s="100">
        <f>' T.3B Contract Survey Final'!AF60</f>
        <v>0</v>
      </c>
      <c r="P69" s="100">
        <f>' T.3B Contract Survey Final'!AG60</f>
        <v>0</v>
      </c>
    </row>
    <row r="70" spans="1:16" ht="36" customHeight="1" x14ac:dyDescent="0.2">
      <c r="A70" s="772">
        <v>4</v>
      </c>
      <c r="B70" s="773" t="s">
        <v>68</v>
      </c>
      <c r="C70" s="773"/>
      <c r="D70" s="773"/>
      <c r="E70" s="209"/>
      <c r="F70" s="210" t="s">
        <v>46</v>
      </c>
      <c r="G70" s="211" t="s">
        <v>69</v>
      </c>
      <c r="H70" s="774" t="s">
        <v>70</v>
      </c>
      <c r="I70" s="774"/>
      <c r="J70" s="212" t="s">
        <v>71</v>
      </c>
      <c r="K70" s="205"/>
      <c r="L70" s="206"/>
      <c r="M70" s="207"/>
      <c r="N70" s="208"/>
    </row>
    <row r="71" spans="1:16" ht="25.5" customHeight="1" x14ac:dyDescent="0.2">
      <c r="A71" s="772"/>
      <c r="B71" s="773"/>
      <c r="C71" s="773"/>
      <c r="D71" s="773"/>
      <c r="E71" s="169" t="s">
        <v>72</v>
      </c>
      <c r="F71" s="80"/>
      <c r="G71" s="81"/>
      <c r="H71" s="110"/>
      <c r="I71" s="110"/>
      <c r="J71" s="83"/>
      <c r="K71" s="84"/>
      <c r="L71" s="111"/>
      <c r="M71" s="112"/>
      <c r="N71" s="87"/>
    </row>
    <row r="72" spans="1:16" ht="24" customHeight="1" x14ac:dyDescent="0.2">
      <c r="A72" s="772"/>
      <c r="B72" s="773"/>
      <c r="C72" s="773"/>
      <c r="D72" s="773"/>
      <c r="E72" s="169" t="s">
        <v>72</v>
      </c>
      <c r="F72" s="80"/>
      <c r="G72" s="113"/>
      <c r="H72" s="114"/>
      <c r="I72" s="114"/>
      <c r="J72" s="115"/>
      <c r="K72" s="116"/>
      <c r="L72" s="117"/>
      <c r="M72" s="112"/>
      <c r="N72" s="118"/>
    </row>
    <row r="73" spans="1:16" ht="23.25" customHeight="1" x14ac:dyDescent="0.2">
      <c r="A73" s="772"/>
      <c r="B73" s="773"/>
      <c r="C73" s="773"/>
      <c r="D73" s="773"/>
      <c r="E73" s="213" t="s">
        <v>72</v>
      </c>
      <c r="F73" s="80"/>
      <c r="G73" s="81"/>
      <c r="H73" s="110"/>
      <c r="I73" s="110"/>
      <c r="J73" s="83"/>
      <c r="K73" s="84"/>
      <c r="L73" s="111"/>
      <c r="M73" s="112"/>
      <c r="N73" s="87"/>
    </row>
    <row r="74" spans="1:16" ht="30.75" customHeight="1" x14ac:dyDescent="0.2">
      <c r="A74" s="775" t="s">
        <v>53</v>
      </c>
      <c r="B74" s="775"/>
      <c r="C74" s="775"/>
      <c r="D74" s="775"/>
      <c r="E74" s="775"/>
      <c r="F74" s="775"/>
      <c r="G74" s="775"/>
      <c r="H74" s="775"/>
      <c r="I74" s="775"/>
      <c r="J74" s="775"/>
      <c r="K74" s="214">
        <f>'T.1B Contract Survey Initial '!Y22</f>
        <v>0</v>
      </c>
      <c r="L74" s="215"/>
      <c r="M74" s="216"/>
      <c r="N74" s="217">
        <f>'T.5B - CONTRACT OTHER MEASURES'!J26</f>
        <v>0</v>
      </c>
    </row>
    <row r="75" spans="1:16" ht="15.75" x14ac:dyDescent="0.25">
      <c r="A75" s="137"/>
      <c r="B75" s="137"/>
      <c r="C75" s="137"/>
      <c r="D75" s="137"/>
      <c r="E75" s="138"/>
      <c r="F75" s="137"/>
      <c r="G75" s="137"/>
      <c r="H75" s="137"/>
      <c r="I75" s="137"/>
      <c r="J75" s="134"/>
      <c r="K75" s="218"/>
      <c r="L75" s="218"/>
      <c r="M75" s="218"/>
    </row>
    <row r="76" spans="1:16" ht="31.5" customHeight="1" x14ac:dyDescent="0.3">
      <c r="A76" s="776" t="s">
        <v>73</v>
      </c>
      <c r="B76" s="776"/>
      <c r="C76" s="776"/>
      <c r="D76" s="776"/>
      <c r="E76" s="776"/>
      <c r="F76" s="776"/>
      <c r="G76" s="776"/>
      <c r="H76" s="776"/>
      <c r="I76" s="776"/>
      <c r="J76" s="776"/>
      <c r="K76" s="133">
        <f>K57+K69+K74</f>
        <v>0</v>
      </c>
      <c r="L76" s="133"/>
      <c r="M76" s="133"/>
      <c r="N76" s="133">
        <f>N57+N69+N74</f>
        <v>0</v>
      </c>
    </row>
    <row r="77" spans="1:16" x14ac:dyDescent="0.2">
      <c r="K77" s="4"/>
      <c r="L77" s="4"/>
      <c r="M77" s="4"/>
    </row>
    <row r="78" spans="1:16" x14ac:dyDescent="0.2">
      <c r="K78" s="4"/>
      <c r="L78" s="4"/>
      <c r="M78" s="4"/>
    </row>
    <row r="79" spans="1:16" ht="15" x14ac:dyDescent="0.2">
      <c r="A79" s="219" t="s">
        <v>74</v>
      </c>
      <c r="B79" s="219"/>
      <c r="C79" s="219"/>
      <c r="D79" s="219"/>
      <c r="E79" s="219"/>
      <c r="F79" s="219"/>
      <c r="G79" s="219"/>
      <c r="H79" s="219"/>
      <c r="I79" s="219"/>
      <c r="J79" s="219"/>
      <c r="K79" s="4"/>
      <c r="L79" s="4"/>
      <c r="M79" s="4"/>
    </row>
    <row r="80" spans="1:16" ht="15" x14ac:dyDescent="0.2">
      <c r="A80" s="219"/>
      <c r="B80" s="219"/>
      <c r="C80" s="219" t="s">
        <v>75</v>
      </c>
      <c r="D80" s="219"/>
      <c r="E80" s="220"/>
      <c r="F80" s="219"/>
      <c r="G80" s="219"/>
      <c r="H80" s="219"/>
      <c r="I80" s="219"/>
      <c r="J80" s="221" t="s">
        <v>76</v>
      </c>
      <c r="K80" s="4"/>
      <c r="L80" s="4"/>
      <c r="M80" s="4"/>
    </row>
    <row r="81" spans="1:13" ht="15" x14ac:dyDescent="0.2">
      <c r="A81" s="219"/>
      <c r="B81" s="219"/>
      <c r="C81" s="222" t="s">
        <v>77</v>
      </c>
      <c r="D81" s="222"/>
      <c r="E81" s="220"/>
      <c r="F81" s="219"/>
      <c r="G81" s="219"/>
      <c r="H81" s="219"/>
      <c r="I81" s="219"/>
      <c r="J81" s="223" t="s">
        <v>77</v>
      </c>
      <c r="K81" s="4"/>
      <c r="L81" s="4"/>
      <c r="M81" s="4"/>
    </row>
    <row r="82" spans="1:13" ht="15" x14ac:dyDescent="0.2">
      <c r="A82" s="219"/>
      <c r="B82" s="219"/>
      <c r="C82" s="222" t="s">
        <v>78</v>
      </c>
      <c r="D82" s="222"/>
      <c r="E82" s="220"/>
      <c r="F82" s="219"/>
      <c r="G82" s="219"/>
      <c r="H82" s="219"/>
      <c r="I82" s="219"/>
      <c r="J82" s="223" t="s">
        <v>78</v>
      </c>
      <c r="K82" s="4"/>
      <c r="L82" s="4"/>
      <c r="M82" s="4"/>
    </row>
    <row r="83" spans="1:13" ht="15" x14ac:dyDescent="0.2">
      <c r="A83" s="219"/>
      <c r="B83" s="219"/>
      <c r="C83" s="219"/>
      <c r="D83" s="219"/>
      <c r="E83" s="220"/>
      <c r="F83" s="219"/>
      <c r="G83" s="219"/>
      <c r="H83" s="219"/>
      <c r="I83" s="219"/>
      <c r="J83" s="221"/>
    </row>
    <row r="84" spans="1:13" ht="15" x14ac:dyDescent="0.2">
      <c r="A84" s="219" t="s">
        <v>79</v>
      </c>
      <c r="B84" s="219"/>
      <c r="C84" s="219"/>
      <c r="D84" s="219"/>
      <c r="E84" s="220"/>
      <c r="F84" s="219"/>
      <c r="G84" s="219"/>
      <c r="H84" s="219"/>
      <c r="I84" s="219"/>
      <c r="J84" s="221"/>
    </row>
  </sheetData>
  <mergeCells count="70">
    <mergeCell ref="A70:A73"/>
    <mergeCell ref="B70:D73"/>
    <mergeCell ref="H70:I70"/>
    <mergeCell ref="A74:J74"/>
    <mergeCell ref="A76:J76"/>
    <mergeCell ref="A59:A69"/>
    <mergeCell ref="B59:D69"/>
    <mergeCell ref="E59:E69"/>
    <mergeCell ref="O60:O68"/>
    <mergeCell ref="P60:P68"/>
    <mergeCell ref="A54:A56"/>
    <mergeCell ref="B54:B57"/>
    <mergeCell ref="C54:D54"/>
    <mergeCell ref="C55:D55"/>
    <mergeCell ref="C56:D56"/>
    <mergeCell ref="C57:F57"/>
    <mergeCell ref="A46:D46"/>
    <mergeCell ref="E46:E48"/>
    <mergeCell ref="F46:J47"/>
    <mergeCell ref="K46:N47"/>
    <mergeCell ref="A47:B48"/>
    <mergeCell ref="C47:D48"/>
    <mergeCell ref="K48:K53"/>
    <mergeCell ref="L48:M48"/>
    <mergeCell ref="N48:N53"/>
    <mergeCell ref="A49:A53"/>
    <mergeCell ref="B49:E53"/>
    <mergeCell ref="F49:J49"/>
    <mergeCell ref="L49:L53"/>
    <mergeCell ref="M49:M53"/>
    <mergeCell ref="A36:J36"/>
    <mergeCell ref="A38:J38"/>
    <mergeCell ref="A41:D41"/>
    <mergeCell ref="E41:F41"/>
    <mergeCell ref="A42:D42"/>
    <mergeCell ref="E42:J42"/>
    <mergeCell ref="O21:O30"/>
    <mergeCell ref="P21:P30"/>
    <mergeCell ref="A32:A35"/>
    <mergeCell ref="B32:D35"/>
    <mergeCell ref="E33:E35"/>
    <mergeCell ref="A19:F19"/>
    <mergeCell ref="A20:J20"/>
    <mergeCell ref="A21:A31"/>
    <mergeCell ref="B21:D31"/>
    <mergeCell ref="E21:E31"/>
    <mergeCell ref="A16:A18"/>
    <mergeCell ref="B16:B18"/>
    <mergeCell ref="C16:E16"/>
    <mergeCell ref="C17:E17"/>
    <mergeCell ref="C18:E18"/>
    <mergeCell ref="A8:D8"/>
    <mergeCell ref="E8:E10"/>
    <mergeCell ref="F8:J9"/>
    <mergeCell ref="K8:N9"/>
    <mergeCell ref="A9:B10"/>
    <mergeCell ref="C9:D10"/>
    <mergeCell ref="K10:K15"/>
    <mergeCell ref="L10:M10"/>
    <mergeCell ref="N10:N15"/>
    <mergeCell ref="A11:A15"/>
    <mergeCell ref="B11:E15"/>
    <mergeCell ref="L11:L15"/>
    <mergeCell ref="M11:M15"/>
    <mergeCell ref="A2:D2"/>
    <mergeCell ref="E2:F2"/>
    <mergeCell ref="A3:D3"/>
    <mergeCell ref="E3:J3"/>
    <mergeCell ref="A4:D4"/>
    <mergeCell ref="E4:N4"/>
  </mergeCells>
  <dataValidations count="1">
    <dataValidation type="list" allowBlank="1" showInputMessage="1" showErrorMessage="1" sqref="E2:F2" xr:uid="{00000000-0002-0000-0000-000000000000}">
      <formula1>Regioni</formula1>
      <formula2>0</formula2>
    </dataValidation>
  </dataValidations>
  <pageMargins left="0.25" right="0.25" top="0.75" bottom="0.75" header="0.3" footer="0.51180555555555496"/>
  <pageSetup paperSize="9" firstPageNumber="0" fitToHeight="0" orientation="landscape" horizontalDpi="300" verticalDpi="300"/>
  <headerFooter>
    <oddHeader>&amp;LPROGRAMMI FITOSANITARI&amp;C INDAGINE - OO.NN PRIORITY 1 e 2&amp;RDATASHEET  UNICO
rev 01
  17/09/2021</oddHeader>
  </headerFooter>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1000000}">
          <x14:formula1>
            <xm:f>legend!$F$2:$F$19</xm:f>
          </x14:formula1>
          <x14:formula2>
            <xm:f>0</xm:f>
          </x14:formula2>
          <xm:sqref>F22:F30 F60:F68</xm:sqref>
        </x14:dataValidation>
        <x14:dataValidation type="list" allowBlank="1" showInputMessage="1" showErrorMessage="1" xr:uid="{00000000-0002-0000-0000-000002000000}">
          <x14:formula1>
            <xm:f>legend!$B$2:$B$44</xm:f>
          </x14:formula1>
          <x14:formula2>
            <xm:f>0</xm:f>
          </x14:formula2>
          <xm:sqref>E3:J3</xm:sqref>
        </x14:dataValidation>
        <x14:dataValidation type="list" allowBlank="1" showInputMessage="1" showErrorMessage="1" xr:uid="{00000000-0002-0000-0000-000003000000}">
          <x14:formula1>
            <xm:f>legend!$J$2:$J$5</xm:f>
          </x14:formula1>
          <x14:formula2>
            <xm:f>0</xm:f>
          </x14:formula2>
          <xm:sqref>F33:F34 F71:F73</xm:sqref>
        </x14:dataValidation>
        <x14:dataValidation type="list" allowBlank="1" showInputMessage="1" showErrorMessage="1" xr:uid="{00000000-0002-0000-0000-000004000000}">
          <x14:formula1>
            <xm:f>legend!$H$2:$H$20</xm:f>
          </x14:formula1>
          <x14:formula2>
            <xm:f>0</xm:f>
          </x14:formula2>
          <xm:sqref>L3</xm:sqref>
        </x14:dataValidation>
        <x14:dataValidation type="list" allowBlank="1" showInputMessage="1" showErrorMessage="1" xr:uid="{00000000-0002-0000-0000-000005000000}">
          <x14:formula1>
            <xm:f>legend!$H$2:$H$15</xm:f>
          </x14:formula1>
          <x14:formula2>
            <xm:f>0</xm:f>
          </x14:formula2>
          <xm:sqref>N3</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A1:AMJ94"/>
  <sheetViews>
    <sheetView zoomScale="90" zoomScaleNormal="90" workbookViewId="0">
      <selection activeCell="B4" sqref="B4"/>
    </sheetView>
  </sheetViews>
  <sheetFormatPr defaultColWidth="10.75" defaultRowHeight="14.25" x14ac:dyDescent="0.2"/>
  <cols>
    <col min="1" max="2" width="21.125" style="576" customWidth="1"/>
    <col min="3" max="3" width="9" style="449" customWidth="1"/>
    <col min="4" max="4" width="13.875" style="443" customWidth="1"/>
    <col min="5" max="5" width="10.125" style="442" customWidth="1"/>
    <col min="6" max="6" width="12.875" style="443" customWidth="1"/>
    <col min="7" max="7" width="19.25" style="443" customWidth="1"/>
    <col min="8" max="9" width="32" style="576" customWidth="1"/>
    <col min="10" max="10" width="15.5" style="582" customWidth="1"/>
    <col min="11" max="11" width="26.625" style="576" customWidth="1"/>
    <col min="12" max="257" width="10.75" style="576"/>
    <col min="258" max="258" width="22.625" style="576" customWidth="1"/>
    <col min="259" max="259" width="10.625" style="576" customWidth="1"/>
    <col min="260" max="260" width="10.75" style="576"/>
    <col min="261" max="261" width="11.625" style="576" customWidth="1"/>
    <col min="262" max="262" width="20.625" style="576" customWidth="1"/>
    <col min="263" max="263" width="12.875" style="576" customWidth="1"/>
    <col min="264" max="264" width="10.125" style="576" customWidth="1"/>
    <col min="265" max="265" width="11" style="576" customWidth="1"/>
    <col min="266" max="266" width="14" style="576" customWidth="1"/>
    <col min="267" max="267" width="33" style="576" customWidth="1"/>
    <col min="268" max="513" width="10.75" style="576"/>
    <col min="514" max="514" width="22.625" style="576" customWidth="1"/>
    <col min="515" max="515" width="10.625" style="576" customWidth="1"/>
    <col min="516" max="516" width="10.75" style="576"/>
    <col min="517" max="517" width="11.625" style="576" customWidth="1"/>
    <col min="518" max="518" width="20.625" style="576" customWidth="1"/>
    <col min="519" max="519" width="12.875" style="576" customWidth="1"/>
    <col min="520" max="520" width="10.125" style="576" customWidth="1"/>
    <col min="521" max="521" width="11" style="576" customWidth="1"/>
    <col min="522" max="522" width="14" style="576" customWidth="1"/>
    <col min="523" max="523" width="33" style="576" customWidth="1"/>
    <col min="524" max="769" width="10.75" style="576"/>
    <col min="770" max="770" width="22.625" style="576" customWidth="1"/>
    <col min="771" max="771" width="10.625" style="576" customWidth="1"/>
    <col min="772" max="772" width="10.75" style="576"/>
    <col min="773" max="773" width="11.625" style="576" customWidth="1"/>
    <col min="774" max="774" width="20.625" style="576" customWidth="1"/>
    <col min="775" max="775" width="12.875" style="576" customWidth="1"/>
    <col min="776" max="776" width="10.125" style="576" customWidth="1"/>
    <col min="777" max="777" width="11" style="576" customWidth="1"/>
    <col min="778" max="778" width="14" style="576" customWidth="1"/>
    <col min="779" max="779" width="33" style="576" customWidth="1"/>
    <col min="780" max="1024" width="10.75" style="576"/>
  </cols>
  <sheetData>
    <row r="1" spans="1:19" s="552" customFormat="1" ht="43.5" customHeight="1" x14ac:dyDescent="0.2">
      <c r="A1" s="854" t="s">
        <v>250</v>
      </c>
      <c r="B1" s="854"/>
      <c r="C1" s="854"/>
      <c r="D1" s="854"/>
      <c r="E1" s="854"/>
      <c r="F1" s="634"/>
      <c r="G1" s="635"/>
      <c r="H1" s="636"/>
      <c r="I1" s="636"/>
      <c r="J1" s="582"/>
      <c r="K1" s="576"/>
      <c r="L1" s="576"/>
      <c r="M1" s="576"/>
      <c r="N1" s="576"/>
      <c r="O1" s="576"/>
      <c r="P1" s="576"/>
      <c r="Q1" s="576"/>
      <c r="R1" s="576"/>
      <c r="S1" s="576"/>
    </row>
    <row r="2" spans="1:19" s="552" customFormat="1" ht="34.35" customHeight="1" x14ac:dyDescent="0.2">
      <c r="A2" s="846" t="s">
        <v>171</v>
      </c>
      <c r="B2" s="846"/>
      <c r="C2" s="846"/>
      <c r="D2" s="846"/>
      <c r="E2" s="846"/>
      <c r="F2" s="846"/>
      <c r="G2" s="637"/>
      <c r="H2" s="846" t="s">
        <v>251</v>
      </c>
      <c r="I2" s="846"/>
      <c r="J2" s="855" t="s">
        <v>246</v>
      </c>
      <c r="K2" s="847" t="s">
        <v>235</v>
      </c>
      <c r="L2" s="576"/>
      <c r="M2" s="576"/>
      <c r="N2" s="576"/>
      <c r="O2" s="576"/>
      <c r="P2" s="576"/>
      <c r="Q2" s="576"/>
      <c r="R2" s="576"/>
      <c r="S2" s="576"/>
    </row>
    <row r="3" spans="1:19" s="596" customFormat="1" ht="30" customHeight="1" x14ac:dyDescent="0.2">
      <c r="A3" s="849" t="s">
        <v>252</v>
      </c>
      <c r="B3" s="850" t="s">
        <v>175</v>
      </c>
      <c r="C3" s="850"/>
      <c r="D3" s="850"/>
      <c r="E3" s="850"/>
      <c r="F3" s="850"/>
      <c r="G3" s="851" t="s">
        <v>239</v>
      </c>
      <c r="H3" s="852" t="s">
        <v>240</v>
      </c>
      <c r="I3" s="853" t="s">
        <v>241</v>
      </c>
      <c r="J3" s="855"/>
      <c r="K3" s="847"/>
    </row>
    <row r="4" spans="1:19" s="552" customFormat="1" ht="30.75" customHeight="1" x14ac:dyDescent="0.2">
      <c r="A4" s="849"/>
      <c r="B4" s="638" t="s">
        <v>253</v>
      </c>
      <c r="C4" s="639" t="s">
        <v>254</v>
      </c>
      <c r="D4" s="532" t="s">
        <v>255</v>
      </c>
      <c r="E4" s="488" t="s">
        <v>256</v>
      </c>
      <c r="F4" s="640" t="s">
        <v>257</v>
      </c>
      <c r="G4" s="851"/>
      <c r="H4" s="852"/>
      <c r="I4" s="853"/>
      <c r="J4" s="855"/>
      <c r="K4" s="847"/>
      <c r="L4" s="576"/>
      <c r="M4" s="576"/>
      <c r="N4" s="576"/>
      <c r="O4" s="576"/>
      <c r="P4" s="576"/>
      <c r="Q4" s="576"/>
      <c r="R4" s="576"/>
      <c r="S4" s="576"/>
    </row>
    <row r="5" spans="1:19" s="552" customFormat="1" x14ac:dyDescent="0.2">
      <c r="A5" s="608"/>
      <c r="B5" s="597"/>
      <c r="C5" s="485"/>
      <c r="D5" s="486"/>
      <c r="E5" s="485"/>
      <c r="F5" s="641"/>
      <c r="G5" s="486"/>
      <c r="H5" s="601"/>
      <c r="I5" s="642"/>
      <c r="J5" s="643">
        <v>0</v>
      </c>
      <c r="K5" s="644"/>
      <c r="L5" s="576"/>
      <c r="M5" s="576"/>
      <c r="N5" s="576"/>
      <c r="O5" s="576"/>
      <c r="P5" s="576"/>
      <c r="Q5" s="576"/>
      <c r="R5" s="576"/>
      <c r="S5" s="576"/>
    </row>
    <row r="6" spans="1:19" s="552" customFormat="1" x14ac:dyDescent="0.2">
      <c r="A6" s="608"/>
      <c r="B6" s="608"/>
      <c r="C6" s="485"/>
      <c r="D6" s="486"/>
      <c r="E6" s="485"/>
      <c r="F6" s="641"/>
      <c r="G6" s="486"/>
      <c r="H6" s="642"/>
      <c r="I6" s="642"/>
      <c r="J6" s="643">
        <v>0</v>
      </c>
      <c r="K6" s="645"/>
      <c r="L6" s="576"/>
      <c r="M6" s="576"/>
      <c r="N6" s="576"/>
      <c r="O6" s="576"/>
      <c r="P6" s="576"/>
      <c r="Q6" s="576"/>
      <c r="R6" s="576"/>
      <c r="S6" s="576"/>
    </row>
    <row r="7" spans="1:19" s="552" customFormat="1" x14ac:dyDescent="0.2">
      <c r="A7" s="608"/>
      <c r="B7" s="608"/>
      <c r="C7" s="485"/>
      <c r="D7" s="486"/>
      <c r="E7" s="485"/>
      <c r="F7" s="641"/>
      <c r="G7" s="486"/>
      <c r="H7" s="642"/>
      <c r="I7" s="642"/>
      <c r="J7" s="643">
        <v>0</v>
      </c>
      <c r="K7" s="645"/>
      <c r="L7" s="576"/>
      <c r="M7" s="576"/>
      <c r="N7" s="576"/>
      <c r="O7" s="576"/>
      <c r="P7" s="576"/>
      <c r="Q7" s="576"/>
      <c r="R7" s="576"/>
      <c r="S7" s="576"/>
    </row>
    <row r="8" spans="1:19" s="552" customFormat="1" x14ac:dyDescent="0.2">
      <c r="A8" s="608"/>
      <c r="B8" s="608"/>
      <c r="C8" s="485"/>
      <c r="D8" s="486"/>
      <c r="E8" s="485"/>
      <c r="F8" s="641"/>
      <c r="G8" s="486"/>
      <c r="H8" s="642"/>
      <c r="I8" s="642"/>
      <c r="J8" s="643">
        <v>0</v>
      </c>
      <c r="K8" s="646"/>
      <c r="L8" s="576"/>
      <c r="M8" s="576"/>
      <c r="N8" s="576"/>
      <c r="O8" s="576"/>
      <c r="P8" s="576"/>
      <c r="Q8" s="576"/>
      <c r="R8" s="576"/>
      <c r="S8" s="576"/>
    </row>
    <row r="9" spans="1:19" s="552" customFormat="1" x14ac:dyDescent="0.2">
      <c r="A9" s="608"/>
      <c r="B9" s="608"/>
      <c r="C9" s="485"/>
      <c r="D9" s="486"/>
      <c r="E9" s="485"/>
      <c r="F9" s="641"/>
      <c r="G9" s="486"/>
      <c r="H9" s="642"/>
      <c r="I9" s="642"/>
      <c r="J9" s="643">
        <v>0</v>
      </c>
      <c r="K9" s="646"/>
      <c r="L9" s="576"/>
      <c r="M9" s="576"/>
      <c r="N9" s="576"/>
      <c r="O9" s="576"/>
      <c r="P9" s="576"/>
      <c r="Q9" s="576"/>
      <c r="R9" s="576"/>
      <c r="S9" s="576"/>
    </row>
    <row r="10" spans="1:19" s="552" customFormat="1" x14ac:dyDescent="0.2">
      <c r="A10" s="608"/>
      <c r="B10" s="608"/>
      <c r="C10" s="485"/>
      <c r="D10" s="486"/>
      <c r="E10" s="485"/>
      <c r="F10" s="641"/>
      <c r="G10" s="486"/>
      <c r="H10" s="642"/>
      <c r="I10" s="642"/>
      <c r="J10" s="643">
        <v>0</v>
      </c>
      <c r="K10" s="646"/>
      <c r="L10" s="576"/>
      <c r="M10" s="576"/>
      <c r="N10" s="576"/>
      <c r="O10" s="576"/>
      <c r="P10" s="576"/>
      <c r="Q10" s="576"/>
      <c r="R10" s="576"/>
      <c r="S10" s="576"/>
    </row>
    <row r="11" spans="1:19" s="552" customFormat="1" x14ac:dyDescent="0.2">
      <c r="A11" s="608"/>
      <c r="B11" s="608"/>
      <c r="C11" s="485"/>
      <c r="D11" s="486"/>
      <c r="E11" s="485"/>
      <c r="F11" s="641"/>
      <c r="G11" s="486"/>
      <c r="H11" s="642"/>
      <c r="I11" s="642"/>
      <c r="J11" s="643">
        <v>0</v>
      </c>
      <c r="K11" s="646"/>
      <c r="L11" s="576"/>
      <c r="M11" s="576"/>
      <c r="N11" s="576"/>
      <c r="O11" s="576"/>
      <c r="P11" s="576"/>
      <c r="Q11" s="576"/>
      <c r="R11" s="576"/>
      <c r="S11" s="576"/>
    </row>
    <row r="12" spans="1:19" s="552" customFormat="1" x14ac:dyDescent="0.2">
      <c r="A12" s="608"/>
      <c r="B12" s="608"/>
      <c r="C12" s="485"/>
      <c r="D12" s="486"/>
      <c r="E12" s="485"/>
      <c r="F12" s="641"/>
      <c r="G12" s="486"/>
      <c r="H12" s="642"/>
      <c r="I12" s="642"/>
      <c r="J12" s="643">
        <v>0</v>
      </c>
      <c r="K12" s="646"/>
      <c r="L12" s="576"/>
      <c r="M12" s="576"/>
      <c r="N12" s="576"/>
      <c r="O12" s="576"/>
      <c r="P12" s="576"/>
      <c r="Q12" s="576"/>
      <c r="R12" s="576"/>
      <c r="S12" s="576"/>
    </row>
    <row r="13" spans="1:19" s="552" customFormat="1" x14ac:dyDescent="0.2">
      <c r="A13" s="608"/>
      <c r="B13" s="608"/>
      <c r="C13" s="485"/>
      <c r="D13" s="486"/>
      <c r="E13" s="485"/>
      <c r="F13" s="641"/>
      <c r="G13" s="486"/>
      <c r="H13" s="642"/>
      <c r="I13" s="642"/>
      <c r="J13" s="643">
        <v>0</v>
      </c>
      <c r="K13" s="646"/>
      <c r="L13" s="576"/>
      <c r="M13" s="576"/>
      <c r="N13" s="576"/>
      <c r="O13" s="576"/>
      <c r="P13" s="576"/>
      <c r="Q13" s="576"/>
      <c r="R13" s="576"/>
      <c r="S13" s="576"/>
    </row>
    <row r="14" spans="1:19" s="552" customFormat="1" x14ac:dyDescent="0.2">
      <c r="A14" s="608"/>
      <c r="B14" s="608"/>
      <c r="C14" s="485"/>
      <c r="D14" s="486"/>
      <c r="E14" s="485"/>
      <c r="F14" s="641"/>
      <c r="G14" s="486"/>
      <c r="H14" s="642"/>
      <c r="I14" s="642"/>
      <c r="J14" s="643">
        <v>0</v>
      </c>
      <c r="K14" s="646"/>
      <c r="L14" s="576"/>
      <c r="M14" s="576"/>
      <c r="N14" s="576"/>
      <c r="O14" s="576"/>
      <c r="P14" s="576"/>
      <c r="Q14" s="576"/>
      <c r="R14" s="576"/>
      <c r="S14" s="576"/>
    </row>
    <row r="15" spans="1:19" s="552" customFormat="1" x14ac:dyDescent="0.2">
      <c r="A15" s="608"/>
      <c r="B15" s="608"/>
      <c r="C15" s="485"/>
      <c r="D15" s="486"/>
      <c r="E15" s="485"/>
      <c r="F15" s="641"/>
      <c r="G15" s="486"/>
      <c r="H15" s="642"/>
      <c r="I15" s="642"/>
      <c r="J15" s="643">
        <v>0</v>
      </c>
      <c r="K15" s="646"/>
      <c r="L15" s="576"/>
      <c r="M15" s="576"/>
      <c r="N15" s="576"/>
      <c r="O15" s="576"/>
      <c r="P15" s="576"/>
      <c r="Q15" s="576"/>
      <c r="R15" s="576"/>
      <c r="S15" s="576"/>
    </row>
    <row r="16" spans="1:19" s="552" customFormat="1" x14ac:dyDescent="0.2">
      <c r="A16" s="608"/>
      <c r="B16" s="608"/>
      <c r="C16" s="485"/>
      <c r="D16" s="486"/>
      <c r="E16" s="485"/>
      <c r="F16" s="641"/>
      <c r="G16" s="486"/>
      <c r="H16" s="642"/>
      <c r="I16" s="642"/>
      <c r="J16" s="643">
        <v>0</v>
      </c>
      <c r="K16" s="646"/>
      <c r="L16" s="576"/>
      <c r="M16" s="576"/>
      <c r="N16" s="576"/>
      <c r="O16" s="576"/>
      <c r="P16" s="576"/>
      <c r="Q16" s="576"/>
      <c r="R16" s="576"/>
      <c r="S16" s="576"/>
    </row>
    <row r="17" spans="1:19" s="552" customFormat="1" x14ac:dyDescent="0.2">
      <c r="A17" s="608"/>
      <c r="B17" s="608"/>
      <c r="C17" s="485"/>
      <c r="D17" s="486"/>
      <c r="E17" s="485"/>
      <c r="F17" s="641"/>
      <c r="G17" s="486"/>
      <c r="H17" s="642"/>
      <c r="I17" s="642"/>
      <c r="J17" s="643">
        <v>0</v>
      </c>
      <c r="K17" s="646"/>
      <c r="L17" s="576"/>
      <c r="M17" s="576"/>
      <c r="N17" s="576"/>
      <c r="O17" s="576"/>
      <c r="P17" s="576"/>
      <c r="Q17" s="576"/>
      <c r="R17" s="576"/>
      <c r="S17" s="576"/>
    </row>
    <row r="18" spans="1:19" s="552" customFormat="1" x14ac:dyDescent="0.2">
      <c r="A18" s="608"/>
      <c r="B18" s="608"/>
      <c r="C18" s="485"/>
      <c r="D18" s="486"/>
      <c r="E18" s="485"/>
      <c r="F18" s="641"/>
      <c r="G18" s="486"/>
      <c r="H18" s="642"/>
      <c r="I18" s="642"/>
      <c r="J18" s="643">
        <v>0</v>
      </c>
      <c r="K18" s="646"/>
      <c r="L18" s="576"/>
      <c r="M18" s="576"/>
      <c r="N18" s="576"/>
      <c r="O18" s="576"/>
      <c r="P18" s="576"/>
      <c r="Q18" s="576"/>
      <c r="R18" s="576"/>
      <c r="S18" s="576"/>
    </row>
    <row r="19" spans="1:19" s="552" customFormat="1" x14ac:dyDescent="0.2">
      <c r="A19" s="608"/>
      <c r="B19" s="608"/>
      <c r="C19" s="485"/>
      <c r="D19" s="486"/>
      <c r="E19" s="485"/>
      <c r="F19" s="641"/>
      <c r="G19" s="486"/>
      <c r="H19" s="642"/>
      <c r="I19" s="642"/>
      <c r="J19" s="643">
        <v>0</v>
      </c>
      <c r="K19" s="646"/>
      <c r="L19" s="576"/>
      <c r="M19" s="576"/>
      <c r="N19" s="576"/>
      <c r="O19" s="576"/>
      <c r="P19" s="576"/>
      <c r="Q19" s="576"/>
      <c r="R19" s="576"/>
      <c r="S19" s="576"/>
    </row>
    <row r="20" spans="1:19" s="552" customFormat="1" x14ac:dyDescent="0.2">
      <c r="A20" s="608"/>
      <c r="B20" s="608"/>
      <c r="C20" s="485"/>
      <c r="D20" s="486"/>
      <c r="E20" s="485"/>
      <c r="F20" s="641"/>
      <c r="G20" s="486"/>
      <c r="H20" s="642"/>
      <c r="I20" s="642"/>
      <c r="J20" s="643">
        <v>0</v>
      </c>
      <c r="K20" s="646"/>
      <c r="L20" s="576"/>
      <c r="M20" s="576"/>
      <c r="N20" s="576"/>
      <c r="O20" s="576"/>
      <c r="P20" s="576"/>
      <c r="Q20" s="576"/>
      <c r="R20" s="576"/>
      <c r="S20" s="576"/>
    </row>
    <row r="21" spans="1:19" s="552" customFormat="1" x14ac:dyDescent="0.2">
      <c r="A21" s="608"/>
      <c r="B21" s="608"/>
      <c r="C21" s="485"/>
      <c r="D21" s="486"/>
      <c r="E21" s="485"/>
      <c r="F21" s="641"/>
      <c r="G21" s="486"/>
      <c r="H21" s="642"/>
      <c r="I21" s="642"/>
      <c r="J21" s="643">
        <v>0</v>
      </c>
      <c r="K21" s="646"/>
      <c r="L21" s="576"/>
      <c r="M21" s="576"/>
      <c r="N21" s="576"/>
      <c r="O21" s="576"/>
      <c r="P21" s="576"/>
      <c r="Q21" s="576"/>
      <c r="R21" s="576"/>
      <c r="S21" s="576"/>
    </row>
    <row r="22" spans="1:19" s="552" customFormat="1" x14ac:dyDescent="0.2">
      <c r="A22" s="608"/>
      <c r="B22" s="608"/>
      <c r="C22" s="485"/>
      <c r="D22" s="486"/>
      <c r="E22" s="485"/>
      <c r="F22" s="641"/>
      <c r="G22" s="486"/>
      <c r="H22" s="642"/>
      <c r="I22" s="642"/>
      <c r="J22" s="643">
        <v>0</v>
      </c>
      <c r="K22" s="646"/>
      <c r="L22" s="576"/>
      <c r="M22" s="576"/>
      <c r="N22" s="576"/>
      <c r="O22" s="576"/>
      <c r="P22" s="576"/>
      <c r="Q22" s="576"/>
      <c r="R22" s="576"/>
      <c r="S22" s="576"/>
    </row>
    <row r="23" spans="1:19" s="552" customFormat="1" x14ac:dyDescent="0.2">
      <c r="A23" s="608"/>
      <c r="B23" s="608"/>
      <c r="C23" s="485"/>
      <c r="D23" s="486"/>
      <c r="E23" s="485"/>
      <c r="F23" s="641"/>
      <c r="G23" s="486"/>
      <c r="H23" s="642"/>
      <c r="I23" s="642"/>
      <c r="J23" s="643">
        <v>0</v>
      </c>
      <c r="K23" s="646"/>
      <c r="L23" s="576"/>
      <c r="M23" s="576"/>
      <c r="N23" s="576"/>
      <c r="O23" s="576"/>
      <c r="P23" s="576"/>
      <c r="Q23" s="576"/>
      <c r="R23" s="576"/>
      <c r="S23" s="576"/>
    </row>
    <row r="24" spans="1:19" s="552" customFormat="1" x14ac:dyDescent="0.2">
      <c r="A24" s="608"/>
      <c r="B24" s="608"/>
      <c r="C24" s="485"/>
      <c r="D24" s="486"/>
      <c r="E24" s="485"/>
      <c r="F24" s="641"/>
      <c r="G24" s="486"/>
      <c r="H24" s="642"/>
      <c r="I24" s="642"/>
      <c r="J24" s="643">
        <v>0</v>
      </c>
      <c r="K24" s="646"/>
      <c r="L24" s="576"/>
      <c r="M24" s="576"/>
      <c r="N24" s="576"/>
      <c r="O24" s="576"/>
      <c r="P24" s="576"/>
      <c r="Q24" s="576"/>
      <c r="R24" s="576"/>
      <c r="S24" s="576"/>
    </row>
    <row r="25" spans="1:19" s="552" customFormat="1" x14ac:dyDescent="0.2">
      <c r="A25" s="618"/>
      <c r="B25" s="618"/>
      <c r="C25" s="647"/>
      <c r="D25" s="648"/>
      <c r="E25" s="647"/>
      <c r="F25" s="649"/>
      <c r="G25" s="486"/>
      <c r="H25" s="642"/>
      <c r="I25" s="650"/>
      <c r="J25" s="643">
        <v>0</v>
      </c>
      <c r="K25" s="651"/>
      <c r="L25" s="576"/>
      <c r="M25" s="576"/>
      <c r="N25" s="576"/>
      <c r="O25" s="576"/>
      <c r="P25" s="576"/>
      <c r="Q25" s="576"/>
      <c r="R25" s="576"/>
      <c r="S25" s="576"/>
    </row>
    <row r="26" spans="1:19" s="552" customFormat="1" ht="19.5" customHeight="1" x14ac:dyDescent="0.2">
      <c r="A26" s="848" t="s">
        <v>247</v>
      </c>
      <c r="B26" s="848"/>
      <c r="C26" s="848"/>
      <c r="D26" s="848"/>
      <c r="E26" s="848"/>
      <c r="F26" s="848"/>
      <c r="G26" s="848"/>
      <c r="H26" s="848"/>
      <c r="I26" s="627"/>
      <c r="J26" s="631">
        <f>SUM(J5:J25)</f>
        <v>0</v>
      </c>
      <c r="K26" s="652"/>
      <c r="L26" s="576"/>
      <c r="M26" s="576"/>
      <c r="N26" s="576"/>
      <c r="O26" s="576"/>
      <c r="P26" s="576"/>
      <c r="Q26" s="576"/>
      <c r="R26" s="576"/>
      <c r="S26" s="576"/>
    </row>
    <row r="27" spans="1:19" x14ac:dyDescent="0.2">
      <c r="C27" s="653"/>
      <c r="D27" s="654"/>
      <c r="E27" s="655"/>
      <c r="F27" s="654"/>
      <c r="G27" s="654"/>
    </row>
    <row r="28" spans="1:19" x14ac:dyDescent="0.2">
      <c r="C28" s="653"/>
      <c r="D28" s="654"/>
      <c r="E28" s="655"/>
      <c r="F28" s="654"/>
      <c r="G28" s="654"/>
    </row>
    <row r="29" spans="1:19" x14ac:dyDescent="0.2">
      <c r="C29" s="653"/>
      <c r="D29" s="654"/>
      <c r="E29" s="655"/>
      <c r="F29" s="654"/>
      <c r="G29" s="654"/>
    </row>
    <row r="30" spans="1:19" x14ac:dyDescent="0.2">
      <c r="C30" s="653"/>
      <c r="D30" s="654"/>
      <c r="E30" s="655"/>
      <c r="F30" s="654"/>
      <c r="G30" s="654"/>
      <c r="J30" s="552"/>
    </row>
    <row r="31" spans="1:19" x14ac:dyDescent="0.2">
      <c r="C31" s="653"/>
      <c r="D31" s="654"/>
      <c r="E31" s="655"/>
      <c r="F31" s="654"/>
      <c r="G31" s="654"/>
    </row>
    <row r="32" spans="1:19" x14ac:dyDescent="0.2">
      <c r="C32" s="653"/>
      <c r="D32" s="654"/>
      <c r="E32" s="655"/>
      <c r="F32" s="654"/>
      <c r="G32" s="654"/>
    </row>
    <row r="33" spans="3:7" x14ac:dyDescent="0.2">
      <c r="C33" s="653"/>
      <c r="D33" s="654"/>
      <c r="E33" s="655"/>
      <c r="F33" s="654"/>
      <c r="G33" s="654"/>
    </row>
    <row r="34" spans="3:7" x14ac:dyDescent="0.2">
      <c r="C34" s="653"/>
      <c r="D34" s="654"/>
      <c r="E34" s="655"/>
      <c r="F34" s="654"/>
      <c r="G34" s="654"/>
    </row>
    <row r="35" spans="3:7" x14ac:dyDescent="0.2">
      <c r="C35" s="653"/>
      <c r="D35" s="654"/>
      <c r="E35" s="655"/>
      <c r="F35" s="654"/>
      <c r="G35" s="654"/>
    </row>
    <row r="36" spans="3:7" x14ac:dyDescent="0.2">
      <c r="C36" s="653"/>
      <c r="D36" s="654"/>
      <c r="E36" s="655"/>
      <c r="F36" s="654"/>
      <c r="G36" s="654"/>
    </row>
    <row r="37" spans="3:7" x14ac:dyDescent="0.2">
      <c r="C37" s="653"/>
      <c r="D37" s="654"/>
      <c r="E37" s="655"/>
      <c r="F37" s="654"/>
      <c r="G37" s="654"/>
    </row>
    <row r="38" spans="3:7" x14ac:dyDescent="0.2">
      <c r="C38" s="653"/>
      <c r="D38" s="654"/>
      <c r="E38" s="655"/>
      <c r="F38" s="654"/>
      <c r="G38" s="654"/>
    </row>
    <row r="39" spans="3:7" x14ac:dyDescent="0.2">
      <c r="C39" s="653"/>
      <c r="D39" s="654"/>
      <c r="E39" s="655"/>
      <c r="F39" s="654"/>
      <c r="G39" s="654"/>
    </row>
    <row r="40" spans="3:7" x14ac:dyDescent="0.2">
      <c r="C40" s="653"/>
      <c r="D40" s="654"/>
      <c r="E40" s="655"/>
      <c r="F40" s="654"/>
      <c r="G40" s="654"/>
    </row>
    <row r="41" spans="3:7" x14ac:dyDescent="0.2">
      <c r="C41" s="653"/>
      <c r="D41" s="654"/>
      <c r="E41" s="655"/>
      <c r="F41" s="654"/>
      <c r="G41" s="654"/>
    </row>
    <row r="42" spans="3:7" x14ac:dyDescent="0.2">
      <c r="C42" s="653"/>
      <c r="D42" s="654"/>
      <c r="E42" s="655"/>
      <c r="F42" s="654"/>
      <c r="G42" s="654"/>
    </row>
    <row r="43" spans="3:7" x14ac:dyDescent="0.2">
      <c r="C43" s="653"/>
      <c r="D43" s="654"/>
      <c r="E43" s="655"/>
      <c r="F43" s="654"/>
      <c r="G43" s="654"/>
    </row>
    <row r="44" spans="3:7" x14ac:dyDescent="0.2">
      <c r="C44" s="653"/>
      <c r="D44" s="654"/>
      <c r="E44" s="655"/>
      <c r="F44" s="654"/>
      <c r="G44" s="654"/>
    </row>
    <row r="45" spans="3:7" x14ac:dyDescent="0.2">
      <c r="C45" s="653"/>
      <c r="D45" s="654"/>
      <c r="E45" s="655"/>
      <c r="F45" s="654"/>
      <c r="G45" s="654"/>
    </row>
    <row r="46" spans="3:7" x14ac:dyDescent="0.2">
      <c r="C46" s="653"/>
      <c r="D46" s="654"/>
      <c r="E46" s="655"/>
      <c r="F46" s="654"/>
      <c r="G46" s="654"/>
    </row>
    <row r="47" spans="3:7" x14ac:dyDescent="0.2">
      <c r="C47" s="653"/>
      <c r="D47" s="654"/>
      <c r="E47" s="655"/>
      <c r="F47" s="654"/>
      <c r="G47" s="654"/>
    </row>
    <row r="48" spans="3:7" x14ac:dyDescent="0.2">
      <c r="C48" s="653"/>
      <c r="D48" s="654"/>
      <c r="E48" s="655"/>
      <c r="F48" s="654"/>
      <c r="G48" s="654"/>
    </row>
    <row r="49" spans="3:7" x14ac:dyDescent="0.2">
      <c r="C49" s="653"/>
      <c r="D49" s="654"/>
      <c r="E49" s="655"/>
      <c r="F49" s="654"/>
      <c r="G49" s="654"/>
    </row>
    <row r="50" spans="3:7" x14ac:dyDescent="0.2">
      <c r="C50" s="653"/>
      <c r="D50" s="654"/>
      <c r="E50" s="655"/>
      <c r="F50" s="654"/>
      <c r="G50" s="654"/>
    </row>
    <row r="51" spans="3:7" x14ac:dyDescent="0.2">
      <c r="C51" s="653"/>
      <c r="D51" s="654"/>
      <c r="E51" s="655"/>
      <c r="F51" s="654"/>
      <c r="G51" s="654"/>
    </row>
    <row r="52" spans="3:7" x14ac:dyDescent="0.2">
      <c r="C52" s="653"/>
      <c r="D52" s="654"/>
      <c r="E52" s="655"/>
      <c r="F52" s="654"/>
      <c r="G52" s="654"/>
    </row>
    <row r="53" spans="3:7" x14ac:dyDescent="0.2">
      <c r="C53" s="653"/>
      <c r="D53" s="654"/>
      <c r="E53" s="655"/>
      <c r="F53" s="654"/>
      <c r="G53" s="654"/>
    </row>
    <row r="54" spans="3:7" x14ac:dyDescent="0.2">
      <c r="C54" s="653"/>
      <c r="D54" s="654"/>
      <c r="E54" s="655"/>
      <c r="F54" s="654"/>
      <c r="G54" s="654"/>
    </row>
    <row r="55" spans="3:7" x14ac:dyDescent="0.2">
      <c r="C55" s="653"/>
      <c r="D55" s="654"/>
      <c r="E55" s="655"/>
      <c r="F55" s="654"/>
      <c r="G55" s="654"/>
    </row>
    <row r="56" spans="3:7" x14ac:dyDescent="0.2">
      <c r="C56" s="653"/>
      <c r="D56" s="654"/>
      <c r="E56" s="655"/>
      <c r="F56" s="654"/>
      <c r="G56" s="654"/>
    </row>
    <row r="57" spans="3:7" x14ac:dyDescent="0.2">
      <c r="C57" s="653"/>
      <c r="D57" s="654"/>
      <c r="E57" s="655"/>
      <c r="F57" s="654"/>
      <c r="G57" s="654"/>
    </row>
    <row r="58" spans="3:7" x14ac:dyDescent="0.2">
      <c r="C58" s="653"/>
      <c r="D58" s="654"/>
      <c r="E58" s="655"/>
      <c r="F58" s="654"/>
      <c r="G58" s="654"/>
    </row>
    <row r="59" spans="3:7" x14ac:dyDescent="0.2">
      <c r="C59" s="653"/>
      <c r="D59" s="654"/>
      <c r="E59" s="655"/>
      <c r="F59" s="654"/>
      <c r="G59" s="654"/>
    </row>
    <row r="60" spans="3:7" x14ac:dyDescent="0.2">
      <c r="C60" s="653"/>
      <c r="D60" s="654"/>
      <c r="E60" s="655"/>
      <c r="F60" s="654"/>
      <c r="G60" s="654"/>
    </row>
    <row r="61" spans="3:7" x14ac:dyDescent="0.2">
      <c r="C61" s="653"/>
      <c r="D61" s="654"/>
      <c r="E61" s="655"/>
      <c r="F61" s="654"/>
      <c r="G61" s="654"/>
    </row>
    <row r="62" spans="3:7" x14ac:dyDescent="0.2">
      <c r="C62" s="653"/>
      <c r="D62" s="654"/>
      <c r="E62" s="655"/>
      <c r="F62" s="654"/>
      <c r="G62" s="654"/>
    </row>
    <row r="63" spans="3:7" x14ac:dyDescent="0.2">
      <c r="C63" s="653"/>
      <c r="D63" s="654"/>
      <c r="E63" s="655"/>
      <c r="F63" s="654"/>
      <c r="G63" s="654"/>
    </row>
    <row r="64" spans="3:7" x14ac:dyDescent="0.2">
      <c r="C64" s="653"/>
      <c r="D64" s="654"/>
      <c r="E64" s="655"/>
      <c r="F64" s="654"/>
      <c r="G64" s="654"/>
    </row>
    <row r="65" spans="3:7" x14ac:dyDescent="0.2">
      <c r="C65" s="653"/>
      <c r="D65" s="654"/>
      <c r="E65" s="655"/>
      <c r="F65" s="654"/>
      <c r="G65" s="654"/>
    </row>
    <row r="66" spans="3:7" x14ac:dyDescent="0.2">
      <c r="C66" s="653"/>
      <c r="D66" s="654"/>
      <c r="E66" s="655"/>
      <c r="F66" s="654"/>
      <c r="G66" s="654"/>
    </row>
    <row r="67" spans="3:7" x14ac:dyDescent="0.2">
      <c r="C67" s="653"/>
      <c r="D67" s="654"/>
      <c r="E67" s="655"/>
      <c r="F67" s="654"/>
      <c r="G67" s="654"/>
    </row>
    <row r="68" spans="3:7" x14ac:dyDescent="0.2">
      <c r="C68" s="653"/>
      <c r="D68" s="654"/>
      <c r="E68" s="655"/>
      <c r="F68" s="654"/>
      <c r="G68" s="654"/>
    </row>
    <row r="69" spans="3:7" x14ac:dyDescent="0.2">
      <c r="C69" s="653"/>
      <c r="D69" s="654"/>
      <c r="E69" s="655"/>
      <c r="F69" s="654"/>
      <c r="G69" s="654"/>
    </row>
    <row r="70" spans="3:7" x14ac:dyDescent="0.2">
      <c r="C70" s="653"/>
      <c r="D70" s="654"/>
      <c r="E70" s="655"/>
      <c r="F70" s="654"/>
      <c r="G70" s="654"/>
    </row>
    <row r="71" spans="3:7" x14ac:dyDescent="0.2">
      <c r="C71" s="653"/>
      <c r="D71" s="654"/>
      <c r="E71" s="655"/>
      <c r="F71" s="654"/>
      <c r="G71" s="654"/>
    </row>
    <row r="72" spans="3:7" x14ac:dyDescent="0.2">
      <c r="C72" s="653"/>
      <c r="D72" s="654"/>
      <c r="E72" s="655"/>
      <c r="F72" s="654"/>
      <c r="G72" s="654"/>
    </row>
    <row r="73" spans="3:7" x14ac:dyDescent="0.2">
      <c r="C73" s="653"/>
      <c r="D73" s="654"/>
      <c r="E73" s="655"/>
      <c r="F73" s="654"/>
      <c r="G73" s="654"/>
    </row>
    <row r="74" spans="3:7" x14ac:dyDescent="0.2">
      <c r="C74" s="653"/>
      <c r="D74" s="654"/>
      <c r="E74" s="655"/>
      <c r="F74" s="654"/>
      <c r="G74" s="654"/>
    </row>
    <row r="75" spans="3:7" x14ac:dyDescent="0.2">
      <c r="C75" s="653"/>
      <c r="D75" s="654"/>
      <c r="E75" s="655"/>
      <c r="F75" s="654"/>
      <c r="G75" s="654"/>
    </row>
    <row r="76" spans="3:7" x14ac:dyDescent="0.2">
      <c r="C76" s="653"/>
      <c r="D76" s="654"/>
      <c r="E76" s="655"/>
      <c r="F76" s="654"/>
      <c r="G76" s="654"/>
    </row>
    <row r="77" spans="3:7" x14ac:dyDescent="0.2">
      <c r="C77" s="653"/>
      <c r="D77" s="654"/>
      <c r="E77" s="655"/>
      <c r="F77" s="654"/>
      <c r="G77" s="654"/>
    </row>
    <row r="78" spans="3:7" x14ac:dyDescent="0.2">
      <c r="C78" s="653"/>
      <c r="D78" s="654"/>
      <c r="E78" s="655"/>
      <c r="F78" s="654"/>
      <c r="G78" s="654"/>
    </row>
    <row r="79" spans="3:7" x14ac:dyDescent="0.2">
      <c r="C79" s="653"/>
      <c r="D79" s="654"/>
      <c r="E79" s="655"/>
      <c r="F79" s="654"/>
      <c r="G79" s="654"/>
    </row>
    <row r="80" spans="3:7" x14ac:dyDescent="0.2">
      <c r="C80" s="653"/>
      <c r="D80" s="654"/>
      <c r="E80" s="655"/>
      <c r="F80" s="654"/>
      <c r="G80" s="654"/>
    </row>
    <row r="81" spans="3:7" x14ac:dyDescent="0.2">
      <c r="C81" s="653"/>
      <c r="D81" s="654"/>
      <c r="E81" s="655"/>
      <c r="F81" s="654"/>
      <c r="G81" s="654"/>
    </row>
    <row r="82" spans="3:7" x14ac:dyDescent="0.2">
      <c r="C82" s="653"/>
      <c r="D82" s="654"/>
      <c r="E82" s="655"/>
      <c r="F82" s="654"/>
      <c r="G82" s="654"/>
    </row>
    <row r="83" spans="3:7" x14ac:dyDescent="0.2">
      <c r="C83" s="653"/>
      <c r="D83" s="654"/>
      <c r="E83" s="655"/>
      <c r="F83" s="654"/>
      <c r="G83" s="654"/>
    </row>
    <row r="84" spans="3:7" x14ac:dyDescent="0.2">
      <c r="C84" s="653"/>
      <c r="D84" s="654"/>
      <c r="E84" s="655"/>
      <c r="F84" s="654"/>
      <c r="G84" s="654"/>
    </row>
    <row r="85" spans="3:7" x14ac:dyDescent="0.2">
      <c r="C85" s="653"/>
      <c r="D85" s="654"/>
      <c r="E85" s="655"/>
      <c r="F85" s="654"/>
      <c r="G85" s="654"/>
    </row>
    <row r="86" spans="3:7" x14ac:dyDescent="0.2">
      <c r="C86" s="653"/>
      <c r="D86" s="654"/>
      <c r="E86" s="655"/>
      <c r="F86" s="654"/>
      <c r="G86" s="654"/>
    </row>
    <row r="87" spans="3:7" x14ac:dyDescent="0.2">
      <c r="C87" s="653"/>
      <c r="D87" s="654"/>
      <c r="E87" s="655"/>
      <c r="F87" s="654"/>
      <c r="G87" s="654"/>
    </row>
    <row r="88" spans="3:7" x14ac:dyDescent="0.2">
      <c r="C88" s="653"/>
      <c r="D88" s="654"/>
      <c r="E88" s="655"/>
      <c r="F88" s="654"/>
      <c r="G88" s="654"/>
    </row>
    <row r="89" spans="3:7" x14ac:dyDescent="0.2">
      <c r="C89" s="653"/>
      <c r="D89" s="654"/>
      <c r="E89" s="655"/>
      <c r="F89" s="654"/>
      <c r="G89" s="654"/>
    </row>
    <row r="90" spans="3:7" x14ac:dyDescent="0.2">
      <c r="C90" s="653"/>
      <c r="D90" s="654"/>
      <c r="E90" s="655"/>
      <c r="F90" s="654"/>
      <c r="G90" s="654"/>
    </row>
    <row r="91" spans="3:7" x14ac:dyDescent="0.2">
      <c r="C91" s="653"/>
      <c r="D91" s="654"/>
      <c r="E91" s="655"/>
      <c r="F91" s="654"/>
      <c r="G91" s="654"/>
    </row>
    <row r="92" spans="3:7" x14ac:dyDescent="0.2">
      <c r="C92" s="653"/>
      <c r="D92" s="654"/>
      <c r="E92" s="655"/>
      <c r="F92" s="654"/>
      <c r="G92" s="654"/>
    </row>
    <row r="93" spans="3:7" x14ac:dyDescent="0.2">
      <c r="C93" s="653"/>
      <c r="D93" s="654"/>
      <c r="E93" s="655"/>
      <c r="F93" s="654"/>
      <c r="G93" s="654"/>
    </row>
    <row r="94" spans="3:7" ht="15.75" x14ac:dyDescent="0.2">
      <c r="C94" s="656"/>
      <c r="D94" s="657"/>
      <c r="E94" s="658"/>
      <c r="F94" s="654"/>
      <c r="G94" s="654"/>
    </row>
  </sheetData>
  <mergeCells count="11">
    <mergeCell ref="A26:H26"/>
    <mergeCell ref="A1:E1"/>
    <mergeCell ref="A2:F2"/>
    <mergeCell ref="H2:I2"/>
    <mergeCell ref="J2:J4"/>
    <mergeCell ref="K2:K4"/>
    <mergeCell ref="A3:A4"/>
    <mergeCell ref="B3:F3"/>
    <mergeCell ref="G3:G4"/>
    <mergeCell ref="H3:H4"/>
    <mergeCell ref="I3:I4"/>
  </mergeCells>
  <pageMargins left="0.7" right="0.7" top="0.75" bottom="0.75"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legend!$J$2:$J$5</xm:f>
          </x14:formula1>
          <x14:formula2>
            <xm:f>0</xm:f>
          </x14:formula2>
          <xm:sqref>G5:G25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42"/>
  <sheetViews>
    <sheetView topLeftCell="B1" zoomScale="70" zoomScaleNormal="70" workbookViewId="0">
      <selection activeCell="B30" sqref="B30"/>
    </sheetView>
  </sheetViews>
  <sheetFormatPr defaultColWidth="8.75" defaultRowHeight="18.75" x14ac:dyDescent="0.3"/>
  <cols>
    <col min="1" max="1" width="37.125" customWidth="1"/>
    <col min="2" max="2" width="63.375" style="659" customWidth="1"/>
    <col min="3" max="3" width="7.5" style="660" customWidth="1"/>
    <col min="4" max="5" width="39.75" style="661" customWidth="1"/>
    <col min="6" max="6" width="35.375" customWidth="1"/>
    <col min="7" max="7" width="37.875" customWidth="1"/>
    <col min="8" max="8" width="54.75" customWidth="1"/>
    <col min="10" max="10" width="26.125" customWidth="1"/>
    <col min="11" max="11" width="19.125" customWidth="1"/>
    <col min="12" max="12" width="22.75" customWidth="1"/>
    <col min="13" max="13" width="27.625" customWidth="1"/>
  </cols>
  <sheetData>
    <row r="1" spans="1:13" ht="28.5" x14ac:dyDescent="0.25">
      <c r="A1" s="662" t="s">
        <v>258</v>
      </c>
      <c r="B1" s="663" t="s">
        <v>259</v>
      </c>
      <c r="C1" s="664">
        <v>1</v>
      </c>
      <c r="D1" s="665" t="s">
        <v>260</v>
      </c>
      <c r="E1" s="666" t="s">
        <v>192</v>
      </c>
      <c r="F1" s="667" t="s">
        <v>261</v>
      </c>
      <c r="G1" s="668" t="s">
        <v>158</v>
      </c>
      <c r="H1" s="669" t="s">
        <v>262</v>
      </c>
      <c r="I1" s="670" t="s">
        <v>263</v>
      </c>
      <c r="J1" s="671" t="s">
        <v>264</v>
      </c>
      <c r="K1" s="672" t="s">
        <v>265</v>
      </c>
      <c r="L1" s="672" t="s">
        <v>266</v>
      </c>
      <c r="M1" s="673" t="s">
        <v>267</v>
      </c>
    </row>
    <row r="2" spans="1:13" ht="22.9" customHeight="1" x14ac:dyDescent="0.25">
      <c r="A2" s="674" t="s">
        <v>268</v>
      </c>
      <c r="B2" s="675" t="s">
        <v>269</v>
      </c>
      <c r="C2" s="676"/>
      <c r="D2" s="677" t="s">
        <v>270</v>
      </c>
      <c r="E2" s="678" t="s">
        <v>271</v>
      </c>
      <c r="F2" s="679" t="s">
        <v>272</v>
      </c>
      <c r="G2" s="680" t="s">
        <v>273</v>
      </c>
      <c r="H2" s="645" t="s">
        <v>274</v>
      </c>
      <c r="J2" s="681" t="s">
        <v>275</v>
      </c>
      <c r="K2" s="344" t="s">
        <v>276</v>
      </c>
      <c r="L2" s="682" t="s">
        <v>276</v>
      </c>
      <c r="M2" s="683" t="s">
        <v>277</v>
      </c>
    </row>
    <row r="3" spans="1:13" ht="28.15" customHeight="1" x14ac:dyDescent="0.25">
      <c r="A3" s="684" t="s">
        <v>278</v>
      </c>
      <c r="B3" s="685" t="s">
        <v>279</v>
      </c>
      <c r="C3" s="686"/>
      <c r="D3" s="677" t="s">
        <v>280</v>
      </c>
      <c r="E3" s="678" t="s">
        <v>281</v>
      </c>
      <c r="F3" s="679" t="s">
        <v>282</v>
      </c>
      <c r="G3" s="687" t="s">
        <v>283</v>
      </c>
      <c r="H3" s="645" t="s">
        <v>284</v>
      </c>
      <c r="J3" s="681" t="s">
        <v>285</v>
      </c>
      <c r="K3" s="344" t="s">
        <v>286</v>
      </c>
      <c r="L3" s="682" t="s">
        <v>3</v>
      </c>
      <c r="M3" s="683" t="s">
        <v>287</v>
      </c>
    </row>
    <row r="4" spans="1:13" ht="26.45" customHeight="1" x14ac:dyDescent="0.25">
      <c r="A4" s="684" t="s">
        <v>288</v>
      </c>
      <c r="B4" s="685" t="s">
        <v>289</v>
      </c>
      <c r="C4" s="686"/>
      <c r="D4" s="677" t="s">
        <v>290</v>
      </c>
      <c r="E4" s="678" t="s">
        <v>291</v>
      </c>
      <c r="F4" s="679" t="s">
        <v>292</v>
      </c>
      <c r="G4" s="687" t="s">
        <v>293</v>
      </c>
      <c r="H4" s="645" t="s">
        <v>294</v>
      </c>
      <c r="J4" s="688" t="s">
        <v>295</v>
      </c>
      <c r="K4" s="344" t="s">
        <v>3</v>
      </c>
      <c r="L4" s="682" t="s">
        <v>296</v>
      </c>
      <c r="M4" s="683" t="s">
        <v>297</v>
      </c>
    </row>
    <row r="5" spans="1:13" ht="29.45" customHeight="1" x14ac:dyDescent="0.25">
      <c r="A5" s="684" t="s">
        <v>298</v>
      </c>
      <c r="B5" s="685" t="s">
        <v>299</v>
      </c>
      <c r="C5" s="686"/>
      <c r="D5" s="677" t="s">
        <v>147</v>
      </c>
      <c r="E5" s="678" t="s">
        <v>300</v>
      </c>
      <c r="F5" s="679" t="s">
        <v>301</v>
      </c>
      <c r="G5" s="687" t="s">
        <v>302</v>
      </c>
      <c r="H5" s="645" t="s">
        <v>303</v>
      </c>
      <c r="J5" s="681" t="s">
        <v>304</v>
      </c>
      <c r="K5" s="344" t="s">
        <v>305</v>
      </c>
      <c r="L5" s="660"/>
      <c r="M5" s="683" t="s">
        <v>306</v>
      </c>
    </row>
    <row r="6" spans="1:13" ht="22.9" customHeight="1" x14ac:dyDescent="0.25">
      <c r="A6" s="684" t="s">
        <v>307</v>
      </c>
      <c r="B6" s="685" t="s">
        <v>308</v>
      </c>
      <c r="C6" s="686"/>
      <c r="D6" s="677" t="s">
        <v>309</v>
      </c>
      <c r="E6" s="678" t="s">
        <v>310</v>
      </c>
      <c r="F6" s="679" t="s">
        <v>311</v>
      </c>
      <c r="G6" s="687" t="s">
        <v>312</v>
      </c>
      <c r="H6" s="645" t="s">
        <v>313</v>
      </c>
      <c r="K6" s="344" t="s">
        <v>314</v>
      </c>
      <c r="L6" s="660"/>
      <c r="M6" s="683" t="s">
        <v>315</v>
      </c>
    </row>
    <row r="7" spans="1:13" ht="22.9" customHeight="1" x14ac:dyDescent="0.25">
      <c r="A7" s="684" t="s">
        <v>316</v>
      </c>
      <c r="B7" s="685" t="s">
        <v>317</v>
      </c>
      <c r="C7" s="686"/>
      <c r="D7" s="677" t="s">
        <v>318</v>
      </c>
      <c r="E7" s="678" t="s">
        <v>319</v>
      </c>
      <c r="F7" s="679" t="s">
        <v>320</v>
      </c>
      <c r="G7" s="687" t="s">
        <v>321</v>
      </c>
      <c r="H7" s="645" t="s">
        <v>322</v>
      </c>
      <c r="M7" s="683" t="s">
        <v>323</v>
      </c>
    </row>
    <row r="8" spans="1:13" ht="22.9" customHeight="1" x14ac:dyDescent="0.25">
      <c r="A8" s="684" t="s">
        <v>324</v>
      </c>
      <c r="B8" s="685" t="s">
        <v>325</v>
      </c>
      <c r="C8" s="686"/>
      <c r="D8" s="677" t="s">
        <v>326</v>
      </c>
      <c r="E8" s="678" t="s">
        <v>327</v>
      </c>
      <c r="F8" s="679" t="s">
        <v>328</v>
      </c>
      <c r="G8" s="687" t="s">
        <v>329</v>
      </c>
      <c r="H8" s="645" t="s">
        <v>330</v>
      </c>
    </row>
    <row r="9" spans="1:13" ht="34.5" customHeight="1" x14ac:dyDescent="0.25">
      <c r="A9" s="689" t="s">
        <v>331</v>
      </c>
      <c r="B9" s="685" t="s">
        <v>332</v>
      </c>
      <c r="C9" s="686"/>
      <c r="D9" s="677" t="s">
        <v>333</v>
      </c>
      <c r="E9" s="678" t="s">
        <v>334</v>
      </c>
      <c r="F9" s="690" t="s">
        <v>335</v>
      </c>
      <c r="G9" s="687" t="s">
        <v>336</v>
      </c>
      <c r="H9" s="645" t="s">
        <v>337</v>
      </c>
      <c r="L9" s="691" t="s">
        <v>338</v>
      </c>
    </row>
    <row r="10" spans="1:13" ht="22.9" customHeight="1" x14ac:dyDescent="0.25">
      <c r="A10" s="684" t="s">
        <v>339</v>
      </c>
      <c r="B10" s="685" t="s">
        <v>340</v>
      </c>
      <c r="C10" s="686"/>
      <c r="D10" s="677" t="s">
        <v>341</v>
      </c>
      <c r="E10" s="678" t="s">
        <v>342</v>
      </c>
      <c r="F10" s="692" t="s">
        <v>148</v>
      </c>
      <c r="G10" s="687" t="s">
        <v>343</v>
      </c>
      <c r="H10" s="645" t="s">
        <v>344</v>
      </c>
      <c r="L10" s="683" t="s">
        <v>276</v>
      </c>
    </row>
    <row r="11" spans="1:13" ht="36.75" customHeight="1" x14ac:dyDescent="0.25">
      <c r="A11" s="684" t="s">
        <v>345</v>
      </c>
      <c r="B11" s="685" t="s">
        <v>346</v>
      </c>
      <c r="C11" s="686"/>
      <c r="D11" s="677" t="s">
        <v>347</v>
      </c>
      <c r="E11" s="678" t="s">
        <v>348</v>
      </c>
      <c r="F11" s="692" t="s">
        <v>349</v>
      </c>
      <c r="G11" s="687" t="s">
        <v>350</v>
      </c>
      <c r="H11" s="645" t="s">
        <v>351</v>
      </c>
      <c r="L11" s="683" t="s">
        <v>3</v>
      </c>
    </row>
    <row r="12" spans="1:13" ht="34.5" customHeight="1" x14ac:dyDescent="0.25">
      <c r="A12" s="684" t="s">
        <v>352</v>
      </c>
      <c r="B12" s="685" t="s">
        <v>353</v>
      </c>
      <c r="C12" s="686"/>
      <c r="D12" s="677" t="s">
        <v>354</v>
      </c>
      <c r="E12" s="678" t="s">
        <v>355</v>
      </c>
      <c r="F12" s="692" t="s">
        <v>356</v>
      </c>
      <c r="G12" s="687" t="s">
        <v>357</v>
      </c>
      <c r="H12" s="645" t="s">
        <v>358</v>
      </c>
      <c r="L12" s="683" t="s">
        <v>359</v>
      </c>
    </row>
    <row r="13" spans="1:13" ht="46.5" customHeight="1" x14ac:dyDescent="0.25">
      <c r="A13" s="684" t="s">
        <v>360</v>
      </c>
      <c r="B13" s="685" t="s">
        <v>361</v>
      </c>
      <c r="C13" s="686"/>
      <c r="D13" s="677" t="s">
        <v>362</v>
      </c>
      <c r="E13" s="678" t="s">
        <v>363</v>
      </c>
      <c r="F13" s="692" t="s">
        <v>364</v>
      </c>
      <c r="G13" s="693" t="s">
        <v>365</v>
      </c>
    </row>
    <row r="14" spans="1:13" ht="42.75" customHeight="1" x14ac:dyDescent="0.25">
      <c r="A14" s="684" t="s">
        <v>366</v>
      </c>
      <c r="B14" s="685" t="s">
        <v>367</v>
      </c>
      <c r="C14" s="676"/>
      <c r="D14" s="677" t="s">
        <v>368</v>
      </c>
      <c r="E14" s="678" t="s">
        <v>369</v>
      </c>
      <c r="F14" s="692" t="s">
        <v>370</v>
      </c>
      <c r="G14" s="693" t="s">
        <v>371</v>
      </c>
      <c r="H14" s="694"/>
    </row>
    <row r="15" spans="1:13" ht="28.5" customHeight="1" x14ac:dyDescent="0.25">
      <c r="A15" s="684" t="s">
        <v>372</v>
      </c>
      <c r="B15" s="685" t="s">
        <v>373</v>
      </c>
      <c r="C15" s="686"/>
      <c r="D15" s="677" t="s">
        <v>374</v>
      </c>
      <c r="E15" s="678" t="s">
        <v>375</v>
      </c>
      <c r="F15" s="692" t="s">
        <v>376</v>
      </c>
      <c r="G15" s="693" t="s">
        <v>377</v>
      </c>
      <c r="H15" s="694"/>
    </row>
    <row r="16" spans="1:13" ht="18.75" customHeight="1" x14ac:dyDescent="0.25">
      <c r="A16" s="684" t="s">
        <v>378</v>
      </c>
      <c r="B16" s="685" t="s">
        <v>379</v>
      </c>
      <c r="C16" s="686"/>
      <c r="D16" s="677" t="s">
        <v>380</v>
      </c>
      <c r="E16" s="678" t="s">
        <v>381</v>
      </c>
      <c r="F16" s="690" t="s">
        <v>382</v>
      </c>
      <c r="G16" s="693" t="s">
        <v>383</v>
      </c>
      <c r="H16" s="694"/>
    </row>
    <row r="17" spans="1:7" ht="27.75" customHeight="1" x14ac:dyDescent="0.25">
      <c r="A17" s="684" t="s">
        <v>384</v>
      </c>
      <c r="B17" s="685" t="s">
        <v>385</v>
      </c>
      <c r="C17" s="686"/>
      <c r="D17" s="677" t="s">
        <v>386</v>
      </c>
      <c r="E17" s="678" t="s">
        <v>387</v>
      </c>
      <c r="F17" s="679" t="s">
        <v>388</v>
      </c>
      <c r="G17" s="693" t="s">
        <v>389</v>
      </c>
    </row>
    <row r="18" spans="1:7" ht="15.75" x14ac:dyDescent="0.25">
      <c r="A18" s="684" t="s">
        <v>390</v>
      </c>
      <c r="B18" s="685" t="s">
        <v>391</v>
      </c>
      <c r="C18" s="686"/>
      <c r="D18" s="677" t="s">
        <v>392</v>
      </c>
      <c r="E18" s="678" t="s">
        <v>393</v>
      </c>
      <c r="F18" s="695" t="s">
        <v>394</v>
      </c>
      <c r="G18" s="696" t="s">
        <v>395</v>
      </c>
    </row>
    <row r="19" spans="1:7" ht="42" customHeight="1" x14ac:dyDescent="0.2">
      <c r="A19" s="684" t="s">
        <v>396</v>
      </c>
      <c r="B19" s="685" t="s">
        <v>397</v>
      </c>
      <c r="C19" s="676"/>
      <c r="D19" s="677" t="s">
        <v>398</v>
      </c>
      <c r="E19" s="678" t="s">
        <v>399</v>
      </c>
      <c r="F19" s="697" t="s">
        <v>400</v>
      </c>
      <c r="G19" s="1"/>
    </row>
    <row r="20" spans="1:7" ht="15.75" x14ac:dyDescent="0.2">
      <c r="A20" s="698" t="s">
        <v>401</v>
      </c>
      <c r="B20" s="685" t="s">
        <v>402</v>
      </c>
      <c r="C20" s="686"/>
      <c r="D20" s="677" t="s">
        <v>403</v>
      </c>
      <c r="E20" s="678" t="s">
        <v>404</v>
      </c>
      <c r="F20" s="699"/>
      <c r="G20" s="1"/>
    </row>
    <row r="21" spans="1:7" ht="22.5" customHeight="1" x14ac:dyDescent="0.2">
      <c r="A21" s="698" t="s">
        <v>405</v>
      </c>
      <c r="B21" s="685" t="s">
        <v>406</v>
      </c>
      <c r="C21" s="686"/>
      <c r="D21" s="677" t="s">
        <v>407</v>
      </c>
      <c r="E21" s="678" t="s">
        <v>408</v>
      </c>
      <c r="F21" s="699"/>
    </row>
    <row r="22" spans="1:7" ht="28.5" x14ac:dyDescent="0.2">
      <c r="B22" s="700" t="s">
        <v>409</v>
      </c>
      <c r="C22" s="686"/>
      <c r="D22" s="677" t="s">
        <v>410</v>
      </c>
      <c r="E22" s="678" t="s">
        <v>411</v>
      </c>
      <c r="F22" s="699"/>
    </row>
    <row r="23" spans="1:7" ht="26.25" customHeight="1" x14ac:dyDescent="0.25">
      <c r="A23" s="701"/>
      <c r="B23" s="702"/>
      <c r="C23" s="686"/>
      <c r="D23" s="703"/>
      <c r="E23" s="678" t="s">
        <v>412</v>
      </c>
      <c r="F23" s="704"/>
    </row>
    <row r="24" spans="1:7" ht="26.25" customHeight="1" x14ac:dyDescent="0.2">
      <c r="B24" s="705"/>
      <c r="C24" s="686"/>
      <c r="D24" s="706"/>
      <c r="E24" s="707" t="s">
        <v>413</v>
      </c>
      <c r="F24" s="699"/>
    </row>
    <row r="25" spans="1:7" ht="15" x14ac:dyDescent="0.2">
      <c r="A25" s="701"/>
      <c r="B25" s="705"/>
      <c r="C25" s="686"/>
      <c r="D25" s="706"/>
      <c r="E25" s="707" t="s">
        <v>414</v>
      </c>
      <c r="F25" s="699"/>
    </row>
    <row r="26" spans="1:7" ht="15" x14ac:dyDescent="0.2">
      <c r="A26" s="701"/>
      <c r="B26" s="705"/>
      <c r="C26" s="686"/>
      <c r="D26" s="706"/>
    </row>
    <row r="27" spans="1:7" ht="30" customHeight="1" x14ac:dyDescent="0.2">
      <c r="A27" s="701"/>
      <c r="B27" s="705"/>
      <c r="C27" s="676"/>
      <c r="D27" s="706"/>
      <c r="E27" s="706"/>
      <c r="F27" s="699"/>
      <c r="G27" s="1"/>
    </row>
    <row r="28" spans="1:7" ht="23.25" customHeight="1" x14ac:dyDescent="0.2">
      <c r="A28" s="701"/>
      <c r="B28" s="705"/>
      <c r="C28" s="686"/>
      <c r="D28" s="706"/>
      <c r="E28" s="706"/>
      <c r="F28" s="699"/>
      <c r="G28" s="708"/>
    </row>
    <row r="29" spans="1:7" ht="15" x14ac:dyDescent="0.2">
      <c r="A29" s="701"/>
      <c r="B29" s="705"/>
      <c r="C29" s="686"/>
      <c r="D29" s="706"/>
      <c r="E29" s="706"/>
      <c r="F29" s="699"/>
      <c r="G29" s="708"/>
    </row>
    <row r="30" spans="1:7" ht="32.25" customHeight="1" x14ac:dyDescent="0.2">
      <c r="A30" s="701"/>
      <c r="B30" s="705"/>
      <c r="C30" s="686"/>
      <c r="D30" s="706"/>
      <c r="E30" s="706"/>
      <c r="F30" s="699"/>
      <c r="G30" s="1"/>
    </row>
    <row r="31" spans="1:7" ht="48" customHeight="1" x14ac:dyDescent="0.2">
      <c r="A31" s="701"/>
      <c r="B31" s="705"/>
      <c r="C31" s="686"/>
      <c r="D31" s="706"/>
      <c r="E31" s="706"/>
      <c r="F31" s="699"/>
      <c r="G31" s="1"/>
    </row>
    <row r="32" spans="1:7" ht="15" x14ac:dyDescent="0.2">
      <c r="A32" s="701"/>
      <c r="B32" s="709"/>
      <c r="C32" s="676"/>
      <c r="D32" s="706"/>
      <c r="E32" s="706"/>
      <c r="F32" s="699"/>
      <c r="G32" s="1"/>
    </row>
    <row r="33" spans="1:7" ht="15" x14ac:dyDescent="0.2">
      <c r="A33" s="701"/>
      <c r="B33" s="710"/>
      <c r="C33" s="686"/>
      <c r="D33" s="706"/>
      <c r="E33" s="706"/>
      <c r="F33" s="699"/>
      <c r="G33" s="1"/>
    </row>
    <row r="34" spans="1:7" ht="15" x14ac:dyDescent="0.2">
      <c r="A34" s="701"/>
      <c r="B34" s="705"/>
      <c r="C34" s="686"/>
      <c r="D34" s="706"/>
      <c r="E34" s="706"/>
      <c r="F34" s="699"/>
      <c r="G34" s="1"/>
    </row>
    <row r="35" spans="1:7" ht="15" x14ac:dyDescent="0.2">
      <c r="A35" s="701"/>
      <c r="B35" s="705"/>
      <c r="C35" s="686"/>
      <c r="D35" s="706"/>
      <c r="E35" s="706"/>
      <c r="F35" s="699"/>
      <c r="G35" s="1"/>
    </row>
    <row r="36" spans="1:7" ht="15" x14ac:dyDescent="0.2">
      <c r="A36" s="701"/>
      <c r="B36" s="705"/>
      <c r="C36" s="686"/>
      <c r="D36" s="706"/>
      <c r="E36" s="706"/>
      <c r="F36" s="699"/>
      <c r="G36" s="1"/>
    </row>
    <row r="37" spans="1:7" ht="15" x14ac:dyDescent="0.2">
      <c r="A37" s="701"/>
      <c r="B37" s="705"/>
      <c r="C37" s="686"/>
      <c r="D37" s="706"/>
      <c r="E37" s="706"/>
      <c r="F37" s="699"/>
      <c r="G37" s="1"/>
    </row>
    <row r="38" spans="1:7" ht="15" x14ac:dyDescent="0.2">
      <c r="A38" s="701"/>
      <c r="B38" s="705"/>
      <c r="C38" s="686"/>
      <c r="D38" s="706"/>
      <c r="E38" s="706"/>
      <c r="F38" s="699"/>
      <c r="G38" s="1"/>
    </row>
    <row r="39" spans="1:7" ht="15" x14ac:dyDescent="0.2">
      <c r="A39" s="701"/>
      <c r="B39" s="705"/>
      <c r="C39" s="676"/>
      <c r="D39" s="706"/>
      <c r="E39" s="706"/>
      <c r="F39" s="699"/>
      <c r="G39" s="1"/>
    </row>
    <row r="40" spans="1:7" ht="21" customHeight="1" x14ac:dyDescent="0.2">
      <c r="A40" s="701"/>
      <c r="B40" s="711"/>
      <c r="C40" s="686"/>
      <c r="D40" s="706"/>
      <c r="E40" s="706"/>
      <c r="F40" s="699"/>
      <c r="G40" s="1"/>
    </row>
    <row r="41" spans="1:7" ht="38.25" customHeight="1" x14ac:dyDescent="0.2">
      <c r="A41" s="701"/>
      <c r="B41" s="705"/>
      <c r="C41" s="686"/>
      <c r="D41" s="706"/>
      <c r="E41" s="706"/>
      <c r="F41" s="699"/>
      <c r="G41" s="1"/>
    </row>
    <row r="42" spans="1:7" ht="15" x14ac:dyDescent="0.2">
      <c r="A42" s="701"/>
      <c r="B42" s="705"/>
      <c r="C42" s="686"/>
      <c r="D42" s="706"/>
      <c r="E42" s="706"/>
      <c r="F42" s="699"/>
      <c r="G42" s="1"/>
    </row>
  </sheetData>
  <pageMargins left="0.2" right="0.17013888888888901" top="0.27986111111111101" bottom="0.359722222222222" header="0.51180555555555496" footer="0.51180555555555496"/>
  <pageSetup paperSize="9" scale="85"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AMJ47"/>
  <sheetViews>
    <sheetView zoomScale="91" zoomScaleNormal="91" workbookViewId="0">
      <selection activeCell="D12" sqref="D12"/>
    </sheetView>
  </sheetViews>
  <sheetFormatPr defaultColWidth="10.75" defaultRowHeight="14.25" x14ac:dyDescent="0.2"/>
  <cols>
    <col min="1" max="1" width="40" style="224" customWidth="1"/>
    <col min="2" max="2" width="17.5" style="225" customWidth="1"/>
    <col min="3" max="3" width="17.75" style="226" customWidth="1"/>
    <col min="4" max="4" width="18.875" style="227" customWidth="1"/>
    <col min="5" max="5" width="14.75" style="227" customWidth="1"/>
    <col min="6" max="6" width="16.25" style="227" customWidth="1"/>
    <col min="7" max="7" width="7.875" style="227" customWidth="1"/>
    <col min="8" max="8" width="23.375" style="228" customWidth="1"/>
    <col min="9" max="9" width="15.75" style="228" customWidth="1"/>
    <col min="10" max="11" width="15.875" style="228" customWidth="1"/>
    <col min="12" max="12" width="22.375" style="229" customWidth="1"/>
    <col min="13" max="13" width="20.5" style="228" customWidth="1"/>
    <col min="14" max="14" width="13.25" style="228" customWidth="1"/>
    <col min="15" max="15" width="15.25" style="228" customWidth="1"/>
    <col min="16" max="16" width="21.125" style="228" customWidth="1"/>
    <col min="17" max="17" width="17.25" style="228" customWidth="1"/>
    <col min="18" max="19" width="21.125" style="228" customWidth="1"/>
    <col min="20" max="20" width="12.125" style="228" customWidth="1"/>
    <col min="21" max="21" width="36" style="229" customWidth="1"/>
    <col min="22" max="22" width="17" style="228" customWidth="1"/>
    <col min="23" max="23" width="12.5" style="230" customWidth="1"/>
    <col min="24" max="25" width="18.625" style="230" customWidth="1"/>
    <col min="26" max="26" width="8.75" style="230" customWidth="1"/>
    <col min="27" max="27" width="23.875" style="230" customWidth="1"/>
    <col min="28" max="29" width="18.625" style="231" customWidth="1"/>
    <col min="30" max="31" width="18.625" style="230" customWidth="1"/>
    <col min="32" max="32" width="10.125" style="230" customWidth="1"/>
    <col min="33" max="33" width="39.875" style="229" customWidth="1"/>
    <col min="34" max="1024" width="10.75" style="229"/>
  </cols>
  <sheetData>
    <row r="1" spans="1:40" x14ac:dyDescent="0.2">
      <c r="B1" s="232"/>
      <c r="C1" s="232"/>
    </row>
    <row r="2" spans="1:40" ht="40.5" customHeight="1" x14ac:dyDescent="0.2">
      <c r="A2" s="712" t="s">
        <v>0</v>
      </c>
      <c r="B2" s="712"/>
      <c r="C2" s="712"/>
      <c r="D2" s="712"/>
      <c r="E2" s="784"/>
      <c r="F2" s="784"/>
      <c r="G2" s="233"/>
      <c r="H2" s="2"/>
      <c r="I2" s="2"/>
      <c r="J2" s="2"/>
      <c r="K2" s="3"/>
    </row>
    <row r="3" spans="1:40" ht="45" customHeight="1" x14ac:dyDescent="0.2">
      <c r="A3" s="785" t="s">
        <v>1</v>
      </c>
      <c r="B3" s="785"/>
      <c r="C3" s="785"/>
      <c r="D3" s="785"/>
      <c r="E3" s="786"/>
      <c r="F3" s="786"/>
      <c r="G3" s="786"/>
      <c r="H3" s="786"/>
      <c r="I3" s="786"/>
      <c r="J3" s="786"/>
      <c r="K3" s="786"/>
    </row>
    <row r="4" spans="1:40" ht="30" customHeight="1" x14ac:dyDescent="0.2">
      <c r="A4" s="234"/>
      <c r="B4" s="234"/>
      <c r="C4" s="234"/>
      <c r="D4" s="234"/>
      <c r="E4" s="235"/>
      <c r="F4" s="235"/>
      <c r="G4" s="235"/>
      <c r="H4" s="235"/>
      <c r="I4" s="235"/>
      <c r="J4" s="235"/>
      <c r="K4" s="235"/>
    </row>
    <row r="5" spans="1:40" ht="43.5" customHeight="1" x14ac:dyDescent="0.2">
      <c r="A5" s="787" t="s">
        <v>80</v>
      </c>
      <c r="B5" s="787"/>
      <c r="C5" s="787"/>
      <c r="D5" s="787"/>
      <c r="E5" s="787"/>
      <c r="F5" s="787"/>
      <c r="G5" s="787"/>
      <c r="H5" s="787"/>
      <c r="I5" s="787"/>
      <c r="J5" s="787"/>
      <c r="K5" s="787"/>
      <c r="L5" s="787"/>
      <c r="M5" s="787"/>
      <c r="N5" s="787"/>
      <c r="O5" s="787"/>
      <c r="P5" s="787"/>
      <c r="Q5" s="787"/>
      <c r="R5" s="787"/>
      <c r="S5" s="787"/>
      <c r="T5" s="787"/>
      <c r="U5" s="787"/>
      <c r="V5" s="787"/>
      <c r="W5" s="787"/>
      <c r="X5" s="787"/>
      <c r="Y5" s="787"/>
      <c r="Z5" s="787"/>
      <c r="AA5" s="787"/>
      <c r="AB5" s="787"/>
      <c r="AC5" s="787"/>
      <c r="AD5" s="787"/>
      <c r="AE5" s="787"/>
      <c r="AF5" s="787"/>
      <c r="AG5" s="787"/>
    </row>
    <row r="6" spans="1:40" s="236" customFormat="1" ht="37.5" customHeight="1" x14ac:dyDescent="0.2">
      <c r="A6" s="791" t="s">
        <v>81</v>
      </c>
      <c r="B6" s="791"/>
      <c r="C6" s="791"/>
      <c r="D6" s="791"/>
      <c r="E6" s="791"/>
      <c r="F6" s="791"/>
      <c r="G6" s="792"/>
      <c r="H6" s="793" t="s">
        <v>82</v>
      </c>
      <c r="I6" s="793"/>
      <c r="J6" s="793"/>
      <c r="K6" s="793"/>
      <c r="L6" s="793"/>
      <c r="M6" s="793"/>
      <c r="N6" s="793"/>
      <c r="O6" s="793"/>
      <c r="P6" s="793"/>
      <c r="Q6" s="793"/>
      <c r="R6" s="793"/>
      <c r="S6" s="793"/>
      <c r="T6" s="799"/>
      <c r="U6" s="800" t="s">
        <v>83</v>
      </c>
      <c r="V6" s="800"/>
      <c r="W6" s="800"/>
      <c r="X6" s="800"/>
      <c r="Y6" s="800"/>
      <c r="Z6" s="796"/>
      <c r="AA6" s="797" t="s">
        <v>84</v>
      </c>
      <c r="AB6" s="797"/>
      <c r="AC6" s="797"/>
      <c r="AD6" s="797"/>
      <c r="AE6" s="797"/>
      <c r="AF6" s="798"/>
      <c r="AG6" s="801" t="s">
        <v>85</v>
      </c>
      <c r="AH6" s="229"/>
      <c r="AI6" s="229"/>
      <c r="AJ6" s="229"/>
      <c r="AK6" s="229"/>
      <c r="AL6" s="229"/>
      <c r="AM6" s="229"/>
      <c r="AN6" s="229"/>
    </row>
    <row r="7" spans="1:40" s="236" customFormat="1" ht="34.15" customHeight="1" x14ac:dyDescent="0.2">
      <c r="A7" s="802" t="s">
        <v>86</v>
      </c>
      <c r="B7" s="802"/>
      <c r="C7" s="779" t="s">
        <v>87</v>
      </c>
      <c r="D7" s="779"/>
      <c r="E7" s="779"/>
      <c r="F7" s="779"/>
      <c r="G7" s="792"/>
      <c r="H7" s="793"/>
      <c r="I7" s="793"/>
      <c r="J7" s="793"/>
      <c r="K7" s="793"/>
      <c r="L7" s="793"/>
      <c r="M7" s="793"/>
      <c r="N7" s="793"/>
      <c r="O7" s="793"/>
      <c r="P7" s="793"/>
      <c r="Q7" s="793"/>
      <c r="R7" s="793"/>
      <c r="S7" s="793"/>
      <c r="T7" s="799"/>
      <c r="U7" s="800"/>
      <c r="V7" s="800"/>
      <c r="W7" s="800"/>
      <c r="X7" s="800"/>
      <c r="Y7" s="800"/>
      <c r="Z7" s="796"/>
      <c r="AA7" s="797"/>
      <c r="AB7" s="797"/>
      <c r="AC7" s="797"/>
      <c r="AD7" s="797"/>
      <c r="AE7" s="797"/>
      <c r="AF7" s="798"/>
      <c r="AG7" s="801"/>
      <c r="AH7" s="229"/>
      <c r="AI7" s="229"/>
      <c r="AJ7" s="229"/>
      <c r="AK7" s="229"/>
      <c r="AL7" s="229"/>
      <c r="AM7" s="229"/>
      <c r="AN7" s="229"/>
    </row>
    <row r="8" spans="1:40" s="236" customFormat="1" ht="27" customHeight="1" x14ac:dyDescent="0.2">
      <c r="A8" s="237" t="s">
        <v>88</v>
      </c>
      <c r="B8" s="238"/>
      <c r="C8" s="239" t="s">
        <v>89</v>
      </c>
      <c r="D8" s="238"/>
      <c r="E8" s="240" t="s">
        <v>90</v>
      </c>
      <c r="F8" s="241"/>
      <c r="G8" s="792"/>
      <c r="H8" s="793"/>
      <c r="I8" s="793"/>
      <c r="J8" s="793"/>
      <c r="K8" s="793"/>
      <c r="L8" s="793"/>
      <c r="M8" s="793"/>
      <c r="N8" s="793"/>
      <c r="O8" s="793"/>
      <c r="P8" s="793"/>
      <c r="Q8" s="793"/>
      <c r="R8" s="793"/>
      <c r="S8" s="793"/>
      <c r="T8" s="799"/>
      <c r="U8" s="800"/>
      <c r="V8" s="800"/>
      <c r="W8" s="800"/>
      <c r="X8" s="800"/>
      <c r="Y8" s="800"/>
      <c r="Z8" s="796"/>
      <c r="AA8" s="797"/>
      <c r="AB8" s="797"/>
      <c r="AC8" s="797"/>
      <c r="AD8" s="797"/>
      <c r="AE8" s="797"/>
      <c r="AF8" s="798"/>
      <c r="AG8" s="801"/>
      <c r="AH8" s="229"/>
      <c r="AI8" s="229"/>
      <c r="AJ8" s="229"/>
      <c r="AK8" s="229"/>
      <c r="AL8" s="229"/>
      <c r="AM8" s="229"/>
      <c r="AN8" s="229"/>
    </row>
    <row r="9" spans="1:40" s="236" customFormat="1" ht="27" customHeight="1" x14ac:dyDescent="0.2">
      <c r="A9" s="237" t="s">
        <v>91</v>
      </c>
      <c r="B9" s="238"/>
      <c r="C9" s="239" t="s">
        <v>92</v>
      </c>
      <c r="D9" s="238"/>
      <c r="E9" s="242" t="s">
        <v>93</v>
      </c>
      <c r="F9" s="241"/>
      <c r="G9" s="792"/>
      <c r="H9" s="793"/>
      <c r="I9" s="793"/>
      <c r="J9" s="793"/>
      <c r="K9" s="793"/>
      <c r="L9" s="793"/>
      <c r="M9" s="793"/>
      <c r="N9" s="793"/>
      <c r="O9" s="793"/>
      <c r="P9" s="793"/>
      <c r="Q9" s="793"/>
      <c r="R9" s="793"/>
      <c r="S9" s="793"/>
      <c r="T9" s="799"/>
      <c r="U9" s="800"/>
      <c r="V9" s="800"/>
      <c r="W9" s="800"/>
      <c r="X9" s="800"/>
      <c r="Y9" s="800"/>
      <c r="Z9" s="796"/>
      <c r="AA9" s="797"/>
      <c r="AB9" s="797"/>
      <c r="AC9" s="797"/>
      <c r="AD9" s="797"/>
      <c r="AE9" s="797"/>
      <c r="AF9" s="798"/>
      <c r="AG9" s="801"/>
      <c r="AH9" s="229"/>
      <c r="AI9" s="229"/>
      <c r="AJ9" s="229"/>
      <c r="AK9" s="229"/>
      <c r="AL9" s="229"/>
      <c r="AM9" s="229"/>
      <c r="AN9" s="229"/>
    </row>
    <row r="10" spans="1:40" s="236" customFormat="1" ht="27" customHeight="1" x14ac:dyDescent="0.2">
      <c r="A10" s="237" t="s">
        <v>94</v>
      </c>
      <c r="B10" s="238"/>
      <c r="C10" s="239" t="s">
        <v>95</v>
      </c>
      <c r="D10" s="238"/>
      <c r="E10" s="242" t="s">
        <v>96</v>
      </c>
      <c r="F10" s="241"/>
      <c r="G10" s="792"/>
      <c r="H10" s="793"/>
      <c r="I10" s="793"/>
      <c r="J10" s="793"/>
      <c r="K10" s="793"/>
      <c r="L10" s="793"/>
      <c r="M10" s="793"/>
      <c r="N10" s="793"/>
      <c r="O10" s="793"/>
      <c r="P10" s="793"/>
      <c r="Q10" s="793"/>
      <c r="R10" s="793"/>
      <c r="S10" s="793"/>
      <c r="T10" s="799"/>
      <c r="U10" s="800"/>
      <c r="V10" s="800"/>
      <c r="W10" s="800"/>
      <c r="X10" s="800"/>
      <c r="Y10" s="800"/>
      <c r="Z10" s="796"/>
      <c r="AA10" s="797"/>
      <c r="AB10" s="797"/>
      <c r="AC10" s="797"/>
      <c r="AD10" s="797"/>
      <c r="AE10" s="797"/>
      <c r="AF10" s="798"/>
      <c r="AG10" s="801"/>
      <c r="AH10" s="229"/>
      <c r="AI10" s="229"/>
      <c r="AJ10" s="229"/>
      <c r="AK10" s="229"/>
      <c r="AL10" s="229"/>
      <c r="AM10" s="229"/>
      <c r="AN10" s="229"/>
    </row>
    <row r="11" spans="1:40" s="236" customFormat="1" ht="27" customHeight="1" x14ac:dyDescent="0.2">
      <c r="A11" s="237" t="s">
        <v>97</v>
      </c>
      <c r="B11" s="238"/>
      <c r="C11" s="239" t="s">
        <v>98</v>
      </c>
      <c r="D11" s="238"/>
      <c r="E11" s="242" t="s">
        <v>99</v>
      </c>
      <c r="F11" s="241"/>
      <c r="G11" s="792"/>
      <c r="H11" s="793"/>
      <c r="I11" s="793"/>
      <c r="J11" s="793"/>
      <c r="K11" s="793"/>
      <c r="L11" s="793"/>
      <c r="M11" s="793"/>
      <c r="N11" s="793"/>
      <c r="O11" s="793"/>
      <c r="P11" s="793"/>
      <c r="Q11" s="793"/>
      <c r="R11" s="793"/>
      <c r="S11" s="793"/>
      <c r="T11" s="799"/>
      <c r="U11" s="800"/>
      <c r="V11" s="800"/>
      <c r="W11" s="800"/>
      <c r="X11" s="800"/>
      <c r="Y11" s="800"/>
      <c r="Z11" s="796"/>
      <c r="AA11" s="797"/>
      <c r="AB11" s="797"/>
      <c r="AC11" s="797"/>
      <c r="AD11" s="797"/>
      <c r="AE11" s="797"/>
      <c r="AF11" s="798"/>
      <c r="AG11" s="801"/>
      <c r="AH11" s="229"/>
      <c r="AI11" s="229"/>
      <c r="AJ11" s="229"/>
      <c r="AK11" s="229"/>
      <c r="AL11" s="229"/>
      <c r="AM11" s="229"/>
      <c r="AN11" s="229"/>
    </row>
    <row r="12" spans="1:40" s="236" customFormat="1" ht="27" customHeight="1" x14ac:dyDescent="0.25">
      <c r="A12" s="237" t="s">
        <v>100</v>
      </c>
      <c r="B12" s="238"/>
      <c r="C12" s="239" t="s">
        <v>101</v>
      </c>
      <c r="D12" s="238"/>
      <c r="E12" s="243" t="s">
        <v>102</v>
      </c>
      <c r="F12" s="241"/>
      <c r="G12" s="792"/>
      <c r="H12" s="793"/>
      <c r="I12" s="793"/>
      <c r="J12" s="793"/>
      <c r="K12" s="793"/>
      <c r="L12" s="793"/>
      <c r="M12" s="793"/>
      <c r="N12" s="793"/>
      <c r="O12" s="793"/>
      <c r="P12" s="793"/>
      <c r="Q12" s="793"/>
      <c r="R12" s="793"/>
      <c r="S12" s="793"/>
      <c r="T12" s="799"/>
      <c r="U12" s="800"/>
      <c r="V12" s="800"/>
      <c r="W12" s="800"/>
      <c r="X12" s="800"/>
      <c r="Y12" s="800"/>
      <c r="Z12" s="796"/>
      <c r="AA12" s="797"/>
      <c r="AB12" s="797"/>
      <c r="AC12" s="797"/>
      <c r="AD12" s="797"/>
      <c r="AE12" s="797"/>
      <c r="AF12" s="798"/>
      <c r="AG12" s="801"/>
      <c r="AH12" s="229"/>
      <c r="AI12" s="229"/>
      <c r="AJ12" s="229"/>
      <c r="AK12" s="229"/>
      <c r="AL12" s="229"/>
      <c r="AM12" s="229"/>
      <c r="AN12" s="229"/>
    </row>
    <row r="13" spans="1:40" s="236" customFormat="1" ht="27" customHeight="1" x14ac:dyDescent="0.25">
      <c r="A13" s="237" t="s">
        <v>103</v>
      </c>
      <c r="B13" s="238"/>
      <c r="C13" s="239" t="s">
        <v>104</v>
      </c>
      <c r="D13" s="238"/>
      <c r="E13" s="244" t="s">
        <v>102</v>
      </c>
      <c r="F13" s="241"/>
      <c r="G13" s="792"/>
      <c r="H13" s="793"/>
      <c r="I13" s="793"/>
      <c r="J13" s="793"/>
      <c r="K13" s="793"/>
      <c r="L13" s="793"/>
      <c r="M13" s="793"/>
      <c r="N13" s="793"/>
      <c r="O13" s="793"/>
      <c r="P13" s="793"/>
      <c r="Q13" s="793"/>
      <c r="R13" s="793"/>
      <c r="S13" s="793"/>
      <c r="T13" s="799"/>
      <c r="U13" s="800"/>
      <c r="V13" s="800"/>
      <c r="W13" s="800"/>
      <c r="X13" s="800"/>
      <c r="Y13" s="800"/>
      <c r="Z13" s="796"/>
      <c r="AA13" s="797"/>
      <c r="AB13" s="797"/>
      <c r="AC13" s="797"/>
      <c r="AD13" s="797"/>
      <c r="AE13" s="797"/>
      <c r="AF13" s="798"/>
      <c r="AG13" s="801"/>
      <c r="AH13" s="229"/>
      <c r="AI13" s="229"/>
      <c r="AJ13" s="229"/>
      <c r="AK13" s="229"/>
      <c r="AL13" s="229"/>
      <c r="AM13" s="229"/>
      <c r="AN13" s="229"/>
    </row>
    <row r="14" spans="1:40" s="236" customFormat="1" ht="27" customHeight="1" x14ac:dyDescent="0.25">
      <c r="A14" s="237" t="s">
        <v>105</v>
      </c>
      <c r="B14" s="238"/>
      <c r="C14" s="239" t="s">
        <v>106</v>
      </c>
      <c r="D14" s="238"/>
      <c r="E14" s="244" t="s">
        <v>102</v>
      </c>
      <c r="F14" s="241"/>
      <c r="G14" s="792"/>
      <c r="H14" s="780" t="s">
        <v>107</v>
      </c>
      <c r="I14" s="780"/>
      <c r="J14" s="781" t="s">
        <v>108</v>
      </c>
      <c r="K14" s="781"/>
      <c r="L14" s="782" t="s">
        <v>109</v>
      </c>
      <c r="M14" s="782"/>
      <c r="N14" s="782"/>
      <c r="O14" s="782"/>
      <c r="P14" s="783" t="s">
        <v>110</v>
      </c>
      <c r="Q14" s="777" t="s">
        <v>111</v>
      </c>
      <c r="R14" s="777"/>
      <c r="S14" s="777"/>
      <c r="T14" s="799"/>
      <c r="U14" s="800"/>
      <c r="V14" s="800"/>
      <c r="W14" s="800"/>
      <c r="X14" s="800"/>
      <c r="Y14" s="800"/>
      <c r="Z14" s="796"/>
      <c r="AA14" s="797"/>
      <c r="AB14" s="797"/>
      <c r="AC14" s="797"/>
      <c r="AD14" s="797"/>
      <c r="AE14" s="797"/>
      <c r="AF14" s="798"/>
      <c r="AG14" s="801"/>
      <c r="AH14" s="229"/>
      <c r="AI14" s="229"/>
      <c r="AJ14" s="229"/>
      <c r="AK14" s="229"/>
      <c r="AL14" s="229"/>
      <c r="AM14" s="229"/>
      <c r="AN14" s="229"/>
    </row>
    <row r="15" spans="1:40" s="236" customFormat="1" ht="27" customHeight="1" x14ac:dyDescent="0.25">
      <c r="A15" s="237" t="s">
        <v>112</v>
      </c>
      <c r="B15" s="238"/>
      <c r="C15" s="239" t="s">
        <v>113</v>
      </c>
      <c r="D15" s="238"/>
      <c r="E15" s="244" t="s">
        <v>102</v>
      </c>
      <c r="F15" s="241"/>
      <c r="G15" s="792"/>
      <c r="H15" s="780"/>
      <c r="I15" s="780"/>
      <c r="J15" s="781"/>
      <c r="K15" s="781"/>
      <c r="L15" s="782"/>
      <c r="M15" s="782"/>
      <c r="N15" s="782"/>
      <c r="O15" s="782"/>
      <c r="P15" s="783"/>
      <c r="Q15" s="777"/>
      <c r="R15" s="777"/>
      <c r="S15" s="777"/>
      <c r="T15" s="799"/>
      <c r="U15" s="800"/>
      <c r="V15" s="800"/>
      <c r="W15" s="800"/>
      <c r="X15" s="800"/>
      <c r="Y15" s="800"/>
      <c r="Z15" s="796"/>
      <c r="AA15" s="797"/>
      <c r="AB15" s="797"/>
      <c r="AC15" s="797"/>
      <c r="AD15" s="797"/>
      <c r="AE15" s="797"/>
      <c r="AF15" s="798"/>
      <c r="AG15" s="801"/>
      <c r="AH15" s="229"/>
      <c r="AI15" s="229"/>
      <c r="AJ15" s="229"/>
      <c r="AK15" s="229"/>
      <c r="AL15" s="229"/>
      <c r="AM15" s="229"/>
      <c r="AN15" s="229"/>
    </row>
    <row r="16" spans="1:40" s="236" customFormat="1" ht="27" customHeight="1" x14ac:dyDescent="0.25">
      <c r="A16" s="245" t="s">
        <v>114</v>
      </c>
      <c r="B16" s="238"/>
      <c r="C16" s="246" t="s">
        <v>115</v>
      </c>
      <c r="D16" s="238"/>
      <c r="E16" s="244" t="s">
        <v>102</v>
      </c>
      <c r="F16" s="241"/>
      <c r="G16" s="792"/>
      <c r="H16" s="780"/>
      <c r="I16" s="780"/>
      <c r="J16" s="781"/>
      <c r="K16" s="781"/>
      <c r="L16" s="782"/>
      <c r="M16" s="782"/>
      <c r="N16" s="782"/>
      <c r="O16" s="782"/>
      <c r="P16" s="783"/>
      <c r="Q16" s="777"/>
      <c r="R16" s="777"/>
      <c r="S16" s="777"/>
      <c r="T16" s="799"/>
      <c r="U16" s="800"/>
      <c r="V16" s="800"/>
      <c r="W16" s="800"/>
      <c r="X16" s="800"/>
      <c r="Y16" s="800"/>
      <c r="Z16" s="796"/>
      <c r="AA16" s="797"/>
      <c r="AB16" s="797"/>
      <c r="AC16" s="797"/>
      <c r="AD16" s="797"/>
      <c r="AE16" s="797"/>
      <c r="AF16" s="798"/>
      <c r="AG16" s="801"/>
      <c r="AH16" s="229"/>
      <c r="AI16" s="229"/>
      <c r="AJ16" s="229"/>
      <c r="AK16" s="229"/>
      <c r="AL16" s="229"/>
      <c r="AM16" s="229"/>
      <c r="AN16" s="229"/>
    </row>
    <row r="17" spans="1:40" s="236" customFormat="1" ht="27" customHeight="1" x14ac:dyDescent="0.25">
      <c r="A17" s="245" t="s">
        <v>116</v>
      </c>
      <c r="B17" s="238"/>
      <c r="C17" s="246" t="s">
        <v>117</v>
      </c>
      <c r="D17" s="238"/>
      <c r="E17" s="244" t="s">
        <v>102</v>
      </c>
      <c r="F17" s="241"/>
      <c r="G17" s="792"/>
      <c r="H17" s="780"/>
      <c r="I17" s="780"/>
      <c r="J17" s="781"/>
      <c r="K17" s="781"/>
      <c r="L17" s="782"/>
      <c r="M17" s="782"/>
      <c r="N17" s="782"/>
      <c r="O17" s="782"/>
      <c r="P17" s="783"/>
      <c r="Q17" s="777"/>
      <c r="R17" s="777"/>
      <c r="S17" s="777"/>
      <c r="T17" s="799"/>
      <c r="U17" s="800"/>
      <c r="V17" s="800"/>
      <c r="W17" s="800"/>
      <c r="X17" s="800"/>
      <c r="Y17" s="800"/>
      <c r="Z17" s="796"/>
      <c r="AA17" s="797"/>
      <c r="AB17" s="797"/>
      <c r="AC17" s="797"/>
      <c r="AD17" s="797"/>
      <c r="AE17" s="797"/>
      <c r="AF17" s="798"/>
      <c r="AG17" s="801"/>
      <c r="AH17" s="229"/>
      <c r="AI17" s="229"/>
      <c r="AJ17" s="229"/>
      <c r="AK17" s="229"/>
      <c r="AL17" s="229"/>
      <c r="AM17" s="229"/>
      <c r="AN17" s="229"/>
    </row>
    <row r="18" spans="1:40" s="236" customFormat="1" ht="27" customHeight="1" x14ac:dyDescent="0.25">
      <c r="A18" s="245" t="s">
        <v>118</v>
      </c>
      <c r="B18" s="238"/>
      <c r="C18" s="246" t="s">
        <v>119</v>
      </c>
      <c r="D18" s="238"/>
      <c r="E18" s="244" t="s">
        <v>102</v>
      </c>
      <c r="F18" s="241"/>
      <c r="G18" s="792"/>
      <c r="H18" s="780"/>
      <c r="I18" s="780"/>
      <c r="J18" s="781"/>
      <c r="K18" s="781"/>
      <c r="L18" s="782"/>
      <c r="M18" s="782"/>
      <c r="N18" s="782"/>
      <c r="O18" s="782"/>
      <c r="P18" s="783"/>
      <c r="Q18" s="777"/>
      <c r="R18" s="777"/>
      <c r="S18" s="777"/>
      <c r="T18" s="799"/>
      <c r="U18" s="800"/>
      <c r="V18" s="800"/>
      <c r="W18" s="800"/>
      <c r="X18" s="800"/>
      <c r="Y18" s="800"/>
      <c r="Z18" s="796"/>
      <c r="AA18" s="797"/>
      <c r="AB18" s="797"/>
      <c r="AC18" s="797"/>
      <c r="AD18" s="797"/>
      <c r="AE18" s="797"/>
      <c r="AF18" s="798"/>
      <c r="AG18" s="801"/>
      <c r="AH18" s="229"/>
      <c r="AI18" s="229"/>
      <c r="AJ18" s="229"/>
      <c r="AK18" s="229"/>
      <c r="AL18" s="229"/>
      <c r="AM18" s="229"/>
      <c r="AN18" s="229"/>
    </row>
    <row r="19" spans="1:40" s="236" customFormat="1" ht="27" customHeight="1" x14ac:dyDescent="0.25">
      <c r="A19" s="247" t="s">
        <v>120</v>
      </c>
      <c r="B19" s="238"/>
      <c r="C19" s="248" t="s">
        <v>121</v>
      </c>
      <c r="D19" s="238"/>
      <c r="E19" s="244" t="s">
        <v>102</v>
      </c>
      <c r="F19" s="241"/>
      <c r="G19" s="792"/>
      <c r="H19" s="780"/>
      <c r="I19" s="780"/>
      <c r="J19" s="781"/>
      <c r="K19" s="781"/>
      <c r="L19" s="782"/>
      <c r="M19" s="782"/>
      <c r="N19" s="782"/>
      <c r="O19" s="782"/>
      <c r="P19" s="783"/>
      <c r="Q19" s="777"/>
      <c r="R19" s="777"/>
      <c r="S19" s="777"/>
      <c r="T19" s="799"/>
      <c r="U19" s="800"/>
      <c r="V19" s="800"/>
      <c r="W19" s="800"/>
      <c r="X19" s="800"/>
      <c r="Y19" s="800"/>
      <c r="Z19" s="796"/>
      <c r="AA19" s="797"/>
      <c r="AB19" s="797"/>
      <c r="AC19" s="797"/>
      <c r="AD19" s="797"/>
      <c r="AE19" s="797"/>
      <c r="AF19" s="798"/>
      <c r="AG19" s="801"/>
      <c r="AH19" s="229"/>
      <c r="AI19" s="229"/>
      <c r="AJ19" s="229"/>
      <c r="AK19" s="229"/>
      <c r="AL19" s="229"/>
      <c r="AM19" s="229"/>
      <c r="AN19" s="229"/>
    </row>
    <row r="20" spans="1:40" s="236" customFormat="1" ht="27" customHeight="1" x14ac:dyDescent="0.2">
      <c r="A20" s="778" t="s">
        <v>122</v>
      </c>
      <c r="B20" s="778"/>
      <c r="C20" s="778"/>
      <c r="D20" s="778"/>
      <c r="E20" s="778"/>
      <c r="F20" s="778"/>
      <c r="G20" s="792"/>
      <c r="H20" s="780"/>
      <c r="I20" s="780"/>
      <c r="J20" s="781"/>
      <c r="K20" s="781"/>
      <c r="L20" s="782"/>
      <c r="M20" s="782"/>
      <c r="N20" s="782"/>
      <c r="O20" s="782"/>
      <c r="P20" s="783"/>
      <c r="Q20" s="777"/>
      <c r="R20" s="777"/>
      <c r="S20" s="777"/>
      <c r="T20" s="799"/>
      <c r="U20" s="800"/>
      <c r="V20" s="800"/>
      <c r="W20" s="800"/>
      <c r="X20" s="800"/>
      <c r="Y20" s="800"/>
      <c r="Z20" s="796"/>
      <c r="AA20" s="797"/>
      <c r="AB20" s="797"/>
      <c r="AC20" s="797"/>
      <c r="AD20" s="797"/>
      <c r="AE20" s="797"/>
      <c r="AF20" s="798"/>
      <c r="AG20" s="801"/>
      <c r="AH20" s="229"/>
      <c r="AI20" s="229"/>
      <c r="AJ20" s="229"/>
      <c r="AK20" s="229"/>
      <c r="AL20" s="229"/>
      <c r="AM20" s="229"/>
      <c r="AN20" s="229"/>
    </row>
    <row r="21" spans="1:40" s="267" customFormat="1" ht="70.5" customHeight="1" x14ac:dyDescent="0.2">
      <c r="A21" s="249" t="s">
        <v>123</v>
      </c>
      <c r="B21" s="250" t="s">
        <v>124</v>
      </c>
      <c r="C21" s="250" t="s">
        <v>125</v>
      </c>
      <c r="D21" s="250" t="s">
        <v>126</v>
      </c>
      <c r="E21" s="251" t="s">
        <v>127</v>
      </c>
      <c r="F21" s="241" t="s">
        <v>128</v>
      </c>
      <c r="G21" s="792"/>
      <c r="H21" s="252" t="s">
        <v>129</v>
      </c>
      <c r="I21" s="253" t="s">
        <v>130</v>
      </c>
      <c r="J21" s="253" t="s">
        <v>131</v>
      </c>
      <c r="K21" s="253" t="s">
        <v>130</v>
      </c>
      <c r="L21" s="254" t="s">
        <v>132</v>
      </c>
      <c r="M21" s="253" t="s">
        <v>133</v>
      </c>
      <c r="N21" s="251" t="s">
        <v>134</v>
      </c>
      <c r="O21" s="253" t="s">
        <v>130</v>
      </c>
      <c r="P21" s="783"/>
      <c r="Q21" s="255" t="s">
        <v>135</v>
      </c>
      <c r="R21" s="256" t="s">
        <v>136</v>
      </c>
      <c r="S21" s="257" t="s">
        <v>137</v>
      </c>
      <c r="T21" s="799"/>
      <c r="U21" s="258" t="s">
        <v>138</v>
      </c>
      <c r="V21" s="259" t="s">
        <v>139</v>
      </c>
      <c r="W21" s="260" t="s">
        <v>140</v>
      </c>
      <c r="X21" s="261" t="s">
        <v>141</v>
      </c>
      <c r="Y21" s="262" t="s">
        <v>142</v>
      </c>
      <c r="Z21" s="796"/>
      <c r="AA21" s="263" t="s">
        <v>143</v>
      </c>
      <c r="AB21" s="264" t="s">
        <v>144</v>
      </c>
      <c r="AC21" s="264" t="s">
        <v>145</v>
      </c>
      <c r="AD21" s="265" t="s">
        <v>146</v>
      </c>
      <c r="AE21" s="266" t="s">
        <v>141</v>
      </c>
      <c r="AF21" s="798"/>
      <c r="AG21" s="788"/>
    </row>
    <row r="22" spans="1:40" s="287" customFormat="1" ht="22.9" customHeight="1" x14ac:dyDescent="0.2">
      <c r="A22" s="268" t="s">
        <v>147</v>
      </c>
      <c r="B22" s="269"/>
      <c r="C22" s="270"/>
      <c r="D22" s="270"/>
      <c r="E22" s="269"/>
      <c r="F22" s="271"/>
      <c r="G22" s="792"/>
      <c r="H22" s="272"/>
      <c r="I22" s="789"/>
      <c r="J22" s="273"/>
      <c r="K22" s="790"/>
      <c r="L22" s="269"/>
      <c r="M22" s="269"/>
      <c r="N22" s="269"/>
      <c r="O22" s="789"/>
      <c r="P22" s="275">
        <f t="shared" ref="P22:P33" si="0">SUM(I22+K22+O22)</f>
        <v>0</v>
      </c>
      <c r="Q22" s="276">
        <v>41</v>
      </c>
      <c r="R22" s="277">
        <f t="shared" ref="R22:R33" si="1">Q22-41</f>
        <v>0</v>
      </c>
      <c r="S22" s="278">
        <f t="shared" ref="S22:S33" si="2">L22*R22</f>
        <v>0</v>
      </c>
      <c r="T22" s="799"/>
      <c r="U22" s="279" t="s">
        <v>148</v>
      </c>
      <c r="V22" s="269"/>
      <c r="W22" s="280"/>
      <c r="X22" s="281">
        <f t="shared" ref="X22:X33" si="3">PRODUCT(V22*W22)</f>
        <v>0</v>
      </c>
      <c r="Y22" s="282"/>
      <c r="Z22" s="796"/>
      <c r="AA22" s="283"/>
      <c r="AB22" s="273"/>
      <c r="AC22" s="284"/>
      <c r="AD22" s="285"/>
      <c r="AE22" s="286">
        <f t="shared" ref="AE22:AE27" si="4">(AC22*AD22)</f>
        <v>0</v>
      </c>
      <c r="AF22" s="798"/>
      <c r="AG22" s="788"/>
    </row>
    <row r="23" spans="1:40" s="287" customFormat="1" ht="15" customHeight="1" x14ac:dyDescent="0.2">
      <c r="A23" s="268"/>
      <c r="B23" s="288"/>
      <c r="C23" s="289"/>
      <c r="D23" s="290"/>
      <c r="E23" s="288"/>
      <c r="F23" s="291"/>
      <c r="G23" s="792"/>
      <c r="H23" s="272"/>
      <c r="I23" s="789"/>
      <c r="J23" s="292"/>
      <c r="K23" s="790"/>
      <c r="L23" s="288"/>
      <c r="M23" s="269"/>
      <c r="N23" s="288"/>
      <c r="O23" s="789"/>
      <c r="P23" s="275">
        <f t="shared" si="0"/>
        <v>0</v>
      </c>
      <c r="Q23" s="276">
        <v>41</v>
      </c>
      <c r="R23" s="277">
        <f t="shared" si="1"/>
        <v>0</v>
      </c>
      <c r="S23" s="278">
        <f t="shared" si="2"/>
        <v>0</v>
      </c>
      <c r="T23" s="799"/>
      <c r="U23" s="293"/>
      <c r="V23" s="288"/>
      <c r="W23" s="294"/>
      <c r="X23" s="295">
        <f t="shared" si="3"/>
        <v>0</v>
      </c>
      <c r="Y23" s="282"/>
      <c r="Z23" s="796"/>
      <c r="AA23" s="283"/>
      <c r="AB23" s="292"/>
      <c r="AC23" s="274"/>
      <c r="AD23" s="296"/>
      <c r="AE23" s="286">
        <f t="shared" si="4"/>
        <v>0</v>
      </c>
      <c r="AF23" s="798"/>
      <c r="AG23" s="788"/>
    </row>
    <row r="24" spans="1:40" s="287" customFormat="1" ht="15" customHeight="1" x14ac:dyDescent="0.2">
      <c r="A24" s="268"/>
      <c r="B24" s="288"/>
      <c r="C24" s="289"/>
      <c r="D24" s="290"/>
      <c r="E24" s="288"/>
      <c r="F24" s="291"/>
      <c r="G24" s="792"/>
      <c r="H24" s="272"/>
      <c r="I24" s="789"/>
      <c r="J24" s="292"/>
      <c r="K24" s="790"/>
      <c r="L24" s="288"/>
      <c r="M24" s="269"/>
      <c r="N24" s="288"/>
      <c r="O24" s="789"/>
      <c r="P24" s="275">
        <f t="shared" si="0"/>
        <v>0</v>
      </c>
      <c r="Q24" s="276">
        <v>41</v>
      </c>
      <c r="R24" s="277">
        <f t="shared" si="1"/>
        <v>0</v>
      </c>
      <c r="S24" s="278">
        <f t="shared" si="2"/>
        <v>0</v>
      </c>
      <c r="T24" s="799"/>
      <c r="U24" s="293"/>
      <c r="V24" s="288"/>
      <c r="W24" s="294"/>
      <c r="X24" s="295">
        <f t="shared" si="3"/>
        <v>0</v>
      </c>
      <c r="Y24" s="282"/>
      <c r="Z24" s="796"/>
      <c r="AA24" s="283"/>
      <c r="AB24" s="292"/>
      <c r="AC24" s="274"/>
      <c r="AD24" s="296"/>
      <c r="AE24" s="286">
        <f t="shared" si="4"/>
        <v>0</v>
      </c>
      <c r="AF24" s="798"/>
      <c r="AG24" s="788"/>
    </row>
    <row r="25" spans="1:40" s="287" customFormat="1" ht="15" customHeight="1" x14ac:dyDescent="0.2">
      <c r="A25" s="268"/>
      <c r="B25" s="288"/>
      <c r="C25" s="289"/>
      <c r="D25" s="290"/>
      <c r="E25" s="288"/>
      <c r="F25" s="291"/>
      <c r="G25" s="792"/>
      <c r="H25" s="272"/>
      <c r="I25" s="789"/>
      <c r="J25" s="292"/>
      <c r="K25" s="790"/>
      <c r="L25" s="288"/>
      <c r="M25" s="269"/>
      <c r="N25" s="288"/>
      <c r="O25" s="789"/>
      <c r="P25" s="275">
        <f t="shared" si="0"/>
        <v>0</v>
      </c>
      <c r="Q25" s="276">
        <v>41</v>
      </c>
      <c r="R25" s="277">
        <f t="shared" si="1"/>
        <v>0</v>
      </c>
      <c r="S25" s="278">
        <f t="shared" si="2"/>
        <v>0</v>
      </c>
      <c r="T25" s="799"/>
      <c r="U25" s="293"/>
      <c r="V25" s="288"/>
      <c r="W25" s="294"/>
      <c r="X25" s="295">
        <f t="shared" si="3"/>
        <v>0</v>
      </c>
      <c r="Y25" s="282"/>
      <c r="Z25" s="796"/>
      <c r="AA25" s="283"/>
      <c r="AB25" s="292"/>
      <c r="AC25" s="274"/>
      <c r="AD25" s="296"/>
      <c r="AE25" s="286">
        <f t="shared" si="4"/>
        <v>0</v>
      </c>
      <c r="AF25" s="798"/>
      <c r="AG25" s="788"/>
    </row>
    <row r="26" spans="1:40" s="287" customFormat="1" ht="15" customHeight="1" x14ac:dyDescent="0.2">
      <c r="A26" s="268"/>
      <c r="B26" s="288"/>
      <c r="C26" s="289"/>
      <c r="D26" s="290"/>
      <c r="E26" s="288"/>
      <c r="F26" s="291"/>
      <c r="G26" s="792"/>
      <c r="H26" s="272"/>
      <c r="I26" s="789"/>
      <c r="J26" s="292"/>
      <c r="K26" s="790"/>
      <c r="L26" s="288"/>
      <c r="M26" s="269"/>
      <c r="N26" s="288"/>
      <c r="O26" s="789"/>
      <c r="P26" s="275">
        <f t="shared" si="0"/>
        <v>0</v>
      </c>
      <c r="Q26" s="276">
        <v>41</v>
      </c>
      <c r="R26" s="277">
        <f t="shared" si="1"/>
        <v>0</v>
      </c>
      <c r="S26" s="278">
        <f t="shared" si="2"/>
        <v>0</v>
      </c>
      <c r="T26" s="799"/>
      <c r="U26" s="293"/>
      <c r="V26" s="288"/>
      <c r="W26" s="294"/>
      <c r="X26" s="295">
        <f t="shared" si="3"/>
        <v>0</v>
      </c>
      <c r="Y26" s="282"/>
      <c r="Z26" s="796"/>
      <c r="AA26" s="283"/>
      <c r="AB26" s="292"/>
      <c r="AC26" s="274"/>
      <c r="AD26" s="296"/>
      <c r="AE26" s="286">
        <f t="shared" si="4"/>
        <v>0</v>
      </c>
      <c r="AF26" s="798"/>
      <c r="AG26" s="788"/>
    </row>
    <row r="27" spans="1:40" s="287" customFormat="1" ht="15" customHeight="1" x14ac:dyDescent="0.2">
      <c r="A27" s="268"/>
      <c r="B27" s="288"/>
      <c r="C27" s="289"/>
      <c r="D27" s="290"/>
      <c r="E27" s="288"/>
      <c r="F27" s="291"/>
      <c r="G27" s="792"/>
      <c r="H27" s="272"/>
      <c r="I27" s="789"/>
      <c r="J27" s="292"/>
      <c r="K27" s="790"/>
      <c r="L27" s="288"/>
      <c r="M27" s="269"/>
      <c r="N27" s="288"/>
      <c r="O27" s="789"/>
      <c r="P27" s="275">
        <f t="shared" si="0"/>
        <v>0</v>
      </c>
      <c r="Q27" s="276">
        <v>41</v>
      </c>
      <c r="R27" s="277">
        <f t="shared" si="1"/>
        <v>0</v>
      </c>
      <c r="S27" s="278">
        <f t="shared" si="2"/>
        <v>0</v>
      </c>
      <c r="T27" s="799"/>
      <c r="U27" s="293"/>
      <c r="V27" s="288"/>
      <c r="W27" s="294"/>
      <c r="X27" s="295">
        <f t="shared" si="3"/>
        <v>0</v>
      </c>
      <c r="Y27" s="282"/>
      <c r="Z27" s="796"/>
      <c r="AA27" s="283"/>
      <c r="AB27" s="292"/>
      <c r="AC27" s="274"/>
      <c r="AD27" s="296"/>
      <c r="AE27" s="286">
        <f t="shared" si="4"/>
        <v>0</v>
      </c>
      <c r="AF27" s="798"/>
      <c r="AG27" s="788"/>
    </row>
    <row r="28" spans="1:40" s="287" customFormat="1" ht="15" customHeight="1" x14ac:dyDescent="0.2">
      <c r="A28" s="268"/>
      <c r="B28" s="288"/>
      <c r="C28" s="289"/>
      <c r="D28" s="290"/>
      <c r="E28" s="288"/>
      <c r="F28" s="291"/>
      <c r="G28" s="792"/>
      <c r="H28" s="272"/>
      <c r="I28" s="789"/>
      <c r="J28" s="292"/>
      <c r="K28" s="790"/>
      <c r="L28" s="288"/>
      <c r="M28" s="269"/>
      <c r="N28" s="288"/>
      <c r="O28" s="789"/>
      <c r="P28" s="275">
        <f t="shared" si="0"/>
        <v>0</v>
      </c>
      <c r="Q28" s="276">
        <v>41</v>
      </c>
      <c r="R28" s="277">
        <f t="shared" si="1"/>
        <v>0</v>
      </c>
      <c r="S28" s="278">
        <f t="shared" si="2"/>
        <v>0</v>
      </c>
      <c r="T28" s="799"/>
      <c r="U28" s="293"/>
      <c r="V28" s="288"/>
      <c r="W28" s="294"/>
      <c r="X28" s="295">
        <f t="shared" si="3"/>
        <v>0</v>
      </c>
      <c r="Y28" s="282"/>
      <c r="Z28" s="796"/>
      <c r="AA28" s="794" t="s">
        <v>149</v>
      </c>
      <c r="AB28" s="794"/>
      <c r="AC28" s="794"/>
      <c r="AD28" s="794"/>
      <c r="AE28" s="794"/>
      <c r="AF28" s="798"/>
      <c r="AG28" s="788"/>
    </row>
    <row r="29" spans="1:40" s="287" customFormat="1" ht="15" customHeight="1" x14ac:dyDescent="0.2">
      <c r="A29" s="268"/>
      <c r="B29" s="288"/>
      <c r="C29" s="289"/>
      <c r="D29" s="290"/>
      <c r="E29" s="288"/>
      <c r="F29" s="291"/>
      <c r="G29" s="792"/>
      <c r="H29" s="272"/>
      <c r="I29" s="789"/>
      <c r="J29" s="292"/>
      <c r="K29" s="790"/>
      <c r="L29" s="288"/>
      <c r="M29" s="269"/>
      <c r="N29" s="288"/>
      <c r="O29" s="789"/>
      <c r="P29" s="275">
        <f t="shared" si="0"/>
        <v>0</v>
      </c>
      <c r="Q29" s="276">
        <v>41</v>
      </c>
      <c r="R29" s="277">
        <f t="shared" si="1"/>
        <v>0</v>
      </c>
      <c r="S29" s="278">
        <f t="shared" si="2"/>
        <v>0</v>
      </c>
      <c r="T29" s="799"/>
      <c r="U29" s="293"/>
      <c r="V29" s="288"/>
      <c r="W29" s="294"/>
      <c r="X29" s="295">
        <f t="shared" si="3"/>
        <v>0</v>
      </c>
      <c r="Y29" s="282"/>
      <c r="Z29" s="796"/>
      <c r="AA29" s="297" t="s">
        <v>150</v>
      </c>
      <c r="AB29" s="297" t="s">
        <v>144</v>
      </c>
      <c r="AC29" s="795"/>
      <c r="AD29" s="298" t="s">
        <v>151</v>
      </c>
      <c r="AE29" s="286"/>
      <c r="AF29" s="798"/>
      <c r="AG29" s="788"/>
    </row>
    <row r="30" spans="1:40" s="287" customFormat="1" ht="15" customHeight="1" x14ac:dyDescent="0.2">
      <c r="A30" s="268"/>
      <c r="B30" s="288"/>
      <c r="C30" s="289"/>
      <c r="D30" s="290"/>
      <c r="E30" s="288"/>
      <c r="F30" s="291"/>
      <c r="G30" s="792"/>
      <c r="H30" s="272"/>
      <c r="I30" s="789"/>
      <c r="J30" s="292"/>
      <c r="K30" s="790"/>
      <c r="L30" s="288"/>
      <c r="M30" s="269"/>
      <c r="N30" s="288"/>
      <c r="O30" s="789"/>
      <c r="P30" s="275">
        <f t="shared" si="0"/>
        <v>0</v>
      </c>
      <c r="Q30" s="276">
        <v>41</v>
      </c>
      <c r="R30" s="277">
        <f t="shared" si="1"/>
        <v>0</v>
      </c>
      <c r="S30" s="278">
        <f t="shared" si="2"/>
        <v>0</v>
      </c>
      <c r="T30" s="799"/>
      <c r="U30" s="293"/>
      <c r="V30" s="288"/>
      <c r="W30" s="294"/>
      <c r="X30" s="295">
        <f t="shared" si="3"/>
        <v>0</v>
      </c>
      <c r="Y30" s="282"/>
      <c r="Z30" s="796"/>
      <c r="AA30" s="299"/>
      <c r="AB30" s="300"/>
      <c r="AC30" s="795"/>
      <c r="AD30" s="298"/>
      <c r="AE30" s="286">
        <f>AB30*AD30</f>
        <v>0</v>
      </c>
      <c r="AF30" s="798"/>
      <c r="AG30" s="788"/>
    </row>
    <row r="31" spans="1:40" s="287" customFormat="1" ht="15" customHeight="1" x14ac:dyDescent="0.2">
      <c r="A31" s="268"/>
      <c r="B31" s="288"/>
      <c r="C31" s="289"/>
      <c r="D31" s="290"/>
      <c r="E31" s="288"/>
      <c r="F31" s="291"/>
      <c r="G31" s="792"/>
      <c r="H31" s="272"/>
      <c r="I31" s="789"/>
      <c r="J31" s="292"/>
      <c r="K31" s="790"/>
      <c r="L31" s="288"/>
      <c r="M31" s="269"/>
      <c r="N31" s="288"/>
      <c r="O31" s="789"/>
      <c r="P31" s="275">
        <f t="shared" si="0"/>
        <v>0</v>
      </c>
      <c r="Q31" s="276">
        <v>41</v>
      </c>
      <c r="R31" s="277">
        <f t="shared" si="1"/>
        <v>0</v>
      </c>
      <c r="S31" s="278">
        <f t="shared" si="2"/>
        <v>0</v>
      </c>
      <c r="T31" s="799"/>
      <c r="U31" s="293"/>
      <c r="V31" s="288"/>
      <c r="W31" s="294"/>
      <c r="X31" s="295">
        <f t="shared" si="3"/>
        <v>0</v>
      </c>
      <c r="Y31" s="282"/>
      <c r="Z31" s="796"/>
      <c r="AA31" s="299"/>
      <c r="AB31" s="300"/>
      <c r="AC31" s="795"/>
      <c r="AD31" s="298"/>
      <c r="AE31" s="286">
        <f>AB31*AD31</f>
        <v>0</v>
      </c>
      <c r="AF31" s="798"/>
      <c r="AG31" s="788"/>
    </row>
    <row r="32" spans="1:40" s="287" customFormat="1" ht="15" customHeight="1" x14ac:dyDescent="0.2">
      <c r="A32" s="268"/>
      <c r="B32" s="288"/>
      <c r="C32" s="289"/>
      <c r="D32" s="290"/>
      <c r="E32" s="288"/>
      <c r="F32" s="291"/>
      <c r="G32" s="792"/>
      <c r="H32" s="272"/>
      <c r="I32" s="789"/>
      <c r="J32" s="292"/>
      <c r="K32" s="790"/>
      <c r="L32" s="288"/>
      <c r="M32" s="269"/>
      <c r="N32" s="288"/>
      <c r="O32" s="789"/>
      <c r="P32" s="275">
        <f t="shared" si="0"/>
        <v>0</v>
      </c>
      <c r="Q32" s="276">
        <v>41</v>
      </c>
      <c r="R32" s="277">
        <f t="shared" si="1"/>
        <v>0</v>
      </c>
      <c r="S32" s="278">
        <f t="shared" si="2"/>
        <v>0</v>
      </c>
      <c r="T32" s="799"/>
      <c r="U32" s="293"/>
      <c r="V32" s="288"/>
      <c r="W32" s="294"/>
      <c r="X32" s="295">
        <f t="shared" si="3"/>
        <v>0</v>
      </c>
      <c r="Y32" s="282"/>
      <c r="Z32" s="796"/>
      <c r="AA32" s="299"/>
      <c r="AB32" s="300"/>
      <c r="AC32" s="795"/>
      <c r="AD32" s="298"/>
      <c r="AE32" s="286">
        <f>AB32*AD32</f>
        <v>0</v>
      </c>
      <c r="AF32" s="798"/>
      <c r="AG32" s="788"/>
    </row>
    <row r="33" spans="1:249" s="287" customFormat="1" ht="15" customHeight="1" x14ac:dyDescent="0.2">
      <c r="A33" s="268"/>
      <c r="B33" s="288"/>
      <c r="C33" s="289"/>
      <c r="D33" s="288"/>
      <c r="E33" s="288"/>
      <c r="F33" s="291"/>
      <c r="G33" s="792"/>
      <c r="H33" s="272"/>
      <c r="I33" s="789"/>
      <c r="J33" s="292"/>
      <c r="K33" s="790"/>
      <c r="L33" s="288"/>
      <c r="M33" s="269"/>
      <c r="N33" s="288"/>
      <c r="O33" s="789"/>
      <c r="P33" s="275">
        <f t="shared" si="0"/>
        <v>0</v>
      </c>
      <c r="Q33" s="276">
        <v>41</v>
      </c>
      <c r="R33" s="277">
        <f t="shared" si="1"/>
        <v>0</v>
      </c>
      <c r="S33" s="278">
        <f t="shared" si="2"/>
        <v>0</v>
      </c>
      <c r="T33" s="799"/>
      <c r="U33" s="293"/>
      <c r="V33" s="288"/>
      <c r="W33" s="294"/>
      <c r="X33" s="295">
        <f t="shared" si="3"/>
        <v>0</v>
      </c>
      <c r="Y33" s="282"/>
      <c r="Z33" s="796"/>
      <c r="AA33" s="299"/>
      <c r="AB33" s="300"/>
      <c r="AC33" s="795"/>
      <c r="AD33" s="298"/>
      <c r="AE33" s="286">
        <f>AB33*AD33</f>
        <v>0</v>
      </c>
      <c r="AF33" s="798"/>
      <c r="AG33" s="788"/>
    </row>
    <row r="34" spans="1:249" s="323" customFormat="1" ht="43.5" customHeight="1" x14ac:dyDescent="0.2">
      <c r="A34" s="301"/>
      <c r="B34" s="302">
        <f>SUM(B22:B33)</f>
        <v>0</v>
      </c>
      <c r="C34" s="301">
        <f>SUM(C22:C33)</f>
        <v>0</v>
      </c>
      <c r="D34" s="301">
        <f>SUM(D22:D33)</f>
        <v>0</v>
      </c>
      <c r="E34" s="302"/>
      <c r="F34" s="303">
        <f>SUM(F22:F33)</f>
        <v>0</v>
      </c>
      <c r="G34" s="792"/>
      <c r="H34" s="304">
        <f>SUM(H22:H33)</f>
        <v>0</v>
      </c>
      <c r="I34" s="305"/>
      <c r="J34" s="306">
        <f>SUM(J22:J33)</f>
        <v>0</v>
      </c>
      <c r="K34" s="305"/>
      <c r="L34" s="307"/>
      <c r="M34" s="306"/>
      <c r="N34" s="308"/>
      <c r="O34" s="305"/>
      <c r="P34" s="309">
        <f>(I34+K34+O34)</f>
        <v>0</v>
      </c>
      <c r="Q34" s="310">
        <v>41</v>
      </c>
      <c r="R34" s="311"/>
      <c r="S34" s="312">
        <f>SUM(S22:S33)</f>
        <v>0</v>
      </c>
      <c r="T34" s="799"/>
      <c r="U34" s="313"/>
      <c r="V34" s="314">
        <f>SUM(V22:V33)</f>
        <v>0</v>
      </c>
      <c r="W34" s="315"/>
      <c r="X34" s="316">
        <f>SUM(X22:X33)</f>
        <v>0</v>
      </c>
      <c r="Y34" s="317"/>
      <c r="Z34" s="796"/>
      <c r="AA34" s="318"/>
      <c r="AB34" s="319"/>
      <c r="AC34" s="319"/>
      <c r="AD34" s="320"/>
      <c r="AE34" s="321">
        <f>SUM(AE22:AE33)</f>
        <v>0</v>
      </c>
      <c r="AF34" s="798"/>
      <c r="AG34" s="788"/>
      <c r="AH34" s="322"/>
      <c r="AI34" s="322"/>
      <c r="AJ34" s="322"/>
      <c r="AK34" s="322"/>
      <c r="AL34" s="322"/>
      <c r="AM34" s="322"/>
      <c r="AN34" s="322"/>
      <c r="AO34" s="322"/>
      <c r="AP34" s="322"/>
      <c r="AQ34" s="322"/>
      <c r="AR34" s="322"/>
      <c r="AS34" s="322"/>
      <c r="AT34" s="322"/>
      <c r="AU34" s="322"/>
      <c r="AV34" s="322"/>
      <c r="AW34" s="322"/>
      <c r="AX34" s="322"/>
      <c r="AY34" s="322"/>
      <c r="AZ34" s="322"/>
      <c r="BA34" s="322"/>
      <c r="BB34" s="322"/>
      <c r="BC34" s="322"/>
      <c r="BD34" s="322"/>
      <c r="BE34" s="322"/>
      <c r="BF34" s="322"/>
      <c r="BG34" s="322"/>
      <c r="BH34" s="322"/>
      <c r="BI34" s="322"/>
      <c r="BJ34" s="322"/>
      <c r="BK34" s="322"/>
      <c r="BL34" s="322"/>
      <c r="BM34" s="322"/>
      <c r="BN34" s="322"/>
      <c r="BO34" s="322"/>
      <c r="BP34" s="322"/>
      <c r="BQ34" s="322"/>
      <c r="BR34" s="322"/>
      <c r="BS34" s="322"/>
      <c r="BT34" s="322"/>
      <c r="BU34" s="322"/>
      <c r="BV34" s="322"/>
      <c r="BW34" s="322"/>
      <c r="BX34" s="322"/>
      <c r="BY34" s="322"/>
      <c r="BZ34" s="322"/>
      <c r="CA34" s="322"/>
      <c r="CB34" s="322"/>
      <c r="CC34" s="322"/>
      <c r="CD34" s="322"/>
      <c r="CE34" s="322"/>
      <c r="CF34" s="322"/>
      <c r="CG34" s="322"/>
      <c r="CH34" s="322"/>
      <c r="CI34" s="322"/>
      <c r="CJ34" s="322"/>
      <c r="CK34" s="322"/>
      <c r="CL34" s="322"/>
      <c r="CM34" s="322"/>
      <c r="CN34" s="322"/>
      <c r="CO34" s="322"/>
      <c r="CP34" s="322"/>
      <c r="CQ34" s="322"/>
      <c r="CR34" s="322"/>
      <c r="CS34" s="322"/>
      <c r="CT34" s="322"/>
      <c r="CU34" s="322"/>
      <c r="CV34" s="322"/>
      <c r="CW34" s="322"/>
      <c r="CX34" s="322"/>
      <c r="CY34" s="322"/>
      <c r="CZ34" s="322"/>
      <c r="DA34" s="322"/>
      <c r="DB34" s="322"/>
      <c r="DC34" s="322"/>
      <c r="DD34" s="322"/>
      <c r="DE34" s="322"/>
      <c r="DF34" s="322"/>
      <c r="DG34" s="322"/>
      <c r="DH34" s="322"/>
      <c r="DI34" s="322"/>
      <c r="DJ34" s="322"/>
      <c r="DK34" s="322"/>
      <c r="DL34" s="322"/>
      <c r="DM34" s="322"/>
      <c r="DN34" s="322"/>
      <c r="DO34" s="322"/>
      <c r="DP34" s="322"/>
      <c r="DQ34" s="322"/>
      <c r="DR34" s="322"/>
      <c r="DS34" s="322"/>
      <c r="DT34" s="322"/>
      <c r="DU34" s="322"/>
      <c r="DV34" s="322"/>
      <c r="DW34" s="322"/>
      <c r="DX34" s="322"/>
      <c r="DY34" s="322"/>
      <c r="DZ34" s="322"/>
      <c r="EA34" s="322"/>
      <c r="EB34" s="322"/>
      <c r="EC34" s="322"/>
      <c r="ED34" s="322"/>
      <c r="EE34" s="322"/>
      <c r="EF34" s="322"/>
      <c r="EG34" s="322"/>
      <c r="EH34" s="322"/>
      <c r="EI34" s="322"/>
      <c r="EJ34" s="322"/>
      <c r="EK34" s="322"/>
      <c r="EL34" s="322"/>
      <c r="EM34" s="322"/>
      <c r="EN34" s="322"/>
      <c r="EO34" s="322"/>
      <c r="EP34" s="322"/>
      <c r="EQ34" s="322"/>
      <c r="ER34" s="322"/>
      <c r="ES34" s="322"/>
      <c r="ET34" s="322"/>
      <c r="EU34" s="322"/>
      <c r="EV34" s="322"/>
      <c r="EW34" s="322"/>
      <c r="EX34" s="322"/>
      <c r="EY34" s="322"/>
      <c r="EZ34" s="322"/>
      <c r="FA34" s="322"/>
      <c r="FB34" s="322"/>
      <c r="FC34" s="322"/>
      <c r="FD34" s="322"/>
      <c r="FE34" s="322"/>
      <c r="FF34" s="322"/>
      <c r="FG34" s="322"/>
      <c r="FH34" s="322"/>
      <c r="FI34" s="322"/>
      <c r="FJ34" s="322"/>
      <c r="FK34" s="322"/>
      <c r="FL34" s="322"/>
      <c r="FM34" s="322"/>
      <c r="FN34" s="322"/>
      <c r="FO34" s="322"/>
      <c r="FP34" s="322"/>
      <c r="FQ34" s="322"/>
      <c r="FR34" s="322"/>
      <c r="FS34" s="322"/>
      <c r="FT34" s="322"/>
      <c r="FU34" s="322"/>
      <c r="FV34" s="322"/>
      <c r="FW34" s="322"/>
      <c r="FX34" s="322"/>
      <c r="FY34" s="322"/>
      <c r="FZ34" s="322"/>
      <c r="GA34" s="322"/>
      <c r="GB34" s="322"/>
      <c r="GC34" s="322"/>
      <c r="GD34" s="322"/>
      <c r="GE34" s="322"/>
      <c r="GF34" s="322"/>
      <c r="GG34" s="322"/>
      <c r="GH34" s="322"/>
      <c r="GI34" s="322"/>
      <c r="GJ34" s="322"/>
      <c r="GK34" s="322"/>
      <c r="GL34" s="322"/>
      <c r="GM34" s="322"/>
      <c r="GN34" s="322"/>
      <c r="GO34" s="322"/>
      <c r="GP34" s="322"/>
      <c r="GQ34" s="322"/>
      <c r="GR34" s="322"/>
      <c r="GS34" s="322"/>
      <c r="GT34" s="322"/>
      <c r="GU34" s="322"/>
      <c r="GV34" s="322"/>
      <c r="GW34" s="322"/>
      <c r="GX34" s="322"/>
      <c r="GY34" s="322"/>
      <c r="GZ34" s="322"/>
      <c r="HA34" s="322"/>
      <c r="HB34" s="322"/>
      <c r="HC34" s="322"/>
      <c r="HD34" s="322"/>
      <c r="HE34" s="322"/>
      <c r="HF34" s="322"/>
      <c r="HG34" s="322"/>
      <c r="HH34" s="322"/>
      <c r="HI34" s="322"/>
      <c r="HJ34" s="322"/>
      <c r="HK34" s="322"/>
      <c r="HL34" s="322"/>
      <c r="HM34" s="322"/>
      <c r="HN34" s="322"/>
      <c r="HO34" s="322"/>
      <c r="HP34" s="322"/>
      <c r="HQ34" s="322"/>
      <c r="HR34" s="322"/>
      <c r="HS34" s="322"/>
      <c r="HT34" s="322"/>
      <c r="HU34" s="322"/>
      <c r="HV34" s="322"/>
      <c r="HW34" s="322"/>
      <c r="HX34" s="322"/>
      <c r="HY34" s="322"/>
      <c r="HZ34" s="322"/>
      <c r="IA34" s="322"/>
      <c r="IB34" s="322"/>
      <c r="IC34" s="322"/>
      <c r="ID34" s="322"/>
      <c r="IE34" s="322"/>
      <c r="IF34" s="322"/>
      <c r="IG34" s="322"/>
      <c r="IH34" s="322"/>
      <c r="II34" s="322"/>
      <c r="IJ34" s="322"/>
      <c r="IK34" s="322"/>
      <c r="IL34" s="322"/>
      <c r="IM34" s="322"/>
      <c r="IN34" s="322"/>
      <c r="IO34" s="322"/>
    </row>
    <row r="35" spans="1:249" s="327" customFormat="1" x14ac:dyDescent="0.2">
      <c r="A35" s="324"/>
      <c r="B35" s="232"/>
      <c r="C35" s="232"/>
      <c r="D35" s="325"/>
      <c r="E35" s="325"/>
      <c r="F35" s="325"/>
      <c r="G35" s="325"/>
      <c r="H35" s="326"/>
      <c r="I35" s="326"/>
      <c r="J35" s="326"/>
      <c r="K35" s="326"/>
      <c r="M35" s="326"/>
      <c r="N35" s="326"/>
      <c r="O35" s="326"/>
      <c r="P35" s="326"/>
      <c r="Q35" s="326"/>
      <c r="R35" s="326"/>
      <c r="S35" s="326"/>
      <c r="T35" s="326"/>
      <c r="V35" s="326"/>
      <c r="W35" s="328"/>
      <c r="X35" s="328"/>
      <c r="Y35" s="328"/>
      <c r="Z35" s="328"/>
      <c r="AA35" s="328"/>
      <c r="AB35" s="329"/>
      <c r="AC35" s="329"/>
      <c r="AD35" s="328"/>
      <c r="AE35" s="328"/>
      <c r="AF35" s="328"/>
    </row>
    <row r="36" spans="1:249" s="327" customFormat="1" x14ac:dyDescent="0.2">
      <c r="A36" s="324"/>
      <c r="B36" s="232"/>
      <c r="C36" s="232"/>
      <c r="D36" s="325"/>
      <c r="E36" s="325"/>
      <c r="F36" s="325"/>
      <c r="G36" s="325"/>
      <c r="H36" s="326"/>
      <c r="I36" s="326"/>
      <c r="J36" s="326"/>
      <c r="K36" s="326"/>
      <c r="M36" s="326"/>
      <c r="N36" s="326"/>
      <c r="O36" s="326"/>
      <c r="P36" s="326"/>
      <c r="Q36" s="326"/>
      <c r="R36" s="326"/>
      <c r="S36" s="326"/>
      <c r="T36" s="326"/>
      <c r="V36" s="326"/>
      <c r="W36" s="328"/>
      <c r="X36" s="328"/>
      <c r="Y36" s="328"/>
      <c r="Z36" s="328"/>
      <c r="AA36" s="328"/>
      <c r="AB36" s="329"/>
      <c r="AC36" s="329"/>
      <c r="AD36" s="328"/>
      <c r="AE36" s="328"/>
      <c r="AF36" s="328"/>
    </row>
    <row r="37" spans="1:249" s="327" customFormat="1" x14ac:dyDescent="0.2">
      <c r="A37" s="324"/>
      <c r="B37" s="232"/>
      <c r="C37" s="232"/>
      <c r="D37" s="325"/>
      <c r="E37" s="325"/>
      <c r="F37" s="325"/>
      <c r="G37" s="325"/>
      <c r="H37" s="326"/>
      <c r="I37" s="326"/>
      <c r="J37" s="326"/>
      <c r="K37" s="326"/>
      <c r="M37" s="326"/>
      <c r="N37" s="326"/>
      <c r="O37" s="326"/>
      <c r="P37" s="326"/>
      <c r="Q37" s="326"/>
      <c r="R37" s="326"/>
      <c r="S37" s="326"/>
      <c r="T37" s="326"/>
      <c r="V37" s="326"/>
      <c r="W37" s="328"/>
      <c r="X37" s="328"/>
      <c r="Y37" s="328"/>
      <c r="Z37" s="328"/>
      <c r="AA37" s="328"/>
      <c r="AB37" s="329"/>
      <c r="AC37" s="329"/>
      <c r="AD37" s="328"/>
      <c r="AE37" s="328"/>
      <c r="AF37" s="328"/>
    </row>
    <row r="38" spans="1:249" s="327" customFormat="1" x14ac:dyDescent="0.2">
      <c r="A38" s="324"/>
      <c r="B38" s="232"/>
      <c r="C38" s="232"/>
      <c r="D38" s="325"/>
      <c r="E38" s="325"/>
      <c r="F38" s="325"/>
      <c r="G38" s="325"/>
      <c r="H38" s="326"/>
      <c r="I38" s="326"/>
      <c r="J38" s="326"/>
      <c r="K38" s="326"/>
      <c r="M38" s="326"/>
      <c r="N38" s="326"/>
      <c r="O38" s="326"/>
      <c r="P38" s="326"/>
      <c r="Q38" s="326"/>
      <c r="R38" s="326"/>
      <c r="S38" s="326"/>
      <c r="T38" s="326"/>
      <c r="V38" s="326"/>
      <c r="W38" s="328"/>
      <c r="X38" s="328"/>
      <c r="Y38" s="328"/>
      <c r="Z38" s="328"/>
      <c r="AA38" s="328"/>
      <c r="AB38" s="329"/>
      <c r="AC38" s="329"/>
      <c r="AD38" s="328"/>
      <c r="AE38" s="328"/>
      <c r="AF38" s="328"/>
    </row>
    <row r="39" spans="1:249" s="327" customFormat="1" x14ac:dyDescent="0.2">
      <c r="A39" s="324"/>
      <c r="B39" s="232"/>
      <c r="C39" s="232"/>
      <c r="D39" s="325"/>
      <c r="E39" s="325"/>
      <c r="F39" s="325"/>
      <c r="G39" s="325"/>
      <c r="H39" s="326"/>
      <c r="I39" s="326"/>
      <c r="J39" s="326"/>
      <c r="K39" s="326"/>
      <c r="M39" s="326"/>
      <c r="N39" s="326"/>
      <c r="O39" s="326"/>
      <c r="P39" s="326"/>
      <c r="Q39" s="326"/>
      <c r="R39" s="326"/>
      <c r="S39" s="326"/>
      <c r="T39" s="326"/>
      <c r="V39" s="326"/>
      <c r="W39" s="328"/>
      <c r="X39" s="328"/>
      <c r="Y39" s="328"/>
      <c r="Z39" s="328"/>
      <c r="AA39" s="328"/>
      <c r="AB39" s="329"/>
      <c r="AC39" s="329"/>
      <c r="AD39" s="328"/>
      <c r="AE39" s="328"/>
      <c r="AF39" s="328"/>
    </row>
    <row r="40" spans="1:249" s="327" customFormat="1" x14ac:dyDescent="0.2">
      <c r="A40" s="324"/>
      <c r="B40" s="232"/>
      <c r="C40" s="232"/>
      <c r="D40" s="325"/>
      <c r="E40" s="325"/>
      <c r="F40" s="325"/>
      <c r="G40" s="325"/>
      <c r="H40" s="326"/>
      <c r="I40" s="326"/>
      <c r="J40" s="326"/>
      <c r="K40" s="326"/>
      <c r="M40" s="326"/>
      <c r="N40" s="326"/>
      <c r="O40" s="326"/>
      <c r="P40" s="326"/>
      <c r="Q40" s="326"/>
      <c r="R40" s="326"/>
      <c r="S40" s="326"/>
      <c r="T40" s="326"/>
      <c r="V40" s="326"/>
      <c r="W40" s="328"/>
      <c r="X40" s="328"/>
      <c r="Y40" s="328"/>
      <c r="Z40" s="328"/>
      <c r="AA40" s="328"/>
      <c r="AB40" s="329"/>
      <c r="AC40" s="329"/>
      <c r="AD40" s="328"/>
      <c r="AE40" s="328"/>
      <c r="AF40" s="328"/>
    </row>
    <row r="41" spans="1:249" s="327" customFormat="1" x14ac:dyDescent="0.2">
      <c r="A41" s="324"/>
      <c r="B41" s="232"/>
      <c r="C41" s="232"/>
      <c r="D41" s="325"/>
      <c r="E41" s="325"/>
      <c r="F41" s="325"/>
      <c r="G41" s="325"/>
      <c r="H41" s="326"/>
      <c r="I41" s="326"/>
      <c r="J41" s="326"/>
      <c r="K41" s="326"/>
      <c r="M41" s="326"/>
      <c r="N41" s="326"/>
      <c r="O41" s="326"/>
      <c r="P41" s="326"/>
      <c r="Q41" s="326"/>
      <c r="R41" s="326"/>
      <c r="S41" s="326"/>
      <c r="T41" s="326"/>
      <c r="V41" s="326"/>
      <c r="W41" s="328"/>
      <c r="X41" s="328"/>
      <c r="Y41" s="328"/>
      <c r="Z41" s="328"/>
      <c r="AA41" s="328"/>
      <c r="AB41" s="329"/>
      <c r="AC41" s="329"/>
      <c r="AD41" s="328"/>
      <c r="AE41" s="328"/>
      <c r="AF41" s="328"/>
    </row>
    <row r="42" spans="1:249" s="327" customFormat="1" x14ac:dyDescent="0.2">
      <c r="A42" s="324"/>
      <c r="B42" s="232"/>
      <c r="C42" s="232"/>
      <c r="D42" s="325"/>
      <c r="E42" s="325"/>
      <c r="F42" s="325"/>
      <c r="G42" s="325"/>
      <c r="H42" s="326"/>
      <c r="I42" s="326"/>
      <c r="J42" s="326"/>
      <c r="K42" s="326"/>
      <c r="M42" s="326"/>
      <c r="N42" s="326"/>
      <c r="O42" s="326"/>
      <c r="P42" s="326"/>
      <c r="Q42" s="326"/>
      <c r="R42" s="326"/>
      <c r="S42" s="326"/>
      <c r="T42" s="326"/>
      <c r="V42" s="326"/>
      <c r="W42" s="328"/>
      <c r="X42" s="328"/>
      <c r="Y42" s="328"/>
      <c r="Z42" s="328"/>
      <c r="AA42" s="328"/>
      <c r="AB42" s="329"/>
      <c r="AC42" s="329"/>
      <c r="AD42" s="328"/>
      <c r="AE42" s="328"/>
      <c r="AF42" s="328"/>
    </row>
    <row r="43" spans="1:249" s="327" customFormat="1" x14ac:dyDescent="0.2">
      <c r="A43" s="324"/>
      <c r="B43" s="232"/>
      <c r="C43" s="232"/>
      <c r="D43" s="325"/>
      <c r="E43" s="325"/>
      <c r="F43" s="325"/>
      <c r="G43" s="325"/>
      <c r="H43" s="326"/>
      <c r="I43" s="326"/>
      <c r="J43" s="326"/>
      <c r="K43" s="326"/>
      <c r="M43" s="326"/>
      <c r="N43" s="326"/>
      <c r="O43" s="326"/>
      <c r="P43" s="326"/>
      <c r="Q43" s="326"/>
      <c r="R43" s="326"/>
      <c r="S43" s="326"/>
      <c r="T43" s="326"/>
      <c r="V43" s="326"/>
      <c r="W43" s="328"/>
      <c r="X43" s="328"/>
      <c r="Y43" s="328"/>
      <c r="Z43" s="328"/>
      <c r="AA43" s="328"/>
      <c r="AB43" s="329"/>
      <c r="AC43" s="329"/>
      <c r="AD43" s="328"/>
      <c r="AE43" s="328"/>
      <c r="AF43" s="328"/>
    </row>
    <row r="44" spans="1:249" s="327" customFormat="1" x14ac:dyDescent="0.2">
      <c r="A44" s="324"/>
      <c r="B44" s="232"/>
      <c r="C44" s="232"/>
      <c r="D44" s="325"/>
      <c r="E44" s="325"/>
      <c r="F44" s="325"/>
      <c r="G44" s="325"/>
      <c r="H44" s="326"/>
      <c r="I44" s="326"/>
      <c r="J44" s="326"/>
      <c r="K44" s="326"/>
      <c r="M44" s="326"/>
      <c r="N44" s="326"/>
      <c r="O44" s="326"/>
      <c r="P44" s="326"/>
      <c r="Q44" s="326"/>
      <c r="R44" s="326"/>
      <c r="S44" s="326"/>
      <c r="T44" s="326"/>
      <c r="V44" s="326"/>
      <c r="W44" s="328"/>
      <c r="X44" s="328"/>
      <c r="Y44" s="328"/>
      <c r="Z44" s="328"/>
      <c r="AA44" s="328"/>
      <c r="AB44" s="329"/>
      <c r="AC44" s="329"/>
      <c r="AD44" s="328"/>
      <c r="AE44" s="328"/>
      <c r="AF44" s="328"/>
    </row>
    <row r="45" spans="1:249" s="327" customFormat="1" x14ac:dyDescent="0.2">
      <c r="A45" s="324"/>
      <c r="B45" s="232"/>
      <c r="C45" s="232"/>
      <c r="D45" s="325"/>
      <c r="E45" s="325"/>
      <c r="F45" s="325"/>
      <c r="G45" s="325"/>
      <c r="H45" s="326"/>
      <c r="I45" s="326"/>
      <c r="J45" s="326"/>
      <c r="K45" s="326"/>
      <c r="M45" s="326"/>
      <c r="N45" s="326"/>
      <c r="O45" s="326"/>
      <c r="P45" s="326"/>
      <c r="Q45" s="326"/>
      <c r="R45" s="326"/>
      <c r="S45" s="326"/>
      <c r="T45" s="326"/>
      <c r="V45" s="326"/>
      <c r="W45" s="328"/>
      <c r="X45" s="328"/>
      <c r="Y45" s="328"/>
      <c r="Z45" s="328"/>
      <c r="AA45" s="328"/>
      <c r="AB45" s="329"/>
      <c r="AC45" s="329"/>
      <c r="AD45" s="328"/>
      <c r="AE45" s="328"/>
      <c r="AF45" s="328"/>
    </row>
    <row r="46" spans="1:249" s="327" customFormat="1" x14ac:dyDescent="0.2">
      <c r="A46" s="324"/>
      <c r="B46" s="232"/>
      <c r="C46" s="232"/>
      <c r="D46" s="325"/>
      <c r="E46" s="325"/>
      <c r="F46" s="325"/>
      <c r="G46" s="325"/>
      <c r="H46" s="326"/>
      <c r="I46" s="326"/>
      <c r="J46" s="326"/>
      <c r="K46" s="326"/>
      <c r="M46" s="326"/>
      <c r="N46" s="326"/>
      <c r="O46" s="326"/>
      <c r="P46" s="326"/>
      <c r="Q46" s="326"/>
      <c r="R46" s="326"/>
      <c r="S46" s="326"/>
      <c r="T46" s="326"/>
      <c r="V46" s="326"/>
      <c r="W46" s="328"/>
      <c r="X46" s="328"/>
      <c r="Y46" s="328"/>
      <c r="Z46" s="328"/>
      <c r="AA46" s="328"/>
      <c r="AB46" s="329"/>
      <c r="AC46" s="329"/>
      <c r="AD46" s="328"/>
      <c r="AE46" s="328"/>
      <c r="AF46" s="328"/>
    </row>
    <row r="47" spans="1:249" s="327" customFormat="1" x14ac:dyDescent="0.2">
      <c r="A47" s="324"/>
      <c r="B47" s="232"/>
      <c r="C47" s="232"/>
      <c r="D47" s="325"/>
      <c r="E47" s="325"/>
      <c r="F47" s="325"/>
      <c r="G47" s="325"/>
      <c r="H47" s="326"/>
      <c r="I47" s="326"/>
      <c r="J47" s="326"/>
      <c r="K47" s="326"/>
      <c r="M47" s="326"/>
      <c r="N47" s="326"/>
      <c r="O47" s="326"/>
      <c r="P47" s="326"/>
      <c r="Q47" s="326"/>
      <c r="R47" s="326"/>
      <c r="S47" s="326"/>
      <c r="T47" s="326"/>
      <c r="V47" s="326"/>
      <c r="W47" s="330"/>
      <c r="X47" s="328"/>
      <c r="Y47" s="328"/>
      <c r="Z47" s="328"/>
      <c r="AA47" s="328"/>
      <c r="AB47" s="329"/>
      <c r="AC47" s="329"/>
      <c r="AD47" s="328"/>
      <c r="AE47" s="328"/>
      <c r="AF47" s="328"/>
    </row>
  </sheetData>
  <mergeCells count="28">
    <mergeCell ref="AG21:AG34"/>
    <mergeCell ref="I22:I33"/>
    <mergeCell ref="K22:K33"/>
    <mergeCell ref="O22:O33"/>
    <mergeCell ref="A6:F6"/>
    <mergeCell ref="G6:G34"/>
    <mergeCell ref="H6:S13"/>
    <mergeCell ref="AA28:AE28"/>
    <mergeCell ref="AC29:AC33"/>
    <mergeCell ref="Z6:Z34"/>
    <mergeCell ref="AA6:AE20"/>
    <mergeCell ref="AF6:AF34"/>
    <mergeCell ref="T6:T34"/>
    <mergeCell ref="U6:Y20"/>
    <mergeCell ref="AG6:AG20"/>
    <mergeCell ref="A7:B7"/>
    <mergeCell ref="A2:D2"/>
    <mergeCell ref="E2:F2"/>
    <mergeCell ref="A3:D3"/>
    <mergeCell ref="E3:K3"/>
    <mergeCell ref="A5:AG5"/>
    <mergeCell ref="Q14:S20"/>
    <mergeCell ref="A20:F20"/>
    <mergeCell ref="C7:F7"/>
    <mergeCell ref="H14:I20"/>
    <mergeCell ref="J14:K20"/>
    <mergeCell ref="L14:O20"/>
    <mergeCell ref="P14:P21"/>
  </mergeCells>
  <dataValidations count="1">
    <dataValidation type="list" allowBlank="1" showInputMessage="1" showErrorMessage="1" sqref="E2:F2" xr:uid="{00000000-0002-0000-0100-000000000000}">
      <formula1>Regioni</formula1>
      <formula2>0</formula2>
    </dataValidation>
  </dataValidations>
  <printOptions horizontalCentered="1"/>
  <pageMargins left="0.25" right="0.25" top="0.75" bottom="0.75" header="0.3" footer="0.3"/>
  <pageSetup paperSize="9" scale="45" pageOrder="overThenDown" orientation="landscape" useFirstPageNumber="1" horizontalDpi="300" verticalDpi="300"/>
  <headerFooter>
    <oddHeader>&amp;C&amp;A&amp;RDATASHEET  03
rev 04
  ??/01/2020</oddHeader>
    <oddFooter>&amp;CPagina &amp;P</oddFooter>
  </headerFooter>
  <drawing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100-000001000000}">
          <x14:formula1>
            <xm:f>legend!$I$1</xm:f>
          </x14:formula1>
          <x14:formula2>
            <xm:f>0</xm:f>
          </x14:formula2>
          <xm:sqref>B8:B19 D8:D19 F8:F19</xm:sqref>
        </x14:dataValidation>
        <x14:dataValidation type="list" allowBlank="1" showInputMessage="1" showErrorMessage="1" xr:uid="{00000000-0002-0000-0100-000002000000}">
          <x14:formula1>
            <xm:f>legend!$F$2:$F$22</xm:f>
          </x14:formula1>
          <x14:formula2>
            <xm:f>0</xm:f>
          </x14:formula2>
          <xm:sqref>U22:U33</xm:sqref>
        </x14:dataValidation>
        <x14:dataValidation type="list" allowBlank="1" showInputMessage="1" showErrorMessage="1" xr:uid="{00000000-0002-0000-0100-000003000000}">
          <x14:formula1>
            <xm:f>legend!$G$2:$G$16</xm:f>
          </x14:formula1>
          <x14:formula2>
            <xm:f>0</xm:f>
          </x14:formula2>
          <xm:sqref>M22:M33</xm:sqref>
        </x14:dataValidation>
        <x14:dataValidation type="list" allowBlank="1" showInputMessage="1" showErrorMessage="1" xr:uid="{00000000-0002-0000-0100-000004000000}">
          <x14:formula1>
            <xm:f>legend!$B$3:$B$55</xm:f>
          </x14:formula1>
          <x14:formula2>
            <xm:f>0</xm:f>
          </x14:formula2>
          <xm:sqref>E4</xm:sqref>
        </x14:dataValidation>
        <x14:dataValidation type="list" allowBlank="1" showInputMessage="1" showErrorMessage="1" xr:uid="{00000000-0002-0000-0100-000005000000}">
          <x14:formula1>
            <xm:f>legend!$D$2:$D$25</xm:f>
          </x14:formula1>
          <x14:formula2>
            <xm:f>0</xm:f>
          </x14:formula2>
          <xm:sqref>A22:A33</xm:sqref>
        </x14:dataValidation>
        <x14:dataValidation type="list" allowBlank="1" showInputMessage="1" showErrorMessage="1" xr:uid="{00000000-0002-0000-0100-000006000000}">
          <x14:formula1>
            <xm:f>legend!$J$2:$J$5</xm:f>
          </x14:formula1>
          <x14:formula2>
            <xm:f>0</xm:f>
          </x14:formula2>
          <xm:sqref>AA22:AA27</xm:sqref>
        </x14:dataValidation>
        <x14:dataValidation type="list" allowBlank="1" showInputMessage="1" showErrorMessage="1" xr:uid="{00000000-0002-0000-0100-000007000000}">
          <x14:formula1>
            <xm:f>legend!$B$2:$B$42</xm:f>
          </x14:formula1>
          <x14:formula2>
            <xm:f>0</xm:f>
          </x14:formula2>
          <xm:sqref>E3:K3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2D050"/>
  </sheetPr>
  <dimension ref="A1:AMJ22"/>
  <sheetViews>
    <sheetView zoomScale="95" zoomScaleNormal="95" workbookViewId="0">
      <selection activeCell="Z6" sqref="Z6:Z22"/>
    </sheetView>
  </sheetViews>
  <sheetFormatPr defaultColWidth="10.75" defaultRowHeight="14.25" x14ac:dyDescent="0.2"/>
  <cols>
    <col min="1" max="1" width="30.5" style="324" customWidth="1"/>
    <col min="2" max="3" width="10.875" style="232" customWidth="1"/>
    <col min="4" max="4" width="12.5" style="325" customWidth="1"/>
    <col min="5" max="5" width="13.125" style="325" customWidth="1"/>
    <col min="6" max="7" width="11.625" style="325" customWidth="1"/>
    <col min="8" max="8" width="24.5" style="228" customWidth="1"/>
    <col min="9" max="9" width="13.375" style="228" customWidth="1"/>
    <col min="10" max="10" width="15.875" style="228" customWidth="1"/>
    <col min="11" max="11" width="14.625" style="228" customWidth="1"/>
    <col min="12" max="12" width="18.75" style="229" customWidth="1"/>
    <col min="13" max="13" width="14" style="228" customWidth="1"/>
    <col min="14" max="14" width="14.375" style="228" customWidth="1"/>
    <col min="15" max="15" width="6.125" style="331" customWidth="1"/>
    <col min="16" max="16" width="32.625" style="229" customWidth="1"/>
    <col min="17" max="17" width="9.375" style="228" customWidth="1"/>
    <col min="18" max="19" width="8.25" style="230" customWidth="1"/>
    <col min="20" max="20" width="5.625" style="230" customWidth="1"/>
    <col min="21" max="21" width="18.625" style="230" customWidth="1"/>
    <col min="22" max="23" width="18.625" style="231" customWidth="1"/>
    <col min="24" max="25" width="18.625" style="230" customWidth="1"/>
    <col min="26" max="26" width="8.75" style="230" customWidth="1"/>
    <col min="27" max="27" width="25.375" style="229" customWidth="1"/>
    <col min="28" max="1024" width="10.75" style="229"/>
  </cols>
  <sheetData>
    <row r="1" spans="1:34" x14ac:dyDescent="0.2">
      <c r="H1" s="228" t="s">
        <v>152</v>
      </c>
    </row>
    <row r="3" spans="1:34" ht="40.5" customHeight="1" x14ac:dyDescent="0.2">
      <c r="A3" s="712" t="s">
        <v>0</v>
      </c>
      <c r="B3" s="712"/>
      <c r="C3" s="712"/>
      <c r="D3" s="712"/>
      <c r="E3" s="803" t="str">
        <f>HYPERLINK(Summary!E2)</f>
        <v/>
      </c>
      <c r="F3" s="803"/>
      <c r="G3" s="332"/>
      <c r="H3" s="2"/>
      <c r="I3" s="2"/>
      <c r="J3" s="229"/>
      <c r="K3" s="229"/>
      <c r="L3" s="228"/>
      <c r="O3" s="228"/>
    </row>
    <row r="4" spans="1:34" ht="45" customHeight="1" x14ac:dyDescent="0.2">
      <c r="A4" s="785" t="s">
        <v>1</v>
      </c>
      <c r="B4" s="785"/>
      <c r="C4" s="785"/>
      <c r="D4" s="785"/>
      <c r="E4" s="804"/>
      <c r="F4" s="804"/>
      <c r="G4" s="804"/>
      <c r="H4" s="804"/>
      <c r="I4" s="804"/>
      <c r="J4" s="229"/>
      <c r="K4" s="229"/>
      <c r="L4" s="228"/>
      <c r="N4" s="228" t="s">
        <v>152</v>
      </c>
      <c r="O4" s="228"/>
    </row>
    <row r="5" spans="1:34" ht="43.5" customHeight="1" x14ac:dyDescent="0.2">
      <c r="A5" s="805" t="s">
        <v>153</v>
      </c>
      <c r="B5" s="805"/>
      <c r="C5" s="805"/>
      <c r="D5" s="805"/>
      <c r="E5" s="805"/>
      <c r="F5" s="805"/>
      <c r="G5" s="805"/>
      <c r="H5" s="805"/>
      <c r="I5" s="805"/>
      <c r="J5" s="805"/>
      <c r="K5" s="805"/>
      <c r="L5" s="805"/>
      <c r="M5" s="805"/>
      <c r="N5" s="805"/>
      <c r="O5" s="805"/>
      <c r="P5" s="805"/>
      <c r="Q5" s="805"/>
      <c r="R5" s="805"/>
      <c r="S5" s="805"/>
      <c r="T5" s="805"/>
      <c r="U5" s="805"/>
      <c r="V5" s="805"/>
      <c r="W5" s="805"/>
      <c r="X5" s="805"/>
      <c r="Y5" s="805"/>
      <c r="Z5" s="805"/>
      <c r="AA5" s="805"/>
    </row>
    <row r="6" spans="1:34" s="236" customFormat="1" ht="21.75" customHeight="1" x14ac:dyDescent="0.2">
      <c r="A6" s="806" t="s">
        <v>122</v>
      </c>
      <c r="B6" s="806"/>
      <c r="C6" s="806"/>
      <c r="D6" s="806"/>
      <c r="E6" s="806"/>
      <c r="F6" s="806"/>
      <c r="G6" s="807"/>
      <c r="H6" s="808" t="s">
        <v>154</v>
      </c>
      <c r="I6" s="808"/>
      <c r="J6" s="808"/>
      <c r="K6" s="808"/>
      <c r="L6" s="808"/>
      <c r="M6" s="808"/>
      <c r="N6" s="808"/>
      <c r="O6" s="809"/>
      <c r="P6" s="810" t="s">
        <v>83</v>
      </c>
      <c r="Q6" s="810"/>
      <c r="R6" s="810"/>
      <c r="S6" s="810"/>
      <c r="T6" s="805"/>
      <c r="U6" s="811" t="s">
        <v>84</v>
      </c>
      <c r="V6" s="811"/>
      <c r="W6" s="811"/>
      <c r="X6" s="811"/>
      <c r="Y6" s="811"/>
      <c r="Z6" s="812"/>
      <c r="AA6" s="813" t="s">
        <v>85</v>
      </c>
      <c r="AB6" s="229"/>
      <c r="AC6" s="229"/>
      <c r="AD6" s="229"/>
      <c r="AE6" s="229"/>
      <c r="AF6" s="229"/>
      <c r="AG6" s="229"/>
      <c r="AH6" s="229"/>
    </row>
    <row r="7" spans="1:34" s="236" customFormat="1" ht="18.75" customHeight="1" x14ac:dyDescent="0.2">
      <c r="A7" s="806"/>
      <c r="B7" s="806"/>
      <c r="C7" s="806"/>
      <c r="D7" s="806"/>
      <c r="E7" s="806"/>
      <c r="F7" s="806"/>
      <c r="G7" s="807"/>
      <c r="H7" s="814" t="s">
        <v>107</v>
      </c>
      <c r="I7" s="814"/>
      <c r="J7" s="815" t="s">
        <v>155</v>
      </c>
      <c r="K7" s="815"/>
      <c r="L7" s="815" t="s">
        <v>109</v>
      </c>
      <c r="M7" s="815"/>
      <c r="N7" s="815"/>
      <c r="O7" s="809"/>
      <c r="P7" s="810"/>
      <c r="Q7" s="810"/>
      <c r="R7" s="810"/>
      <c r="S7" s="810"/>
      <c r="T7" s="805"/>
      <c r="U7" s="811"/>
      <c r="V7" s="811"/>
      <c r="W7" s="811"/>
      <c r="X7" s="811"/>
      <c r="Y7" s="811"/>
      <c r="Z7" s="812"/>
      <c r="AA7" s="813"/>
      <c r="AB7" s="229"/>
      <c r="AC7" s="229"/>
      <c r="AD7" s="229"/>
      <c r="AE7" s="229"/>
      <c r="AF7" s="229"/>
      <c r="AG7" s="229"/>
      <c r="AH7" s="229"/>
    </row>
    <row r="8" spans="1:34" s="236" customFormat="1" ht="51.75" customHeight="1" x14ac:dyDescent="0.2">
      <c r="A8" s="806"/>
      <c r="B8" s="806"/>
      <c r="C8" s="806"/>
      <c r="D8" s="806"/>
      <c r="E8" s="806"/>
      <c r="F8" s="806"/>
      <c r="G8" s="807"/>
      <c r="H8" s="814"/>
      <c r="I8" s="814"/>
      <c r="J8" s="815"/>
      <c r="K8" s="815"/>
      <c r="L8" s="815"/>
      <c r="M8" s="815"/>
      <c r="N8" s="815"/>
      <c r="O8" s="809"/>
      <c r="P8" s="810"/>
      <c r="Q8" s="810"/>
      <c r="R8" s="810"/>
      <c r="S8" s="810"/>
      <c r="T8" s="805"/>
      <c r="U8" s="811"/>
      <c r="V8" s="811"/>
      <c r="W8" s="811"/>
      <c r="X8" s="811"/>
      <c r="Y8" s="811"/>
      <c r="Z8" s="812"/>
      <c r="AA8" s="813"/>
      <c r="AB8" s="229"/>
      <c r="AC8" s="229"/>
      <c r="AD8" s="229"/>
      <c r="AE8" s="229"/>
      <c r="AF8" s="229"/>
      <c r="AG8" s="229"/>
      <c r="AH8" s="229"/>
    </row>
    <row r="9" spans="1:34" s="343" customFormat="1" ht="70.5" customHeight="1" x14ac:dyDescent="0.2">
      <c r="A9" s="249" t="s">
        <v>123</v>
      </c>
      <c r="B9" s="250" t="s">
        <v>156</v>
      </c>
      <c r="C9" s="250"/>
      <c r="D9" s="250" t="s">
        <v>126</v>
      </c>
      <c r="E9" s="251" t="s">
        <v>127</v>
      </c>
      <c r="F9" s="251" t="s">
        <v>128</v>
      </c>
      <c r="G9" s="807"/>
      <c r="H9" s="334" t="s">
        <v>129</v>
      </c>
      <c r="I9" s="335" t="s">
        <v>157</v>
      </c>
      <c r="J9" s="336" t="s">
        <v>131</v>
      </c>
      <c r="K9" s="335" t="s">
        <v>157</v>
      </c>
      <c r="L9" s="337" t="s">
        <v>132</v>
      </c>
      <c r="M9" s="338" t="s">
        <v>158</v>
      </c>
      <c r="N9" s="338" t="s">
        <v>157</v>
      </c>
      <c r="O9" s="809"/>
      <c r="P9" s="339" t="s">
        <v>37</v>
      </c>
      <c r="Q9" s="340" t="s">
        <v>139</v>
      </c>
      <c r="R9" s="341" t="s">
        <v>140</v>
      </c>
      <c r="S9" s="342" t="s">
        <v>141</v>
      </c>
      <c r="T9" s="805"/>
      <c r="U9" s="263" t="s">
        <v>143</v>
      </c>
      <c r="V9" s="264" t="s">
        <v>144</v>
      </c>
      <c r="W9" s="264" t="s">
        <v>159</v>
      </c>
      <c r="X9" s="265" t="s">
        <v>146</v>
      </c>
      <c r="Y9" s="266" t="s">
        <v>141</v>
      </c>
      <c r="Z9" s="812"/>
      <c r="AA9" s="813"/>
    </row>
    <row r="10" spans="1:34" s="287" customFormat="1" ht="15" x14ac:dyDescent="0.2">
      <c r="A10" s="344"/>
      <c r="B10" s="345"/>
      <c r="C10" s="346"/>
      <c r="D10" s="347"/>
      <c r="E10" s="345"/>
      <c r="F10" s="345"/>
      <c r="G10" s="807"/>
      <c r="H10" s="348"/>
      <c r="I10" s="816"/>
      <c r="J10" s="349"/>
      <c r="K10" s="816"/>
      <c r="L10" s="349"/>
      <c r="M10" s="349"/>
      <c r="N10" s="816"/>
      <c r="O10" s="809"/>
      <c r="P10" s="348"/>
      <c r="Q10" s="349"/>
      <c r="R10" s="350"/>
      <c r="S10" s="351">
        <f t="shared" ref="S10:S21" si="0">PRODUCT(Q10*R10)</f>
        <v>0</v>
      </c>
      <c r="T10" s="805"/>
      <c r="U10" s="348"/>
      <c r="V10" s="349"/>
      <c r="W10" s="349"/>
      <c r="X10" s="349"/>
      <c r="Y10" s="351">
        <v>0</v>
      </c>
      <c r="Z10" s="812"/>
      <c r="AA10" s="352"/>
    </row>
    <row r="11" spans="1:34" s="287" customFormat="1" ht="15" x14ac:dyDescent="0.2">
      <c r="A11" s="344"/>
      <c r="B11" s="345"/>
      <c r="C11" s="346"/>
      <c r="D11" s="347"/>
      <c r="E11" s="345"/>
      <c r="F11" s="345"/>
      <c r="G11" s="807"/>
      <c r="H11" s="348"/>
      <c r="I11" s="816"/>
      <c r="J11" s="349"/>
      <c r="K11" s="816"/>
      <c r="L11" s="349"/>
      <c r="M11" s="349"/>
      <c r="N11" s="816"/>
      <c r="O11" s="809"/>
      <c r="P11" s="348"/>
      <c r="Q11" s="349"/>
      <c r="R11" s="350"/>
      <c r="S11" s="351">
        <f t="shared" si="0"/>
        <v>0</v>
      </c>
      <c r="T11" s="805"/>
      <c r="U11" s="348"/>
      <c r="V11" s="349"/>
      <c r="W11" s="349"/>
      <c r="X11" s="349"/>
      <c r="Y11" s="351">
        <f t="shared" ref="Y11:Y21" si="1">W11*X11</f>
        <v>0</v>
      </c>
      <c r="Z11" s="812"/>
      <c r="AA11" s="353"/>
    </row>
    <row r="12" spans="1:34" s="287" customFormat="1" ht="15" x14ac:dyDescent="0.2">
      <c r="A12" s="344"/>
      <c r="B12" s="345"/>
      <c r="C12" s="346"/>
      <c r="D12" s="347"/>
      <c r="E12" s="345"/>
      <c r="F12" s="345"/>
      <c r="G12" s="807"/>
      <c r="H12" s="348"/>
      <c r="I12" s="816"/>
      <c r="J12" s="349"/>
      <c r="K12" s="816"/>
      <c r="L12" s="349"/>
      <c r="M12" s="349"/>
      <c r="N12" s="816"/>
      <c r="O12" s="809"/>
      <c r="P12" s="348"/>
      <c r="Q12" s="349"/>
      <c r="R12" s="350"/>
      <c r="S12" s="351">
        <f t="shared" si="0"/>
        <v>0</v>
      </c>
      <c r="T12" s="805"/>
      <c r="U12" s="348"/>
      <c r="V12" s="349"/>
      <c r="W12" s="349"/>
      <c r="X12" s="349"/>
      <c r="Y12" s="351">
        <f t="shared" si="1"/>
        <v>0</v>
      </c>
      <c r="Z12" s="812"/>
      <c r="AA12" s="353"/>
    </row>
    <row r="13" spans="1:34" s="287" customFormat="1" ht="15" x14ac:dyDescent="0.2">
      <c r="A13" s="344"/>
      <c r="B13" s="345"/>
      <c r="C13" s="346"/>
      <c r="D13" s="347"/>
      <c r="E13" s="345"/>
      <c r="F13" s="345"/>
      <c r="G13" s="807"/>
      <c r="H13" s="348"/>
      <c r="I13" s="816"/>
      <c r="J13" s="349"/>
      <c r="K13" s="816"/>
      <c r="L13" s="349"/>
      <c r="M13" s="349"/>
      <c r="N13" s="816"/>
      <c r="O13" s="809"/>
      <c r="P13" s="348"/>
      <c r="Q13" s="349"/>
      <c r="R13" s="350"/>
      <c r="S13" s="351">
        <f t="shared" si="0"/>
        <v>0</v>
      </c>
      <c r="T13" s="805"/>
      <c r="U13" s="348"/>
      <c r="V13" s="349"/>
      <c r="W13" s="349"/>
      <c r="X13" s="349"/>
      <c r="Y13" s="351">
        <f t="shared" si="1"/>
        <v>0</v>
      </c>
      <c r="Z13" s="812"/>
      <c r="AA13" s="353"/>
    </row>
    <row r="14" spans="1:34" s="287" customFormat="1" ht="15" x14ac:dyDescent="0.2">
      <c r="A14" s="344"/>
      <c r="B14" s="354"/>
      <c r="C14" s="355"/>
      <c r="D14" s="347"/>
      <c r="E14" s="345"/>
      <c r="F14" s="345"/>
      <c r="G14" s="807"/>
      <c r="H14" s="348"/>
      <c r="I14" s="816"/>
      <c r="J14" s="349"/>
      <c r="K14" s="816"/>
      <c r="L14" s="349"/>
      <c r="M14" s="349"/>
      <c r="N14" s="816"/>
      <c r="O14" s="809"/>
      <c r="P14" s="348"/>
      <c r="Q14" s="349"/>
      <c r="R14" s="350"/>
      <c r="S14" s="351">
        <f t="shared" si="0"/>
        <v>0</v>
      </c>
      <c r="T14" s="805"/>
      <c r="U14" s="348"/>
      <c r="V14" s="349"/>
      <c r="W14" s="349"/>
      <c r="X14" s="349"/>
      <c r="Y14" s="351">
        <f t="shared" si="1"/>
        <v>0</v>
      </c>
      <c r="Z14" s="812"/>
      <c r="AA14" s="356"/>
    </row>
    <row r="15" spans="1:34" s="287" customFormat="1" ht="15" x14ac:dyDescent="0.2">
      <c r="A15" s="344"/>
      <c r="B15" s="354"/>
      <c r="C15" s="355"/>
      <c r="D15" s="347"/>
      <c r="E15" s="345"/>
      <c r="F15" s="345"/>
      <c r="G15" s="807"/>
      <c r="H15" s="348"/>
      <c r="I15" s="816"/>
      <c r="J15" s="349"/>
      <c r="K15" s="816"/>
      <c r="L15" s="349"/>
      <c r="M15" s="349"/>
      <c r="N15" s="816"/>
      <c r="O15" s="809"/>
      <c r="P15" s="348"/>
      <c r="Q15" s="349"/>
      <c r="R15" s="350"/>
      <c r="S15" s="351">
        <f t="shared" si="0"/>
        <v>0</v>
      </c>
      <c r="T15" s="805"/>
      <c r="U15" s="348"/>
      <c r="V15" s="349"/>
      <c r="W15" s="349"/>
      <c r="X15" s="349"/>
      <c r="Y15" s="351">
        <f t="shared" si="1"/>
        <v>0</v>
      </c>
      <c r="Z15" s="812"/>
      <c r="AA15" s="356"/>
    </row>
    <row r="16" spans="1:34" s="287" customFormat="1" ht="15" x14ac:dyDescent="0.2">
      <c r="A16" s="344"/>
      <c r="B16" s="354"/>
      <c r="C16" s="355"/>
      <c r="D16" s="347"/>
      <c r="E16" s="345"/>
      <c r="F16" s="345"/>
      <c r="G16" s="807"/>
      <c r="H16" s="348"/>
      <c r="I16" s="816"/>
      <c r="J16" s="349"/>
      <c r="K16" s="816"/>
      <c r="L16" s="349"/>
      <c r="M16" s="349"/>
      <c r="N16" s="816"/>
      <c r="O16" s="809"/>
      <c r="P16" s="348"/>
      <c r="Q16" s="349"/>
      <c r="R16" s="350"/>
      <c r="S16" s="351">
        <f t="shared" si="0"/>
        <v>0</v>
      </c>
      <c r="T16" s="805"/>
      <c r="U16" s="348"/>
      <c r="V16" s="349"/>
      <c r="W16" s="349"/>
      <c r="X16" s="349"/>
      <c r="Y16" s="351">
        <f t="shared" si="1"/>
        <v>0</v>
      </c>
      <c r="Z16" s="812"/>
      <c r="AA16" s="356"/>
    </row>
    <row r="17" spans="1:243" s="287" customFormat="1" ht="15" x14ac:dyDescent="0.2">
      <c r="A17" s="344"/>
      <c r="B17" s="354"/>
      <c r="C17" s="355"/>
      <c r="D17" s="347"/>
      <c r="E17" s="345"/>
      <c r="F17" s="345"/>
      <c r="G17" s="807"/>
      <c r="H17" s="348"/>
      <c r="I17" s="816"/>
      <c r="J17" s="349"/>
      <c r="K17" s="816"/>
      <c r="L17" s="349"/>
      <c r="M17" s="349"/>
      <c r="N17" s="816"/>
      <c r="O17" s="809"/>
      <c r="P17" s="348"/>
      <c r="Q17" s="349"/>
      <c r="R17" s="350"/>
      <c r="S17" s="351">
        <f t="shared" si="0"/>
        <v>0</v>
      </c>
      <c r="T17" s="805"/>
      <c r="U17" s="348"/>
      <c r="V17" s="349"/>
      <c r="W17" s="349"/>
      <c r="X17" s="349"/>
      <c r="Y17" s="351">
        <f t="shared" si="1"/>
        <v>0</v>
      </c>
      <c r="Z17" s="812"/>
      <c r="AA17" s="356"/>
    </row>
    <row r="18" spans="1:243" s="287" customFormat="1" ht="15" x14ac:dyDescent="0.2">
      <c r="A18" s="344"/>
      <c r="B18" s="354"/>
      <c r="C18" s="355"/>
      <c r="D18" s="347"/>
      <c r="E18" s="345"/>
      <c r="F18" s="345"/>
      <c r="G18" s="807"/>
      <c r="H18" s="348"/>
      <c r="I18" s="816"/>
      <c r="J18" s="349"/>
      <c r="K18" s="816"/>
      <c r="L18" s="349"/>
      <c r="M18" s="349"/>
      <c r="N18" s="816"/>
      <c r="O18" s="809"/>
      <c r="P18" s="348"/>
      <c r="Q18" s="349"/>
      <c r="R18" s="350"/>
      <c r="S18" s="351">
        <f t="shared" si="0"/>
        <v>0</v>
      </c>
      <c r="T18" s="805"/>
      <c r="U18" s="348"/>
      <c r="V18" s="349"/>
      <c r="W18" s="349"/>
      <c r="X18" s="349"/>
      <c r="Y18" s="351">
        <f t="shared" si="1"/>
        <v>0</v>
      </c>
      <c r="Z18" s="812"/>
      <c r="AA18" s="356"/>
    </row>
    <row r="19" spans="1:243" s="287" customFormat="1" ht="15" x14ac:dyDescent="0.2">
      <c r="A19" s="344"/>
      <c r="B19" s="354"/>
      <c r="C19" s="355"/>
      <c r="D19" s="347"/>
      <c r="E19" s="345"/>
      <c r="F19" s="345"/>
      <c r="G19" s="807"/>
      <c r="H19" s="348"/>
      <c r="I19" s="816"/>
      <c r="J19" s="349"/>
      <c r="K19" s="816"/>
      <c r="L19" s="349"/>
      <c r="M19" s="349"/>
      <c r="N19" s="816"/>
      <c r="O19" s="809"/>
      <c r="P19" s="348"/>
      <c r="Q19" s="349"/>
      <c r="R19" s="350"/>
      <c r="S19" s="351">
        <f t="shared" si="0"/>
        <v>0</v>
      </c>
      <c r="T19" s="805"/>
      <c r="U19" s="348"/>
      <c r="V19" s="349"/>
      <c r="W19" s="349"/>
      <c r="X19" s="349"/>
      <c r="Y19" s="351">
        <f t="shared" si="1"/>
        <v>0</v>
      </c>
      <c r="Z19" s="812"/>
      <c r="AA19" s="356"/>
    </row>
    <row r="20" spans="1:243" s="287" customFormat="1" ht="15" x14ac:dyDescent="0.2">
      <c r="A20" s="344"/>
      <c r="B20" s="354"/>
      <c r="C20" s="355"/>
      <c r="D20" s="347"/>
      <c r="E20" s="345"/>
      <c r="F20" s="345"/>
      <c r="G20" s="807"/>
      <c r="H20" s="348"/>
      <c r="I20" s="816"/>
      <c r="J20" s="349"/>
      <c r="K20" s="816"/>
      <c r="L20" s="349"/>
      <c r="M20" s="349"/>
      <c r="N20" s="816"/>
      <c r="O20" s="809"/>
      <c r="P20" s="348"/>
      <c r="Q20" s="349"/>
      <c r="R20" s="350"/>
      <c r="S20" s="351">
        <f t="shared" si="0"/>
        <v>0</v>
      </c>
      <c r="T20" s="805"/>
      <c r="U20" s="348"/>
      <c r="V20" s="349"/>
      <c r="W20" s="349"/>
      <c r="X20" s="349"/>
      <c r="Y20" s="351">
        <f t="shared" si="1"/>
        <v>0</v>
      </c>
      <c r="Z20" s="812"/>
      <c r="AA20" s="356"/>
    </row>
    <row r="21" spans="1:243" s="287" customFormat="1" ht="15" x14ac:dyDescent="0.2">
      <c r="A21" s="344"/>
      <c r="B21" s="354"/>
      <c r="C21" s="355"/>
      <c r="D21" s="347"/>
      <c r="E21" s="345"/>
      <c r="F21" s="345"/>
      <c r="G21" s="807"/>
      <c r="H21" s="348"/>
      <c r="I21" s="816"/>
      <c r="J21" s="349"/>
      <c r="K21" s="816"/>
      <c r="L21" s="349"/>
      <c r="M21" s="349"/>
      <c r="N21" s="816"/>
      <c r="O21" s="809"/>
      <c r="P21" s="348"/>
      <c r="Q21" s="349"/>
      <c r="R21" s="350"/>
      <c r="S21" s="351">
        <f t="shared" si="0"/>
        <v>0</v>
      </c>
      <c r="T21" s="805"/>
      <c r="U21" s="348"/>
      <c r="V21" s="349"/>
      <c r="W21" s="349"/>
      <c r="X21" s="349"/>
      <c r="Y21" s="351">
        <f t="shared" si="1"/>
        <v>0</v>
      </c>
      <c r="Z21" s="812"/>
      <c r="AA21" s="357"/>
    </row>
    <row r="22" spans="1:243" s="378" customFormat="1" ht="43.5" customHeight="1" x14ac:dyDescent="0.2">
      <c r="A22" s="358"/>
      <c r="B22" s="359">
        <f>SUM(B10:B21)</f>
        <v>0</v>
      </c>
      <c r="C22" s="360"/>
      <c r="D22" s="361">
        <f>SUM(D10:D21)</f>
        <v>0</v>
      </c>
      <c r="E22" s="359"/>
      <c r="F22" s="362">
        <f>SUM(F10:F21)</f>
        <v>0</v>
      </c>
      <c r="G22" s="807"/>
      <c r="H22" s="363">
        <f>SUM(H10:H21)</f>
        <v>0</v>
      </c>
      <c r="I22" s="364">
        <v>0</v>
      </c>
      <c r="J22" s="365">
        <v>0</v>
      </c>
      <c r="K22" s="365">
        <v>0</v>
      </c>
      <c r="L22" s="366">
        <v>0</v>
      </c>
      <c r="M22" s="367"/>
      <c r="N22" s="365">
        <f>SUM(N10:N21)</f>
        <v>0</v>
      </c>
      <c r="O22" s="809"/>
      <c r="P22" s="368"/>
      <c r="Q22" s="367">
        <f>SUM(Q10:Q21)</f>
        <v>0</v>
      </c>
      <c r="R22" s="369"/>
      <c r="S22" s="370">
        <f>SUM(S10:S21)</f>
        <v>0</v>
      </c>
      <c r="T22" s="805"/>
      <c r="U22" s="371"/>
      <c r="V22" s="372"/>
      <c r="W22" s="373">
        <f>SUM(W10:W21)</f>
        <v>0</v>
      </c>
      <c r="X22" s="374"/>
      <c r="Y22" s="375">
        <f>SUM(Y10:Y21)</f>
        <v>0</v>
      </c>
      <c r="Z22" s="812"/>
      <c r="AA22" s="376"/>
      <c r="AB22" s="377"/>
      <c r="AC22" s="377"/>
      <c r="AD22" s="377"/>
      <c r="AE22" s="377"/>
      <c r="AF22" s="377"/>
      <c r="AG22" s="377"/>
      <c r="AH22" s="377"/>
      <c r="AI22" s="377"/>
      <c r="AJ22" s="377"/>
      <c r="AK22" s="377"/>
      <c r="AL22" s="377"/>
      <c r="AM22" s="377"/>
      <c r="AN22" s="377"/>
      <c r="AO22" s="377"/>
      <c r="AP22" s="377"/>
      <c r="AQ22" s="377"/>
      <c r="AR22" s="377"/>
      <c r="AS22" s="377"/>
      <c r="AT22" s="377"/>
      <c r="AU22" s="377"/>
      <c r="AV22" s="377"/>
      <c r="AW22" s="377"/>
      <c r="AX22" s="377"/>
      <c r="AY22" s="377"/>
      <c r="AZ22" s="377"/>
      <c r="BA22" s="377"/>
      <c r="BB22" s="377"/>
      <c r="BC22" s="377"/>
      <c r="BD22" s="377"/>
      <c r="BE22" s="377"/>
      <c r="BF22" s="377"/>
      <c r="BG22" s="377"/>
      <c r="BH22" s="377"/>
      <c r="BI22" s="377"/>
      <c r="BJ22" s="377"/>
      <c r="BK22" s="377"/>
      <c r="BL22" s="377"/>
      <c r="BM22" s="377"/>
      <c r="BN22" s="377"/>
      <c r="BO22" s="377"/>
      <c r="BP22" s="377"/>
      <c r="BQ22" s="377"/>
      <c r="BR22" s="377"/>
      <c r="BS22" s="377"/>
      <c r="BT22" s="377"/>
      <c r="BU22" s="377"/>
      <c r="BV22" s="377"/>
      <c r="BW22" s="377"/>
      <c r="BX22" s="377"/>
      <c r="BY22" s="377"/>
      <c r="BZ22" s="377"/>
      <c r="CA22" s="377"/>
      <c r="CB22" s="377"/>
      <c r="CC22" s="377"/>
      <c r="CD22" s="377"/>
      <c r="CE22" s="377"/>
      <c r="CF22" s="377"/>
      <c r="CG22" s="377"/>
      <c r="CH22" s="377"/>
      <c r="CI22" s="377"/>
      <c r="CJ22" s="377"/>
      <c r="CK22" s="377"/>
      <c r="CL22" s="377"/>
      <c r="CM22" s="377"/>
      <c r="CN22" s="377"/>
      <c r="CO22" s="377"/>
      <c r="CP22" s="377"/>
      <c r="CQ22" s="377"/>
      <c r="CR22" s="377"/>
      <c r="CS22" s="377"/>
      <c r="CT22" s="377"/>
      <c r="CU22" s="377"/>
      <c r="CV22" s="377"/>
      <c r="CW22" s="377"/>
      <c r="CX22" s="377"/>
      <c r="CY22" s="377"/>
      <c r="CZ22" s="377"/>
      <c r="DA22" s="377"/>
      <c r="DB22" s="377"/>
      <c r="DC22" s="377"/>
      <c r="DD22" s="377"/>
      <c r="DE22" s="377"/>
      <c r="DF22" s="377"/>
      <c r="DG22" s="377"/>
      <c r="DH22" s="377"/>
      <c r="DI22" s="377"/>
      <c r="DJ22" s="377"/>
      <c r="DK22" s="377"/>
      <c r="DL22" s="377"/>
      <c r="DM22" s="377"/>
      <c r="DN22" s="377"/>
      <c r="DO22" s="377"/>
      <c r="DP22" s="377"/>
      <c r="DQ22" s="377"/>
      <c r="DR22" s="377"/>
      <c r="DS22" s="377"/>
      <c r="DT22" s="377"/>
      <c r="DU22" s="377"/>
      <c r="DV22" s="377"/>
      <c r="DW22" s="377"/>
      <c r="DX22" s="377"/>
      <c r="DY22" s="377"/>
      <c r="DZ22" s="377"/>
      <c r="EA22" s="377"/>
      <c r="EB22" s="377"/>
      <c r="EC22" s="377"/>
      <c r="ED22" s="377"/>
      <c r="EE22" s="377"/>
      <c r="EF22" s="377"/>
      <c r="EG22" s="377"/>
      <c r="EH22" s="377"/>
      <c r="EI22" s="377"/>
      <c r="EJ22" s="377"/>
      <c r="EK22" s="377"/>
      <c r="EL22" s="377"/>
      <c r="EM22" s="377"/>
      <c r="EN22" s="377"/>
      <c r="EO22" s="377"/>
      <c r="EP22" s="377"/>
      <c r="EQ22" s="377"/>
      <c r="ER22" s="377"/>
      <c r="ES22" s="377"/>
      <c r="ET22" s="377"/>
      <c r="EU22" s="377"/>
      <c r="EV22" s="377"/>
      <c r="EW22" s="377"/>
      <c r="EX22" s="377"/>
      <c r="EY22" s="377"/>
      <c r="EZ22" s="377"/>
      <c r="FA22" s="377"/>
      <c r="FB22" s="377"/>
      <c r="FC22" s="377"/>
      <c r="FD22" s="377"/>
      <c r="FE22" s="377"/>
      <c r="FF22" s="377"/>
      <c r="FG22" s="377"/>
      <c r="FH22" s="377"/>
      <c r="FI22" s="377"/>
      <c r="FJ22" s="377"/>
      <c r="FK22" s="377"/>
      <c r="FL22" s="377"/>
      <c r="FM22" s="377"/>
      <c r="FN22" s="377"/>
      <c r="FO22" s="377"/>
      <c r="FP22" s="377"/>
      <c r="FQ22" s="377"/>
      <c r="FR22" s="377"/>
      <c r="FS22" s="377"/>
      <c r="FT22" s="377"/>
      <c r="FU22" s="377"/>
      <c r="FV22" s="377"/>
      <c r="FW22" s="377"/>
      <c r="FX22" s="377"/>
      <c r="FY22" s="377"/>
      <c r="FZ22" s="377"/>
      <c r="GA22" s="377"/>
      <c r="GB22" s="377"/>
      <c r="GC22" s="377"/>
      <c r="GD22" s="377"/>
      <c r="GE22" s="377"/>
      <c r="GF22" s="377"/>
      <c r="GG22" s="377"/>
      <c r="GH22" s="377"/>
      <c r="GI22" s="377"/>
      <c r="GJ22" s="377"/>
      <c r="GK22" s="377"/>
      <c r="GL22" s="377"/>
      <c r="GM22" s="377"/>
      <c r="GN22" s="377"/>
      <c r="GO22" s="377"/>
      <c r="GP22" s="377"/>
      <c r="GQ22" s="377"/>
      <c r="GR22" s="377"/>
      <c r="GS22" s="377"/>
      <c r="GT22" s="377"/>
      <c r="GU22" s="377"/>
      <c r="GV22" s="377"/>
      <c r="GW22" s="377"/>
      <c r="GX22" s="377"/>
      <c r="GY22" s="377"/>
      <c r="GZ22" s="377"/>
      <c r="HA22" s="377"/>
      <c r="HB22" s="377"/>
      <c r="HC22" s="377"/>
      <c r="HD22" s="377"/>
      <c r="HE22" s="377"/>
      <c r="HF22" s="377"/>
      <c r="HG22" s="377"/>
      <c r="HH22" s="377"/>
      <c r="HI22" s="377"/>
      <c r="HJ22" s="377"/>
      <c r="HK22" s="377"/>
      <c r="HL22" s="377"/>
      <c r="HM22" s="377"/>
      <c r="HN22" s="377"/>
      <c r="HO22" s="377"/>
      <c r="HP22" s="377"/>
      <c r="HQ22" s="377"/>
      <c r="HR22" s="377"/>
      <c r="HS22" s="377"/>
      <c r="HT22" s="377"/>
      <c r="HU22" s="377"/>
      <c r="HV22" s="377"/>
      <c r="HW22" s="377"/>
      <c r="HX22" s="377"/>
      <c r="HY22" s="377"/>
      <c r="HZ22" s="377"/>
      <c r="IA22" s="377"/>
      <c r="IB22" s="377"/>
      <c r="IC22" s="377"/>
      <c r="ID22" s="377"/>
      <c r="IE22" s="377"/>
      <c r="IF22" s="377"/>
      <c r="IG22" s="377"/>
      <c r="IH22" s="377"/>
      <c r="II22" s="377"/>
    </row>
  </sheetData>
  <mergeCells count="20">
    <mergeCell ref="T6:T22"/>
    <mergeCell ref="U6:Y8"/>
    <mergeCell ref="Z6:Z22"/>
    <mergeCell ref="AA6:AA9"/>
    <mergeCell ref="H7:I8"/>
    <mergeCell ref="J7:K8"/>
    <mergeCell ref="L7:N8"/>
    <mergeCell ref="I10:I21"/>
    <mergeCell ref="K10:K21"/>
    <mergeCell ref="N10:N21"/>
    <mergeCell ref="A6:F8"/>
    <mergeCell ref="G6:G22"/>
    <mergeCell ref="H6:N6"/>
    <mergeCell ref="O6:O22"/>
    <mergeCell ref="P6:S8"/>
    <mergeCell ref="A3:D3"/>
    <mergeCell ref="E3:F3"/>
    <mergeCell ref="A4:D4"/>
    <mergeCell ref="E4:I4"/>
    <mergeCell ref="A5:AA5"/>
  </mergeCells>
  <dataValidations count="1">
    <dataValidation type="list" allowBlank="1" showInputMessage="1" showErrorMessage="1" sqref="E3:F3" xr:uid="{00000000-0002-0000-0200-000000000000}">
      <formula1>Regioni</formula1>
      <formula2>0</formula2>
    </dataValidation>
  </dataValidations>
  <pageMargins left="0.7" right="0.7" top="0.75" bottom="0.75" header="0.51180555555555496" footer="0.51180555555555496"/>
  <pageSetup paperSize="9" firstPageNumber="0" orientation="portrait" horizontalDpi="300" verticalDpi="300"/>
  <drawing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200-000001000000}">
          <x14:formula1>
            <xm:f>legend!$G$2:$G$16</xm:f>
          </x14:formula1>
          <x14:formula2>
            <xm:f>0</xm:f>
          </x14:formula2>
          <xm:sqref>M10:M21</xm:sqref>
        </x14:dataValidation>
        <x14:dataValidation type="list" allowBlank="1" showInputMessage="1" showErrorMessage="1" xr:uid="{00000000-0002-0000-0200-000002000000}">
          <x14:formula1>
            <xm:f>legend!$F$2:$F$22</xm:f>
          </x14:formula1>
          <x14:formula2>
            <xm:f>0</xm:f>
          </x14:formula2>
          <xm:sqref>P10:P21</xm:sqref>
        </x14:dataValidation>
        <x14:dataValidation type="list" allowBlank="1" showInputMessage="1" showErrorMessage="1" xr:uid="{00000000-0002-0000-0200-000003000000}">
          <x14:formula1>
            <xm:f>legend!$D$1:$D$15</xm:f>
          </x14:formula1>
          <x14:formula2>
            <xm:f>0</xm:f>
          </x14:formula2>
          <xm:sqref>A11:A21</xm:sqref>
        </x14:dataValidation>
        <x14:dataValidation type="list" allowBlank="1" showInputMessage="1" showErrorMessage="1" xr:uid="{00000000-0002-0000-0200-000004000000}">
          <x14:formula1>
            <xm:f>legend!$J$2:$J$5</xm:f>
          </x14:formula1>
          <x14:formula2>
            <xm:f>0</xm:f>
          </x14:formula2>
          <xm:sqref>U10:U21</xm:sqref>
        </x14:dataValidation>
        <x14:dataValidation type="list" allowBlank="1" showInputMessage="1" showErrorMessage="1" xr:uid="{00000000-0002-0000-0200-000005000000}">
          <x14:formula1>
            <xm:f>legend!$D$1:$D$23</xm:f>
          </x14:formula1>
          <x14:formula2>
            <xm:f>0</xm:f>
          </x14:formula2>
          <xm:sqref>A10</xm:sqref>
        </x14:dataValidation>
        <x14:dataValidation type="list" allowBlank="1" showInputMessage="1" showErrorMessage="1" xr:uid="{00000000-0002-0000-0200-000006000000}">
          <x14:formula1>
            <xm:f>legend!$B$2:$B$42</xm:f>
          </x14:formula1>
          <x14:formula2>
            <xm:f>0</xm:f>
          </x14:formula2>
          <xm:sqref>E4:I4</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68"/>
  <sheetViews>
    <sheetView zoomScale="80" zoomScaleNormal="80" workbookViewId="0">
      <selection activeCell="M18" sqref="M18"/>
    </sheetView>
  </sheetViews>
  <sheetFormatPr defaultColWidth="10.75" defaultRowHeight="14.25" x14ac:dyDescent="0.2"/>
  <cols>
    <col min="1" max="1" width="30.5" style="224" customWidth="1"/>
    <col min="2" max="2" width="30.5" style="379" customWidth="1"/>
    <col min="3" max="3" width="10.875" style="380" customWidth="1"/>
    <col min="4" max="4" width="10.875" style="226" customWidth="1"/>
    <col min="5" max="7" width="9" style="227" customWidth="1"/>
    <col min="8" max="8" width="9" style="381" customWidth="1"/>
    <col min="9" max="9" width="12.5" style="325" customWidth="1"/>
    <col min="10" max="10" width="24.5" style="382" customWidth="1"/>
    <col min="11" max="11" width="15.875" style="382" customWidth="1"/>
    <col min="12" max="12" width="20.625" style="383" customWidth="1"/>
    <col min="13" max="13" width="19" style="382" customWidth="1"/>
    <col min="14" max="14" width="12" style="382" customWidth="1"/>
    <col min="15" max="15" width="36" style="383" customWidth="1"/>
    <col min="16" max="16" width="9.125" style="382" customWidth="1"/>
    <col min="17" max="18" width="8.25" style="384" customWidth="1"/>
    <col min="19" max="19" width="25.375" style="229" customWidth="1"/>
    <col min="20" max="1024" width="10.75" style="229"/>
  </cols>
  <sheetData>
    <row r="1" spans="1:26" ht="43.5" customHeight="1" x14ac:dyDescent="0.2">
      <c r="A1" s="333" t="s">
        <v>160</v>
      </c>
      <c r="B1" s="256"/>
      <c r="H1" s="385"/>
    </row>
    <row r="2" spans="1:26" s="236" customFormat="1" ht="21.75" customHeight="1" x14ac:dyDescent="0.2">
      <c r="A2" s="817" t="s">
        <v>122</v>
      </c>
      <c r="B2" s="817"/>
      <c r="C2" s="817"/>
      <c r="D2" s="817"/>
      <c r="E2" s="817"/>
      <c r="F2" s="817"/>
      <c r="G2" s="817"/>
      <c r="H2" s="817"/>
      <c r="I2" s="817"/>
      <c r="J2" s="818" t="s">
        <v>161</v>
      </c>
      <c r="K2" s="818"/>
      <c r="L2" s="818"/>
      <c r="M2" s="818"/>
      <c r="N2" s="818"/>
      <c r="O2" s="819" t="s">
        <v>83</v>
      </c>
      <c r="P2" s="819"/>
      <c r="Q2" s="819"/>
      <c r="R2" s="819"/>
      <c r="S2" s="820" t="s">
        <v>85</v>
      </c>
      <c r="T2" s="229"/>
      <c r="U2" s="229"/>
      <c r="V2" s="229"/>
      <c r="W2" s="229"/>
      <c r="X2" s="229"/>
      <c r="Y2" s="229"/>
      <c r="Z2" s="229"/>
    </row>
    <row r="3" spans="1:26" s="236" customFormat="1" ht="18.75" customHeight="1" x14ac:dyDescent="0.2">
      <c r="A3" s="817"/>
      <c r="B3" s="817"/>
      <c r="C3" s="817"/>
      <c r="D3" s="817"/>
      <c r="E3" s="817"/>
      <c r="F3" s="817"/>
      <c r="G3" s="817"/>
      <c r="H3" s="817"/>
      <c r="I3" s="817"/>
      <c r="J3" s="821" t="s">
        <v>162</v>
      </c>
      <c r="K3" s="822" t="s">
        <v>155</v>
      </c>
      <c r="L3" s="822" t="s">
        <v>109</v>
      </c>
      <c r="M3" s="822"/>
      <c r="N3" s="822"/>
      <c r="O3" s="819"/>
      <c r="P3" s="819"/>
      <c r="Q3" s="819"/>
      <c r="R3" s="819"/>
      <c r="S3" s="820"/>
      <c r="T3" s="229"/>
      <c r="U3" s="229"/>
      <c r="V3" s="229"/>
      <c r="W3" s="229"/>
      <c r="X3" s="229"/>
      <c r="Y3" s="229"/>
      <c r="Z3" s="229"/>
    </row>
    <row r="4" spans="1:26" s="236" customFormat="1" ht="51.75" customHeight="1" x14ac:dyDescent="0.2">
      <c r="A4" s="817"/>
      <c r="B4" s="817"/>
      <c r="C4" s="817"/>
      <c r="D4" s="817"/>
      <c r="E4" s="817"/>
      <c r="F4" s="817"/>
      <c r="G4" s="817"/>
      <c r="H4" s="817"/>
      <c r="I4" s="817"/>
      <c r="J4" s="821"/>
      <c r="K4" s="822"/>
      <c r="L4" s="822"/>
      <c r="M4" s="822"/>
      <c r="N4" s="822"/>
      <c r="O4" s="819"/>
      <c r="P4" s="819"/>
      <c r="Q4" s="819"/>
      <c r="R4" s="819"/>
      <c r="S4" s="820"/>
      <c r="T4" s="229"/>
      <c r="U4" s="229"/>
      <c r="V4" s="229"/>
      <c r="W4" s="229"/>
      <c r="X4" s="229"/>
      <c r="Y4" s="229"/>
      <c r="Z4" s="229"/>
    </row>
    <row r="5" spans="1:26" s="343" customFormat="1" ht="70.5" customHeight="1" x14ac:dyDescent="0.2">
      <c r="A5" s="386" t="s">
        <v>163</v>
      </c>
      <c r="B5" s="387" t="s">
        <v>164</v>
      </c>
      <c r="C5" s="388" t="s">
        <v>165</v>
      </c>
      <c r="D5" s="389" t="s">
        <v>128</v>
      </c>
      <c r="E5" s="390" t="s">
        <v>166</v>
      </c>
      <c r="F5" s="391" t="s">
        <v>127</v>
      </c>
      <c r="G5" s="391" t="s">
        <v>128</v>
      </c>
      <c r="H5" s="392" t="s">
        <v>86</v>
      </c>
      <c r="I5" s="393" t="s">
        <v>167</v>
      </c>
      <c r="J5" s="394" t="s">
        <v>168</v>
      </c>
      <c r="K5" s="395" t="s">
        <v>131</v>
      </c>
      <c r="L5" s="396" t="s">
        <v>132</v>
      </c>
      <c r="M5" s="397" t="s">
        <v>133</v>
      </c>
      <c r="N5" s="397" t="s">
        <v>169</v>
      </c>
      <c r="O5" s="398" t="s">
        <v>138</v>
      </c>
      <c r="P5" s="397" t="s">
        <v>139</v>
      </c>
      <c r="Q5" s="399" t="s">
        <v>140</v>
      </c>
      <c r="R5" s="400" t="s">
        <v>141</v>
      </c>
      <c r="S5" s="820"/>
    </row>
    <row r="6" spans="1:26" s="287" customFormat="1" ht="15.75" x14ac:dyDescent="0.2">
      <c r="A6" s="401"/>
      <c r="B6" s="344"/>
      <c r="C6" s="402"/>
      <c r="D6" s="347"/>
      <c r="E6" s="403"/>
      <c r="F6" s="404"/>
      <c r="G6" s="404"/>
      <c r="H6" s="345"/>
      <c r="I6" s="349"/>
      <c r="J6" s="405"/>
      <c r="K6" s="406"/>
      <c r="L6" s="407"/>
      <c r="M6" s="408"/>
      <c r="N6" s="408"/>
      <c r="O6" s="407"/>
      <c r="P6" s="408"/>
      <c r="Q6" s="409"/>
      <c r="R6" s="410">
        <f t="shared" ref="R6:R37" si="0">PRODUCT(P6*Q6)</f>
        <v>0</v>
      </c>
      <c r="S6" s="411"/>
    </row>
    <row r="7" spans="1:26" s="287" customFormat="1" ht="15.75" x14ac:dyDescent="0.2">
      <c r="A7" s="401"/>
      <c r="B7" s="344"/>
      <c r="C7" s="412"/>
      <c r="D7" s="354"/>
      <c r="E7" s="403"/>
      <c r="F7" s="404"/>
      <c r="G7" s="404"/>
      <c r="H7" s="345"/>
      <c r="I7" s="349"/>
      <c r="J7" s="405"/>
      <c r="K7" s="406"/>
      <c r="L7" s="407"/>
      <c r="M7" s="408"/>
      <c r="N7" s="408"/>
      <c r="O7" s="407"/>
      <c r="P7" s="408"/>
      <c r="Q7" s="409"/>
      <c r="R7" s="410">
        <f t="shared" si="0"/>
        <v>0</v>
      </c>
      <c r="S7" s="411"/>
    </row>
    <row r="8" spans="1:26" s="287" customFormat="1" ht="15.75" x14ac:dyDescent="0.2">
      <c r="A8" s="401"/>
      <c r="B8" s="344"/>
      <c r="C8" s="412"/>
      <c r="D8" s="354"/>
      <c r="E8" s="403"/>
      <c r="F8" s="404"/>
      <c r="G8" s="404"/>
      <c r="H8" s="345"/>
      <c r="I8" s="349"/>
      <c r="J8" s="405"/>
      <c r="K8" s="406"/>
      <c r="L8" s="407"/>
      <c r="M8" s="408"/>
      <c r="N8" s="408"/>
      <c r="O8" s="407"/>
      <c r="P8" s="408"/>
      <c r="Q8" s="409"/>
      <c r="R8" s="410">
        <f t="shared" si="0"/>
        <v>0</v>
      </c>
      <c r="S8" s="411"/>
    </row>
    <row r="9" spans="1:26" s="287" customFormat="1" ht="15.75" x14ac:dyDescent="0.2">
      <c r="A9" s="401"/>
      <c r="B9" s="344"/>
      <c r="C9" s="412"/>
      <c r="D9" s="354"/>
      <c r="E9" s="403"/>
      <c r="F9" s="404"/>
      <c r="G9" s="404"/>
      <c r="H9" s="345"/>
      <c r="I9" s="349"/>
      <c r="J9" s="405"/>
      <c r="K9" s="406"/>
      <c r="L9" s="407"/>
      <c r="M9" s="408"/>
      <c r="N9" s="408"/>
      <c r="O9" s="407"/>
      <c r="P9" s="408"/>
      <c r="Q9" s="409"/>
      <c r="R9" s="410">
        <f t="shared" si="0"/>
        <v>0</v>
      </c>
      <c r="S9" s="411"/>
    </row>
    <row r="10" spans="1:26" s="287" customFormat="1" ht="15.75" x14ac:dyDescent="0.2">
      <c r="A10" s="401"/>
      <c r="B10" s="344"/>
      <c r="C10" s="412"/>
      <c r="D10" s="354"/>
      <c r="E10" s="403"/>
      <c r="F10" s="404"/>
      <c r="G10" s="404"/>
      <c r="H10" s="345"/>
      <c r="I10" s="349"/>
      <c r="J10" s="405"/>
      <c r="K10" s="406"/>
      <c r="L10" s="407"/>
      <c r="M10" s="408"/>
      <c r="N10" s="408"/>
      <c r="O10" s="407"/>
      <c r="P10" s="408"/>
      <c r="Q10" s="409"/>
      <c r="R10" s="410">
        <f t="shared" si="0"/>
        <v>0</v>
      </c>
      <c r="S10" s="411"/>
    </row>
    <row r="11" spans="1:26" s="287" customFormat="1" ht="15.75" x14ac:dyDescent="0.2">
      <c r="A11" s="401"/>
      <c r="B11" s="344"/>
      <c r="C11" s="412"/>
      <c r="D11" s="354"/>
      <c r="E11" s="403"/>
      <c r="F11" s="404"/>
      <c r="G11" s="404"/>
      <c r="H11" s="345"/>
      <c r="I11" s="349"/>
      <c r="J11" s="405"/>
      <c r="K11" s="406"/>
      <c r="L11" s="407"/>
      <c r="M11" s="408"/>
      <c r="N11" s="408"/>
      <c r="O11" s="407"/>
      <c r="P11" s="408"/>
      <c r="Q11" s="409"/>
      <c r="R11" s="410">
        <f t="shared" si="0"/>
        <v>0</v>
      </c>
      <c r="S11" s="411"/>
    </row>
    <row r="12" spans="1:26" s="287" customFormat="1" ht="15.75" x14ac:dyDescent="0.2">
      <c r="A12" s="401"/>
      <c r="B12" s="344"/>
      <c r="C12" s="412"/>
      <c r="D12" s="354"/>
      <c r="E12" s="403"/>
      <c r="F12" s="404"/>
      <c r="G12" s="404"/>
      <c r="H12" s="345"/>
      <c r="I12" s="349"/>
      <c r="J12" s="405"/>
      <c r="K12" s="406"/>
      <c r="L12" s="407"/>
      <c r="M12" s="408"/>
      <c r="N12" s="408"/>
      <c r="O12" s="407"/>
      <c r="P12" s="408"/>
      <c r="Q12" s="409"/>
      <c r="R12" s="410">
        <f t="shared" si="0"/>
        <v>0</v>
      </c>
      <c r="S12" s="411"/>
    </row>
    <row r="13" spans="1:26" s="287" customFormat="1" ht="15.75" x14ac:dyDescent="0.2">
      <c r="A13" s="401"/>
      <c r="B13" s="344"/>
      <c r="C13" s="412"/>
      <c r="D13" s="354"/>
      <c r="E13" s="403"/>
      <c r="F13" s="404"/>
      <c r="G13" s="404"/>
      <c r="H13" s="345"/>
      <c r="I13" s="349"/>
      <c r="J13" s="405"/>
      <c r="K13" s="406"/>
      <c r="L13" s="407"/>
      <c r="M13" s="408"/>
      <c r="N13" s="408"/>
      <c r="O13" s="407"/>
      <c r="P13" s="408"/>
      <c r="Q13" s="409"/>
      <c r="R13" s="410">
        <f t="shared" si="0"/>
        <v>0</v>
      </c>
      <c r="S13" s="411"/>
    </row>
    <row r="14" spans="1:26" s="287" customFormat="1" ht="15.75" x14ac:dyDescent="0.2">
      <c r="A14" s="401"/>
      <c r="B14" s="344"/>
      <c r="C14" s="412"/>
      <c r="D14" s="354"/>
      <c r="E14" s="403"/>
      <c r="F14" s="404"/>
      <c r="G14" s="404"/>
      <c r="H14" s="345"/>
      <c r="I14" s="349"/>
      <c r="J14" s="405"/>
      <c r="K14" s="406"/>
      <c r="L14" s="407"/>
      <c r="M14" s="408"/>
      <c r="N14" s="408"/>
      <c r="O14" s="407"/>
      <c r="P14" s="408"/>
      <c r="Q14" s="409"/>
      <c r="R14" s="410">
        <f t="shared" si="0"/>
        <v>0</v>
      </c>
      <c r="S14" s="411"/>
    </row>
    <row r="15" spans="1:26" s="287" customFormat="1" ht="15.75" x14ac:dyDescent="0.2">
      <c r="A15" s="401"/>
      <c r="B15" s="344"/>
      <c r="C15" s="412"/>
      <c r="D15" s="354"/>
      <c r="E15" s="403"/>
      <c r="F15" s="404"/>
      <c r="G15" s="404"/>
      <c r="H15" s="345"/>
      <c r="I15" s="349"/>
      <c r="J15" s="405"/>
      <c r="K15" s="406"/>
      <c r="L15" s="407"/>
      <c r="M15" s="408"/>
      <c r="N15" s="408"/>
      <c r="O15" s="407"/>
      <c r="P15" s="408"/>
      <c r="Q15" s="409"/>
      <c r="R15" s="410">
        <f t="shared" si="0"/>
        <v>0</v>
      </c>
      <c r="S15" s="411"/>
    </row>
    <row r="16" spans="1:26" s="287" customFormat="1" ht="15.75" x14ac:dyDescent="0.2">
      <c r="A16" s="401"/>
      <c r="B16" s="344"/>
      <c r="C16" s="412"/>
      <c r="D16" s="354"/>
      <c r="E16" s="403"/>
      <c r="F16" s="404"/>
      <c r="G16" s="404"/>
      <c r="H16" s="345"/>
      <c r="I16" s="349"/>
      <c r="J16" s="405"/>
      <c r="K16" s="406"/>
      <c r="L16" s="407"/>
      <c r="M16" s="408"/>
      <c r="N16" s="408"/>
      <c r="O16" s="407"/>
      <c r="P16" s="408"/>
      <c r="Q16" s="409"/>
      <c r="R16" s="410">
        <f t="shared" si="0"/>
        <v>0</v>
      </c>
      <c r="S16" s="411"/>
    </row>
    <row r="17" spans="1:19" s="287" customFormat="1" ht="15.75" x14ac:dyDescent="0.2">
      <c r="A17" s="401"/>
      <c r="B17" s="344"/>
      <c r="C17" s="412"/>
      <c r="D17" s="354"/>
      <c r="E17" s="403"/>
      <c r="F17" s="404"/>
      <c r="G17" s="404"/>
      <c r="H17" s="345"/>
      <c r="I17" s="349"/>
      <c r="J17" s="405"/>
      <c r="K17" s="406"/>
      <c r="L17" s="407"/>
      <c r="M17" s="408"/>
      <c r="N17" s="408"/>
      <c r="O17" s="407"/>
      <c r="P17" s="408"/>
      <c r="Q17" s="409"/>
      <c r="R17" s="410">
        <f t="shared" si="0"/>
        <v>0</v>
      </c>
      <c r="S17" s="411"/>
    </row>
    <row r="18" spans="1:19" s="287" customFormat="1" ht="15.75" x14ac:dyDescent="0.2">
      <c r="A18" s="401"/>
      <c r="B18" s="344"/>
      <c r="C18" s="412"/>
      <c r="D18" s="354"/>
      <c r="E18" s="403"/>
      <c r="F18" s="404"/>
      <c r="G18" s="404"/>
      <c r="H18" s="345"/>
      <c r="I18" s="349"/>
      <c r="J18" s="405"/>
      <c r="K18" s="406"/>
      <c r="L18" s="407"/>
      <c r="M18" s="408"/>
      <c r="N18" s="408"/>
      <c r="O18" s="407"/>
      <c r="P18" s="408"/>
      <c r="Q18" s="409"/>
      <c r="R18" s="410">
        <f t="shared" si="0"/>
        <v>0</v>
      </c>
      <c r="S18" s="411"/>
    </row>
    <row r="19" spans="1:19" s="287" customFormat="1" ht="15.75" x14ac:dyDescent="0.2">
      <c r="A19" s="401"/>
      <c r="B19" s="344"/>
      <c r="C19" s="412"/>
      <c r="D19" s="354"/>
      <c r="E19" s="403"/>
      <c r="F19" s="404"/>
      <c r="G19" s="404"/>
      <c r="H19" s="345"/>
      <c r="I19" s="349"/>
      <c r="J19" s="405"/>
      <c r="K19" s="406"/>
      <c r="L19" s="407"/>
      <c r="M19" s="408"/>
      <c r="N19" s="408"/>
      <c r="O19" s="407"/>
      <c r="P19" s="408"/>
      <c r="Q19" s="409"/>
      <c r="R19" s="410">
        <f t="shared" si="0"/>
        <v>0</v>
      </c>
      <c r="S19" s="411"/>
    </row>
    <row r="20" spans="1:19" s="287" customFormat="1" ht="15.75" x14ac:dyDescent="0.2">
      <c r="A20" s="401"/>
      <c r="B20" s="344"/>
      <c r="C20" s="412"/>
      <c r="D20" s="354"/>
      <c r="E20" s="403"/>
      <c r="F20" s="404"/>
      <c r="G20" s="404"/>
      <c r="H20" s="345"/>
      <c r="I20" s="349"/>
      <c r="J20" s="405"/>
      <c r="K20" s="406"/>
      <c r="L20" s="407"/>
      <c r="M20" s="408"/>
      <c r="N20" s="408"/>
      <c r="O20" s="407"/>
      <c r="P20" s="408"/>
      <c r="Q20" s="409"/>
      <c r="R20" s="410">
        <f t="shared" si="0"/>
        <v>0</v>
      </c>
      <c r="S20" s="411"/>
    </row>
    <row r="21" spans="1:19" s="287" customFormat="1" ht="15.75" x14ac:dyDescent="0.2">
      <c r="A21" s="401"/>
      <c r="B21" s="344"/>
      <c r="C21" s="412"/>
      <c r="D21" s="354"/>
      <c r="E21" s="403"/>
      <c r="F21" s="404"/>
      <c r="G21" s="404"/>
      <c r="H21" s="345"/>
      <c r="I21" s="349"/>
      <c r="J21" s="405"/>
      <c r="K21" s="406"/>
      <c r="L21" s="407"/>
      <c r="M21" s="408"/>
      <c r="N21" s="408"/>
      <c r="O21" s="407"/>
      <c r="P21" s="408"/>
      <c r="Q21" s="409"/>
      <c r="R21" s="410">
        <f t="shared" si="0"/>
        <v>0</v>
      </c>
      <c r="S21" s="411"/>
    </row>
    <row r="22" spans="1:19" s="287" customFormat="1" ht="15.75" x14ac:dyDescent="0.2">
      <c r="A22" s="401"/>
      <c r="B22" s="344"/>
      <c r="C22" s="412"/>
      <c r="D22" s="354"/>
      <c r="E22" s="403"/>
      <c r="F22" s="404"/>
      <c r="G22" s="404"/>
      <c r="H22" s="345"/>
      <c r="I22" s="349"/>
      <c r="J22" s="405"/>
      <c r="K22" s="406"/>
      <c r="L22" s="407"/>
      <c r="M22" s="408"/>
      <c r="N22" s="408"/>
      <c r="O22" s="407"/>
      <c r="P22" s="408"/>
      <c r="Q22" s="409"/>
      <c r="R22" s="410">
        <f t="shared" si="0"/>
        <v>0</v>
      </c>
      <c r="S22" s="411"/>
    </row>
    <row r="23" spans="1:19" s="287" customFormat="1" ht="15.75" x14ac:dyDescent="0.2">
      <c r="A23" s="401"/>
      <c r="B23" s="344"/>
      <c r="C23" s="412"/>
      <c r="D23" s="354"/>
      <c r="E23" s="403"/>
      <c r="F23" s="404"/>
      <c r="G23" s="404"/>
      <c r="H23" s="345"/>
      <c r="I23" s="349"/>
      <c r="J23" s="405"/>
      <c r="K23" s="406"/>
      <c r="L23" s="407"/>
      <c r="M23" s="408"/>
      <c r="N23" s="408"/>
      <c r="O23" s="407"/>
      <c r="P23" s="408"/>
      <c r="Q23" s="409"/>
      <c r="R23" s="410">
        <f t="shared" si="0"/>
        <v>0</v>
      </c>
      <c r="S23" s="411"/>
    </row>
    <row r="24" spans="1:19" s="287" customFormat="1" ht="15.75" x14ac:dyDescent="0.2">
      <c r="A24" s="401"/>
      <c r="B24" s="344"/>
      <c r="C24" s="412"/>
      <c r="D24" s="354"/>
      <c r="E24" s="403"/>
      <c r="F24" s="404"/>
      <c r="G24" s="404"/>
      <c r="H24" s="345"/>
      <c r="I24" s="349"/>
      <c r="J24" s="405"/>
      <c r="K24" s="406"/>
      <c r="L24" s="407"/>
      <c r="M24" s="408"/>
      <c r="N24" s="408"/>
      <c r="O24" s="407"/>
      <c r="P24" s="408"/>
      <c r="Q24" s="409"/>
      <c r="R24" s="410">
        <f t="shared" si="0"/>
        <v>0</v>
      </c>
      <c r="S24" s="411"/>
    </row>
    <row r="25" spans="1:19" s="287" customFormat="1" ht="15.75" x14ac:dyDescent="0.2">
      <c r="A25" s="401"/>
      <c r="B25" s="344"/>
      <c r="C25" s="412"/>
      <c r="D25" s="354"/>
      <c r="E25" s="403"/>
      <c r="F25" s="404"/>
      <c r="G25" s="404"/>
      <c r="H25" s="345"/>
      <c r="I25" s="349"/>
      <c r="J25" s="405"/>
      <c r="K25" s="406"/>
      <c r="L25" s="407"/>
      <c r="M25" s="408"/>
      <c r="N25" s="408"/>
      <c r="O25" s="407"/>
      <c r="P25" s="408"/>
      <c r="Q25" s="409"/>
      <c r="R25" s="410">
        <f t="shared" si="0"/>
        <v>0</v>
      </c>
      <c r="S25" s="411"/>
    </row>
    <row r="26" spans="1:19" s="287" customFormat="1" ht="15.75" x14ac:dyDescent="0.2">
      <c r="A26" s="401"/>
      <c r="B26" s="344"/>
      <c r="C26" s="412"/>
      <c r="D26" s="354"/>
      <c r="E26" s="403"/>
      <c r="F26" s="404"/>
      <c r="G26" s="404"/>
      <c r="H26" s="345"/>
      <c r="I26" s="349"/>
      <c r="J26" s="405"/>
      <c r="K26" s="406"/>
      <c r="L26" s="407"/>
      <c r="M26" s="408"/>
      <c r="N26" s="408"/>
      <c r="O26" s="407"/>
      <c r="P26" s="408"/>
      <c r="Q26" s="409"/>
      <c r="R26" s="410">
        <f t="shared" si="0"/>
        <v>0</v>
      </c>
      <c r="S26" s="411"/>
    </row>
    <row r="27" spans="1:19" s="287" customFormat="1" ht="15.75" x14ac:dyDescent="0.2">
      <c r="A27" s="401"/>
      <c r="B27" s="344"/>
      <c r="C27" s="412"/>
      <c r="D27" s="354"/>
      <c r="E27" s="403"/>
      <c r="F27" s="404"/>
      <c r="G27" s="404"/>
      <c r="H27" s="345"/>
      <c r="I27" s="349"/>
      <c r="J27" s="405"/>
      <c r="K27" s="406"/>
      <c r="L27" s="407"/>
      <c r="M27" s="408"/>
      <c r="N27" s="408"/>
      <c r="O27" s="407"/>
      <c r="P27" s="408"/>
      <c r="Q27" s="409"/>
      <c r="R27" s="410">
        <f t="shared" si="0"/>
        <v>0</v>
      </c>
      <c r="S27" s="411"/>
    </row>
    <row r="28" spans="1:19" s="287" customFormat="1" ht="15.75" x14ac:dyDescent="0.2">
      <c r="A28" s="401"/>
      <c r="B28" s="344"/>
      <c r="C28" s="412"/>
      <c r="D28" s="354"/>
      <c r="E28" s="403"/>
      <c r="F28" s="404"/>
      <c r="G28" s="404"/>
      <c r="H28" s="345"/>
      <c r="I28" s="349"/>
      <c r="J28" s="405"/>
      <c r="K28" s="406"/>
      <c r="L28" s="407"/>
      <c r="M28" s="408"/>
      <c r="N28" s="408"/>
      <c r="O28" s="407"/>
      <c r="P28" s="408"/>
      <c r="Q28" s="409"/>
      <c r="R28" s="410">
        <f t="shared" si="0"/>
        <v>0</v>
      </c>
      <c r="S28" s="411"/>
    </row>
    <row r="29" spans="1:19" s="287" customFormat="1" ht="15.75" x14ac:dyDescent="0.2">
      <c r="A29" s="401"/>
      <c r="B29" s="344"/>
      <c r="C29" s="412"/>
      <c r="D29" s="354"/>
      <c r="E29" s="403"/>
      <c r="F29" s="404"/>
      <c r="G29" s="404"/>
      <c r="H29" s="345"/>
      <c r="I29" s="349"/>
      <c r="J29" s="405"/>
      <c r="K29" s="406"/>
      <c r="L29" s="407"/>
      <c r="M29" s="408"/>
      <c r="N29" s="408"/>
      <c r="O29" s="407"/>
      <c r="P29" s="408"/>
      <c r="Q29" s="409"/>
      <c r="R29" s="410">
        <f t="shared" si="0"/>
        <v>0</v>
      </c>
      <c r="S29" s="411"/>
    </row>
    <row r="30" spans="1:19" s="287" customFormat="1" ht="15.75" x14ac:dyDescent="0.2">
      <c r="A30" s="401"/>
      <c r="B30" s="344"/>
      <c r="C30" s="412"/>
      <c r="D30" s="354"/>
      <c r="E30" s="403"/>
      <c r="F30" s="404"/>
      <c r="G30" s="404"/>
      <c r="H30" s="345"/>
      <c r="I30" s="349"/>
      <c r="J30" s="405"/>
      <c r="K30" s="406"/>
      <c r="L30" s="407"/>
      <c r="M30" s="408"/>
      <c r="N30" s="408"/>
      <c r="O30" s="407"/>
      <c r="P30" s="408"/>
      <c r="Q30" s="409"/>
      <c r="R30" s="410">
        <f t="shared" si="0"/>
        <v>0</v>
      </c>
      <c r="S30" s="411"/>
    </row>
    <row r="31" spans="1:19" s="287" customFormat="1" ht="15.75" x14ac:dyDescent="0.2">
      <c r="A31" s="401"/>
      <c r="B31" s="344"/>
      <c r="C31" s="412"/>
      <c r="D31" s="354"/>
      <c r="E31" s="403"/>
      <c r="F31" s="404"/>
      <c r="G31" s="404"/>
      <c r="H31" s="345"/>
      <c r="I31" s="349"/>
      <c r="J31" s="405"/>
      <c r="K31" s="406"/>
      <c r="L31" s="407"/>
      <c r="M31" s="408"/>
      <c r="N31" s="408"/>
      <c r="O31" s="407"/>
      <c r="P31" s="408"/>
      <c r="Q31" s="409"/>
      <c r="R31" s="410">
        <f t="shared" si="0"/>
        <v>0</v>
      </c>
      <c r="S31" s="411"/>
    </row>
    <row r="32" spans="1:19" s="287" customFormat="1" ht="15.75" x14ac:dyDescent="0.2">
      <c r="A32" s="401"/>
      <c r="B32" s="344"/>
      <c r="C32" s="412"/>
      <c r="D32" s="354"/>
      <c r="E32" s="403"/>
      <c r="F32" s="404"/>
      <c r="G32" s="404"/>
      <c r="H32" s="345"/>
      <c r="I32" s="349"/>
      <c r="J32" s="405"/>
      <c r="K32" s="406"/>
      <c r="L32" s="407"/>
      <c r="M32" s="408"/>
      <c r="N32" s="408"/>
      <c r="O32" s="407"/>
      <c r="P32" s="408"/>
      <c r="Q32" s="409"/>
      <c r="R32" s="410">
        <f t="shared" si="0"/>
        <v>0</v>
      </c>
      <c r="S32" s="411"/>
    </row>
    <row r="33" spans="1:19" s="287" customFormat="1" ht="15.75" x14ac:dyDescent="0.2">
      <c r="A33" s="401"/>
      <c r="B33" s="344"/>
      <c r="C33" s="412"/>
      <c r="D33" s="354"/>
      <c r="E33" s="403"/>
      <c r="F33" s="404"/>
      <c r="G33" s="404"/>
      <c r="H33" s="345"/>
      <c r="I33" s="349"/>
      <c r="J33" s="405"/>
      <c r="K33" s="406"/>
      <c r="L33" s="407"/>
      <c r="M33" s="408"/>
      <c r="N33" s="408"/>
      <c r="O33" s="407"/>
      <c r="P33" s="408"/>
      <c r="Q33" s="409"/>
      <c r="R33" s="410">
        <f t="shared" si="0"/>
        <v>0</v>
      </c>
      <c r="S33" s="411"/>
    </row>
    <row r="34" spans="1:19" s="287" customFormat="1" ht="15.75" x14ac:dyDescent="0.2">
      <c r="A34" s="401"/>
      <c r="B34" s="344"/>
      <c r="C34" s="412"/>
      <c r="D34" s="354"/>
      <c r="E34" s="403"/>
      <c r="F34" s="404"/>
      <c r="G34" s="404"/>
      <c r="H34" s="345"/>
      <c r="I34" s="349"/>
      <c r="J34" s="405"/>
      <c r="K34" s="406"/>
      <c r="L34" s="407"/>
      <c r="M34" s="408"/>
      <c r="N34" s="408"/>
      <c r="O34" s="407"/>
      <c r="P34" s="408"/>
      <c r="Q34" s="409"/>
      <c r="R34" s="410">
        <f t="shared" si="0"/>
        <v>0</v>
      </c>
      <c r="S34" s="411"/>
    </row>
    <row r="35" spans="1:19" s="287" customFormat="1" ht="15.75" x14ac:dyDescent="0.2">
      <c r="A35" s="401"/>
      <c r="B35" s="344"/>
      <c r="C35" s="412"/>
      <c r="D35" s="354"/>
      <c r="E35" s="403"/>
      <c r="F35" s="404"/>
      <c r="G35" s="404"/>
      <c r="H35" s="345"/>
      <c r="I35" s="349"/>
      <c r="J35" s="405"/>
      <c r="K35" s="406"/>
      <c r="L35" s="407"/>
      <c r="M35" s="408"/>
      <c r="N35" s="408"/>
      <c r="O35" s="407"/>
      <c r="P35" s="408"/>
      <c r="Q35" s="409"/>
      <c r="R35" s="410">
        <f t="shared" si="0"/>
        <v>0</v>
      </c>
      <c r="S35" s="411"/>
    </row>
    <row r="36" spans="1:19" s="287" customFormat="1" ht="15.75" x14ac:dyDescent="0.2">
      <c r="A36" s="401"/>
      <c r="B36" s="344"/>
      <c r="C36" s="412"/>
      <c r="D36" s="354"/>
      <c r="E36" s="403"/>
      <c r="F36" s="404"/>
      <c r="G36" s="404"/>
      <c r="H36" s="345"/>
      <c r="I36" s="349"/>
      <c r="J36" s="405"/>
      <c r="K36" s="406"/>
      <c r="L36" s="407"/>
      <c r="M36" s="408"/>
      <c r="N36" s="408"/>
      <c r="O36" s="407"/>
      <c r="P36" s="408"/>
      <c r="Q36" s="409"/>
      <c r="R36" s="410">
        <f t="shared" si="0"/>
        <v>0</v>
      </c>
      <c r="S36" s="411"/>
    </row>
    <row r="37" spans="1:19" s="287" customFormat="1" ht="15.75" x14ac:dyDescent="0.2">
      <c r="A37" s="401"/>
      <c r="B37" s="344"/>
      <c r="C37" s="412"/>
      <c r="D37" s="354"/>
      <c r="E37" s="403"/>
      <c r="F37" s="404"/>
      <c r="G37" s="404"/>
      <c r="H37" s="345"/>
      <c r="I37" s="349"/>
      <c r="J37" s="405"/>
      <c r="K37" s="406"/>
      <c r="L37" s="407"/>
      <c r="M37" s="408"/>
      <c r="N37" s="408"/>
      <c r="O37" s="407"/>
      <c r="P37" s="408"/>
      <c r="Q37" s="409"/>
      <c r="R37" s="410">
        <f t="shared" si="0"/>
        <v>0</v>
      </c>
      <c r="S37" s="411"/>
    </row>
    <row r="38" spans="1:19" s="287" customFormat="1" ht="15.75" x14ac:dyDescent="0.2">
      <c r="A38" s="401"/>
      <c r="B38" s="344"/>
      <c r="C38" s="412"/>
      <c r="D38" s="354"/>
      <c r="E38" s="403"/>
      <c r="F38" s="404"/>
      <c r="G38" s="404"/>
      <c r="H38" s="345"/>
      <c r="I38" s="349"/>
      <c r="J38" s="405"/>
      <c r="K38" s="406"/>
      <c r="L38" s="407"/>
      <c r="M38" s="408"/>
      <c r="N38" s="408"/>
      <c r="O38" s="407"/>
      <c r="P38" s="408"/>
      <c r="Q38" s="409"/>
      <c r="R38" s="410">
        <f t="shared" ref="R38:R67" si="1">PRODUCT(P38*Q38)</f>
        <v>0</v>
      </c>
      <c r="S38" s="411"/>
    </row>
    <row r="39" spans="1:19" s="287" customFormat="1" ht="15.75" x14ac:dyDescent="0.2">
      <c r="A39" s="401"/>
      <c r="B39" s="344"/>
      <c r="C39" s="412"/>
      <c r="D39" s="354"/>
      <c r="E39" s="403"/>
      <c r="F39" s="404"/>
      <c r="G39" s="404"/>
      <c r="H39" s="345"/>
      <c r="I39" s="349"/>
      <c r="J39" s="405"/>
      <c r="K39" s="406"/>
      <c r="L39" s="407"/>
      <c r="M39" s="408"/>
      <c r="N39" s="408"/>
      <c r="O39" s="407"/>
      <c r="P39" s="408"/>
      <c r="Q39" s="409"/>
      <c r="R39" s="410">
        <f t="shared" si="1"/>
        <v>0</v>
      </c>
      <c r="S39" s="411"/>
    </row>
    <row r="40" spans="1:19" s="287" customFormat="1" ht="15.75" x14ac:dyDescent="0.2">
      <c r="A40" s="401"/>
      <c r="B40" s="344"/>
      <c r="C40" s="412"/>
      <c r="D40" s="354"/>
      <c r="E40" s="403"/>
      <c r="F40" s="404"/>
      <c r="G40" s="404"/>
      <c r="H40" s="345"/>
      <c r="I40" s="349"/>
      <c r="J40" s="405"/>
      <c r="K40" s="406"/>
      <c r="L40" s="407"/>
      <c r="M40" s="408"/>
      <c r="N40" s="408"/>
      <c r="O40" s="407"/>
      <c r="P40" s="408"/>
      <c r="Q40" s="409"/>
      <c r="R40" s="410">
        <f t="shared" si="1"/>
        <v>0</v>
      </c>
      <c r="S40" s="411"/>
    </row>
    <row r="41" spans="1:19" s="287" customFormat="1" ht="15.75" x14ac:dyDescent="0.2">
      <c r="A41" s="401"/>
      <c r="B41" s="344"/>
      <c r="C41" s="412"/>
      <c r="D41" s="354"/>
      <c r="E41" s="403"/>
      <c r="F41" s="404"/>
      <c r="G41" s="404"/>
      <c r="H41" s="345"/>
      <c r="I41" s="349"/>
      <c r="J41" s="405"/>
      <c r="K41" s="406"/>
      <c r="L41" s="407"/>
      <c r="M41" s="408"/>
      <c r="N41" s="408"/>
      <c r="O41" s="407"/>
      <c r="P41" s="408"/>
      <c r="Q41" s="409"/>
      <c r="R41" s="410">
        <f t="shared" si="1"/>
        <v>0</v>
      </c>
      <c r="S41" s="411"/>
    </row>
    <row r="42" spans="1:19" s="287" customFormat="1" ht="15.75" x14ac:dyDescent="0.2">
      <c r="A42" s="401"/>
      <c r="B42" s="344"/>
      <c r="C42" s="412"/>
      <c r="D42" s="354"/>
      <c r="E42" s="403"/>
      <c r="F42" s="404"/>
      <c r="G42" s="404"/>
      <c r="H42" s="345"/>
      <c r="I42" s="349"/>
      <c r="J42" s="405"/>
      <c r="K42" s="406"/>
      <c r="L42" s="407"/>
      <c r="M42" s="408"/>
      <c r="N42" s="408"/>
      <c r="O42" s="407"/>
      <c r="P42" s="408"/>
      <c r="Q42" s="409"/>
      <c r="R42" s="410">
        <f t="shared" si="1"/>
        <v>0</v>
      </c>
      <c r="S42" s="411"/>
    </row>
    <row r="43" spans="1:19" s="287" customFormat="1" ht="15.75" x14ac:dyDescent="0.2">
      <c r="A43" s="401"/>
      <c r="B43" s="344"/>
      <c r="C43" s="412"/>
      <c r="D43" s="354"/>
      <c r="E43" s="403"/>
      <c r="F43" s="404"/>
      <c r="G43" s="404"/>
      <c r="H43" s="345"/>
      <c r="I43" s="349"/>
      <c r="J43" s="405"/>
      <c r="K43" s="406"/>
      <c r="L43" s="407"/>
      <c r="M43" s="408"/>
      <c r="N43" s="408"/>
      <c r="O43" s="407"/>
      <c r="P43" s="408"/>
      <c r="Q43" s="409"/>
      <c r="R43" s="410">
        <f t="shared" si="1"/>
        <v>0</v>
      </c>
      <c r="S43" s="411"/>
    </row>
    <row r="44" spans="1:19" s="287" customFormat="1" ht="15.75" x14ac:dyDescent="0.2">
      <c r="A44" s="401"/>
      <c r="B44" s="344"/>
      <c r="C44" s="412"/>
      <c r="D44" s="354"/>
      <c r="E44" s="403"/>
      <c r="F44" s="404"/>
      <c r="G44" s="404"/>
      <c r="H44" s="345"/>
      <c r="I44" s="349"/>
      <c r="J44" s="405"/>
      <c r="K44" s="406"/>
      <c r="L44" s="407"/>
      <c r="M44" s="408"/>
      <c r="N44" s="408"/>
      <c r="O44" s="407"/>
      <c r="P44" s="408"/>
      <c r="Q44" s="409"/>
      <c r="R44" s="410">
        <f t="shared" si="1"/>
        <v>0</v>
      </c>
      <c r="S44" s="411"/>
    </row>
    <row r="45" spans="1:19" s="287" customFormat="1" ht="15.75" x14ac:dyDescent="0.2">
      <c r="A45" s="401"/>
      <c r="B45" s="344"/>
      <c r="C45" s="412"/>
      <c r="D45" s="354"/>
      <c r="E45" s="403"/>
      <c r="F45" s="404"/>
      <c r="G45" s="404"/>
      <c r="H45" s="345"/>
      <c r="I45" s="349"/>
      <c r="J45" s="405"/>
      <c r="K45" s="406"/>
      <c r="L45" s="407"/>
      <c r="M45" s="408"/>
      <c r="N45" s="408"/>
      <c r="O45" s="407"/>
      <c r="P45" s="408"/>
      <c r="Q45" s="409"/>
      <c r="R45" s="410">
        <f t="shared" si="1"/>
        <v>0</v>
      </c>
      <c r="S45" s="411"/>
    </row>
    <row r="46" spans="1:19" s="287" customFormat="1" ht="15.75" x14ac:dyDescent="0.2">
      <c r="A46" s="401"/>
      <c r="B46" s="344"/>
      <c r="C46" s="412"/>
      <c r="D46" s="354"/>
      <c r="E46" s="403"/>
      <c r="F46" s="404"/>
      <c r="G46" s="404"/>
      <c r="H46" s="345"/>
      <c r="I46" s="349"/>
      <c r="J46" s="405"/>
      <c r="K46" s="406"/>
      <c r="L46" s="407"/>
      <c r="M46" s="408"/>
      <c r="N46" s="408"/>
      <c r="O46" s="407"/>
      <c r="P46" s="408"/>
      <c r="Q46" s="409"/>
      <c r="R46" s="410">
        <f t="shared" si="1"/>
        <v>0</v>
      </c>
      <c r="S46" s="411"/>
    </row>
    <row r="47" spans="1:19" s="287" customFormat="1" ht="15.75" x14ac:dyDescent="0.2">
      <c r="A47" s="401"/>
      <c r="B47" s="344"/>
      <c r="C47" s="412"/>
      <c r="D47" s="354"/>
      <c r="E47" s="403"/>
      <c r="F47" s="404"/>
      <c r="G47" s="404"/>
      <c r="H47" s="345"/>
      <c r="I47" s="349"/>
      <c r="J47" s="405"/>
      <c r="K47" s="406"/>
      <c r="L47" s="407"/>
      <c r="M47" s="408"/>
      <c r="N47" s="408"/>
      <c r="O47" s="407"/>
      <c r="P47" s="408"/>
      <c r="Q47" s="409"/>
      <c r="R47" s="410">
        <f t="shared" si="1"/>
        <v>0</v>
      </c>
      <c r="S47" s="411"/>
    </row>
    <row r="48" spans="1:19" s="287" customFormat="1" ht="15.75" x14ac:dyDescent="0.2">
      <c r="A48" s="401"/>
      <c r="B48" s="344"/>
      <c r="C48" s="412"/>
      <c r="D48" s="354"/>
      <c r="E48" s="403"/>
      <c r="F48" s="404"/>
      <c r="G48" s="404"/>
      <c r="H48" s="345"/>
      <c r="I48" s="349"/>
      <c r="J48" s="405"/>
      <c r="K48" s="406"/>
      <c r="L48" s="407"/>
      <c r="M48" s="408"/>
      <c r="N48" s="408"/>
      <c r="O48" s="407"/>
      <c r="P48" s="408"/>
      <c r="Q48" s="409"/>
      <c r="R48" s="410">
        <f t="shared" si="1"/>
        <v>0</v>
      </c>
      <c r="S48" s="411"/>
    </row>
    <row r="49" spans="1:19" s="287" customFormat="1" ht="15.75" x14ac:dyDescent="0.2">
      <c r="A49" s="401"/>
      <c r="B49" s="344"/>
      <c r="C49" s="412"/>
      <c r="D49" s="354"/>
      <c r="E49" s="403"/>
      <c r="F49" s="404"/>
      <c r="G49" s="404"/>
      <c r="H49" s="345"/>
      <c r="I49" s="349"/>
      <c r="J49" s="405"/>
      <c r="K49" s="406"/>
      <c r="L49" s="407"/>
      <c r="M49" s="408"/>
      <c r="N49" s="408"/>
      <c r="O49" s="407"/>
      <c r="P49" s="408"/>
      <c r="Q49" s="409"/>
      <c r="R49" s="410">
        <f t="shared" si="1"/>
        <v>0</v>
      </c>
      <c r="S49" s="411"/>
    </row>
    <row r="50" spans="1:19" s="287" customFormat="1" ht="15.75" x14ac:dyDescent="0.2">
      <c r="A50" s="401"/>
      <c r="B50" s="344"/>
      <c r="C50" s="413"/>
      <c r="D50" s="414"/>
      <c r="E50" s="415"/>
      <c r="F50" s="416"/>
      <c r="G50" s="416"/>
      <c r="H50" s="417"/>
      <c r="I50" s="418"/>
      <c r="J50" s="405"/>
      <c r="K50" s="406"/>
      <c r="L50" s="407"/>
      <c r="M50" s="408"/>
      <c r="N50" s="408"/>
      <c r="O50" s="407"/>
      <c r="P50" s="408"/>
      <c r="Q50" s="409"/>
      <c r="R50" s="410">
        <f t="shared" si="1"/>
        <v>0</v>
      </c>
      <c r="S50" s="411"/>
    </row>
    <row r="51" spans="1:19" s="287" customFormat="1" ht="15.75" x14ac:dyDescent="0.2">
      <c r="A51" s="401"/>
      <c r="B51" s="344"/>
      <c r="C51" s="413"/>
      <c r="D51" s="414"/>
      <c r="E51" s="415"/>
      <c r="F51" s="416"/>
      <c r="G51" s="416"/>
      <c r="H51" s="417"/>
      <c r="I51" s="418"/>
      <c r="J51" s="405"/>
      <c r="K51" s="406"/>
      <c r="L51" s="407"/>
      <c r="M51" s="408"/>
      <c r="N51" s="408"/>
      <c r="O51" s="407"/>
      <c r="P51" s="408"/>
      <c r="Q51" s="409"/>
      <c r="R51" s="410">
        <f t="shared" si="1"/>
        <v>0</v>
      </c>
      <c r="S51" s="411"/>
    </row>
    <row r="52" spans="1:19" s="287" customFormat="1" ht="15.75" x14ac:dyDescent="0.2">
      <c r="A52" s="401"/>
      <c r="B52" s="344"/>
      <c r="C52" s="413"/>
      <c r="D52" s="414"/>
      <c r="E52" s="415"/>
      <c r="F52" s="416"/>
      <c r="G52" s="416"/>
      <c r="H52" s="417"/>
      <c r="I52" s="418"/>
      <c r="J52" s="405"/>
      <c r="K52" s="406"/>
      <c r="L52" s="407"/>
      <c r="M52" s="408"/>
      <c r="N52" s="408"/>
      <c r="O52" s="407"/>
      <c r="P52" s="408"/>
      <c r="Q52" s="409"/>
      <c r="R52" s="410">
        <f t="shared" si="1"/>
        <v>0</v>
      </c>
      <c r="S52" s="411"/>
    </row>
    <row r="53" spans="1:19" s="287" customFormat="1" ht="15.75" x14ac:dyDescent="0.2">
      <c r="A53" s="401"/>
      <c r="B53" s="344"/>
      <c r="C53" s="413"/>
      <c r="D53" s="414"/>
      <c r="E53" s="415"/>
      <c r="F53" s="416"/>
      <c r="G53" s="416"/>
      <c r="H53" s="417"/>
      <c r="I53" s="418"/>
      <c r="J53" s="405"/>
      <c r="K53" s="406"/>
      <c r="L53" s="407"/>
      <c r="M53" s="408"/>
      <c r="N53" s="408"/>
      <c r="O53" s="407"/>
      <c r="P53" s="408"/>
      <c r="Q53" s="409"/>
      <c r="R53" s="410">
        <f t="shared" si="1"/>
        <v>0</v>
      </c>
      <c r="S53" s="411"/>
    </row>
    <row r="54" spans="1:19" s="287" customFormat="1" ht="15.75" x14ac:dyDescent="0.2">
      <c r="A54" s="401"/>
      <c r="B54" s="344"/>
      <c r="C54" s="413"/>
      <c r="D54" s="414"/>
      <c r="E54" s="415"/>
      <c r="F54" s="416"/>
      <c r="G54" s="416"/>
      <c r="H54" s="417"/>
      <c r="I54" s="418"/>
      <c r="J54" s="405"/>
      <c r="K54" s="406"/>
      <c r="L54" s="407"/>
      <c r="M54" s="408"/>
      <c r="N54" s="408"/>
      <c r="O54" s="407"/>
      <c r="P54" s="408"/>
      <c r="Q54" s="409"/>
      <c r="R54" s="410">
        <f t="shared" si="1"/>
        <v>0</v>
      </c>
      <c r="S54" s="411"/>
    </row>
    <row r="55" spans="1:19" s="287" customFormat="1" ht="15.75" x14ac:dyDescent="0.2">
      <c r="A55" s="401"/>
      <c r="B55" s="344"/>
      <c r="C55" s="413"/>
      <c r="D55" s="414"/>
      <c r="E55" s="415"/>
      <c r="F55" s="416"/>
      <c r="G55" s="416"/>
      <c r="H55" s="417"/>
      <c r="I55" s="418"/>
      <c r="J55" s="405"/>
      <c r="K55" s="406"/>
      <c r="L55" s="407"/>
      <c r="M55" s="408"/>
      <c r="N55" s="408"/>
      <c r="O55" s="407"/>
      <c r="P55" s="408"/>
      <c r="Q55" s="409"/>
      <c r="R55" s="410">
        <f t="shared" si="1"/>
        <v>0</v>
      </c>
      <c r="S55" s="411"/>
    </row>
    <row r="56" spans="1:19" s="287" customFormat="1" ht="15.75" x14ac:dyDescent="0.2">
      <c r="A56" s="401"/>
      <c r="B56" s="344"/>
      <c r="C56" s="413"/>
      <c r="D56" s="414"/>
      <c r="E56" s="415"/>
      <c r="F56" s="416"/>
      <c r="G56" s="416"/>
      <c r="H56" s="417"/>
      <c r="I56" s="418"/>
      <c r="J56" s="405"/>
      <c r="K56" s="406"/>
      <c r="L56" s="407"/>
      <c r="M56" s="408"/>
      <c r="N56" s="408"/>
      <c r="O56" s="407"/>
      <c r="P56" s="408"/>
      <c r="Q56" s="409"/>
      <c r="R56" s="410">
        <f t="shared" si="1"/>
        <v>0</v>
      </c>
      <c r="S56" s="411"/>
    </row>
    <row r="57" spans="1:19" s="287" customFormat="1" ht="15.75" x14ac:dyDescent="0.2">
      <c r="A57" s="401"/>
      <c r="B57" s="344"/>
      <c r="C57" s="413"/>
      <c r="D57" s="414"/>
      <c r="E57" s="415"/>
      <c r="F57" s="416"/>
      <c r="G57" s="416"/>
      <c r="H57" s="417"/>
      <c r="I57" s="418"/>
      <c r="J57" s="405"/>
      <c r="K57" s="406"/>
      <c r="L57" s="407"/>
      <c r="M57" s="408"/>
      <c r="N57" s="408"/>
      <c r="O57" s="407"/>
      <c r="P57" s="408"/>
      <c r="Q57" s="409"/>
      <c r="R57" s="410">
        <f t="shared" si="1"/>
        <v>0</v>
      </c>
      <c r="S57" s="411"/>
    </row>
    <row r="58" spans="1:19" s="287" customFormat="1" ht="15.75" x14ac:dyDescent="0.2">
      <c r="A58" s="401"/>
      <c r="B58" s="344"/>
      <c r="C58" s="413"/>
      <c r="D58" s="414"/>
      <c r="E58" s="415"/>
      <c r="F58" s="416"/>
      <c r="G58" s="416"/>
      <c r="H58" s="417"/>
      <c r="I58" s="418"/>
      <c r="J58" s="405"/>
      <c r="K58" s="406"/>
      <c r="L58" s="407"/>
      <c r="M58" s="408"/>
      <c r="N58" s="408"/>
      <c r="O58" s="407"/>
      <c r="P58" s="408"/>
      <c r="Q58" s="409"/>
      <c r="R58" s="410">
        <f t="shared" si="1"/>
        <v>0</v>
      </c>
      <c r="S58" s="411"/>
    </row>
    <row r="59" spans="1:19" s="287" customFormat="1" ht="15.75" x14ac:dyDescent="0.2">
      <c r="A59" s="401"/>
      <c r="B59" s="344"/>
      <c r="C59" s="413"/>
      <c r="D59" s="414"/>
      <c r="E59" s="415"/>
      <c r="F59" s="416"/>
      <c r="G59" s="416"/>
      <c r="H59" s="417"/>
      <c r="I59" s="418"/>
      <c r="J59" s="405"/>
      <c r="K59" s="406"/>
      <c r="L59" s="407"/>
      <c r="M59" s="408"/>
      <c r="N59" s="408"/>
      <c r="O59" s="407"/>
      <c r="P59" s="408"/>
      <c r="Q59" s="409"/>
      <c r="R59" s="410">
        <f t="shared" si="1"/>
        <v>0</v>
      </c>
      <c r="S59" s="411"/>
    </row>
    <row r="60" spans="1:19" s="287" customFormat="1" ht="15.75" x14ac:dyDescent="0.2">
      <c r="A60" s="401"/>
      <c r="B60" s="344"/>
      <c r="C60" s="413"/>
      <c r="D60" s="414"/>
      <c r="E60" s="415"/>
      <c r="F60" s="416"/>
      <c r="G60" s="416"/>
      <c r="H60" s="417"/>
      <c r="I60" s="418"/>
      <c r="J60" s="405"/>
      <c r="K60" s="406"/>
      <c r="L60" s="407"/>
      <c r="M60" s="408"/>
      <c r="N60" s="408"/>
      <c r="O60" s="407"/>
      <c r="P60" s="408"/>
      <c r="Q60" s="409"/>
      <c r="R60" s="410">
        <f t="shared" si="1"/>
        <v>0</v>
      </c>
      <c r="S60" s="411"/>
    </row>
    <row r="61" spans="1:19" s="287" customFormat="1" ht="15.75" x14ac:dyDescent="0.2">
      <c r="A61" s="401"/>
      <c r="B61" s="344"/>
      <c r="C61" s="413"/>
      <c r="D61" s="414"/>
      <c r="E61" s="415"/>
      <c r="F61" s="416"/>
      <c r="G61" s="416"/>
      <c r="H61" s="417"/>
      <c r="I61" s="418"/>
      <c r="J61" s="405"/>
      <c r="K61" s="406"/>
      <c r="L61" s="407"/>
      <c r="M61" s="408"/>
      <c r="N61" s="408"/>
      <c r="O61" s="407"/>
      <c r="P61" s="408"/>
      <c r="Q61" s="409"/>
      <c r="R61" s="410">
        <f t="shared" si="1"/>
        <v>0</v>
      </c>
      <c r="S61" s="411"/>
    </row>
    <row r="62" spans="1:19" s="287" customFormat="1" ht="15.75" x14ac:dyDescent="0.2">
      <c r="A62" s="401"/>
      <c r="B62" s="344"/>
      <c r="C62" s="413"/>
      <c r="D62" s="414"/>
      <c r="E62" s="415"/>
      <c r="F62" s="416"/>
      <c r="G62" s="416"/>
      <c r="H62" s="417"/>
      <c r="I62" s="418"/>
      <c r="J62" s="405"/>
      <c r="K62" s="406"/>
      <c r="L62" s="407"/>
      <c r="M62" s="408"/>
      <c r="N62" s="408"/>
      <c r="O62" s="407"/>
      <c r="P62" s="408"/>
      <c r="Q62" s="409"/>
      <c r="R62" s="410">
        <f t="shared" si="1"/>
        <v>0</v>
      </c>
      <c r="S62" s="411"/>
    </row>
    <row r="63" spans="1:19" s="287" customFormat="1" ht="15.75" x14ac:dyDescent="0.2">
      <c r="A63" s="401"/>
      <c r="B63" s="344"/>
      <c r="C63" s="413"/>
      <c r="D63" s="414"/>
      <c r="E63" s="415"/>
      <c r="F63" s="416"/>
      <c r="G63" s="416"/>
      <c r="H63" s="417"/>
      <c r="I63" s="418"/>
      <c r="J63" s="405"/>
      <c r="K63" s="406"/>
      <c r="L63" s="407"/>
      <c r="M63" s="408"/>
      <c r="N63" s="408"/>
      <c r="O63" s="407"/>
      <c r="P63" s="408"/>
      <c r="Q63" s="409"/>
      <c r="R63" s="410">
        <f t="shared" si="1"/>
        <v>0</v>
      </c>
      <c r="S63" s="411"/>
    </row>
    <row r="64" spans="1:19" s="287" customFormat="1" ht="15.75" x14ac:dyDescent="0.2">
      <c r="A64" s="401"/>
      <c r="B64" s="344"/>
      <c r="C64" s="413"/>
      <c r="D64" s="414"/>
      <c r="E64" s="415"/>
      <c r="F64" s="416"/>
      <c r="G64" s="416"/>
      <c r="H64" s="417"/>
      <c r="I64" s="418"/>
      <c r="J64" s="405"/>
      <c r="K64" s="406"/>
      <c r="L64" s="407"/>
      <c r="M64" s="408"/>
      <c r="N64" s="408"/>
      <c r="O64" s="407"/>
      <c r="P64" s="408"/>
      <c r="Q64" s="409"/>
      <c r="R64" s="410">
        <f t="shared" si="1"/>
        <v>0</v>
      </c>
      <c r="S64" s="411"/>
    </row>
    <row r="65" spans="1:235" s="287" customFormat="1" ht="15.75" x14ac:dyDescent="0.2">
      <c r="A65" s="401"/>
      <c r="B65" s="344"/>
      <c r="C65" s="413"/>
      <c r="D65" s="414"/>
      <c r="E65" s="415"/>
      <c r="F65" s="416"/>
      <c r="G65" s="416"/>
      <c r="H65" s="417"/>
      <c r="I65" s="418"/>
      <c r="J65" s="405"/>
      <c r="K65" s="406"/>
      <c r="L65" s="407"/>
      <c r="M65" s="408"/>
      <c r="N65" s="408"/>
      <c r="O65" s="407"/>
      <c r="P65" s="408"/>
      <c r="Q65" s="409"/>
      <c r="R65" s="410">
        <f t="shared" si="1"/>
        <v>0</v>
      </c>
      <c r="S65" s="411"/>
    </row>
    <row r="66" spans="1:235" s="287" customFormat="1" ht="15.75" x14ac:dyDescent="0.2">
      <c r="A66" s="401"/>
      <c r="B66" s="344"/>
      <c r="C66" s="413"/>
      <c r="D66" s="414"/>
      <c r="E66" s="415"/>
      <c r="F66" s="416"/>
      <c r="G66" s="416"/>
      <c r="H66" s="417"/>
      <c r="I66" s="418"/>
      <c r="J66" s="405"/>
      <c r="K66" s="406"/>
      <c r="L66" s="407"/>
      <c r="M66" s="408"/>
      <c r="N66" s="408"/>
      <c r="O66" s="407"/>
      <c r="P66" s="408"/>
      <c r="Q66" s="409"/>
      <c r="R66" s="410">
        <f t="shared" si="1"/>
        <v>0</v>
      </c>
      <c r="S66" s="419"/>
    </row>
    <row r="67" spans="1:235" s="287" customFormat="1" ht="15.75" x14ac:dyDescent="0.2">
      <c r="A67" s="401"/>
      <c r="B67" s="344"/>
      <c r="C67" s="413"/>
      <c r="D67" s="414"/>
      <c r="E67" s="415"/>
      <c r="F67" s="416"/>
      <c r="G67" s="416"/>
      <c r="H67" s="417"/>
      <c r="I67" s="418"/>
      <c r="J67" s="405"/>
      <c r="K67" s="406"/>
      <c r="L67" s="407"/>
      <c r="M67" s="408"/>
      <c r="N67" s="408"/>
      <c r="O67" s="420"/>
      <c r="P67" s="421"/>
      <c r="Q67" s="422"/>
      <c r="R67" s="423">
        <f t="shared" si="1"/>
        <v>0</v>
      </c>
      <c r="S67" s="419"/>
    </row>
    <row r="68" spans="1:235" s="440" customFormat="1" ht="43.5" customHeight="1" x14ac:dyDescent="0.2">
      <c r="A68" s="424"/>
      <c r="B68" s="425"/>
      <c r="C68" s="426">
        <f>SUM(C6:C67)</f>
        <v>0</v>
      </c>
      <c r="D68" s="427"/>
      <c r="E68" s="428">
        <f>SUM(E6:E67)</f>
        <v>0</v>
      </c>
      <c r="F68" s="429"/>
      <c r="G68" s="429"/>
      <c r="H68" s="430"/>
      <c r="I68" s="431"/>
      <c r="J68" s="432">
        <f>COUNTIF(J6:J67,"V")</f>
        <v>0</v>
      </c>
      <c r="K68" s="433">
        <f>SUM(K6:K67)</f>
        <v>0</v>
      </c>
      <c r="L68" s="434"/>
      <c r="M68" s="435">
        <f>SUM(M6:M67)</f>
        <v>0</v>
      </c>
      <c r="N68" s="433">
        <f>SUM(N6:N67)</f>
        <v>0</v>
      </c>
      <c r="O68" s="436"/>
      <c r="P68" s="435">
        <f>SUM(P6:P67)</f>
        <v>0</v>
      </c>
      <c r="Q68" s="437"/>
      <c r="R68" s="438">
        <f>SUM(R6:R67)</f>
        <v>0</v>
      </c>
      <c r="S68" s="439"/>
      <c r="T68" s="322"/>
      <c r="U68" s="322"/>
      <c r="V68" s="322"/>
      <c r="W68" s="322"/>
      <c r="X68" s="322"/>
      <c r="Y68" s="322"/>
      <c r="Z68" s="322"/>
      <c r="AA68" s="322"/>
      <c r="AB68" s="322"/>
      <c r="AC68" s="322"/>
      <c r="AD68" s="322"/>
      <c r="AE68" s="322"/>
      <c r="AF68" s="322"/>
      <c r="AG68" s="322"/>
      <c r="AH68" s="322"/>
      <c r="AI68" s="322"/>
      <c r="AJ68" s="322"/>
      <c r="AK68" s="322"/>
      <c r="AL68" s="322"/>
      <c r="AM68" s="322"/>
      <c r="AN68" s="322"/>
      <c r="AO68" s="322"/>
      <c r="AP68" s="322"/>
      <c r="AQ68" s="322"/>
      <c r="AR68" s="322"/>
      <c r="AS68" s="322"/>
      <c r="AT68" s="322"/>
      <c r="AU68" s="322"/>
      <c r="AV68" s="322"/>
      <c r="AW68" s="322"/>
      <c r="AX68" s="322"/>
      <c r="AY68" s="322"/>
      <c r="AZ68" s="322"/>
      <c r="BA68" s="322"/>
      <c r="BB68" s="322"/>
      <c r="BC68" s="322"/>
      <c r="BD68" s="322"/>
      <c r="BE68" s="322"/>
      <c r="BF68" s="322"/>
      <c r="BG68" s="322"/>
      <c r="BH68" s="322"/>
      <c r="BI68" s="322"/>
      <c r="BJ68" s="322"/>
      <c r="BK68" s="322"/>
      <c r="BL68" s="322"/>
      <c r="BM68" s="322"/>
      <c r="BN68" s="322"/>
      <c r="BO68" s="322"/>
      <c r="BP68" s="322"/>
      <c r="BQ68" s="322"/>
      <c r="BR68" s="322"/>
      <c r="BS68" s="322"/>
      <c r="BT68" s="322"/>
      <c r="BU68" s="322"/>
      <c r="BV68" s="322"/>
      <c r="BW68" s="322"/>
      <c r="BX68" s="322"/>
      <c r="BY68" s="322"/>
      <c r="BZ68" s="322"/>
      <c r="CA68" s="322"/>
      <c r="CB68" s="322"/>
      <c r="CC68" s="322"/>
      <c r="CD68" s="322"/>
      <c r="CE68" s="322"/>
      <c r="CF68" s="322"/>
      <c r="CG68" s="322"/>
      <c r="CH68" s="322"/>
      <c r="CI68" s="322"/>
      <c r="CJ68" s="322"/>
      <c r="CK68" s="322"/>
      <c r="CL68" s="322"/>
      <c r="CM68" s="322"/>
      <c r="CN68" s="322"/>
      <c r="CO68" s="322"/>
      <c r="CP68" s="322"/>
      <c r="CQ68" s="322"/>
      <c r="CR68" s="322"/>
      <c r="CS68" s="322"/>
      <c r="CT68" s="322"/>
      <c r="CU68" s="322"/>
      <c r="CV68" s="322"/>
      <c r="CW68" s="322"/>
      <c r="CX68" s="322"/>
      <c r="CY68" s="322"/>
      <c r="CZ68" s="322"/>
      <c r="DA68" s="322"/>
      <c r="DB68" s="322"/>
      <c r="DC68" s="322"/>
      <c r="DD68" s="322"/>
      <c r="DE68" s="322"/>
      <c r="DF68" s="322"/>
      <c r="DG68" s="322"/>
      <c r="DH68" s="322"/>
      <c r="DI68" s="322"/>
      <c r="DJ68" s="322"/>
      <c r="DK68" s="322"/>
      <c r="DL68" s="322"/>
      <c r="DM68" s="322"/>
      <c r="DN68" s="322"/>
      <c r="DO68" s="322"/>
      <c r="DP68" s="322"/>
      <c r="DQ68" s="322"/>
      <c r="DR68" s="322"/>
      <c r="DS68" s="322"/>
      <c r="DT68" s="322"/>
      <c r="DU68" s="322"/>
      <c r="DV68" s="322"/>
      <c r="DW68" s="322"/>
      <c r="DX68" s="322"/>
      <c r="DY68" s="322"/>
      <c r="DZ68" s="322"/>
      <c r="EA68" s="322"/>
      <c r="EB68" s="322"/>
      <c r="EC68" s="322"/>
      <c r="ED68" s="322"/>
      <c r="EE68" s="322"/>
      <c r="EF68" s="322"/>
      <c r="EG68" s="322"/>
      <c r="EH68" s="322"/>
      <c r="EI68" s="322"/>
      <c r="EJ68" s="322"/>
      <c r="EK68" s="322"/>
      <c r="EL68" s="322"/>
      <c r="EM68" s="322"/>
      <c r="EN68" s="322"/>
      <c r="EO68" s="322"/>
      <c r="EP68" s="322"/>
      <c r="EQ68" s="322"/>
      <c r="ER68" s="322"/>
      <c r="ES68" s="322"/>
      <c r="ET68" s="322"/>
      <c r="EU68" s="322"/>
      <c r="EV68" s="322"/>
      <c r="EW68" s="322"/>
      <c r="EX68" s="322"/>
      <c r="EY68" s="322"/>
      <c r="EZ68" s="322"/>
      <c r="FA68" s="322"/>
      <c r="FB68" s="322"/>
      <c r="FC68" s="322"/>
      <c r="FD68" s="322"/>
      <c r="FE68" s="322"/>
      <c r="FF68" s="322"/>
      <c r="FG68" s="322"/>
      <c r="FH68" s="322"/>
      <c r="FI68" s="322"/>
      <c r="FJ68" s="322"/>
      <c r="FK68" s="322"/>
      <c r="FL68" s="322"/>
      <c r="FM68" s="322"/>
      <c r="FN68" s="322"/>
      <c r="FO68" s="322"/>
      <c r="FP68" s="322"/>
      <c r="FQ68" s="322"/>
      <c r="FR68" s="322"/>
      <c r="FS68" s="322"/>
      <c r="FT68" s="322"/>
      <c r="FU68" s="322"/>
      <c r="FV68" s="322"/>
      <c r="FW68" s="322"/>
      <c r="FX68" s="322"/>
      <c r="FY68" s="322"/>
      <c r="FZ68" s="322"/>
      <c r="GA68" s="322"/>
      <c r="GB68" s="322"/>
      <c r="GC68" s="322"/>
      <c r="GD68" s="322"/>
      <c r="GE68" s="322"/>
      <c r="GF68" s="322"/>
      <c r="GG68" s="322"/>
      <c r="GH68" s="322"/>
      <c r="GI68" s="322"/>
      <c r="GJ68" s="322"/>
      <c r="GK68" s="322"/>
      <c r="GL68" s="322"/>
      <c r="GM68" s="322"/>
      <c r="GN68" s="322"/>
      <c r="GO68" s="322"/>
      <c r="GP68" s="322"/>
      <c r="GQ68" s="322"/>
      <c r="GR68" s="322"/>
      <c r="GS68" s="322"/>
      <c r="GT68" s="322"/>
      <c r="GU68" s="322"/>
      <c r="GV68" s="322"/>
      <c r="GW68" s="322"/>
      <c r="GX68" s="322"/>
      <c r="GY68" s="322"/>
      <c r="GZ68" s="322"/>
      <c r="HA68" s="322"/>
      <c r="HB68" s="322"/>
      <c r="HC68" s="322"/>
      <c r="HD68" s="322"/>
      <c r="HE68" s="322"/>
      <c r="HF68" s="322"/>
      <c r="HG68" s="322"/>
      <c r="HH68" s="322"/>
      <c r="HI68" s="322"/>
      <c r="HJ68" s="322"/>
      <c r="HK68" s="322"/>
      <c r="HL68" s="322"/>
      <c r="HM68" s="322"/>
      <c r="HN68" s="322"/>
      <c r="HO68" s="322"/>
      <c r="HP68" s="322"/>
      <c r="HQ68" s="322"/>
      <c r="HR68" s="322"/>
      <c r="HS68" s="322"/>
      <c r="HT68" s="322"/>
      <c r="HU68" s="322"/>
      <c r="HV68" s="322"/>
      <c r="HW68" s="322"/>
      <c r="HX68" s="322"/>
      <c r="HY68" s="322"/>
      <c r="HZ68" s="322"/>
      <c r="IA68" s="322"/>
    </row>
  </sheetData>
  <mergeCells count="7">
    <mergeCell ref="A2:I4"/>
    <mergeCell ref="J2:N2"/>
    <mergeCell ref="O2:R4"/>
    <mergeCell ref="S2:S5"/>
    <mergeCell ref="J3:J4"/>
    <mergeCell ref="K3:K4"/>
    <mergeCell ref="L3:N4"/>
  </mergeCells>
  <dataValidations count="1">
    <dataValidation type="list" allowBlank="1" showInputMessage="1" showErrorMessage="1" sqref="L7:L67" xr:uid="{00000000-0002-0000-0300-000000000000}">
      <formula1>trap</formula1>
      <formula2>0</formula2>
    </dataValidation>
  </dataValidations>
  <printOptions horizontalCentered="1"/>
  <pageMargins left="0.25" right="0.25" top="0.75" bottom="0.75" header="0.3" footer="0.3"/>
  <pageSetup paperSize="9" scale="45" pageOrder="overThenDown" orientation="landscape" useFirstPageNumber="1" horizontalDpi="300" verticalDpi="300"/>
  <headerFooter>
    <oddHeader>&amp;C&amp;A&amp;RDATASHEET  03
rev 04
  ??/01/2020</oddHeader>
    <oddFooter>&amp;CPagina &amp;P</oddFooter>
  </headerFooter>
  <drawing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1000000}">
          <x14:formula1>
            <xm:f>legend!$C$2:$C$48</xm:f>
          </x14:formula1>
          <x14:formula2>
            <xm:f>0</xm:f>
          </x14:formula2>
          <xm:sqref>A7:B67</xm:sqref>
        </x14:dataValidation>
        <x14:dataValidation type="list" allowBlank="1" showInputMessage="1" showErrorMessage="1" xr:uid="{00000000-0002-0000-0300-000002000000}">
          <x14:formula1>
            <xm:f>legend!$F$2:$F$22</xm:f>
          </x14:formula1>
          <x14:formula2>
            <xm:f>0</xm:f>
          </x14:formula2>
          <xm:sqref>O6:O67</xm:sqref>
        </x14:dataValidation>
        <x14:dataValidation type="list" allowBlank="1" showInputMessage="1" showErrorMessage="1" xr:uid="{00000000-0002-0000-0300-000003000000}">
          <x14:formula1>
            <xm:f>legend!$G$2:$G$16</xm:f>
          </x14:formula1>
          <x14:formula2>
            <xm:f>0</xm:f>
          </x14:formula2>
          <xm:sqref>M6</xm:sqref>
        </x14:dataValidation>
        <x14:dataValidation type="list" allowBlank="1" showInputMessage="1" showErrorMessage="1" xr:uid="{00000000-0002-0000-0300-000004000000}">
          <x14:formula1>
            <xm:f>legend!#REF!</xm:f>
          </x14:formula1>
          <x14:formula2>
            <xm:f>0</xm:f>
          </x14:formula2>
          <xm:sqref>H6:J6 J7:J67</xm:sqref>
        </x14:dataValidation>
        <x14:dataValidation type="list" allowBlank="1" showInputMessage="1" showErrorMessage="1" xr:uid="{00000000-0002-0000-0300-000005000000}">
          <x14:formula1>
            <xm:f>legend!$F$24:$F$25</xm:f>
          </x14:formula1>
          <x14:formula2>
            <xm:f>0</xm:f>
          </x14:formula2>
          <xm:sqref>B6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AMJ60"/>
  <sheetViews>
    <sheetView zoomScale="93" zoomScaleNormal="93" workbookViewId="0">
      <pane ySplit="5" topLeftCell="A6" activePane="bottomLeft" state="frozen"/>
      <selection activeCell="I1" sqref="I1"/>
      <selection pane="bottomLeft" activeCell="I19" sqref="I19"/>
    </sheetView>
  </sheetViews>
  <sheetFormatPr defaultColWidth="10.625" defaultRowHeight="14.25" x14ac:dyDescent="0.2"/>
  <cols>
    <col min="1" max="1" width="17.125" style="441" customWidth="1"/>
    <col min="2" max="2" width="19.25" style="442" customWidth="1"/>
    <col min="3" max="3" width="23" style="442" customWidth="1"/>
    <col min="4" max="4" width="15.375" style="443" customWidth="1"/>
    <col min="5" max="5" width="13" style="444" customWidth="1"/>
    <col min="6" max="6" width="14.75" style="444" customWidth="1"/>
    <col min="7" max="8" width="14.75" style="445" customWidth="1"/>
    <col min="9" max="9" width="21.125" style="446" customWidth="1"/>
    <col min="10" max="10" width="12.5" style="447" customWidth="1"/>
    <col min="11" max="11" width="10.375" style="448" customWidth="1"/>
    <col min="12" max="12" width="16.5" style="448" customWidth="1"/>
    <col min="13" max="13" width="14" style="441" customWidth="1"/>
    <col min="14" max="14" width="20.625" style="449" customWidth="1"/>
    <col min="15" max="15" width="19.5" style="450" customWidth="1"/>
    <col min="16" max="16" width="8.25" style="441" customWidth="1"/>
    <col min="17" max="17" width="19.375" style="448" customWidth="1"/>
    <col min="18" max="19" width="17.125" style="447" customWidth="1"/>
    <col min="20" max="20" width="12.875" style="441" customWidth="1"/>
    <col min="21" max="21" width="24.625" style="449" customWidth="1"/>
    <col min="22" max="22" width="22.625" style="441" customWidth="1"/>
    <col min="23" max="23" width="16.375" style="448" customWidth="1"/>
    <col min="24" max="24" width="12.875" style="448" customWidth="1"/>
    <col min="25" max="25" width="18.625" style="451" customWidth="1"/>
    <col min="26" max="26" width="20.625" style="441" customWidth="1"/>
    <col min="27" max="27" width="19.5" style="441" customWidth="1"/>
    <col min="28" max="28" width="12.375" style="452" customWidth="1"/>
    <col min="29" max="29" width="15.5" style="441" customWidth="1"/>
    <col min="30" max="30" width="13.75" style="441" customWidth="1"/>
    <col min="31" max="31" width="11.5" style="441" customWidth="1"/>
    <col min="32" max="32" width="22.5" style="441" customWidth="1"/>
    <col min="33" max="33" width="19.125" style="441" customWidth="1"/>
    <col min="34" max="34" width="19.5" style="441" customWidth="1"/>
    <col min="35" max="35" width="19.875" style="441" customWidth="1"/>
    <col min="36" max="38" width="12.875" style="448" customWidth="1"/>
    <col min="39" max="1024" width="10.625" style="441"/>
  </cols>
  <sheetData>
    <row r="1" spans="1:38" ht="43.5" customHeight="1" x14ac:dyDescent="0.2">
      <c r="A1" s="453"/>
      <c r="B1" s="454" t="s">
        <v>170</v>
      </c>
      <c r="C1" s="454"/>
      <c r="D1" s="455"/>
      <c r="E1" s="456"/>
      <c r="F1" s="456"/>
      <c r="G1" s="457"/>
      <c r="H1" s="457"/>
      <c r="Q1" s="458"/>
      <c r="R1" s="458"/>
      <c r="S1" s="458"/>
      <c r="T1" s="459"/>
    </row>
    <row r="2" spans="1:38" s="460" customFormat="1" ht="15" customHeight="1" x14ac:dyDescent="0.2">
      <c r="A2" s="832" t="s">
        <v>171</v>
      </c>
      <c r="B2" s="832"/>
      <c r="C2" s="832"/>
      <c r="D2" s="832"/>
      <c r="E2" s="833" t="s">
        <v>122</v>
      </c>
      <c r="F2" s="833"/>
      <c r="G2" s="833"/>
      <c r="H2" s="833"/>
      <c r="I2" s="833"/>
      <c r="J2" s="833" t="s">
        <v>172</v>
      </c>
      <c r="K2" s="833"/>
      <c r="L2" s="833"/>
      <c r="M2" s="834" t="s">
        <v>155</v>
      </c>
      <c r="N2" s="834"/>
      <c r="O2" s="834"/>
      <c r="P2" s="834"/>
      <c r="Q2" s="835" t="s">
        <v>109</v>
      </c>
      <c r="R2" s="835"/>
      <c r="S2" s="835"/>
      <c r="T2" s="835"/>
      <c r="U2" s="835"/>
      <c r="V2" s="835"/>
      <c r="W2" s="835"/>
      <c r="X2" s="835"/>
      <c r="Y2" s="835"/>
      <c r="Z2" s="823" t="s">
        <v>83</v>
      </c>
      <c r="AA2" s="823"/>
      <c r="AB2" s="823"/>
      <c r="AC2" s="823"/>
      <c r="AD2" s="823"/>
      <c r="AE2" s="823"/>
      <c r="AF2" s="823"/>
      <c r="AG2" s="823"/>
      <c r="AH2" s="823"/>
      <c r="AI2" s="824" t="s">
        <v>173</v>
      </c>
      <c r="AJ2" s="825" t="s">
        <v>149</v>
      </c>
      <c r="AK2" s="825"/>
      <c r="AL2" s="825"/>
    </row>
    <row r="3" spans="1:38" s="460" customFormat="1" ht="34.35" customHeight="1" x14ac:dyDescent="0.2">
      <c r="A3" s="832"/>
      <c r="B3" s="832"/>
      <c r="C3" s="832"/>
      <c r="D3" s="832"/>
      <c r="E3" s="833"/>
      <c r="F3" s="833"/>
      <c r="G3" s="833"/>
      <c r="H3" s="833"/>
      <c r="I3" s="833"/>
      <c r="J3" s="833"/>
      <c r="K3" s="833"/>
      <c r="L3" s="833"/>
      <c r="M3" s="834"/>
      <c r="N3" s="834"/>
      <c r="O3" s="834"/>
      <c r="P3" s="834"/>
      <c r="Q3" s="835"/>
      <c r="R3" s="835"/>
      <c r="S3" s="835"/>
      <c r="T3" s="835"/>
      <c r="U3" s="835"/>
      <c r="V3" s="835"/>
      <c r="W3" s="835"/>
      <c r="X3" s="835"/>
      <c r="Y3" s="835"/>
      <c r="Z3" s="823"/>
      <c r="AA3" s="823"/>
      <c r="AB3" s="823"/>
      <c r="AC3" s="823"/>
      <c r="AD3" s="823"/>
      <c r="AE3" s="823"/>
      <c r="AF3" s="823"/>
      <c r="AG3" s="823"/>
      <c r="AH3" s="823"/>
      <c r="AI3" s="824"/>
      <c r="AJ3" s="825"/>
      <c r="AK3" s="825"/>
      <c r="AL3" s="825"/>
    </row>
    <row r="4" spans="1:38" s="460" customFormat="1" ht="50.45" customHeight="1" x14ac:dyDescent="0.2">
      <c r="A4" s="826" t="s">
        <v>174</v>
      </c>
      <c r="B4" s="827" t="s">
        <v>175</v>
      </c>
      <c r="C4" s="827"/>
      <c r="D4" s="827"/>
      <c r="E4" s="833"/>
      <c r="F4" s="833"/>
      <c r="G4" s="833"/>
      <c r="H4" s="833"/>
      <c r="I4" s="833"/>
      <c r="J4" s="833"/>
      <c r="K4" s="833"/>
      <c r="L4" s="833"/>
      <c r="M4" s="834"/>
      <c r="N4" s="834"/>
      <c r="O4" s="834"/>
      <c r="P4" s="834"/>
      <c r="Q4" s="828" t="s">
        <v>176</v>
      </c>
      <c r="R4" s="828"/>
      <c r="S4" s="828"/>
      <c r="T4" s="828"/>
      <c r="U4" s="462" t="s">
        <v>177</v>
      </c>
      <c r="V4" s="462" t="s">
        <v>178</v>
      </c>
      <c r="W4" s="462" t="s">
        <v>179</v>
      </c>
      <c r="X4" s="829" t="s">
        <v>180</v>
      </c>
      <c r="Y4" s="830" t="s">
        <v>181</v>
      </c>
      <c r="Z4" s="823"/>
      <c r="AA4" s="823"/>
      <c r="AB4" s="823"/>
      <c r="AC4" s="823"/>
      <c r="AD4" s="823"/>
      <c r="AE4" s="823"/>
      <c r="AF4" s="823"/>
      <c r="AG4" s="823"/>
      <c r="AH4" s="823"/>
      <c r="AI4" s="824"/>
      <c r="AJ4" s="825"/>
      <c r="AK4" s="825"/>
      <c r="AL4" s="825"/>
    </row>
    <row r="5" spans="1:38" s="483" customFormat="1" ht="54" customHeight="1" x14ac:dyDescent="0.2">
      <c r="A5" s="826"/>
      <c r="B5" s="463" t="s">
        <v>182</v>
      </c>
      <c r="C5" s="464" t="s">
        <v>183</v>
      </c>
      <c r="D5" s="465" t="s">
        <v>74</v>
      </c>
      <c r="E5" s="466" t="s">
        <v>184</v>
      </c>
      <c r="F5" s="467" t="s">
        <v>185</v>
      </c>
      <c r="G5" s="831" t="s">
        <v>186</v>
      </c>
      <c r="H5" s="831"/>
      <c r="I5" s="468" t="s">
        <v>24</v>
      </c>
      <c r="J5" s="469" t="s">
        <v>187</v>
      </c>
      <c r="K5" s="470" t="s">
        <v>188</v>
      </c>
      <c r="L5" s="471" t="s">
        <v>189</v>
      </c>
      <c r="M5" s="469" t="s">
        <v>190</v>
      </c>
      <c r="N5" s="472" t="s">
        <v>191</v>
      </c>
      <c r="O5" s="472" t="s">
        <v>192</v>
      </c>
      <c r="P5" s="470" t="s">
        <v>188</v>
      </c>
      <c r="Q5" s="473" t="s">
        <v>193</v>
      </c>
      <c r="R5" s="472" t="s">
        <v>158</v>
      </c>
      <c r="S5" s="472" t="s">
        <v>194</v>
      </c>
      <c r="T5" s="472" t="s">
        <v>195</v>
      </c>
      <c r="U5" s="474" t="s">
        <v>188</v>
      </c>
      <c r="V5" s="474" t="s">
        <v>188</v>
      </c>
      <c r="W5" s="474" t="s">
        <v>188</v>
      </c>
      <c r="X5" s="829"/>
      <c r="Y5" s="830"/>
      <c r="Z5" s="475" t="s">
        <v>196</v>
      </c>
      <c r="AA5" s="472" t="s">
        <v>192</v>
      </c>
      <c r="AB5" s="472" t="s">
        <v>37</v>
      </c>
      <c r="AC5" s="476" t="s">
        <v>197</v>
      </c>
      <c r="AD5" s="477" t="s">
        <v>198</v>
      </c>
      <c r="AE5" s="478" t="s">
        <v>141</v>
      </c>
      <c r="AF5" s="472" t="s">
        <v>199</v>
      </c>
      <c r="AG5" s="472" t="s">
        <v>200</v>
      </c>
      <c r="AH5" s="479" t="s">
        <v>201</v>
      </c>
      <c r="AI5" s="824"/>
      <c r="AJ5" s="480" t="s">
        <v>135</v>
      </c>
      <c r="AK5" s="481" t="s">
        <v>136</v>
      </c>
      <c r="AL5" s="482" t="s">
        <v>137</v>
      </c>
    </row>
    <row r="6" spans="1:38" ht="15" x14ac:dyDescent="0.2">
      <c r="A6" s="484"/>
      <c r="B6" s="485"/>
      <c r="C6" s="485"/>
      <c r="D6" s="486"/>
      <c r="E6" s="487"/>
      <c r="F6" s="487"/>
      <c r="G6" s="488"/>
      <c r="H6" s="488"/>
      <c r="I6" s="856"/>
      <c r="J6" s="489"/>
      <c r="K6" s="490"/>
      <c r="L6" s="491"/>
      <c r="M6" s="489"/>
      <c r="N6" s="485"/>
      <c r="O6" s="485"/>
      <c r="P6" s="490"/>
      <c r="Q6" s="485"/>
      <c r="R6" s="488"/>
      <c r="S6" s="488"/>
      <c r="T6" s="489"/>
      <c r="U6" s="490"/>
      <c r="V6" s="490"/>
      <c r="W6" s="490"/>
      <c r="X6" s="492">
        <f t="shared" ref="X6:X37" si="0">SUM(U6+V6+W6)</f>
        <v>0</v>
      </c>
      <c r="Y6" s="493"/>
      <c r="Z6" s="494"/>
      <c r="AA6" s="495"/>
      <c r="AB6" s="488"/>
      <c r="AC6" s="489"/>
      <c r="AD6" s="496"/>
      <c r="AE6" s="497">
        <f t="shared" ref="AE6:AE37" si="1">PRODUCT(AC6*AD6)</f>
        <v>0</v>
      </c>
      <c r="AF6" s="489"/>
      <c r="AG6" s="485"/>
      <c r="AH6" s="484"/>
      <c r="AI6" s="484"/>
      <c r="AJ6" s="498"/>
      <c r="AK6" s="499">
        <f t="shared" ref="AK6:AK11" si="2">AJ6-41</f>
        <v>-41</v>
      </c>
      <c r="AL6" s="500">
        <f t="shared" ref="AL6:AL37" si="3">IF(AK6&gt;0, (AK6*T6), (0))</f>
        <v>0</v>
      </c>
    </row>
    <row r="7" spans="1:38" ht="15" x14ac:dyDescent="0.2">
      <c r="A7" s="484"/>
      <c r="B7" s="485"/>
      <c r="C7" s="485"/>
      <c r="D7" s="486"/>
      <c r="E7" s="487"/>
      <c r="F7" s="487"/>
      <c r="G7" s="488"/>
      <c r="H7" s="488"/>
      <c r="I7" s="856"/>
      <c r="J7" s="489"/>
      <c r="K7" s="490"/>
      <c r="L7" s="490"/>
      <c r="M7" s="489"/>
      <c r="N7" s="485"/>
      <c r="O7" s="485"/>
      <c r="P7" s="490"/>
      <c r="Q7" s="485"/>
      <c r="R7" s="488"/>
      <c r="S7" s="488"/>
      <c r="T7" s="489"/>
      <c r="U7" s="490"/>
      <c r="V7" s="490"/>
      <c r="W7" s="490"/>
      <c r="X7" s="492">
        <f t="shared" si="0"/>
        <v>0</v>
      </c>
      <c r="Y7" s="493"/>
      <c r="Z7" s="494"/>
      <c r="AA7" s="495"/>
      <c r="AB7" s="488"/>
      <c r="AC7" s="489"/>
      <c r="AD7" s="496"/>
      <c r="AE7" s="497">
        <f t="shared" si="1"/>
        <v>0</v>
      </c>
      <c r="AF7" s="489"/>
      <c r="AG7" s="485"/>
      <c r="AH7" s="484"/>
      <c r="AI7" s="484"/>
      <c r="AJ7" s="498"/>
      <c r="AK7" s="499">
        <f t="shared" si="2"/>
        <v>-41</v>
      </c>
      <c r="AL7" s="500">
        <f t="shared" si="3"/>
        <v>0</v>
      </c>
    </row>
    <row r="8" spans="1:38" ht="16.5" customHeight="1" x14ac:dyDescent="0.2">
      <c r="A8" s="484"/>
      <c r="B8" s="485"/>
      <c r="C8" s="485"/>
      <c r="D8" s="486"/>
      <c r="E8" s="487"/>
      <c r="F8" s="487"/>
      <c r="G8" s="488"/>
      <c r="H8" s="488"/>
      <c r="I8" s="856"/>
      <c r="J8" s="489"/>
      <c r="K8" s="490"/>
      <c r="L8" s="490"/>
      <c r="M8" s="489"/>
      <c r="N8" s="485"/>
      <c r="O8" s="485"/>
      <c r="P8" s="490"/>
      <c r="Q8" s="485"/>
      <c r="R8" s="488"/>
      <c r="S8" s="488"/>
      <c r="T8" s="489"/>
      <c r="U8" s="490"/>
      <c r="V8" s="490"/>
      <c r="W8" s="490"/>
      <c r="X8" s="492">
        <f t="shared" si="0"/>
        <v>0</v>
      </c>
      <c r="Y8" s="493"/>
      <c r="Z8" s="494"/>
      <c r="AA8" s="495"/>
      <c r="AB8" s="488"/>
      <c r="AC8" s="489"/>
      <c r="AD8" s="496"/>
      <c r="AE8" s="497">
        <f t="shared" si="1"/>
        <v>0</v>
      </c>
      <c r="AF8" s="489"/>
      <c r="AG8" s="485"/>
      <c r="AH8" s="484"/>
      <c r="AI8" s="484"/>
      <c r="AJ8" s="498"/>
      <c r="AK8" s="499">
        <f t="shared" si="2"/>
        <v>-41</v>
      </c>
      <c r="AL8" s="500">
        <f t="shared" si="3"/>
        <v>0</v>
      </c>
    </row>
    <row r="9" spans="1:38" ht="15" x14ac:dyDescent="0.2">
      <c r="A9" s="484"/>
      <c r="B9" s="485"/>
      <c r="C9" s="485"/>
      <c r="D9" s="486"/>
      <c r="E9" s="487"/>
      <c r="F9" s="487"/>
      <c r="G9" s="488"/>
      <c r="H9" s="488"/>
      <c r="I9" s="856"/>
      <c r="J9" s="489"/>
      <c r="K9" s="490"/>
      <c r="L9" s="490"/>
      <c r="M9" s="489"/>
      <c r="N9" s="485"/>
      <c r="O9" s="485"/>
      <c r="P9" s="490"/>
      <c r="Q9" s="485"/>
      <c r="R9" s="488"/>
      <c r="S9" s="488"/>
      <c r="T9" s="489"/>
      <c r="U9" s="490"/>
      <c r="V9" s="490"/>
      <c r="W9" s="490"/>
      <c r="X9" s="492">
        <f t="shared" si="0"/>
        <v>0</v>
      </c>
      <c r="Y9" s="493"/>
      <c r="Z9" s="494"/>
      <c r="AA9" s="495"/>
      <c r="AB9" s="488"/>
      <c r="AC9" s="489"/>
      <c r="AD9" s="496"/>
      <c r="AE9" s="497">
        <f t="shared" si="1"/>
        <v>0</v>
      </c>
      <c r="AF9" s="489"/>
      <c r="AG9" s="485"/>
      <c r="AH9" s="484"/>
      <c r="AI9" s="484"/>
      <c r="AJ9" s="498"/>
      <c r="AK9" s="499">
        <f t="shared" si="2"/>
        <v>-41</v>
      </c>
      <c r="AL9" s="500">
        <f t="shared" si="3"/>
        <v>0</v>
      </c>
    </row>
    <row r="10" spans="1:38" ht="15" x14ac:dyDescent="0.2">
      <c r="A10" s="484"/>
      <c r="B10" s="485"/>
      <c r="C10" s="485"/>
      <c r="D10" s="486"/>
      <c r="E10" s="487"/>
      <c r="F10" s="487"/>
      <c r="G10" s="488"/>
      <c r="H10" s="488"/>
      <c r="I10" s="856"/>
      <c r="J10" s="489"/>
      <c r="K10" s="490"/>
      <c r="L10" s="490"/>
      <c r="M10" s="489"/>
      <c r="N10" s="485"/>
      <c r="O10" s="485"/>
      <c r="P10" s="490"/>
      <c r="Q10" s="485"/>
      <c r="R10" s="488"/>
      <c r="S10" s="488"/>
      <c r="T10" s="489"/>
      <c r="U10" s="490"/>
      <c r="V10" s="490"/>
      <c r="W10" s="490"/>
      <c r="X10" s="492">
        <f t="shared" si="0"/>
        <v>0</v>
      </c>
      <c r="Y10" s="493"/>
      <c r="Z10" s="494"/>
      <c r="AA10" s="495"/>
      <c r="AB10" s="488"/>
      <c r="AC10" s="489"/>
      <c r="AD10" s="496"/>
      <c r="AE10" s="497">
        <f t="shared" si="1"/>
        <v>0</v>
      </c>
      <c r="AF10" s="489"/>
      <c r="AG10" s="485"/>
      <c r="AH10" s="484"/>
      <c r="AI10" s="484"/>
      <c r="AJ10" s="501"/>
      <c r="AK10" s="499">
        <f t="shared" si="2"/>
        <v>-41</v>
      </c>
      <c r="AL10" s="500">
        <f t="shared" si="3"/>
        <v>0</v>
      </c>
    </row>
    <row r="11" spans="1:38" ht="15" x14ac:dyDescent="0.2">
      <c r="A11" s="484"/>
      <c r="B11" s="485"/>
      <c r="C11" s="485"/>
      <c r="D11" s="486"/>
      <c r="E11" s="487"/>
      <c r="F11" s="487"/>
      <c r="G11" s="488"/>
      <c r="H11" s="488"/>
      <c r="I11" s="856"/>
      <c r="J11" s="489"/>
      <c r="K11" s="490"/>
      <c r="L11" s="490"/>
      <c r="M11" s="489"/>
      <c r="N11" s="485"/>
      <c r="O11" s="485"/>
      <c r="P11" s="490"/>
      <c r="Q11" s="485"/>
      <c r="R11" s="488"/>
      <c r="S11" s="488"/>
      <c r="T11" s="489"/>
      <c r="U11" s="490"/>
      <c r="V11" s="490"/>
      <c r="W11" s="490"/>
      <c r="X11" s="492">
        <f t="shared" si="0"/>
        <v>0</v>
      </c>
      <c r="Y11" s="493"/>
      <c r="Z11" s="502"/>
      <c r="AA11" s="495"/>
      <c r="AB11" s="488"/>
      <c r="AC11" s="489"/>
      <c r="AD11" s="496"/>
      <c r="AE11" s="497">
        <f t="shared" si="1"/>
        <v>0</v>
      </c>
      <c r="AF11" s="489"/>
      <c r="AG11" s="485"/>
      <c r="AH11" s="484"/>
      <c r="AI11" s="484"/>
      <c r="AJ11" s="503"/>
      <c r="AK11" s="499">
        <f t="shared" si="2"/>
        <v>-41</v>
      </c>
      <c r="AL11" s="500">
        <f t="shared" si="3"/>
        <v>0</v>
      </c>
    </row>
    <row r="12" spans="1:38" ht="15" x14ac:dyDescent="0.2">
      <c r="A12" s="484"/>
      <c r="B12" s="485"/>
      <c r="C12" s="485"/>
      <c r="D12" s="486"/>
      <c r="E12" s="487"/>
      <c r="F12" s="487"/>
      <c r="G12" s="488"/>
      <c r="H12" s="488"/>
      <c r="I12" s="856"/>
      <c r="J12" s="489"/>
      <c r="K12" s="490"/>
      <c r="L12" s="490"/>
      <c r="M12" s="489"/>
      <c r="N12" s="485"/>
      <c r="O12" s="485"/>
      <c r="P12" s="490"/>
      <c r="Q12" s="485"/>
      <c r="R12" s="488"/>
      <c r="S12" s="488"/>
      <c r="T12" s="489"/>
      <c r="U12" s="490"/>
      <c r="V12" s="490"/>
      <c r="W12" s="490"/>
      <c r="X12" s="492">
        <f t="shared" si="0"/>
        <v>0</v>
      </c>
      <c r="Y12" s="493"/>
      <c r="Z12" s="502"/>
      <c r="AA12" s="495"/>
      <c r="AB12" s="488"/>
      <c r="AC12" s="489"/>
      <c r="AD12" s="496"/>
      <c r="AE12" s="497">
        <f t="shared" si="1"/>
        <v>0</v>
      </c>
      <c r="AF12" s="489"/>
      <c r="AG12" s="485"/>
      <c r="AH12" s="484"/>
      <c r="AI12" s="484"/>
      <c r="AJ12" s="503"/>
      <c r="AK12" s="499">
        <f>SEV12-41</f>
        <v>-41</v>
      </c>
      <c r="AL12" s="500">
        <f t="shared" si="3"/>
        <v>0</v>
      </c>
    </row>
    <row r="13" spans="1:38" ht="15" x14ac:dyDescent="0.2">
      <c r="A13" s="484"/>
      <c r="B13" s="485"/>
      <c r="C13" s="485"/>
      <c r="D13" s="486"/>
      <c r="E13" s="487"/>
      <c r="F13" s="487"/>
      <c r="G13" s="488"/>
      <c r="H13" s="488"/>
      <c r="I13" s="856"/>
      <c r="J13" s="489"/>
      <c r="K13" s="490"/>
      <c r="L13" s="490"/>
      <c r="M13" s="489"/>
      <c r="N13" s="485"/>
      <c r="O13" s="485"/>
      <c r="P13" s="490"/>
      <c r="Q13" s="485"/>
      <c r="R13" s="488"/>
      <c r="S13" s="488"/>
      <c r="T13" s="489"/>
      <c r="U13" s="490"/>
      <c r="V13" s="490"/>
      <c r="W13" s="490"/>
      <c r="X13" s="492">
        <f t="shared" si="0"/>
        <v>0</v>
      </c>
      <c r="Y13" s="493"/>
      <c r="Z13" s="502"/>
      <c r="AA13" s="495"/>
      <c r="AB13" s="488"/>
      <c r="AC13" s="489"/>
      <c r="AD13" s="496"/>
      <c r="AE13" s="497">
        <f t="shared" si="1"/>
        <v>0</v>
      </c>
      <c r="AF13" s="489"/>
      <c r="AG13" s="485"/>
      <c r="AH13" s="484"/>
      <c r="AI13" s="484"/>
      <c r="AJ13" s="503"/>
      <c r="AK13" s="499">
        <f>SEV13-41</f>
        <v>-41</v>
      </c>
      <c r="AL13" s="500">
        <f t="shared" si="3"/>
        <v>0</v>
      </c>
    </row>
    <row r="14" spans="1:38" ht="15" x14ac:dyDescent="0.2">
      <c r="A14" s="484"/>
      <c r="B14" s="485"/>
      <c r="C14" s="485"/>
      <c r="D14" s="486"/>
      <c r="E14" s="487"/>
      <c r="F14" s="487"/>
      <c r="G14" s="488"/>
      <c r="H14" s="488"/>
      <c r="I14" s="856"/>
      <c r="J14" s="489"/>
      <c r="K14" s="490"/>
      <c r="L14" s="490"/>
      <c r="M14" s="489"/>
      <c r="N14" s="485"/>
      <c r="O14" s="485"/>
      <c r="P14" s="490"/>
      <c r="Q14" s="485"/>
      <c r="R14" s="488"/>
      <c r="S14" s="488"/>
      <c r="T14" s="489"/>
      <c r="U14" s="490"/>
      <c r="V14" s="490"/>
      <c r="W14" s="490"/>
      <c r="X14" s="492">
        <f t="shared" si="0"/>
        <v>0</v>
      </c>
      <c r="Y14" s="493"/>
      <c r="Z14" s="502"/>
      <c r="AA14" s="495"/>
      <c r="AB14" s="488"/>
      <c r="AC14" s="489"/>
      <c r="AD14" s="496"/>
      <c r="AE14" s="497">
        <f t="shared" si="1"/>
        <v>0</v>
      </c>
      <c r="AF14" s="489"/>
      <c r="AG14" s="485"/>
      <c r="AH14" s="484"/>
      <c r="AI14" s="484"/>
      <c r="AJ14" s="503"/>
      <c r="AK14" s="499">
        <f t="shared" ref="AK14:AK59" si="4">AJ14-41</f>
        <v>-41</v>
      </c>
      <c r="AL14" s="500">
        <f t="shared" si="3"/>
        <v>0</v>
      </c>
    </row>
    <row r="15" spans="1:38" ht="15" x14ac:dyDescent="0.2">
      <c r="A15" s="484"/>
      <c r="B15" s="485"/>
      <c r="C15" s="485"/>
      <c r="D15" s="486"/>
      <c r="E15" s="487"/>
      <c r="F15" s="487"/>
      <c r="G15" s="488"/>
      <c r="H15" s="488"/>
      <c r="I15" s="856"/>
      <c r="J15" s="489"/>
      <c r="K15" s="490"/>
      <c r="L15" s="490"/>
      <c r="M15" s="489"/>
      <c r="N15" s="485"/>
      <c r="O15" s="485"/>
      <c r="P15" s="490"/>
      <c r="Q15" s="485"/>
      <c r="R15" s="488"/>
      <c r="S15" s="488"/>
      <c r="T15" s="489"/>
      <c r="U15" s="490"/>
      <c r="V15" s="490"/>
      <c r="W15" s="490"/>
      <c r="X15" s="492">
        <f t="shared" si="0"/>
        <v>0</v>
      </c>
      <c r="Y15" s="493"/>
      <c r="Z15" s="502"/>
      <c r="AA15" s="495"/>
      <c r="AB15" s="488"/>
      <c r="AC15" s="489"/>
      <c r="AD15" s="496"/>
      <c r="AE15" s="497">
        <f t="shared" si="1"/>
        <v>0</v>
      </c>
      <c r="AF15" s="489"/>
      <c r="AG15" s="485"/>
      <c r="AH15" s="484"/>
      <c r="AI15" s="484"/>
      <c r="AJ15" s="503"/>
      <c r="AK15" s="499">
        <f t="shared" si="4"/>
        <v>-41</v>
      </c>
      <c r="AL15" s="500">
        <f t="shared" si="3"/>
        <v>0</v>
      </c>
    </row>
    <row r="16" spans="1:38" ht="15" x14ac:dyDescent="0.2">
      <c r="A16" s="484"/>
      <c r="B16" s="485"/>
      <c r="C16" s="485"/>
      <c r="D16" s="486"/>
      <c r="E16" s="487"/>
      <c r="F16" s="487"/>
      <c r="G16" s="488"/>
      <c r="H16" s="488"/>
      <c r="I16" s="856"/>
      <c r="J16" s="489"/>
      <c r="K16" s="490"/>
      <c r="L16" s="490"/>
      <c r="M16" s="489"/>
      <c r="N16" s="485"/>
      <c r="O16" s="485"/>
      <c r="P16" s="490"/>
      <c r="Q16" s="485"/>
      <c r="R16" s="488"/>
      <c r="S16" s="488"/>
      <c r="T16" s="489"/>
      <c r="U16" s="490"/>
      <c r="V16" s="490"/>
      <c r="W16" s="490"/>
      <c r="X16" s="492">
        <f t="shared" si="0"/>
        <v>0</v>
      </c>
      <c r="Y16" s="493"/>
      <c r="Z16" s="502"/>
      <c r="AA16" s="495"/>
      <c r="AB16" s="488"/>
      <c r="AC16" s="489"/>
      <c r="AD16" s="496"/>
      <c r="AE16" s="497">
        <f t="shared" si="1"/>
        <v>0</v>
      </c>
      <c r="AF16" s="489"/>
      <c r="AG16" s="485"/>
      <c r="AH16" s="484"/>
      <c r="AI16" s="484"/>
      <c r="AJ16" s="503"/>
      <c r="AK16" s="499">
        <f t="shared" si="4"/>
        <v>-41</v>
      </c>
      <c r="AL16" s="500">
        <f t="shared" si="3"/>
        <v>0</v>
      </c>
    </row>
    <row r="17" spans="1:38" ht="15" x14ac:dyDescent="0.2">
      <c r="A17" s="484"/>
      <c r="B17" s="485"/>
      <c r="C17" s="485"/>
      <c r="D17" s="486"/>
      <c r="E17" s="487"/>
      <c r="F17" s="487"/>
      <c r="G17" s="488"/>
      <c r="H17" s="488"/>
      <c r="I17" s="856"/>
      <c r="J17" s="489"/>
      <c r="K17" s="490"/>
      <c r="L17" s="490"/>
      <c r="M17" s="489"/>
      <c r="N17" s="485"/>
      <c r="O17" s="485"/>
      <c r="P17" s="490"/>
      <c r="Q17" s="485"/>
      <c r="R17" s="488"/>
      <c r="S17" s="488"/>
      <c r="T17" s="489"/>
      <c r="U17" s="490"/>
      <c r="V17" s="490"/>
      <c r="W17" s="490"/>
      <c r="X17" s="492">
        <f t="shared" si="0"/>
        <v>0</v>
      </c>
      <c r="Y17" s="493"/>
      <c r="Z17" s="502"/>
      <c r="AA17" s="495"/>
      <c r="AB17" s="488"/>
      <c r="AC17" s="489"/>
      <c r="AD17" s="496"/>
      <c r="AE17" s="497">
        <f t="shared" si="1"/>
        <v>0</v>
      </c>
      <c r="AF17" s="489"/>
      <c r="AG17" s="485"/>
      <c r="AH17" s="484"/>
      <c r="AI17" s="484"/>
      <c r="AJ17" s="503"/>
      <c r="AK17" s="499">
        <f t="shared" si="4"/>
        <v>-41</v>
      </c>
      <c r="AL17" s="500">
        <f t="shared" si="3"/>
        <v>0</v>
      </c>
    </row>
    <row r="18" spans="1:38" ht="15" x14ac:dyDescent="0.2">
      <c r="A18" s="484"/>
      <c r="B18" s="485"/>
      <c r="C18" s="485"/>
      <c r="D18" s="486"/>
      <c r="E18" s="487"/>
      <c r="F18" s="487"/>
      <c r="G18" s="488"/>
      <c r="H18" s="488"/>
      <c r="I18" s="856"/>
      <c r="J18" s="489"/>
      <c r="K18" s="490"/>
      <c r="L18" s="490"/>
      <c r="M18" s="489"/>
      <c r="N18" s="485"/>
      <c r="O18" s="485"/>
      <c r="P18" s="490"/>
      <c r="Q18" s="485"/>
      <c r="R18" s="488"/>
      <c r="S18" s="488"/>
      <c r="T18" s="489"/>
      <c r="U18" s="490"/>
      <c r="V18" s="490"/>
      <c r="W18" s="490"/>
      <c r="X18" s="492">
        <f t="shared" si="0"/>
        <v>0</v>
      </c>
      <c r="Y18" s="493"/>
      <c r="Z18" s="502"/>
      <c r="AA18" s="495"/>
      <c r="AB18" s="488"/>
      <c r="AC18" s="489"/>
      <c r="AD18" s="496"/>
      <c r="AE18" s="497">
        <f t="shared" si="1"/>
        <v>0</v>
      </c>
      <c r="AF18" s="489"/>
      <c r="AG18" s="485"/>
      <c r="AH18" s="484"/>
      <c r="AI18" s="484"/>
      <c r="AJ18" s="503"/>
      <c r="AK18" s="499">
        <f t="shared" si="4"/>
        <v>-41</v>
      </c>
      <c r="AL18" s="500">
        <f t="shared" si="3"/>
        <v>0</v>
      </c>
    </row>
    <row r="19" spans="1:38" ht="15" x14ac:dyDescent="0.2">
      <c r="A19" s="484"/>
      <c r="B19" s="485"/>
      <c r="C19" s="485"/>
      <c r="D19" s="486"/>
      <c r="E19" s="487"/>
      <c r="F19" s="487"/>
      <c r="G19" s="488"/>
      <c r="H19" s="488"/>
      <c r="I19" s="856"/>
      <c r="J19" s="489"/>
      <c r="K19" s="490"/>
      <c r="L19" s="490"/>
      <c r="M19" s="489"/>
      <c r="N19" s="485"/>
      <c r="O19" s="485"/>
      <c r="P19" s="490"/>
      <c r="Q19" s="485"/>
      <c r="R19" s="488"/>
      <c r="S19" s="488"/>
      <c r="T19" s="489"/>
      <c r="U19" s="490"/>
      <c r="V19" s="490"/>
      <c r="W19" s="490"/>
      <c r="X19" s="492">
        <f t="shared" si="0"/>
        <v>0</v>
      </c>
      <c r="Y19" s="493"/>
      <c r="Z19" s="502"/>
      <c r="AA19" s="495"/>
      <c r="AB19" s="488"/>
      <c r="AC19" s="489"/>
      <c r="AD19" s="496"/>
      <c r="AE19" s="497">
        <f t="shared" si="1"/>
        <v>0</v>
      </c>
      <c r="AF19" s="489"/>
      <c r="AG19" s="485"/>
      <c r="AH19" s="484"/>
      <c r="AI19" s="484"/>
      <c r="AJ19" s="503"/>
      <c r="AK19" s="499">
        <f t="shared" si="4"/>
        <v>-41</v>
      </c>
      <c r="AL19" s="500">
        <f t="shared" si="3"/>
        <v>0</v>
      </c>
    </row>
    <row r="20" spans="1:38" ht="15" x14ac:dyDescent="0.2">
      <c r="A20" s="484"/>
      <c r="B20" s="485"/>
      <c r="C20" s="485"/>
      <c r="D20" s="486"/>
      <c r="E20" s="487"/>
      <c r="F20" s="487"/>
      <c r="G20" s="488"/>
      <c r="H20" s="488"/>
      <c r="I20" s="856"/>
      <c r="J20" s="489"/>
      <c r="K20" s="490"/>
      <c r="L20" s="490"/>
      <c r="M20" s="489"/>
      <c r="N20" s="485"/>
      <c r="O20" s="485"/>
      <c r="P20" s="490"/>
      <c r="Q20" s="485"/>
      <c r="R20" s="488"/>
      <c r="S20" s="488"/>
      <c r="T20" s="489"/>
      <c r="U20" s="490"/>
      <c r="V20" s="490"/>
      <c r="W20" s="490"/>
      <c r="X20" s="492">
        <f t="shared" si="0"/>
        <v>0</v>
      </c>
      <c r="Y20" s="493"/>
      <c r="Z20" s="502"/>
      <c r="AA20" s="495"/>
      <c r="AB20" s="488"/>
      <c r="AC20" s="489"/>
      <c r="AD20" s="496"/>
      <c r="AE20" s="497">
        <f t="shared" si="1"/>
        <v>0</v>
      </c>
      <c r="AF20" s="489"/>
      <c r="AG20" s="485"/>
      <c r="AH20" s="484"/>
      <c r="AI20" s="484"/>
      <c r="AJ20" s="503"/>
      <c r="AK20" s="499">
        <f t="shared" si="4"/>
        <v>-41</v>
      </c>
      <c r="AL20" s="500">
        <f t="shared" si="3"/>
        <v>0</v>
      </c>
    </row>
    <row r="21" spans="1:38" ht="15" x14ac:dyDescent="0.2">
      <c r="A21" s="484"/>
      <c r="B21" s="485"/>
      <c r="C21" s="485"/>
      <c r="D21" s="486"/>
      <c r="E21" s="487"/>
      <c r="F21" s="487"/>
      <c r="G21" s="488"/>
      <c r="H21" s="488"/>
      <c r="I21" s="856"/>
      <c r="J21" s="489"/>
      <c r="K21" s="490"/>
      <c r="L21" s="490"/>
      <c r="M21" s="489"/>
      <c r="N21" s="485"/>
      <c r="O21" s="485"/>
      <c r="P21" s="490"/>
      <c r="Q21" s="485"/>
      <c r="R21" s="488"/>
      <c r="S21" s="488"/>
      <c r="T21" s="489"/>
      <c r="U21" s="490"/>
      <c r="V21" s="490"/>
      <c r="W21" s="490"/>
      <c r="X21" s="492">
        <f t="shared" si="0"/>
        <v>0</v>
      </c>
      <c r="Y21" s="493"/>
      <c r="Z21" s="502"/>
      <c r="AA21" s="495"/>
      <c r="AB21" s="488"/>
      <c r="AC21" s="489"/>
      <c r="AD21" s="496"/>
      <c r="AE21" s="497">
        <f t="shared" si="1"/>
        <v>0</v>
      </c>
      <c r="AF21" s="489"/>
      <c r="AG21" s="485"/>
      <c r="AH21" s="484"/>
      <c r="AI21" s="484"/>
      <c r="AJ21" s="503"/>
      <c r="AK21" s="499">
        <f t="shared" si="4"/>
        <v>-41</v>
      </c>
      <c r="AL21" s="500">
        <f t="shared" si="3"/>
        <v>0</v>
      </c>
    </row>
    <row r="22" spans="1:38" ht="15" x14ac:dyDescent="0.2">
      <c r="A22" s="484"/>
      <c r="B22" s="485"/>
      <c r="C22" s="485"/>
      <c r="D22" s="486"/>
      <c r="E22" s="487"/>
      <c r="F22" s="487"/>
      <c r="G22" s="488"/>
      <c r="H22" s="488"/>
      <c r="I22" s="856"/>
      <c r="J22" s="489"/>
      <c r="K22" s="490"/>
      <c r="L22" s="490"/>
      <c r="M22" s="489"/>
      <c r="N22" s="485"/>
      <c r="O22" s="485"/>
      <c r="P22" s="490"/>
      <c r="Q22" s="485"/>
      <c r="R22" s="488"/>
      <c r="S22" s="488"/>
      <c r="T22" s="489"/>
      <c r="U22" s="490"/>
      <c r="V22" s="490"/>
      <c r="W22" s="490"/>
      <c r="X22" s="492">
        <f t="shared" si="0"/>
        <v>0</v>
      </c>
      <c r="Y22" s="493"/>
      <c r="Z22" s="502"/>
      <c r="AA22" s="495"/>
      <c r="AB22" s="488"/>
      <c r="AC22" s="489"/>
      <c r="AD22" s="496"/>
      <c r="AE22" s="497">
        <f t="shared" si="1"/>
        <v>0</v>
      </c>
      <c r="AF22" s="489"/>
      <c r="AG22" s="485"/>
      <c r="AH22" s="484"/>
      <c r="AI22" s="484"/>
      <c r="AJ22" s="503"/>
      <c r="AK22" s="499">
        <f t="shared" si="4"/>
        <v>-41</v>
      </c>
      <c r="AL22" s="500">
        <f t="shared" si="3"/>
        <v>0</v>
      </c>
    </row>
    <row r="23" spans="1:38" ht="15" x14ac:dyDescent="0.2">
      <c r="A23" s="484"/>
      <c r="B23" s="485"/>
      <c r="C23" s="485"/>
      <c r="D23" s="486"/>
      <c r="E23" s="487"/>
      <c r="F23" s="487"/>
      <c r="G23" s="488"/>
      <c r="H23" s="488"/>
      <c r="I23" s="856"/>
      <c r="J23" s="489"/>
      <c r="K23" s="490"/>
      <c r="L23" s="490"/>
      <c r="M23" s="489"/>
      <c r="N23" s="485"/>
      <c r="O23" s="485"/>
      <c r="P23" s="490"/>
      <c r="Q23" s="485"/>
      <c r="R23" s="488"/>
      <c r="S23" s="488"/>
      <c r="T23" s="489"/>
      <c r="U23" s="490"/>
      <c r="V23" s="490"/>
      <c r="W23" s="490"/>
      <c r="X23" s="492">
        <f t="shared" si="0"/>
        <v>0</v>
      </c>
      <c r="Y23" s="493"/>
      <c r="Z23" s="502"/>
      <c r="AA23" s="495"/>
      <c r="AB23" s="488"/>
      <c r="AC23" s="489"/>
      <c r="AD23" s="496"/>
      <c r="AE23" s="497">
        <f t="shared" si="1"/>
        <v>0</v>
      </c>
      <c r="AF23" s="489"/>
      <c r="AG23" s="485"/>
      <c r="AH23" s="484"/>
      <c r="AI23" s="484"/>
      <c r="AJ23" s="503"/>
      <c r="AK23" s="499">
        <f t="shared" si="4"/>
        <v>-41</v>
      </c>
      <c r="AL23" s="500">
        <f t="shared" si="3"/>
        <v>0</v>
      </c>
    </row>
    <row r="24" spans="1:38" ht="15" x14ac:dyDescent="0.2">
      <c r="A24" s="484"/>
      <c r="B24" s="485"/>
      <c r="C24" s="485"/>
      <c r="D24" s="486"/>
      <c r="E24" s="487"/>
      <c r="F24" s="487"/>
      <c r="G24" s="488"/>
      <c r="H24" s="488"/>
      <c r="I24" s="856"/>
      <c r="J24" s="489"/>
      <c r="K24" s="490"/>
      <c r="L24" s="490"/>
      <c r="M24" s="489"/>
      <c r="N24" s="485"/>
      <c r="O24" s="485"/>
      <c r="P24" s="490"/>
      <c r="Q24" s="485"/>
      <c r="R24" s="488"/>
      <c r="S24" s="488"/>
      <c r="T24" s="489"/>
      <c r="U24" s="490"/>
      <c r="V24" s="490"/>
      <c r="W24" s="490"/>
      <c r="X24" s="492">
        <f t="shared" si="0"/>
        <v>0</v>
      </c>
      <c r="Y24" s="493"/>
      <c r="Z24" s="502"/>
      <c r="AA24" s="495"/>
      <c r="AB24" s="488"/>
      <c r="AC24" s="489"/>
      <c r="AD24" s="496"/>
      <c r="AE24" s="497">
        <f t="shared" si="1"/>
        <v>0</v>
      </c>
      <c r="AF24" s="489"/>
      <c r="AG24" s="485"/>
      <c r="AH24" s="484"/>
      <c r="AI24" s="484"/>
      <c r="AJ24" s="503"/>
      <c r="AK24" s="499">
        <f t="shared" si="4"/>
        <v>-41</v>
      </c>
      <c r="AL24" s="500">
        <f t="shared" si="3"/>
        <v>0</v>
      </c>
    </row>
    <row r="25" spans="1:38" ht="15" x14ac:dyDescent="0.2">
      <c r="A25" s="484"/>
      <c r="B25" s="485"/>
      <c r="C25" s="485"/>
      <c r="D25" s="486"/>
      <c r="E25" s="487"/>
      <c r="F25" s="487"/>
      <c r="G25" s="488"/>
      <c r="H25" s="488"/>
      <c r="I25" s="856"/>
      <c r="J25" s="489"/>
      <c r="K25" s="490"/>
      <c r="L25" s="490"/>
      <c r="M25" s="489"/>
      <c r="N25" s="485"/>
      <c r="O25" s="485"/>
      <c r="P25" s="490"/>
      <c r="Q25" s="485"/>
      <c r="R25" s="488"/>
      <c r="S25" s="488"/>
      <c r="T25" s="489"/>
      <c r="U25" s="490"/>
      <c r="V25" s="490"/>
      <c r="W25" s="490"/>
      <c r="X25" s="492">
        <f t="shared" si="0"/>
        <v>0</v>
      </c>
      <c r="Y25" s="493"/>
      <c r="Z25" s="502"/>
      <c r="AA25" s="495"/>
      <c r="AB25" s="488"/>
      <c r="AC25" s="489"/>
      <c r="AD25" s="496"/>
      <c r="AE25" s="497">
        <f t="shared" si="1"/>
        <v>0</v>
      </c>
      <c r="AF25" s="489"/>
      <c r="AG25" s="485"/>
      <c r="AH25" s="484"/>
      <c r="AI25" s="484"/>
      <c r="AJ25" s="503"/>
      <c r="AK25" s="499">
        <f t="shared" si="4"/>
        <v>-41</v>
      </c>
      <c r="AL25" s="500">
        <f t="shared" si="3"/>
        <v>0</v>
      </c>
    </row>
    <row r="26" spans="1:38" ht="15" x14ac:dyDescent="0.2">
      <c r="A26" s="484"/>
      <c r="B26" s="485"/>
      <c r="C26" s="485"/>
      <c r="D26" s="486"/>
      <c r="E26" s="487"/>
      <c r="F26" s="487"/>
      <c r="G26" s="488"/>
      <c r="H26" s="488"/>
      <c r="I26" s="856"/>
      <c r="J26" s="489"/>
      <c r="K26" s="490"/>
      <c r="L26" s="490"/>
      <c r="M26" s="489"/>
      <c r="N26" s="485"/>
      <c r="O26" s="485"/>
      <c r="P26" s="490"/>
      <c r="Q26" s="485"/>
      <c r="R26" s="488"/>
      <c r="S26" s="488"/>
      <c r="T26" s="489"/>
      <c r="U26" s="490"/>
      <c r="V26" s="490"/>
      <c r="W26" s="490"/>
      <c r="X26" s="492">
        <f t="shared" si="0"/>
        <v>0</v>
      </c>
      <c r="Y26" s="493"/>
      <c r="Z26" s="502"/>
      <c r="AA26" s="495"/>
      <c r="AB26" s="488"/>
      <c r="AC26" s="489"/>
      <c r="AD26" s="496"/>
      <c r="AE26" s="497">
        <f t="shared" si="1"/>
        <v>0</v>
      </c>
      <c r="AF26" s="489"/>
      <c r="AG26" s="485"/>
      <c r="AH26" s="484"/>
      <c r="AI26" s="484"/>
      <c r="AJ26" s="503"/>
      <c r="AK26" s="499">
        <f t="shared" si="4"/>
        <v>-41</v>
      </c>
      <c r="AL26" s="500">
        <f t="shared" si="3"/>
        <v>0</v>
      </c>
    </row>
    <row r="27" spans="1:38" ht="15" x14ac:dyDescent="0.2">
      <c r="A27" s="484"/>
      <c r="B27" s="485"/>
      <c r="C27" s="485"/>
      <c r="D27" s="486"/>
      <c r="E27" s="487"/>
      <c r="F27" s="487"/>
      <c r="G27" s="488"/>
      <c r="H27" s="488"/>
      <c r="I27" s="856"/>
      <c r="J27" s="489"/>
      <c r="K27" s="490"/>
      <c r="L27" s="490"/>
      <c r="M27" s="489"/>
      <c r="N27" s="485"/>
      <c r="O27" s="485"/>
      <c r="P27" s="490"/>
      <c r="Q27" s="485"/>
      <c r="R27" s="488"/>
      <c r="S27" s="488"/>
      <c r="T27" s="489"/>
      <c r="U27" s="490"/>
      <c r="V27" s="490"/>
      <c r="W27" s="490"/>
      <c r="X27" s="492">
        <f t="shared" si="0"/>
        <v>0</v>
      </c>
      <c r="Y27" s="493"/>
      <c r="Z27" s="502"/>
      <c r="AA27" s="495"/>
      <c r="AB27" s="488"/>
      <c r="AC27" s="489"/>
      <c r="AD27" s="496"/>
      <c r="AE27" s="497">
        <f t="shared" si="1"/>
        <v>0</v>
      </c>
      <c r="AF27" s="489"/>
      <c r="AG27" s="485"/>
      <c r="AH27" s="484"/>
      <c r="AI27" s="484"/>
      <c r="AJ27" s="503"/>
      <c r="AK27" s="499">
        <f t="shared" si="4"/>
        <v>-41</v>
      </c>
      <c r="AL27" s="500">
        <f t="shared" si="3"/>
        <v>0</v>
      </c>
    </row>
    <row r="28" spans="1:38" ht="15" x14ac:dyDescent="0.2">
      <c r="A28" s="484"/>
      <c r="B28" s="485"/>
      <c r="C28" s="485"/>
      <c r="D28" s="486"/>
      <c r="E28" s="487"/>
      <c r="F28" s="487"/>
      <c r="G28" s="488"/>
      <c r="H28" s="488"/>
      <c r="I28" s="856"/>
      <c r="J28" s="489"/>
      <c r="K28" s="490"/>
      <c r="L28" s="490"/>
      <c r="M28" s="489"/>
      <c r="N28" s="485"/>
      <c r="O28" s="485"/>
      <c r="P28" s="490"/>
      <c r="Q28" s="485"/>
      <c r="R28" s="488"/>
      <c r="S28" s="488"/>
      <c r="T28" s="489"/>
      <c r="U28" s="490"/>
      <c r="V28" s="490"/>
      <c r="W28" s="490"/>
      <c r="X28" s="492">
        <f t="shared" si="0"/>
        <v>0</v>
      </c>
      <c r="Y28" s="493"/>
      <c r="Z28" s="502"/>
      <c r="AA28" s="495"/>
      <c r="AB28" s="488"/>
      <c r="AC28" s="489"/>
      <c r="AD28" s="496"/>
      <c r="AE28" s="497">
        <f t="shared" si="1"/>
        <v>0</v>
      </c>
      <c r="AF28" s="489"/>
      <c r="AG28" s="485"/>
      <c r="AH28" s="484"/>
      <c r="AI28" s="484"/>
      <c r="AJ28" s="503"/>
      <c r="AK28" s="499">
        <f t="shared" si="4"/>
        <v>-41</v>
      </c>
      <c r="AL28" s="500">
        <f t="shared" si="3"/>
        <v>0</v>
      </c>
    </row>
    <row r="29" spans="1:38" ht="15" x14ac:dyDescent="0.2">
      <c r="A29" s="484"/>
      <c r="B29" s="485"/>
      <c r="C29" s="485"/>
      <c r="D29" s="486"/>
      <c r="E29" s="487"/>
      <c r="F29" s="487"/>
      <c r="G29" s="488"/>
      <c r="H29" s="488"/>
      <c r="I29" s="856"/>
      <c r="J29" s="489"/>
      <c r="K29" s="490"/>
      <c r="L29" s="490"/>
      <c r="M29" s="489"/>
      <c r="N29" s="485"/>
      <c r="O29" s="485"/>
      <c r="P29" s="490"/>
      <c r="Q29" s="485"/>
      <c r="R29" s="488"/>
      <c r="S29" s="488"/>
      <c r="T29" s="489"/>
      <c r="U29" s="490"/>
      <c r="V29" s="490"/>
      <c r="W29" s="490"/>
      <c r="X29" s="492">
        <f t="shared" si="0"/>
        <v>0</v>
      </c>
      <c r="Y29" s="493"/>
      <c r="Z29" s="502"/>
      <c r="AA29" s="495"/>
      <c r="AB29" s="488"/>
      <c r="AC29" s="489"/>
      <c r="AD29" s="496"/>
      <c r="AE29" s="497">
        <f t="shared" si="1"/>
        <v>0</v>
      </c>
      <c r="AF29" s="489"/>
      <c r="AG29" s="485"/>
      <c r="AH29" s="484"/>
      <c r="AI29" s="484"/>
      <c r="AJ29" s="503"/>
      <c r="AK29" s="499">
        <f t="shared" si="4"/>
        <v>-41</v>
      </c>
      <c r="AL29" s="500">
        <f t="shared" si="3"/>
        <v>0</v>
      </c>
    </row>
    <row r="30" spans="1:38" ht="15" x14ac:dyDescent="0.2">
      <c r="A30" s="484"/>
      <c r="B30" s="485"/>
      <c r="C30" s="485"/>
      <c r="D30" s="486"/>
      <c r="E30" s="487"/>
      <c r="F30" s="487"/>
      <c r="G30" s="488"/>
      <c r="H30" s="488"/>
      <c r="I30" s="856"/>
      <c r="J30" s="489"/>
      <c r="K30" s="490"/>
      <c r="L30" s="490"/>
      <c r="M30" s="489"/>
      <c r="N30" s="485"/>
      <c r="O30" s="485"/>
      <c r="P30" s="490"/>
      <c r="Q30" s="485"/>
      <c r="R30" s="488"/>
      <c r="S30" s="488"/>
      <c r="T30" s="489"/>
      <c r="U30" s="490"/>
      <c r="V30" s="490"/>
      <c r="W30" s="490"/>
      <c r="X30" s="492">
        <f t="shared" si="0"/>
        <v>0</v>
      </c>
      <c r="Y30" s="493"/>
      <c r="Z30" s="502"/>
      <c r="AA30" s="495"/>
      <c r="AB30" s="488"/>
      <c r="AC30" s="489"/>
      <c r="AD30" s="496"/>
      <c r="AE30" s="497">
        <f t="shared" si="1"/>
        <v>0</v>
      </c>
      <c r="AF30" s="489"/>
      <c r="AG30" s="485"/>
      <c r="AH30" s="484"/>
      <c r="AI30" s="484"/>
      <c r="AJ30" s="503"/>
      <c r="AK30" s="499">
        <f t="shared" si="4"/>
        <v>-41</v>
      </c>
      <c r="AL30" s="500">
        <f t="shared" si="3"/>
        <v>0</v>
      </c>
    </row>
    <row r="31" spans="1:38" ht="15" x14ac:dyDescent="0.2">
      <c r="A31" s="484"/>
      <c r="B31" s="485"/>
      <c r="C31" s="485"/>
      <c r="D31" s="486"/>
      <c r="E31" s="487"/>
      <c r="F31" s="487"/>
      <c r="G31" s="488"/>
      <c r="H31" s="488"/>
      <c r="I31" s="856"/>
      <c r="J31" s="489"/>
      <c r="K31" s="490"/>
      <c r="L31" s="490"/>
      <c r="M31" s="489"/>
      <c r="N31" s="485"/>
      <c r="O31" s="485"/>
      <c r="P31" s="490"/>
      <c r="Q31" s="485"/>
      <c r="R31" s="488"/>
      <c r="S31" s="488"/>
      <c r="T31" s="489"/>
      <c r="U31" s="490"/>
      <c r="V31" s="490"/>
      <c r="W31" s="490"/>
      <c r="X31" s="492">
        <f t="shared" si="0"/>
        <v>0</v>
      </c>
      <c r="Y31" s="493"/>
      <c r="Z31" s="502"/>
      <c r="AA31" s="495"/>
      <c r="AB31" s="488"/>
      <c r="AC31" s="489"/>
      <c r="AD31" s="496"/>
      <c r="AE31" s="497">
        <f t="shared" si="1"/>
        <v>0</v>
      </c>
      <c r="AF31" s="489"/>
      <c r="AG31" s="485"/>
      <c r="AH31" s="484"/>
      <c r="AI31" s="484"/>
      <c r="AJ31" s="503"/>
      <c r="AK31" s="499">
        <f t="shared" si="4"/>
        <v>-41</v>
      </c>
      <c r="AL31" s="500">
        <f t="shared" si="3"/>
        <v>0</v>
      </c>
    </row>
    <row r="32" spans="1:38" ht="15" x14ac:dyDescent="0.2">
      <c r="A32" s="484"/>
      <c r="B32" s="485"/>
      <c r="C32" s="485"/>
      <c r="D32" s="486"/>
      <c r="E32" s="487"/>
      <c r="F32" s="487"/>
      <c r="G32" s="488"/>
      <c r="H32" s="488"/>
      <c r="I32" s="856"/>
      <c r="J32" s="489"/>
      <c r="K32" s="490"/>
      <c r="L32" s="490"/>
      <c r="M32" s="489"/>
      <c r="N32" s="485"/>
      <c r="O32" s="485"/>
      <c r="P32" s="490"/>
      <c r="Q32" s="485"/>
      <c r="R32" s="488"/>
      <c r="S32" s="488"/>
      <c r="T32" s="489"/>
      <c r="U32" s="490"/>
      <c r="V32" s="490"/>
      <c r="W32" s="490"/>
      <c r="X32" s="492">
        <f t="shared" si="0"/>
        <v>0</v>
      </c>
      <c r="Y32" s="493"/>
      <c r="Z32" s="502"/>
      <c r="AA32" s="495"/>
      <c r="AB32" s="488"/>
      <c r="AC32" s="489"/>
      <c r="AD32" s="496"/>
      <c r="AE32" s="497">
        <f t="shared" si="1"/>
        <v>0</v>
      </c>
      <c r="AF32" s="489"/>
      <c r="AG32" s="485"/>
      <c r="AH32" s="484"/>
      <c r="AI32" s="484"/>
      <c r="AJ32" s="503"/>
      <c r="AK32" s="499">
        <f t="shared" si="4"/>
        <v>-41</v>
      </c>
      <c r="AL32" s="500">
        <f t="shared" si="3"/>
        <v>0</v>
      </c>
    </row>
    <row r="33" spans="1:38" ht="15" x14ac:dyDescent="0.2">
      <c r="A33" s="484"/>
      <c r="B33" s="485"/>
      <c r="C33" s="485"/>
      <c r="D33" s="486"/>
      <c r="E33" s="487"/>
      <c r="F33" s="487"/>
      <c r="G33" s="488"/>
      <c r="H33" s="488"/>
      <c r="I33" s="856"/>
      <c r="J33" s="489"/>
      <c r="K33" s="490"/>
      <c r="L33" s="490"/>
      <c r="M33" s="489"/>
      <c r="N33" s="485"/>
      <c r="O33" s="485"/>
      <c r="P33" s="490"/>
      <c r="Q33" s="485"/>
      <c r="R33" s="488"/>
      <c r="S33" s="488"/>
      <c r="T33" s="489"/>
      <c r="U33" s="490"/>
      <c r="V33" s="490"/>
      <c r="W33" s="490"/>
      <c r="X33" s="492">
        <f t="shared" si="0"/>
        <v>0</v>
      </c>
      <c r="Y33" s="493"/>
      <c r="Z33" s="502"/>
      <c r="AA33" s="495"/>
      <c r="AB33" s="488"/>
      <c r="AC33" s="489"/>
      <c r="AD33" s="496"/>
      <c r="AE33" s="497">
        <f t="shared" si="1"/>
        <v>0</v>
      </c>
      <c r="AF33" s="489"/>
      <c r="AG33" s="485"/>
      <c r="AH33" s="484"/>
      <c r="AI33" s="484"/>
      <c r="AJ33" s="503"/>
      <c r="AK33" s="499">
        <f t="shared" si="4"/>
        <v>-41</v>
      </c>
      <c r="AL33" s="500">
        <f t="shared" si="3"/>
        <v>0</v>
      </c>
    </row>
    <row r="34" spans="1:38" ht="15" x14ac:dyDescent="0.2">
      <c r="A34" s="484"/>
      <c r="B34" s="485"/>
      <c r="C34" s="485"/>
      <c r="D34" s="486"/>
      <c r="E34" s="487"/>
      <c r="F34" s="487"/>
      <c r="G34" s="488"/>
      <c r="H34" s="488"/>
      <c r="I34" s="856"/>
      <c r="J34" s="489"/>
      <c r="K34" s="490"/>
      <c r="L34" s="490"/>
      <c r="M34" s="489"/>
      <c r="N34" s="485"/>
      <c r="O34" s="485"/>
      <c r="P34" s="490"/>
      <c r="Q34" s="485"/>
      <c r="R34" s="488"/>
      <c r="S34" s="488"/>
      <c r="T34" s="489"/>
      <c r="U34" s="490"/>
      <c r="V34" s="490"/>
      <c r="W34" s="490"/>
      <c r="X34" s="492">
        <f t="shared" si="0"/>
        <v>0</v>
      </c>
      <c r="Y34" s="493"/>
      <c r="Z34" s="502"/>
      <c r="AA34" s="495"/>
      <c r="AB34" s="488"/>
      <c r="AC34" s="489"/>
      <c r="AD34" s="496"/>
      <c r="AE34" s="497">
        <f t="shared" si="1"/>
        <v>0</v>
      </c>
      <c r="AF34" s="489"/>
      <c r="AG34" s="485"/>
      <c r="AH34" s="484"/>
      <c r="AI34" s="484"/>
      <c r="AJ34" s="503"/>
      <c r="AK34" s="499">
        <f t="shared" si="4"/>
        <v>-41</v>
      </c>
      <c r="AL34" s="500">
        <f t="shared" si="3"/>
        <v>0</v>
      </c>
    </row>
    <row r="35" spans="1:38" ht="15" x14ac:dyDescent="0.2">
      <c r="A35" s="484"/>
      <c r="B35" s="485"/>
      <c r="C35" s="485"/>
      <c r="D35" s="486"/>
      <c r="E35" s="487"/>
      <c r="F35" s="487"/>
      <c r="G35" s="488"/>
      <c r="H35" s="488"/>
      <c r="I35" s="856"/>
      <c r="J35" s="489"/>
      <c r="K35" s="490"/>
      <c r="L35" s="490"/>
      <c r="M35" s="489"/>
      <c r="N35" s="485"/>
      <c r="O35" s="485"/>
      <c r="P35" s="490"/>
      <c r="Q35" s="485"/>
      <c r="R35" s="488"/>
      <c r="S35" s="488"/>
      <c r="T35" s="489"/>
      <c r="U35" s="490"/>
      <c r="V35" s="490"/>
      <c r="W35" s="490"/>
      <c r="X35" s="492">
        <f t="shared" si="0"/>
        <v>0</v>
      </c>
      <c r="Y35" s="493"/>
      <c r="Z35" s="502"/>
      <c r="AA35" s="495"/>
      <c r="AB35" s="488"/>
      <c r="AC35" s="489"/>
      <c r="AD35" s="496"/>
      <c r="AE35" s="497">
        <f t="shared" si="1"/>
        <v>0</v>
      </c>
      <c r="AF35" s="489"/>
      <c r="AG35" s="485"/>
      <c r="AH35" s="484"/>
      <c r="AI35" s="484"/>
      <c r="AJ35" s="503"/>
      <c r="AK35" s="499">
        <f t="shared" si="4"/>
        <v>-41</v>
      </c>
      <c r="AL35" s="500">
        <f t="shared" si="3"/>
        <v>0</v>
      </c>
    </row>
    <row r="36" spans="1:38" ht="15" x14ac:dyDescent="0.2">
      <c r="A36" s="484"/>
      <c r="B36" s="485"/>
      <c r="C36" s="485"/>
      <c r="D36" s="486"/>
      <c r="E36" s="487"/>
      <c r="F36" s="487"/>
      <c r="G36" s="488"/>
      <c r="H36" s="488"/>
      <c r="I36" s="856"/>
      <c r="J36" s="489"/>
      <c r="K36" s="490"/>
      <c r="L36" s="490"/>
      <c r="M36" s="489"/>
      <c r="N36" s="485"/>
      <c r="O36" s="485"/>
      <c r="P36" s="490"/>
      <c r="Q36" s="485"/>
      <c r="R36" s="488"/>
      <c r="S36" s="488"/>
      <c r="T36" s="489"/>
      <c r="U36" s="490"/>
      <c r="V36" s="490"/>
      <c r="W36" s="490"/>
      <c r="X36" s="492">
        <f t="shared" si="0"/>
        <v>0</v>
      </c>
      <c r="Y36" s="493"/>
      <c r="Z36" s="502"/>
      <c r="AA36" s="495"/>
      <c r="AB36" s="488"/>
      <c r="AC36" s="489"/>
      <c r="AD36" s="496"/>
      <c r="AE36" s="497">
        <f t="shared" si="1"/>
        <v>0</v>
      </c>
      <c r="AF36" s="489"/>
      <c r="AG36" s="485"/>
      <c r="AH36" s="484"/>
      <c r="AI36" s="484"/>
      <c r="AJ36" s="503"/>
      <c r="AK36" s="499">
        <f t="shared" si="4"/>
        <v>-41</v>
      </c>
      <c r="AL36" s="500">
        <f t="shared" si="3"/>
        <v>0</v>
      </c>
    </row>
    <row r="37" spans="1:38" ht="15" x14ac:dyDescent="0.2">
      <c r="A37" s="484"/>
      <c r="B37" s="485"/>
      <c r="C37" s="485"/>
      <c r="D37" s="486"/>
      <c r="E37" s="487"/>
      <c r="F37" s="487"/>
      <c r="G37" s="488"/>
      <c r="H37" s="488"/>
      <c r="I37" s="856"/>
      <c r="J37" s="489"/>
      <c r="K37" s="490"/>
      <c r="L37" s="490"/>
      <c r="M37" s="489"/>
      <c r="N37" s="485"/>
      <c r="O37" s="485"/>
      <c r="P37" s="490"/>
      <c r="Q37" s="485"/>
      <c r="R37" s="488"/>
      <c r="S37" s="488"/>
      <c r="T37" s="489"/>
      <c r="U37" s="490"/>
      <c r="V37" s="490"/>
      <c r="W37" s="490"/>
      <c r="X37" s="492">
        <f t="shared" si="0"/>
        <v>0</v>
      </c>
      <c r="Y37" s="493"/>
      <c r="Z37" s="502"/>
      <c r="AA37" s="495"/>
      <c r="AB37" s="488"/>
      <c r="AC37" s="489"/>
      <c r="AD37" s="496"/>
      <c r="AE37" s="497">
        <f t="shared" si="1"/>
        <v>0</v>
      </c>
      <c r="AF37" s="489"/>
      <c r="AG37" s="485"/>
      <c r="AH37" s="484"/>
      <c r="AI37" s="484"/>
      <c r="AJ37" s="503"/>
      <c r="AK37" s="499">
        <f t="shared" si="4"/>
        <v>-41</v>
      </c>
      <c r="AL37" s="500">
        <f t="shared" si="3"/>
        <v>0</v>
      </c>
    </row>
    <row r="38" spans="1:38" ht="15" x14ac:dyDescent="0.2">
      <c r="A38" s="484"/>
      <c r="B38" s="485"/>
      <c r="C38" s="485"/>
      <c r="D38" s="486"/>
      <c r="E38" s="487"/>
      <c r="F38" s="487"/>
      <c r="G38" s="488"/>
      <c r="H38" s="488"/>
      <c r="I38" s="856"/>
      <c r="J38" s="489"/>
      <c r="K38" s="490"/>
      <c r="L38" s="490"/>
      <c r="M38" s="489"/>
      <c r="N38" s="485"/>
      <c r="O38" s="485"/>
      <c r="P38" s="490"/>
      <c r="Q38" s="485"/>
      <c r="R38" s="488"/>
      <c r="S38" s="488"/>
      <c r="T38" s="489"/>
      <c r="U38" s="490"/>
      <c r="V38" s="490"/>
      <c r="W38" s="490"/>
      <c r="X38" s="492">
        <f t="shared" ref="X38:X59" si="5">SUM(U38+V38+W38)</f>
        <v>0</v>
      </c>
      <c r="Y38" s="493"/>
      <c r="Z38" s="502"/>
      <c r="AA38" s="495"/>
      <c r="AB38" s="488"/>
      <c r="AC38" s="489"/>
      <c r="AD38" s="496"/>
      <c r="AE38" s="497">
        <f t="shared" ref="AE38:AE59" si="6">PRODUCT(AC38*AD38)</f>
        <v>0</v>
      </c>
      <c r="AF38" s="489"/>
      <c r="AG38" s="485"/>
      <c r="AH38" s="484"/>
      <c r="AI38" s="484"/>
      <c r="AJ38" s="503"/>
      <c r="AK38" s="499">
        <f t="shared" si="4"/>
        <v>-41</v>
      </c>
      <c r="AL38" s="500">
        <f t="shared" ref="AL38:AL59" si="7">IF(AK38&gt;0, (AK38*T38), (0))</f>
        <v>0</v>
      </c>
    </row>
    <row r="39" spans="1:38" ht="15" x14ac:dyDescent="0.2">
      <c r="A39" s="484"/>
      <c r="B39" s="485"/>
      <c r="C39" s="485"/>
      <c r="D39" s="486"/>
      <c r="E39" s="487"/>
      <c r="F39" s="487"/>
      <c r="G39" s="488"/>
      <c r="H39" s="488"/>
      <c r="I39" s="856"/>
      <c r="J39" s="489"/>
      <c r="K39" s="490"/>
      <c r="L39" s="490"/>
      <c r="M39" s="489"/>
      <c r="N39" s="485"/>
      <c r="O39" s="485"/>
      <c r="P39" s="490"/>
      <c r="Q39" s="485"/>
      <c r="R39" s="488"/>
      <c r="S39" s="488"/>
      <c r="T39" s="489"/>
      <c r="U39" s="490"/>
      <c r="V39" s="490"/>
      <c r="W39" s="490"/>
      <c r="X39" s="492">
        <f t="shared" si="5"/>
        <v>0</v>
      </c>
      <c r="Y39" s="493"/>
      <c r="Z39" s="502"/>
      <c r="AA39" s="495"/>
      <c r="AB39" s="488"/>
      <c r="AC39" s="489"/>
      <c r="AD39" s="496"/>
      <c r="AE39" s="497">
        <f t="shared" si="6"/>
        <v>0</v>
      </c>
      <c r="AF39" s="489"/>
      <c r="AG39" s="485"/>
      <c r="AH39" s="484"/>
      <c r="AI39" s="484"/>
      <c r="AJ39" s="503"/>
      <c r="AK39" s="499">
        <f t="shared" si="4"/>
        <v>-41</v>
      </c>
      <c r="AL39" s="500">
        <f t="shared" si="7"/>
        <v>0</v>
      </c>
    </row>
    <row r="40" spans="1:38" ht="15" x14ac:dyDescent="0.2">
      <c r="A40" s="484"/>
      <c r="B40" s="485"/>
      <c r="C40" s="485"/>
      <c r="D40" s="486"/>
      <c r="E40" s="487"/>
      <c r="F40" s="487"/>
      <c r="G40" s="488"/>
      <c r="H40" s="488"/>
      <c r="I40" s="856"/>
      <c r="J40" s="489"/>
      <c r="K40" s="490"/>
      <c r="L40" s="490"/>
      <c r="M40" s="489"/>
      <c r="N40" s="485"/>
      <c r="O40" s="485"/>
      <c r="P40" s="490"/>
      <c r="Q40" s="485"/>
      <c r="R40" s="488"/>
      <c r="S40" s="488"/>
      <c r="T40" s="489"/>
      <c r="U40" s="490"/>
      <c r="V40" s="490"/>
      <c r="W40" s="490"/>
      <c r="X40" s="492">
        <f t="shared" si="5"/>
        <v>0</v>
      </c>
      <c r="Y40" s="493"/>
      <c r="Z40" s="502"/>
      <c r="AA40" s="495"/>
      <c r="AB40" s="488"/>
      <c r="AC40" s="489"/>
      <c r="AD40" s="496"/>
      <c r="AE40" s="497">
        <f t="shared" si="6"/>
        <v>0</v>
      </c>
      <c r="AF40" s="489"/>
      <c r="AG40" s="485"/>
      <c r="AH40" s="484"/>
      <c r="AI40" s="484"/>
      <c r="AJ40" s="503"/>
      <c r="AK40" s="499">
        <f t="shared" si="4"/>
        <v>-41</v>
      </c>
      <c r="AL40" s="500">
        <f t="shared" si="7"/>
        <v>0</v>
      </c>
    </row>
    <row r="41" spans="1:38" ht="15" x14ac:dyDescent="0.2">
      <c r="A41" s="484"/>
      <c r="B41" s="485"/>
      <c r="C41" s="485"/>
      <c r="D41" s="486"/>
      <c r="E41" s="487"/>
      <c r="F41" s="487"/>
      <c r="G41" s="488"/>
      <c r="H41" s="488"/>
      <c r="I41" s="856"/>
      <c r="J41" s="489"/>
      <c r="K41" s="490"/>
      <c r="L41" s="490"/>
      <c r="M41" s="489"/>
      <c r="N41" s="485"/>
      <c r="O41" s="485"/>
      <c r="P41" s="490"/>
      <c r="Q41" s="485"/>
      <c r="R41" s="488"/>
      <c r="S41" s="488"/>
      <c r="T41" s="489"/>
      <c r="U41" s="490"/>
      <c r="V41" s="490"/>
      <c r="W41" s="490"/>
      <c r="X41" s="492">
        <f t="shared" si="5"/>
        <v>0</v>
      </c>
      <c r="Y41" s="493"/>
      <c r="Z41" s="502"/>
      <c r="AA41" s="495"/>
      <c r="AB41" s="488"/>
      <c r="AC41" s="489"/>
      <c r="AD41" s="496"/>
      <c r="AE41" s="497">
        <f t="shared" si="6"/>
        <v>0</v>
      </c>
      <c r="AF41" s="489"/>
      <c r="AG41" s="485"/>
      <c r="AH41" s="484"/>
      <c r="AI41" s="484"/>
      <c r="AJ41" s="503"/>
      <c r="AK41" s="499">
        <f t="shared" si="4"/>
        <v>-41</v>
      </c>
      <c r="AL41" s="500">
        <f t="shared" si="7"/>
        <v>0</v>
      </c>
    </row>
    <row r="42" spans="1:38" ht="15" x14ac:dyDescent="0.2">
      <c r="A42" s="484"/>
      <c r="B42" s="485"/>
      <c r="C42" s="485"/>
      <c r="D42" s="486"/>
      <c r="E42" s="487"/>
      <c r="F42" s="487"/>
      <c r="G42" s="488"/>
      <c r="H42" s="488"/>
      <c r="I42" s="856"/>
      <c r="J42" s="489"/>
      <c r="K42" s="490"/>
      <c r="L42" s="490"/>
      <c r="M42" s="489"/>
      <c r="N42" s="485"/>
      <c r="O42" s="485"/>
      <c r="P42" s="490"/>
      <c r="Q42" s="485"/>
      <c r="R42" s="488"/>
      <c r="S42" s="488"/>
      <c r="T42" s="489"/>
      <c r="U42" s="490"/>
      <c r="V42" s="490"/>
      <c r="W42" s="490"/>
      <c r="X42" s="492">
        <f t="shared" si="5"/>
        <v>0</v>
      </c>
      <c r="Y42" s="493"/>
      <c r="Z42" s="502"/>
      <c r="AA42" s="495"/>
      <c r="AB42" s="488"/>
      <c r="AC42" s="489"/>
      <c r="AD42" s="496"/>
      <c r="AE42" s="497">
        <f t="shared" si="6"/>
        <v>0</v>
      </c>
      <c r="AF42" s="489"/>
      <c r="AG42" s="485"/>
      <c r="AH42" s="484"/>
      <c r="AI42" s="484"/>
      <c r="AJ42" s="503"/>
      <c r="AK42" s="499">
        <f t="shared" si="4"/>
        <v>-41</v>
      </c>
      <c r="AL42" s="500">
        <f t="shared" si="7"/>
        <v>0</v>
      </c>
    </row>
    <row r="43" spans="1:38" ht="15" x14ac:dyDescent="0.2">
      <c r="A43" s="484"/>
      <c r="B43" s="485"/>
      <c r="C43" s="485"/>
      <c r="D43" s="486"/>
      <c r="E43" s="487"/>
      <c r="F43" s="487"/>
      <c r="G43" s="488"/>
      <c r="H43" s="488"/>
      <c r="I43" s="856"/>
      <c r="J43" s="489"/>
      <c r="K43" s="490"/>
      <c r="L43" s="490"/>
      <c r="M43" s="489"/>
      <c r="N43" s="485"/>
      <c r="O43" s="485"/>
      <c r="P43" s="490"/>
      <c r="Q43" s="485"/>
      <c r="R43" s="488"/>
      <c r="S43" s="488"/>
      <c r="T43" s="489"/>
      <c r="U43" s="490"/>
      <c r="V43" s="490"/>
      <c r="W43" s="490"/>
      <c r="X43" s="492">
        <f t="shared" si="5"/>
        <v>0</v>
      </c>
      <c r="Y43" s="493"/>
      <c r="Z43" s="502"/>
      <c r="AA43" s="495"/>
      <c r="AB43" s="488"/>
      <c r="AC43" s="489"/>
      <c r="AD43" s="496"/>
      <c r="AE43" s="497">
        <f t="shared" si="6"/>
        <v>0</v>
      </c>
      <c r="AF43" s="489"/>
      <c r="AG43" s="485"/>
      <c r="AH43" s="484"/>
      <c r="AI43" s="484"/>
      <c r="AJ43" s="503"/>
      <c r="AK43" s="499">
        <f t="shared" si="4"/>
        <v>-41</v>
      </c>
      <c r="AL43" s="500">
        <f t="shared" si="7"/>
        <v>0</v>
      </c>
    </row>
    <row r="44" spans="1:38" ht="15" x14ac:dyDescent="0.2">
      <c r="A44" s="484"/>
      <c r="B44" s="485"/>
      <c r="C44" s="485"/>
      <c r="D44" s="486"/>
      <c r="E44" s="487"/>
      <c r="F44" s="487"/>
      <c r="G44" s="488"/>
      <c r="H44" s="488"/>
      <c r="I44" s="856"/>
      <c r="J44" s="489"/>
      <c r="K44" s="490"/>
      <c r="L44" s="490"/>
      <c r="M44" s="489"/>
      <c r="N44" s="485"/>
      <c r="O44" s="485"/>
      <c r="P44" s="490"/>
      <c r="Q44" s="485"/>
      <c r="R44" s="488"/>
      <c r="S44" s="488"/>
      <c r="T44" s="489"/>
      <c r="U44" s="490"/>
      <c r="V44" s="490"/>
      <c r="W44" s="490"/>
      <c r="X44" s="492">
        <f t="shared" si="5"/>
        <v>0</v>
      </c>
      <c r="Y44" s="493"/>
      <c r="Z44" s="502"/>
      <c r="AA44" s="495"/>
      <c r="AB44" s="488"/>
      <c r="AC44" s="489"/>
      <c r="AD44" s="496"/>
      <c r="AE44" s="497">
        <f t="shared" si="6"/>
        <v>0</v>
      </c>
      <c r="AF44" s="489"/>
      <c r="AG44" s="485"/>
      <c r="AH44" s="484"/>
      <c r="AI44" s="484"/>
      <c r="AJ44" s="503"/>
      <c r="AK44" s="499">
        <f t="shared" si="4"/>
        <v>-41</v>
      </c>
      <c r="AL44" s="500">
        <f t="shared" si="7"/>
        <v>0</v>
      </c>
    </row>
    <row r="45" spans="1:38" ht="15" x14ac:dyDescent="0.2">
      <c r="A45" s="484"/>
      <c r="B45" s="485"/>
      <c r="C45" s="485"/>
      <c r="D45" s="486"/>
      <c r="E45" s="487"/>
      <c r="F45" s="487"/>
      <c r="G45" s="488"/>
      <c r="H45" s="488"/>
      <c r="I45" s="856"/>
      <c r="J45" s="489"/>
      <c r="K45" s="490"/>
      <c r="L45" s="490"/>
      <c r="M45" s="489"/>
      <c r="N45" s="485"/>
      <c r="O45" s="485"/>
      <c r="P45" s="490"/>
      <c r="Q45" s="485"/>
      <c r="R45" s="488"/>
      <c r="S45" s="488"/>
      <c r="T45" s="489"/>
      <c r="U45" s="490"/>
      <c r="V45" s="490"/>
      <c r="W45" s="490"/>
      <c r="X45" s="492">
        <f t="shared" si="5"/>
        <v>0</v>
      </c>
      <c r="Y45" s="493"/>
      <c r="Z45" s="502"/>
      <c r="AA45" s="495"/>
      <c r="AB45" s="488"/>
      <c r="AC45" s="489"/>
      <c r="AD45" s="496"/>
      <c r="AE45" s="497">
        <f t="shared" si="6"/>
        <v>0</v>
      </c>
      <c r="AF45" s="489"/>
      <c r="AG45" s="485"/>
      <c r="AH45" s="484"/>
      <c r="AI45" s="484"/>
      <c r="AJ45" s="503"/>
      <c r="AK45" s="499">
        <f t="shared" si="4"/>
        <v>-41</v>
      </c>
      <c r="AL45" s="500">
        <f t="shared" si="7"/>
        <v>0</v>
      </c>
    </row>
    <row r="46" spans="1:38" ht="15" x14ac:dyDescent="0.2">
      <c r="A46" s="484"/>
      <c r="B46" s="485"/>
      <c r="C46" s="485"/>
      <c r="D46" s="486"/>
      <c r="E46" s="487"/>
      <c r="F46" s="487"/>
      <c r="G46" s="488"/>
      <c r="H46" s="488"/>
      <c r="I46" s="856"/>
      <c r="J46" s="489"/>
      <c r="K46" s="490"/>
      <c r="L46" s="490"/>
      <c r="M46" s="489"/>
      <c r="N46" s="485"/>
      <c r="O46" s="485"/>
      <c r="P46" s="490"/>
      <c r="Q46" s="485"/>
      <c r="R46" s="488"/>
      <c r="S46" s="488"/>
      <c r="T46" s="489"/>
      <c r="U46" s="490"/>
      <c r="V46" s="490"/>
      <c r="W46" s="490"/>
      <c r="X46" s="492">
        <f t="shared" si="5"/>
        <v>0</v>
      </c>
      <c r="Y46" s="493"/>
      <c r="Z46" s="502"/>
      <c r="AA46" s="495"/>
      <c r="AB46" s="488"/>
      <c r="AC46" s="489"/>
      <c r="AD46" s="496"/>
      <c r="AE46" s="497">
        <f t="shared" si="6"/>
        <v>0</v>
      </c>
      <c r="AF46" s="489"/>
      <c r="AG46" s="485"/>
      <c r="AH46" s="484"/>
      <c r="AI46" s="484"/>
      <c r="AJ46" s="503"/>
      <c r="AK46" s="499">
        <f t="shared" si="4"/>
        <v>-41</v>
      </c>
      <c r="AL46" s="500">
        <f t="shared" si="7"/>
        <v>0</v>
      </c>
    </row>
    <row r="47" spans="1:38" ht="15" x14ac:dyDescent="0.2">
      <c r="A47" s="484"/>
      <c r="B47" s="485"/>
      <c r="C47" s="485"/>
      <c r="D47" s="486"/>
      <c r="E47" s="487"/>
      <c r="F47" s="487"/>
      <c r="G47" s="488"/>
      <c r="H47" s="488"/>
      <c r="I47" s="856"/>
      <c r="J47" s="489"/>
      <c r="K47" s="490"/>
      <c r="L47" s="490"/>
      <c r="M47" s="489"/>
      <c r="N47" s="485"/>
      <c r="O47" s="485"/>
      <c r="P47" s="490"/>
      <c r="Q47" s="485"/>
      <c r="R47" s="488"/>
      <c r="S47" s="488"/>
      <c r="T47" s="489"/>
      <c r="U47" s="490"/>
      <c r="V47" s="490"/>
      <c r="W47" s="490"/>
      <c r="X47" s="492">
        <f t="shared" si="5"/>
        <v>0</v>
      </c>
      <c r="Y47" s="493"/>
      <c r="Z47" s="502"/>
      <c r="AA47" s="495"/>
      <c r="AB47" s="488"/>
      <c r="AC47" s="489"/>
      <c r="AD47" s="496"/>
      <c r="AE47" s="497">
        <f t="shared" si="6"/>
        <v>0</v>
      </c>
      <c r="AF47" s="489"/>
      <c r="AG47" s="485"/>
      <c r="AH47" s="484"/>
      <c r="AI47" s="484"/>
      <c r="AJ47" s="503"/>
      <c r="AK47" s="499">
        <f t="shared" si="4"/>
        <v>-41</v>
      </c>
      <c r="AL47" s="500">
        <f t="shared" si="7"/>
        <v>0</v>
      </c>
    </row>
    <row r="48" spans="1:38" ht="15" x14ac:dyDescent="0.2">
      <c r="A48" s="484"/>
      <c r="B48" s="485"/>
      <c r="C48" s="485"/>
      <c r="D48" s="486"/>
      <c r="E48" s="487"/>
      <c r="F48" s="487"/>
      <c r="G48" s="488"/>
      <c r="H48" s="488"/>
      <c r="I48" s="856"/>
      <c r="J48" s="489"/>
      <c r="K48" s="490"/>
      <c r="L48" s="490"/>
      <c r="M48" s="489"/>
      <c r="N48" s="485"/>
      <c r="O48" s="485"/>
      <c r="P48" s="490"/>
      <c r="Q48" s="485"/>
      <c r="R48" s="488"/>
      <c r="S48" s="488"/>
      <c r="T48" s="489"/>
      <c r="U48" s="490"/>
      <c r="V48" s="490"/>
      <c r="W48" s="490"/>
      <c r="X48" s="492">
        <f t="shared" si="5"/>
        <v>0</v>
      </c>
      <c r="Y48" s="493"/>
      <c r="Z48" s="502"/>
      <c r="AA48" s="495"/>
      <c r="AB48" s="488"/>
      <c r="AC48" s="489"/>
      <c r="AD48" s="496"/>
      <c r="AE48" s="497">
        <f t="shared" si="6"/>
        <v>0</v>
      </c>
      <c r="AF48" s="489"/>
      <c r="AG48" s="485"/>
      <c r="AH48" s="484"/>
      <c r="AI48" s="484"/>
      <c r="AJ48" s="503"/>
      <c r="AK48" s="499">
        <f t="shared" si="4"/>
        <v>-41</v>
      </c>
      <c r="AL48" s="500">
        <f t="shared" si="7"/>
        <v>0</v>
      </c>
    </row>
    <row r="49" spans="1:38" ht="15" x14ac:dyDescent="0.2">
      <c r="A49" s="484"/>
      <c r="B49" s="485"/>
      <c r="C49" s="485"/>
      <c r="D49" s="486"/>
      <c r="E49" s="487"/>
      <c r="F49" s="487"/>
      <c r="G49" s="488"/>
      <c r="H49" s="488"/>
      <c r="I49" s="856"/>
      <c r="J49" s="489"/>
      <c r="K49" s="490"/>
      <c r="L49" s="490"/>
      <c r="M49" s="489"/>
      <c r="N49" s="485"/>
      <c r="O49" s="485"/>
      <c r="P49" s="490"/>
      <c r="Q49" s="485"/>
      <c r="R49" s="488"/>
      <c r="S49" s="488"/>
      <c r="T49" s="489"/>
      <c r="U49" s="490"/>
      <c r="V49" s="490"/>
      <c r="W49" s="490"/>
      <c r="X49" s="492">
        <f t="shared" si="5"/>
        <v>0</v>
      </c>
      <c r="Y49" s="493"/>
      <c r="Z49" s="502"/>
      <c r="AA49" s="495"/>
      <c r="AB49" s="488"/>
      <c r="AC49" s="489"/>
      <c r="AD49" s="496"/>
      <c r="AE49" s="497">
        <f t="shared" si="6"/>
        <v>0</v>
      </c>
      <c r="AF49" s="489"/>
      <c r="AG49" s="485"/>
      <c r="AH49" s="484"/>
      <c r="AI49" s="484"/>
      <c r="AJ49" s="503"/>
      <c r="AK49" s="499">
        <f t="shared" si="4"/>
        <v>-41</v>
      </c>
      <c r="AL49" s="500">
        <f t="shared" si="7"/>
        <v>0</v>
      </c>
    </row>
    <row r="50" spans="1:38" ht="15" x14ac:dyDescent="0.2">
      <c r="A50" s="484"/>
      <c r="B50" s="485"/>
      <c r="C50" s="485"/>
      <c r="D50" s="486"/>
      <c r="E50" s="487"/>
      <c r="F50" s="487"/>
      <c r="G50" s="488"/>
      <c r="H50" s="488"/>
      <c r="I50" s="856"/>
      <c r="J50" s="489"/>
      <c r="K50" s="490"/>
      <c r="L50" s="490"/>
      <c r="M50" s="489"/>
      <c r="N50" s="485"/>
      <c r="O50" s="485"/>
      <c r="P50" s="490"/>
      <c r="Q50" s="485"/>
      <c r="R50" s="488"/>
      <c r="S50" s="488"/>
      <c r="T50" s="489"/>
      <c r="U50" s="490"/>
      <c r="V50" s="490"/>
      <c r="W50" s="490"/>
      <c r="X50" s="492">
        <f t="shared" si="5"/>
        <v>0</v>
      </c>
      <c r="Y50" s="493"/>
      <c r="Z50" s="502"/>
      <c r="AA50" s="495"/>
      <c r="AB50" s="488"/>
      <c r="AC50" s="489"/>
      <c r="AD50" s="496"/>
      <c r="AE50" s="497">
        <f t="shared" si="6"/>
        <v>0</v>
      </c>
      <c r="AF50" s="489"/>
      <c r="AG50" s="485"/>
      <c r="AH50" s="484"/>
      <c r="AI50" s="484"/>
      <c r="AJ50" s="503"/>
      <c r="AK50" s="499">
        <f t="shared" si="4"/>
        <v>-41</v>
      </c>
      <c r="AL50" s="500">
        <f t="shared" si="7"/>
        <v>0</v>
      </c>
    </row>
    <row r="51" spans="1:38" ht="15" x14ac:dyDescent="0.2">
      <c r="A51" s="484"/>
      <c r="B51" s="485"/>
      <c r="C51" s="485"/>
      <c r="D51" s="486"/>
      <c r="E51" s="487"/>
      <c r="F51" s="487"/>
      <c r="G51" s="488"/>
      <c r="H51" s="488"/>
      <c r="I51" s="856"/>
      <c r="J51" s="489"/>
      <c r="K51" s="490"/>
      <c r="L51" s="490"/>
      <c r="M51" s="489"/>
      <c r="N51" s="485"/>
      <c r="O51" s="485"/>
      <c r="P51" s="490"/>
      <c r="Q51" s="485"/>
      <c r="R51" s="488"/>
      <c r="S51" s="488"/>
      <c r="T51" s="489"/>
      <c r="U51" s="490"/>
      <c r="V51" s="490"/>
      <c r="W51" s="490"/>
      <c r="X51" s="492">
        <f t="shared" si="5"/>
        <v>0</v>
      </c>
      <c r="Y51" s="493"/>
      <c r="Z51" s="502"/>
      <c r="AA51" s="495"/>
      <c r="AB51" s="488"/>
      <c r="AC51" s="489"/>
      <c r="AD51" s="496"/>
      <c r="AE51" s="497">
        <f t="shared" si="6"/>
        <v>0</v>
      </c>
      <c r="AF51" s="489"/>
      <c r="AG51" s="485"/>
      <c r="AH51" s="484"/>
      <c r="AI51" s="484"/>
      <c r="AJ51" s="503"/>
      <c r="AK51" s="499">
        <f t="shared" si="4"/>
        <v>-41</v>
      </c>
      <c r="AL51" s="500">
        <f t="shared" si="7"/>
        <v>0</v>
      </c>
    </row>
    <row r="52" spans="1:38" ht="15" x14ac:dyDescent="0.2">
      <c r="A52" s="484"/>
      <c r="B52" s="485"/>
      <c r="C52" s="485"/>
      <c r="D52" s="486"/>
      <c r="E52" s="487"/>
      <c r="F52" s="487"/>
      <c r="G52" s="488"/>
      <c r="H52" s="488"/>
      <c r="I52" s="856"/>
      <c r="J52" s="489"/>
      <c r="K52" s="490"/>
      <c r="L52" s="490"/>
      <c r="M52" s="489"/>
      <c r="N52" s="485"/>
      <c r="O52" s="485"/>
      <c r="P52" s="490"/>
      <c r="Q52" s="485"/>
      <c r="R52" s="488"/>
      <c r="S52" s="488"/>
      <c r="T52" s="489"/>
      <c r="U52" s="490"/>
      <c r="V52" s="490"/>
      <c r="W52" s="490"/>
      <c r="X52" s="492">
        <f t="shared" si="5"/>
        <v>0</v>
      </c>
      <c r="Y52" s="493"/>
      <c r="Z52" s="502"/>
      <c r="AA52" s="495"/>
      <c r="AB52" s="488"/>
      <c r="AC52" s="489"/>
      <c r="AD52" s="496"/>
      <c r="AE52" s="497">
        <f t="shared" si="6"/>
        <v>0</v>
      </c>
      <c r="AF52" s="489"/>
      <c r="AG52" s="485"/>
      <c r="AH52" s="484"/>
      <c r="AI52" s="484"/>
      <c r="AJ52" s="503"/>
      <c r="AK52" s="499">
        <f t="shared" si="4"/>
        <v>-41</v>
      </c>
      <c r="AL52" s="500">
        <f t="shared" si="7"/>
        <v>0</v>
      </c>
    </row>
    <row r="53" spans="1:38" ht="15" x14ac:dyDescent="0.2">
      <c r="A53" s="484"/>
      <c r="B53" s="485"/>
      <c r="C53" s="485"/>
      <c r="D53" s="486"/>
      <c r="E53" s="487"/>
      <c r="F53" s="487"/>
      <c r="G53" s="488"/>
      <c r="H53" s="488"/>
      <c r="I53" s="856"/>
      <c r="J53" s="489"/>
      <c r="K53" s="490"/>
      <c r="L53" s="490"/>
      <c r="M53" s="489"/>
      <c r="N53" s="485"/>
      <c r="O53" s="485"/>
      <c r="P53" s="490"/>
      <c r="Q53" s="485"/>
      <c r="R53" s="488"/>
      <c r="S53" s="488"/>
      <c r="T53" s="489"/>
      <c r="U53" s="490"/>
      <c r="V53" s="490"/>
      <c r="W53" s="490"/>
      <c r="X53" s="492">
        <f t="shared" si="5"/>
        <v>0</v>
      </c>
      <c r="Y53" s="493"/>
      <c r="Z53" s="502"/>
      <c r="AA53" s="495"/>
      <c r="AB53" s="488"/>
      <c r="AC53" s="489"/>
      <c r="AD53" s="496"/>
      <c r="AE53" s="497">
        <f t="shared" si="6"/>
        <v>0</v>
      </c>
      <c r="AF53" s="489"/>
      <c r="AG53" s="485"/>
      <c r="AH53" s="484"/>
      <c r="AI53" s="484"/>
      <c r="AJ53" s="503"/>
      <c r="AK53" s="499">
        <f t="shared" si="4"/>
        <v>-41</v>
      </c>
      <c r="AL53" s="500">
        <f t="shared" si="7"/>
        <v>0</v>
      </c>
    </row>
    <row r="54" spans="1:38" ht="15" x14ac:dyDescent="0.2">
      <c r="A54" s="484"/>
      <c r="B54" s="485"/>
      <c r="C54" s="485"/>
      <c r="D54" s="486"/>
      <c r="E54" s="487"/>
      <c r="F54" s="487"/>
      <c r="G54" s="488"/>
      <c r="H54" s="488"/>
      <c r="I54" s="856"/>
      <c r="J54" s="489"/>
      <c r="K54" s="490"/>
      <c r="L54" s="490"/>
      <c r="M54" s="489"/>
      <c r="N54" s="485"/>
      <c r="O54" s="485"/>
      <c r="P54" s="490"/>
      <c r="Q54" s="485"/>
      <c r="R54" s="488"/>
      <c r="S54" s="488"/>
      <c r="T54" s="489"/>
      <c r="U54" s="490"/>
      <c r="V54" s="490"/>
      <c r="W54" s="490"/>
      <c r="X54" s="492">
        <f t="shared" si="5"/>
        <v>0</v>
      </c>
      <c r="Y54" s="493"/>
      <c r="Z54" s="502"/>
      <c r="AA54" s="495"/>
      <c r="AB54" s="488"/>
      <c r="AC54" s="489"/>
      <c r="AD54" s="496"/>
      <c r="AE54" s="497">
        <f t="shared" si="6"/>
        <v>0</v>
      </c>
      <c r="AF54" s="489"/>
      <c r="AG54" s="485"/>
      <c r="AH54" s="484"/>
      <c r="AI54" s="484"/>
      <c r="AJ54" s="503"/>
      <c r="AK54" s="499">
        <f t="shared" si="4"/>
        <v>-41</v>
      </c>
      <c r="AL54" s="500">
        <f t="shared" si="7"/>
        <v>0</v>
      </c>
    </row>
    <row r="55" spans="1:38" ht="15" x14ac:dyDescent="0.2">
      <c r="A55" s="484"/>
      <c r="B55" s="485"/>
      <c r="C55" s="485"/>
      <c r="D55" s="486"/>
      <c r="E55" s="487"/>
      <c r="F55" s="487"/>
      <c r="G55" s="488"/>
      <c r="H55" s="488"/>
      <c r="I55" s="856"/>
      <c r="J55" s="489"/>
      <c r="K55" s="490"/>
      <c r="L55" s="490"/>
      <c r="M55" s="489"/>
      <c r="N55" s="485"/>
      <c r="O55" s="485"/>
      <c r="P55" s="490"/>
      <c r="Q55" s="485"/>
      <c r="R55" s="488"/>
      <c r="S55" s="488"/>
      <c r="T55" s="489"/>
      <c r="U55" s="490"/>
      <c r="V55" s="490"/>
      <c r="W55" s="490"/>
      <c r="X55" s="492">
        <f t="shared" si="5"/>
        <v>0</v>
      </c>
      <c r="Y55" s="493"/>
      <c r="Z55" s="502"/>
      <c r="AA55" s="495"/>
      <c r="AB55" s="488"/>
      <c r="AC55" s="489"/>
      <c r="AD55" s="496"/>
      <c r="AE55" s="497">
        <f t="shared" si="6"/>
        <v>0</v>
      </c>
      <c r="AF55" s="489"/>
      <c r="AG55" s="485"/>
      <c r="AH55" s="484"/>
      <c r="AI55" s="484"/>
      <c r="AJ55" s="503"/>
      <c r="AK55" s="499">
        <f t="shared" si="4"/>
        <v>-41</v>
      </c>
      <c r="AL55" s="500">
        <f t="shared" si="7"/>
        <v>0</v>
      </c>
    </row>
    <row r="56" spans="1:38" ht="15" x14ac:dyDescent="0.2">
      <c r="A56" s="484"/>
      <c r="B56" s="485"/>
      <c r="C56" s="485"/>
      <c r="D56" s="486"/>
      <c r="E56" s="487"/>
      <c r="F56" s="487"/>
      <c r="G56" s="488"/>
      <c r="H56" s="488"/>
      <c r="I56" s="856"/>
      <c r="J56" s="489"/>
      <c r="K56" s="490"/>
      <c r="L56" s="490"/>
      <c r="M56" s="489"/>
      <c r="N56" s="485"/>
      <c r="O56" s="485"/>
      <c r="P56" s="490"/>
      <c r="Q56" s="485"/>
      <c r="R56" s="488"/>
      <c r="S56" s="488"/>
      <c r="T56" s="489"/>
      <c r="U56" s="490"/>
      <c r="V56" s="490"/>
      <c r="W56" s="490"/>
      <c r="X56" s="492">
        <f t="shared" si="5"/>
        <v>0</v>
      </c>
      <c r="Y56" s="493"/>
      <c r="Z56" s="502"/>
      <c r="AA56" s="495"/>
      <c r="AB56" s="488"/>
      <c r="AC56" s="489"/>
      <c r="AD56" s="496"/>
      <c r="AE56" s="497">
        <f t="shared" si="6"/>
        <v>0</v>
      </c>
      <c r="AF56" s="489"/>
      <c r="AG56" s="485"/>
      <c r="AH56" s="484"/>
      <c r="AI56" s="484"/>
      <c r="AJ56" s="503"/>
      <c r="AK56" s="499">
        <f t="shared" si="4"/>
        <v>-41</v>
      </c>
      <c r="AL56" s="500">
        <f t="shared" si="7"/>
        <v>0</v>
      </c>
    </row>
    <row r="57" spans="1:38" ht="15" x14ac:dyDescent="0.2">
      <c r="A57" s="484"/>
      <c r="B57" s="485"/>
      <c r="C57" s="485"/>
      <c r="D57" s="486"/>
      <c r="E57" s="487"/>
      <c r="F57" s="487"/>
      <c r="G57" s="488"/>
      <c r="H57" s="488"/>
      <c r="I57" s="856"/>
      <c r="J57" s="489"/>
      <c r="K57" s="490"/>
      <c r="L57" s="490"/>
      <c r="M57" s="489"/>
      <c r="N57" s="485"/>
      <c r="O57" s="485"/>
      <c r="P57" s="490"/>
      <c r="Q57" s="485"/>
      <c r="R57" s="488"/>
      <c r="S57" s="488"/>
      <c r="T57" s="489"/>
      <c r="U57" s="490"/>
      <c r="V57" s="490"/>
      <c r="W57" s="490"/>
      <c r="X57" s="492">
        <f t="shared" si="5"/>
        <v>0</v>
      </c>
      <c r="Y57" s="493"/>
      <c r="Z57" s="502"/>
      <c r="AA57" s="495"/>
      <c r="AB57" s="488"/>
      <c r="AC57" s="489"/>
      <c r="AD57" s="496"/>
      <c r="AE57" s="497">
        <f t="shared" si="6"/>
        <v>0</v>
      </c>
      <c r="AF57" s="489"/>
      <c r="AG57" s="485"/>
      <c r="AH57" s="484"/>
      <c r="AI57" s="484"/>
      <c r="AJ57" s="503"/>
      <c r="AK57" s="499">
        <f t="shared" si="4"/>
        <v>-41</v>
      </c>
      <c r="AL57" s="500">
        <f t="shared" si="7"/>
        <v>0</v>
      </c>
    </row>
    <row r="58" spans="1:38" ht="15" x14ac:dyDescent="0.2">
      <c r="A58" s="484"/>
      <c r="B58" s="485"/>
      <c r="C58" s="485"/>
      <c r="D58" s="486"/>
      <c r="E58" s="487"/>
      <c r="F58" s="487"/>
      <c r="G58" s="488"/>
      <c r="H58" s="488"/>
      <c r="I58" s="856"/>
      <c r="J58" s="489"/>
      <c r="K58" s="490"/>
      <c r="L58" s="490"/>
      <c r="M58" s="489"/>
      <c r="N58" s="485"/>
      <c r="O58" s="485"/>
      <c r="P58" s="490"/>
      <c r="Q58" s="485"/>
      <c r="R58" s="488"/>
      <c r="S58" s="488"/>
      <c r="T58" s="489"/>
      <c r="U58" s="490"/>
      <c r="V58" s="490"/>
      <c r="W58" s="490"/>
      <c r="X58" s="492">
        <f t="shared" si="5"/>
        <v>0</v>
      </c>
      <c r="Y58" s="493"/>
      <c r="Z58" s="502"/>
      <c r="AA58" s="495"/>
      <c r="AB58" s="488"/>
      <c r="AC58" s="489"/>
      <c r="AD58" s="496"/>
      <c r="AE58" s="497">
        <f t="shared" si="6"/>
        <v>0</v>
      </c>
      <c r="AF58" s="489"/>
      <c r="AG58" s="485"/>
      <c r="AH58" s="484"/>
      <c r="AI58" s="484"/>
      <c r="AJ58" s="503"/>
      <c r="AK58" s="499">
        <f t="shared" si="4"/>
        <v>-41</v>
      </c>
      <c r="AL58" s="500">
        <f t="shared" si="7"/>
        <v>0</v>
      </c>
    </row>
    <row r="59" spans="1:38" ht="15" x14ac:dyDescent="0.2">
      <c r="A59" s="484"/>
      <c r="B59" s="485"/>
      <c r="C59" s="485"/>
      <c r="D59" s="486"/>
      <c r="E59" s="487"/>
      <c r="F59" s="487"/>
      <c r="G59" s="488"/>
      <c r="H59" s="488"/>
      <c r="I59" s="856"/>
      <c r="J59" s="489"/>
      <c r="K59" s="490"/>
      <c r="L59" s="490"/>
      <c r="M59" s="489"/>
      <c r="N59" s="485"/>
      <c r="O59" s="485"/>
      <c r="P59" s="490"/>
      <c r="Q59" s="485"/>
      <c r="R59" s="488"/>
      <c r="S59" s="488"/>
      <c r="T59" s="489"/>
      <c r="U59" s="490"/>
      <c r="V59" s="490"/>
      <c r="W59" s="490"/>
      <c r="X59" s="492">
        <f t="shared" si="5"/>
        <v>0</v>
      </c>
      <c r="Y59" s="493"/>
      <c r="Z59" s="502"/>
      <c r="AA59" s="495"/>
      <c r="AB59" s="488"/>
      <c r="AC59" s="489"/>
      <c r="AD59" s="496"/>
      <c r="AE59" s="497">
        <f t="shared" si="6"/>
        <v>0</v>
      </c>
      <c r="AF59" s="489"/>
      <c r="AG59" s="485"/>
      <c r="AH59" s="484"/>
      <c r="AI59" s="484"/>
      <c r="AJ59" s="503"/>
      <c r="AK59" s="499">
        <f t="shared" si="4"/>
        <v>-41</v>
      </c>
      <c r="AL59" s="500">
        <f t="shared" si="7"/>
        <v>0</v>
      </c>
    </row>
    <row r="60" spans="1:38" s="520" customFormat="1" ht="42.75" customHeight="1" x14ac:dyDescent="0.2">
      <c r="A60" s="504"/>
      <c r="B60" s="505"/>
      <c r="C60" s="505"/>
      <c r="D60" s="506"/>
      <c r="E60" s="507"/>
      <c r="F60" s="507"/>
      <c r="G60" s="508"/>
      <c r="H60" s="508"/>
      <c r="I60" s="509">
        <f>SUM(I6:I59)</f>
        <v>0</v>
      </c>
      <c r="J60" s="510">
        <f>SUM(J6:J59)</f>
        <v>0</v>
      </c>
      <c r="K60" s="511">
        <f>SUM(K6:K59)</f>
        <v>0</v>
      </c>
      <c r="L60" s="511"/>
      <c r="M60" s="510">
        <f>SUM(M6:M59)</f>
        <v>0</v>
      </c>
      <c r="N60" s="511"/>
      <c r="O60" s="512"/>
      <c r="P60" s="511">
        <f>SUM(P6:P59)</f>
        <v>0</v>
      </c>
      <c r="Q60" s="513"/>
      <c r="R60" s="510"/>
      <c r="S60" s="510"/>
      <c r="T60" s="510">
        <f>SUM(T6:T59)</f>
        <v>0</v>
      </c>
      <c r="U60" s="511"/>
      <c r="V60" s="511"/>
      <c r="W60" s="511"/>
      <c r="X60" s="514">
        <f>SUM(X6:X59)</f>
        <v>0</v>
      </c>
      <c r="Y60" s="515"/>
      <c r="Z60" s="504"/>
      <c r="AA60" s="504"/>
      <c r="AB60" s="516"/>
      <c r="AC60" s="510">
        <f>SUM(AC6:AC59)</f>
        <v>0</v>
      </c>
      <c r="AD60" s="513"/>
      <c r="AE60" s="513">
        <f>SUM(AE6:AE59)</f>
        <v>0</v>
      </c>
      <c r="AF60" s="510">
        <f>SUM(AF6:AF59)</f>
        <v>0</v>
      </c>
      <c r="AG60" s="510">
        <f>COUNTIF(AG6:AG59,"present")</f>
        <v>0</v>
      </c>
      <c r="AH60" s="504"/>
      <c r="AI60" s="504"/>
      <c r="AJ60" s="517"/>
      <c r="AK60" s="518"/>
      <c r="AL60" s="519">
        <f>SUM(AL6:AL59)</f>
        <v>0</v>
      </c>
    </row>
  </sheetData>
  <mergeCells count="14">
    <mergeCell ref="Z2:AH4"/>
    <mergeCell ref="AI2:AI5"/>
    <mergeCell ref="AJ2:AL4"/>
    <mergeCell ref="A4:A5"/>
    <mergeCell ref="B4:D4"/>
    <mergeCell ref="Q4:T4"/>
    <mergeCell ref="X4:X5"/>
    <mergeCell ref="Y4:Y5"/>
    <mergeCell ref="G5:H5"/>
    <mergeCell ref="A2:D3"/>
    <mergeCell ref="E2:I4"/>
    <mergeCell ref="J2:L4"/>
    <mergeCell ref="M2:P4"/>
    <mergeCell ref="Q2:Y3"/>
  </mergeCells>
  <pageMargins left="0.7" right="0.7" top="0.75" bottom="0.75"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400-000000000000}">
          <x14:formula1>
            <xm:f>legend!$K$2:$K$6</xm:f>
          </x14:formula1>
          <x14:formula2>
            <xm:f>0</xm:f>
          </x14:formula2>
          <xm:sqref>L6:L59</xm:sqref>
        </x14:dataValidation>
        <x14:dataValidation type="list" allowBlank="1" showInputMessage="1" showErrorMessage="1" xr:uid="{00000000-0002-0000-0400-000001000000}">
          <x14:formula1>
            <xm:f>legend!$L$2:$L$4</xm:f>
          </x14:formula1>
          <x14:formula2>
            <xm:f>0</xm:f>
          </x14:formula2>
          <xm:sqref>Y6:Y59</xm:sqref>
        </x14:dataValidation>
        <x14:dataValidation type="list" allowBlank="1" showInputMessage="1" showErrorMessage="1" xr:uid="{00000000-0002-0000-0400-000002000000}">
          <x14:formula1>
            <xm:f>legend!$D$2:$D$22</xm:f>
          </x14:formula1>
          <x14:formula2>
            <xm:f>0</xm:f>
          </x14:formula2>
          <xm:sqref>E6:F17 E18:E59</xm:sqref>
        </x14:dataValidation>
        <x14:dataValidation type="list" allowBlank="1" showInputMessage="1" showErrorMessage="1" xr:uid="{00000000-0002-0000-0400-000003000000}">
          <x14:formula1>
            <xm:f>legend!$E$2:$E$25</xm:f>
          </x14:formula1>
          <x14:formula2>
            <xm:f>0</xm:f>
          </x14:formula2>
          <xm:sqref>O6:O59 AA6:AA59</xm:sqref>
        </x14:dataValidation>
        <x14:dataValidation type="list" allowBlank="1" showInputMessage="1" showErrorMessage="1" xr:uid="{00000000-0002-0000-0400-000004000000}">
          <x14:formula1>
            <xm:f>legend!$G$2:$G$18</xm:f>
          </x14:formula1>
          <x14:formula2>
            <xm:f>0</xm:f>
          </x14:formula2>
          <xm:sqref>R6:R59</xm:sqref>
        </x14:dataValidation>
        <x14:dataValidation type="list" allowBlank="1" showInputMessage="1" showErrorMessage="1" xr:uid="{00000000-0002-0000-0400-000005000000}">
          <x14:formula1>
            <xm:f>legend!$F$2:$F$19</xm:f>
          </x14:formula1>
          <x14:formula2>
            <xm:f>0</xm:f>
          </x14:formula2>
          <xm:sqref>AB6:AB59</xm:sqref>
        </x14:dataValidation>
        <x14:dataValidation type="list" allowBlank="1" showInputMessage="1" showErrorMessage="1" xr:uid="{00000000-0002-0000-0400-000006000000}">
          <x14:formula1>
            <xm:f>legend!$M$2:$M$9</xm:f>
          </x14:formula1>
          <x14:formula2>
            <xm:f>0</xm:f>
          </x14:formula2>
          <xm:sqref>S6:S59</xm:sqref>
        </x14:dataValidation>
        <x14:dataValidation type="list" allowBlank="1" showInputMessage="1" showErrorMessage="1" xr:uid="{00000000-0002-0000-0400-000007000000}">
          <x14:formula1>
            <xm:f>legend!$L$10:$L$12</xm:f>
          </x14:formula1>
          <x14:formula2>
            <xm:f>0</xm:f>
          </x14:formula2>
          <xm:sqref>AG6:AG59</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70C0"/>
  </sheetPr>
  <dimension ref="A1:AMJ60"/>
  <sheetViews>
    <sheetView tabSelected="1" topLeftCell="A2" zoomScale="80" zoomScaleNormal="80" workbookViewId="0">
      <pane ySplit="5" topLeftCell="A36" activePane="bottomLeft" state="frozen"/>
      <selection activeCell="A2" sqref="A2"/>
      <selection pane="bottomLeft" activeCell="I59" sqref="I59"/>
    </sheetView>
  </sheetViews>
  <sheetFormatPr defaultColWidth="10.625" defaultRowHeight="14.25" x14ac:dyDescent="0.2"/>
  <cols>
    <col min="1" max="1" width="16.125" style="483" customWidth="1"/>
    <col min="2" max="2" width="57.625" style="483" customWidth="1"/>
    <col min="3" max="3" width="18" style="443" customWidth="1"/>
    <col min="4" max="4" width="10.125" style="442" customWidth="1"/>
    <col min="5" max="6" width="16.875" style="443" customWidth="1"/>
    <col min="7" max="7" width="13.875" style="444" customWidth="1"/>
    <col min="8" max="8" width="13.75" style="445" customWidth="1"/>
    <col min="9" max="9" width="23.25" style="445" customWidth="1"/>
    <col min="10" max="10" width="19.5" style="521" customWidth="1"/>
    <col min="11" max="11" width="13.625" style="447" customWidth="1"/>
    <col min="12" max="12" width="17.375" style="447" customWidth="1"/>
    <col min="13" max="13" width="10" style="447" customWidth="1"/>
    <col min="14" max="14" width="13.875" style="441" customWidth="1"/>
    <col min="15" max="15" width="17" style="441" customWidth="1"/>
    <col min="16" max="16" width="11.25" style="441" customWidth="1"/>
    <col min="17" max="17" width="11.125" style="441" customWidth="1"/>
    <col min="18" max="18" width="12.875" style="447" customWidth="1"/>
    <col min="19" max="19" width="15" style="447" customWidth="1"/>
    <col min="20" max="20" width="13.375" style="448" customWidth="1"/>
    <col min="21" max="21" width="22.625" style="522" customWidth="1"/>
    <col min="22" max="22" width="20" style="523" customWidth="1"/>
    <col min="23" max="23" width="18.75" style="524" customWidth="1"/>
    <col min="24" max="24" width="12.875" style="441" customWidth="1"/>
    <col min="25" max="25" width="13.875" style="441" customWidth="1"/>
    <col min="26" max="26" width="12.75" style="441" customWidth="1"/>
    <col min="27" max="27" width="15.75" style="441" customWidth="1"/>
    <col min="28" max="28" width="13.5" style="483" customWidth="1"/>
    <col min="29" max="29" width="10.375" style="441" customWidth="1"/>
    <col min="30" max="30" width="8.5" style="441" customWidth="1"/>
    <col min="31" max="31" width="13.125" style="441" customWidth="1"/>
    <col min="32" max="32" width="13" style="441" customWidth="1"/>
    <col min="33" max="33" width="18" style="441" customWidth="1"/>
    <col min="34" max="34" width="13.5" style="441" customWidth="1"/>
    <col min="35" max="35" width="25.5" style="441" customWidth="1"/>
    <col min="36" max="1024" width="10.625" style="441"/>
  </cols>
  <sheetData>
    <row r="1" spans="1:42" ht="45" customHeight="1" x14ac:dyDescent="0.2">
      <c r="A1" s="453"/>
      <c r="B1" s="525" t="s">
        <v>202</v>
      </c>
      <c r="C1" s="525"/>
      <c r="D1" s="455"/>
      <c r="E1" s="456"/>
      <c r="F1" s="456" t="s">
        <v>185</v>
      </c>
      <c r="G1" s="457"/>
      <c r="H1" s="457"/>
      <c r="I1" s="446"/>
      <c r="J1" s="447"/>
      <c r="K1" s="449"/>
      <c r="L1" s="449"/>
      <c r="M1" s="441"/>
      <c r="O1" s="449"/>
      <c r="T1" s="526"/>
      <c r="U1" s="527"/>
      <c r="V1" s="527"/>
      <c r="AA1" s="447"/>
      <c r="AB1" s="451"/>
      <c r="AC1" s="448"/>
      <c r="AD1" s="448"/>
    </row>
    <row r="2" spans="1:42" ht="45" customHeight="1" x14ac:dyDescent="0.2">
      <c r="A2" s="453"/>
      <c r="B2" s="528" t="s">
        <v>203</v>
      </c>
      <c r="C2" s="528"/>
      <c r="D2" s="455"/>
      <c r="E2" s="456"/>
      <c r="F2" s="456"/>
      <c r="G2" s="457"/>
      <c r="H2" s="457"/>
      <c r="I2" s="446"/>
      <c r="J2" s="447"/>
      <c r="K2" s="449"/>
      <c r="L2" s="449"/>
      <c r="M2" s="441"/>
      <c r="O2" s="449"/>
      <c r="T2" s="458"/>
      <c r="U2" s="527"/>
      <c r="V2" s="527"/>
      <c r="AA2" s="447"/>
      <c r="AB2" s="451"/>
      <c r="AC2" s="448"/>
      <c r="AD2" s="448"/>
    </row>
    <row r="3" spans="1:42" s="460" customFormat="1" ht="129" customHeight="1" x14ac:dyDescent="0.2">
      <c r="A3" s="834" t="s">
        <v>171</v>
      </c>
      <c r="B3" s="834"/>
      <c r="C3" s="834"/>
      <c r="D3" s="834"/>
      <c r="E3" s="833" t="s">
        <v>122</v>
      </c>
      <c r="F3" s="833"/>
      <c r="G3" s="833"/>
      <c r="H3" s="833"/>
      <c r="I3" s="833"/>
      <c r="J3" s="833" t="s">
        <v>107</v>
      </c>
      <c r="K3" s="833"/>
      <c r="L3" s="833"/>
      <c r="M3" s="832" t="s">
        <v>155</v>
      </c>
      <c r="N3" s="832"/>
      <c r="O3" s="832"/>
      <c r="P3" s="832"/>
      <c r="Q3" s="836" t="s">
        <v>109</v>
      </c>
      <c r="R3" s="836"/>
      <c r="S3" s="836"/>
      <c r="T3" s="836"/>
      <c r="U3" s="836"/>
      <c r="V3" s="836"/>
      <c r="W3" s="836"/>
      <c r="X3" s="836"/>
      <c r="Y3" s="836"/>
      <c r="Z3" s="832" t="s">
        <v>83</v>
      </c>
      <c r="AA3" s="832"/>
      <c r="AB3" s="832"/>
      <c r="AC3" s="832"/>
      <c r="AD3" s="832"/>
      <c r="AE3" s="832"/>
      <c r="AF3" s="832"/>
      <c r="AG3" s="832"/>
      <c r="AH3" s="832"/>
      <c r="AI3" s="841" t="s">
        <v>173</v>
      </c>
      <c r="AK3" s="441"/>
      <c r="AL3" s="441"/>
      <c r="AM3" s="441"/>
      <c r="AN3" s="441"/>
      <c r="AO3" s="441"/>
      <c r="AP3" s="441"/>
    </row>
    <row r="4" spans="1:42" s="460" customFormat="1" ht="34.35" customHeight="1" x14ac:dyDescent="0.2">
      <c r="A4" s="834"/>
      <c r="B4" s="834"/>
      <c r="C4" s="834"/>
      <c r="D4" s="834"/>
      <c r="E4" s="833"/>
      <c r="F4" s="833"/>
      <c r="G4" s="833"/>
      <c r="H4" s="833"/>
      <c r="I4" s="833"/>
      <c r="J4" s="833"/>
      <c r="K4" s="833"/>
      <c r="L4" s="833"/>
      <c r="M4" s="832"/>
      <c r="N4" s="832"/>
      <c r="O4" s="832"/>
      <c r="P4" s="832"/>
      <c r="Q4" s="842" t="s">
        <v>204</v>
      </c>
      <c r="R4" s="842"/>
      <c r="S4" s="842"/>
      <c r="T4" s="842"/>
      <c r="U4" s="835" t="s">
        <v>205</v>
      </c>
      <c r="V4" s="835"/>
      <c r="W4" s="835"/>
      <c r="X4" s="835"/>
      <c r="Y4" s="843" t="s">
        <v>181</v>
      </c>
      <c r="Z4" s="832"/>
      <c r="AA4" s="832"/>
      <c r="AB4" s="832"/>
      <c r="AC4" s="832"/>
      <c r="AD4" s="832"/>
      <c r="AE4" s="832"/>
      <c r="AF4" s="832"/>
      <c r="AG4" s="832"/>
      <c r="AH4" s="832"/>
      <c r="AI4" s="841"/>
      <c r="AK4" s="441"/>
      <c r="AL4" s="441"/>
      <c r="AM4" s="441"/>
      <c r="AN4" s="441"/>
      <c r="AO4" s="441"/>
      <c r="AP4" s="441"/>
    </row>
    <row r="5" spans="1:42" s="460" customFormat="1" ht="50.25" customHeight="1" x14ac:dyDescent="0.2">
      <c r="A5" s="837" t="s">
        <v>206</v>
      </c>
      <c r="B5" s="838" t="s">
        <v>207</v>
      </c>
      <c r="C5" s="839" t="s">
        <v>175</v>
      </c>
      <c r="D5" s="839"/>
      <c r="E5" s="833"/>
      <c r="F5" s="833"/>
      <c r="G5" s="833"/>
      <c r="H5" s="833"/>
      <c r="I5" s="833"/>
      <c r="J5" s="833"/>
      <c r="K5" s="833"/>
      <c r="L5" s="833"/>
      <c r="M5" s="832"/>
      <c r="N5" s="832"/>
      <c r="O5" s="832"/>
      <c r="P5" s="832"/>
      <c r="Q5" s="842"/>
      <c r="R5" s="842"/>
      <c r="S5" s="842"/>
      <c r="T5" s="842"/>
      <c r="U5" s="529" t="s">
        <v>208</v>
      </c>
      <c r="V5" s="530" t="s">
        <v>209</v>
      </c>
      <c r="W5" s="530" t="s">
        <v>179</v>
      </c>
      <c r="X5" s="844" t="s">
        <v>210</v>
      </c>
      <c r="Y5" s="843"/>
      <c r="Z5" s="832"/>
      <c r="AA5" s="832"/>
      <c r="AB5" s="832"/>
      <c r="AC5" s="832"/>
      <c r="AD5" s="832"/>
      <c r="AE5" s="832"/>
      <c r="AF5" s="832"/>
      <c r="AG5" s="832"/>
      <c r="AH5" s="832"/>
      <c r="AI5" s="841"/>
      <c r="AK5" s="441"/>
      <c r="AL5" s="441"/>
      <c r="AM5" s="441"/>
      <c r="AN5" s="441"/>
      <c r="AO5" s="441"/>
      <c r="AP5" s="441"/>
    </row>
    <row r="6" spans="1:42" s="483" customFormat="1" ht="44.25" customHeight="1" x14ac:dyDescent="0.2">
      <c r="A6" s="837"/>
      <c r="B6" s="838"/>
      <c r="C6" s="531" t="s">
        <v>183</v>
      </c>
      <c r="D6" s="532" t="s">
        <v>74</v>
      </c>
      <c r="E6" s="467" t="s">
        <v>211</v>
      </c>
      <c r="F6" s="467" t="s">
        <v>185</v>
      </c>
      <c r="G6" s="840" t="s">
        <v>212</v>
      </c>
      <c r="H6" s="840"/>
      <c r="I6" s="533" t="s">
        <v>24</v>
      </c>
      <c r="J6" s="534" t="s">
        <v>187</v>
      </c>
      <c r="K6" s="535" t="s">
        <v>188</v>
      </c>
      <c r="L6" s="535" t="s">
        <v>189</v>
      </c>
      <c r="M6" s="536" t="s">
        <v>190</v>
      </c>
      <c r="N6" s="472" t="s">
        <v>191</v>
      </c>
      <c r="O6" s="472" t="s">
        <v>192</v>
      </c>
      <c r="P6" s="537" t="s">
        <v>188</v>
      </c>
      <c r="Q6" s="538" t="s">
        <v>193</v>
      </c>
      <c r="R6" s="488" t="s">
        <v>158</v>
      </c>
      <c r="S6" s="488" t="s">
        <v>194</v>
      </c>
      <c r="T6" s="539" t="s">
        <v>195</v>
      </c>
      <c r="U6" s="488" t="s">
        <v>213</v>
      </c>
      <c r="V6" s="488" t="s">
        <v>188</v>
      </c>
      <c r="W6" s="488" t="s">
        <v>188</v>
      </c>
      <c r="X6" s="844"/>
      <c r="Y6" s="843"/>
      <c r="Z6" s="540" t="s">
        <v>196</v>
      </c>
      <c r="AA6" s="541" t="s">
        <v>214</v>
      </c>
      <c r="AB6" s="541" t="s">
        <v>37</v>
      </c>
      <c r="AC6" s="534" t="s">
        <v>197</v>
      </c>
      <c r="AD6" s="542" t="s">
        <v>198</v>
      </c>
      <c r="AE6" s="543" t="s">
        <v>141</v>
      </c>
      <c r="AF6" s="541" t="s">
        <v>215</v>
      </c>
      <c r="AG6" s="472" t="s">
        <v>200</v>
      </c>
      <c r="AH6" s="544" t="s">
        <v>201</v>
      </c>
      <c r="AI6" s="841"/>
    </row>
    <row r="7" spans="1:42" x14ac:dyDescent="0.2">
      <c r="A7" s="545"/>
      <c r="B7" s="545"/>
      <c r="C7" s="485"/>
      <c r="D7" s="486"/>
      <c r="E7" s="545"/>
      <c r="F7" s="545"/>
      <c r="G7" s="488"/>
      <c r="H7" s="488"/>
      <c r="I7" s="856"/>
      <c r="J7" s="539"/>
      <c r="K7" s="490"/>
      <c r="L7" s="490"/>
      <c r="M7" s="489"/>
      <c r="N7" s="485"/>
      <c r="O7" s="485"/>
      <c r="P7" s="490"/>
      <c r="Q7" s="485"/>
      <c r="R7" s="489"/>
      <c r="S7" s="489"/>
      <c r="T7" s="489"/>
      <c r="U7" s="490"/>
      <c r="V7" s="490"/>
      <c r="W7" s="490"/>
      <c r="X7" s="490"/>
      <c r="Y7" s="490"/>
      <c r="Z7" s="485"/>
      <c r="AA7" s="485"/>
      <c r="AB7" s="488"/>
      <c r="AC7" s="489"/>
      <c r="AD7" s="496"/>
      <c r="AE7" s="497">
        <f t="shared" ref="AE7:AE38" si="0">PRODUCT(AC7*AD7)</f>
        <v>0</v>
      </c>
      <c r="AF7" s="489"/>
      <c r="AG7" s="485"/>
      <c r="AH7" s="484"/>
      <c r="AI7" s="546"/>
    </row>
    <row r="8" spans="1:42" x14ac:dyDescent="0.2">
      <c r="A8" s="545"/>
      <c r="B8" s="545"/>
      <c r="C8" s="485"/>
      <c r="D8" s="486"/>
      <c r="E8" s="545"/>
      <c r="F8" s="545"/>
      <c r="G8" s="488"/>
      <c r="H8" s="488"/>
      <c r="I8" s="856"/>
      <c r="J8" s="539"/>
      <c r="K8" s="490"/>
      <c r="L8" s="490"/>
      <c r="M8" s="489"/>
      <c r="N8" s="485"/>
      <c r="O8" s="485"/>
      <c r="P8" s="490"/>
      <c r="Q8" s="485"/>
      <c r="R8" s="489"/>
      <c r="S8" s="489"/>
      <c r="T8" s="489"/>
      <c r="U8" s="490"/>
      <c r="V8" s="490"/>
      <c r="W8" s="490"/>
      <c r="X8" s="490"/>
      <c r="Y8" s="490"/>
      <c r="Z8" s="485"/>
      <c r="AA8" s="485"/>
      <c r="AB8" s="488"/>
      <c r="AC8" s="489"/>
      <c r="AD8" s="496"/>
      <c r="AE8" s="497">
        <f t="shared" si="0"/>
        <v>0</v>
      </c>
      <c r="AF8" s="489"/>
      <c r="AG8" s="485"/>
      <c r="AH8" s="484"/>
      <c r="AI8" s="484"/>
    </row>
    <row r="9" spans="1:42" x14ac:dyDescent="0.2">
      <c r="A9" s="545"/>
      <c r="B9" s="545"/>
      <c r="C9" s="485"/>
      <c r="D9" s="486"/>
      <c r="E9" s="545"/>
      <c r="F9" s="545"/>
      <c r="G9" s="488"/>
      <c r="H9" s="488"/>
      <c r="I9" s="856"/>
      <c r="J9" s="539"/>
      <c r="K9" s="490"/>
      <c r="L9" s="490"/>
      <c r="M9" s="489"/>
      <c r="N9" s="485"/>
      <c r="O9" s="485"/>
      <c r="P9" s="490"/>
      <c r="Q9" s="485"/>
      <c r="R9" s="489"/>
      <c r="S9" s="489"/>
      <c r="T9" s="489"/>
      <c r="U9" s="490"/>
      <c r="V9" s="490"/>
      <c r="W9" s="490"/>
      <c r="X9" s="490"/>
      <c r="Y9" s="490"/>
      <c r="Z9" s="485"/>
      <c r="AA9" s="485"/>
      <c r="AB9" s="488"/>
      <c r="AC9" s="489"/>
      <c r="AD9" s="496"/>
      <c r="AE9" s="497">
        <f t="shared" si="0"/>
        <v>0</v>
      </c>
      <c r="AF9" s="489"/>
      <c r="AG9" s="485"/>
      <c r="AH9" s="484"/>
      <c r="AI9" s="484"/>
    </row>
    <row r="10" spans="1:42" x14ac:dyDescent="0.2">
      <c r="A10" s="545"/>
      <c r="B10" s="545"/>
      <c r="C10" s="485"/>
      <c r="D10" s="486"/>
      <c r="E10" s="545"/>
      <c r="F10" s="545"/>
      <c r="G10" s="488"/>
      <c r="H10" s="488"/>
      <c r="I10" s="856"/>
      <c r="J10" s="539"/>
      <c r="K10" s="490"/>
      <c r="L10" s="490"/>
      <c r="M10" s="489"/>
      <c r="N10" s="485"/>
      <c r="O10" s="485"/>
      <c r="P10" s="490"/>
      <c r="Q10" s="485"/>
      <c r="R10" s="489"/>
      <c r="S10" s="489"/>
      <c r="T10" s="489"/>
      <c r="U10" s="490"/>
      <c r="V10" s="490"/>
      <c r="W10" s="490"/>
      <c r="X10" s="490"/>
      <c r="Y10" s="490"/>
      <c r="Z10" s="485"/>
      <c r="AA10" s="485"/>
      <c r="AB10" s="488"/>
      <c r="AC10" s="489"/>
      <c r="AD10" s="496"/>
      <c r="AE10" s="497">
        <f t="shared" si="0"/>
        <v>0</v>
      </c>
      <c r="AF10" s="489"/>
      <c r="AG10" s="485"/>
      <c r="AH10" s="484"/>
      <c r="AI10" s="484"/>
    </row>
    <row r="11" spans="1:42" x14ac:dyDescent="0.2">
      <c r="A11" s="545"/>
      <c r="B11" s="545"/>
      <c r="C11" s="485"/>
      <c r="D11" s="486"/>
      <c r="E11" s="545"/>
      <c r="F11" s="545"/>
      <c r="G11" s="488"/>
      <c r="H11" s="488"/>
      <c r="I11" s="856"/>
      <c r="J11" s="539"/>
      <c r="K11" s="490"/>
      <c r="L11" s="490"/>
      <c r="M11" s="489"/>
      <c r="N11" s="485"/>
      <c r="O11" s="485"/>
      <c r="P11" s="490"/>
      <c r="Q11" s="485"/>
      <c r="R11" s="489"/>
      <c r="S11" s="489"/>
      <c r="T11" s="489"/>
      <c r="U11" s="490"/>
      <c r="V11" s="490"/>
      <c r="W11" s="490"/>
      <c r="X11" s="490"/>
      <c r="Y11" s="490"/>
      <c r="Z11" s="485"/>
      <c r="AA11" s="485"/>
      <c r="AB11" s="488"/>
      <c r="AC11" s="489"/>
      <c r="AD11" s="496"/>
      <c r="AE11" s="497">
        <f t="shared" si="0"/>
        <v>0</v>
      </c>
      <c r="AF11" s="489"/>
      <c r="AG11" s="485"/>
      <c r="AH11" s="484"/>
      <c r="AI11" s="484"/>
    </row>
    <row r="12" spans="1:42" x14ac:dyDescent="0.2">
      <c r="A12" s="545"/>
      <c r="B12" s="545"/>
      <c r="C12" s="485"/>
      <c r="D12" s="486"/>
      <c r="E12" s="545"/>
      <c r="F12" s="545"/>
      <c r="G12" s="488"/>
      <c r="H12" s="488"/>
      <c r="I12" s="856"/>
      <c r="J12" s="539"/>
      <c r="K12" s="490"/>
      <c r="L12" s="490"/>
      <c r="M12" s="489"/>
      <c r="N12" s="485"/>
      <c r="O12" s="485"/>
      <c r="P12" s="490"/>
      <c r="Q12" s="485"/>
      <c r="R12" s="489"/>
      <c r="S12" s="489"/>
      <c r="T12" s="489"/>
      <c r="U12" s="490"/>
      <c r="V12" s="490"/>
      <c r="W12" s="490"/>
      <c r="X12" s="490"/>
      <c r="Y12" s="490"/>
      <c r="Z12" s="485"/>
      <c r="AA12" s="485"/>
      <c r="AB12" s="488"/>
      <c r="AC12" s="489"/>
      <c r="AD12" s="496"/>
      <c r="AE12" s="497">
        <f t="shared" si="0"/>
        <v>0</v>
      </c>
      <c r="AF12" s="489"/>
      <c r="AG12" s="485"/>
      <c r="AH12" s="484"/>
      <c r="AI12" s="484"/>
    </row>
    <row r="13" spans="1:42" x14ac:dyDescent="0.2">
      <c r="A13" s="545"/>
      <c r="B13" s="545"/>
      <c r="C13" s="485"/>
      <c r="D13" s="486"/>
      <c r="E13" s="545"/>
      <c r="F13" s="545"/>
      <c r="G13" s="488"/>
      <c r="H13" s="488"/>
      <c r="I13" s="856"/>
      <c r="J13" s="539"/>
      <c r="K13" s="490"/>
      <c r="L13" s="490"/>
      <c r="M13" s="489"/>
      <c r="N13" s="485"/>
      <c r="O13" s="485"/>
      <c r="P13" s="490"/>
      <c r="Q13" s="485"/>
      <c r="R13" s="489"/>
      <c r="S13" s="489"/>
      <c r="T13" s="489"/>
      <c r="U13" s="490"/>
      <c r="V13" s="490"/>
      <c r="W13" s="490"/>
      <c r="X13" s="490"/>
      <c r="Y13" s="490"/>
      <c r="Z13" s="485"/>
      <c r="AA13" s="485"/>
      <c r="AB13" s="488"/>
      <c r="AC13" s="489"/>
      <c r="AD13" s="496"/>
      <c r="AE13" s="497">
        <f t="shared" si="0"/>
        <v>0</v>
      </c>
      <c r="AF13" s="489"/>
      <c r="AG13" s="485"/>
      <c r="AH13" s="484"/>
      <c r="AI13" s="484"/>
    </row>
    <row r="14" spans="1:42" x14ac:dyDescent="0.2">
      <c r="A14" s="545"/>
      <c r="B14" s="545"/>
      <c r="C14" s="485"/>
      <c r="D14" s="486"/>
      <c r="E14" s="545"/>
      <c r="F14" s="545"/>
      <c r="G14" s="488"/>
      <c r="H14" s="488"/>
      <c r="I14" s="856"/>
      <c r="J14" s="539"/>
      <c r="K14" s="490"/>
      <c r="L14" s="490"/>
      <c r="M14" s="489"/>
      <c r="N14" s="485"/>
      <c r="O14" s="485"/>
      <c r="P14" s="490"/>
      <c r="Q14" s="485"/>
      <c r="R14" s="489"/>
      <c r="S14" s="489"/>
      <c r="T14" s="489"/>
      <c r="U14" s="490"/>
      <c r="V14" s="490"/>
      <c r="W14" s="490"/>
      <c r="X14" s="490"/>
      <c r="Y14" s="490"/>
      <c r="Z14" s="485"/>
      <c r="AA14" s="485"/>
      <c r="AB14" s="488"/>
      <c r="AC14" s="489"/>
      <c r="AD14" s="496"/>
      <c r="AE14" s="497">
        <f t="shared" si="0"/>
        <v>0</v>
      </c>
      <c r="AF14" s="489"/>
      <c r="AG14" s="485"/>
      <c r="AH14" s="484"/>
      <c r="AI14" s="484"/>
    </row>
    <row r="15" spans="1:42" x14ac:dyDescent="0.2">
      <c r="A15" s="545"/>
      <c r="B15" s="545"/>
      <c r="C15" s="485"/>
      <c r="D15" s="486"/>
      <c r="E15" s="545"/>
      <c r="F15" s="545"/>
      <c r="G15" s="488"/>
      <c r="H15" s="488"/>
      <c r="I15" s="856"/>
      <c r="J15" s="539"/>
      <c r="K15" s="490"/>
      <c r="L15" s="490"/>
      <c r="M15" s="489"/>
      <c r="N15" s="485"/>
      <c r="O15" s="485"/>
      <c r="P15" s="490"/>
      <c r="Q15" s="485"/>
      <c r="R15" s="489"/>
      <c r="S15" s="489"/>
      <c r="T15" s="489"/>
      <c r="U15" s="490"/>
      <c r="V15" s="490"/>
      <c r="W15" s="490"/>
      <c r="X15" s="490"/>
      <c r="Y15" s="490"/>
      <c r="Z15" s="485"/>
      <c r="AA15" s="485"/>
      <c r="AB15" s="488"/>
      <c r="AC15" s="489"/>
      <c r="AD15" s="496"/>
      <c r="AE15" s="497">
        <f t="shared" si="0"/>
        <v>0</v>
      </c>
      <c r="AF15" s="489"/>
      <c r="AG15" s="485"/>
      <c r="AH15" s="484"/>
      <c r="AI15" s="484"/>
    </row>
    <row r="16" spans="1:42" x14ac:dyDescent="0.2">
      <c r="A16" s="545"/>
      <c r="B16" s="545"/>
      <c r="C16" s="485"/>
      <c r="D16" s="486"/>
      <c r="E16" s="545"/>
      <c r="F16" s="545"/>
      <c r="G16" s="488"/>
      <c r="H16" s="488"/>
      <c r="I16" s="856"/>
      <c r="J16" s="539"/>
      <c r="K16" s="490"/>
      <c r="L16" s="490"/>
      <c r="M16" s="489"/>
      <c r="N16" s="485"/>
      <c r="O16" s="485"/>
      <c r="P16" s="490"/>
      <c r="Q16" s="485"/>
      <c r="R16" s="489"/>
      <c r="S16" s="489"/>
      <c r="T16" s="489"/>
      <c r="U16" s="490"/>
      <c r="V16" s="490"/>
      <c r="W16" s="490"/>
      <c r="X16" s="490"/>
      <c r="Y16" s="490"/>
      <c r="Z16" s="485"/>
      <c r="AA16" s="485"/>
      <c r="AB16" s="488"/>
      <c r="AC16" s="489"/>
      <c r="AD16" s="496"/>
      <c r="AE16" s="497">
        <f t="shared" si="0"/>
        <v>0</v>
      </c>
      <c r="AF16" s="489"/>
      <c r="AG16" s="485"/>
      <c r="AH16" s="484"/>
      <c r="AI16" s="484"/>
    </row>
    <row r="17" spans="1:35" x14ac:dyDescent="0.2">
      <c r="A17" s="545"/>
      <c r="B17" s="545"/>
      <c r="C17" s="485"/>
      <c r="D17" s="486"/>
      <c r="E17" s="545"/>
      <c r="F17" s="545"/>
      <c r="G17" s="488"/>
      <c r="H17" s="488"/>
      <c r="I17" s="856"/>
      <c r="J17" s="539"/>
      <c r="K17" s="490"/>
      <c r="L17" s="490"/>
      <c r="M17" s="489"/>
      <c r="N17" s="485"/>
      <c r="O17" s="485"/>
      <c r="P17" s="490"/>
      <c r="Q17" s="485"/>
      <c r="R17" s="489"/>
      <c r="S17" s="489"/>
      <c r="T17" s="489"/>
      <c r="U17" s="490"/>
      <c r="V17" s="490"/>
      <c r="W17" s="490"/>
      <c r="X17" s="490"/>
      <c r="Y17" s="490"/>
      <c r="Z17" s="485"/>
      <c r="AA17" s="485"/>
      <c r="AB17" s="488"/>
      <c r="AC17" s="489"/>
      <c r="AD17" s="496"/>
      <c r="AE17" s="497">
        <f t="shared" si="0"/>
        <v>0</v>
      </c>
      <c r="AF17" s="489"/>
      <c r="AG17" s="485"/>
      <c r="AH17" s="484"/>
      <c r="AI17" s="484"/>
    </row>
    <row r="18" spans="1:35" x14ac:dyDescent="0.2">
      <c r="A18" s="545"/>
      <c r="B18" s="545"/>
      <c r="C18" s="485"/>
      <c r="D18" s="486"/>
      <c r="E18" s="545"/>
      <c r="F18" s="545"/>
      <c r="G18" s="488"/>
      <c r="H18" s="488"/>
      <c r="I18" s="856"/>
      <c r="J18" s="539"/>
      <c r="K18" s="490"/>
      <c r="L18" s="490"/>
      <c r="M18" s="489"/>
      <c r="N18" s="485"/>
      <c r="O18" s="485"/>
      <c r="P18" s="490"/>
      <c r="Q18" s="485"/>
      <c r="R18" s="489"/>
      <c r="S18" s="489"/>
      <c r="T18" s="489"/>
      <c r="U18" s="490"/>
      <c r="V18" s="490"/>
      <c r="W18" s="490"/>
      <c r="X18" s="490"/>
      <c r="Y18" s="490"/>
      <c r="Z18" s="485"/>
      <c r="AA18" s="485"/>
      <c r="AB18" s="488"/>
      <c r="AC18" s="489"/>
      <c r="AD18" s="496"/>
      <c r="AE18" s="497">
        <f t="shared" si="0"/>
        <v>0</v>
      </c>
      <c r="AF18" s="489"/>
      <c r="AG18" s="485"/>
      <c r="AH18" s="484"/>
      <c r="AI18" s="484"/>
    </row>
    <row r="19" spans="1:35" x14ac:dyDescent="0.2">
      <c r="A19" s="545"/>
      <c r="B19" s="545"/>
      <c r="C19" s="485"/>
      <c r="D19" s="486"/>
      <c r="E19" s="545"/>
      <c r="F19" s="545"/>
      <c r="G19" s="488"/>
      <c r="H19" s="488"/>
      <c r="I19" s="856"/>
      <c r="J19" s="539"/>
      <c r="K19" s="490"/>
      <c r="L19" s="490"/>
      <c r="M19" s="489"/>
      <c r="N19" s="485"/>
      <c r="O19" s="485"/>
      <c r="P19" s="490"/>
      <c r="Q19" s="485"/>
      <c r="R19" s="489"/>
      <c r="S19" s="489"/>
      <c r="T19" s="489"/>
      <c r="U19" s="490"/>
      <c r="V19" s="490"/>
      <c r="W19" s="490"/>
      <c r="X19" s="490"/>
      <c r="Y19" s="490"/>
      <c r="Z19" s="485"/>
      <c r="AA19" s="485"/>
      <c r="AB19" s="488"/>
      <c r="AC19" s="489"/>
      <c r="AD19" s="496"/>
      <c r="AE19" s="497">
        <f t="shared" si="0"/>
        <v>0</v>
      </c>
      <c r="AF19" s="489"/>
      <c r="AG19" s="485"/>
      <c r="AH19" s="484"/>
      <c r="AI19" s="484"/>
    </row>
    <row r="20" spans="1:35" x14ac:dyDescent="0.2">
      <c r="A20" s="545"/>
      <c r="B20" s="545"/>
      <c r="C20" s="485"/>
      <c r="D20" s="486"/>
      <c r="E20" s="545"/>
      <c r="F20" s="545"/>
      <c r="G20" s="488"/>
      <c r="H20" s="488"/>
      <c r="I20" s="856"/>
      <c r="J20" s="539"/>
      <c r="K20" s="490"/>
      <c r="L20" s="490"/>
      <c r="M20" s="489"/>
      <c r="N20" s="485"/>
      <c r="O20" s="485"/>
      <c r="P20" s="490"/>
      <c r="Q20" s="485"/>
      <c r="R20" s="489"/>
      <c r="S20" s="489"/>
      <c r="T20" s="489"/>
      <c r="U20" s="490"/>
      <c r="V20" s="490"/>
      <c r="W20" s="490"/>
      <c r="X20" s="490"/>
      <c r="Y20" s="490"/>
      <c r="Z20" s="485"/>
      <c r="AA20" s="485"/>
      <c r="AB20" s="488"/>
      <c r="AC20" s="489"/>
      <c r="AD20" s="496"/>
      <c r="AE20" s="497">
        <f t="shared" si="0"/>
        <v>0</v>
      </c>
      <c r="AF20" s="489"/>
      <c r="AG20" s="485"/>
      <c r="AH20" s="484"/>
      <c r="AI20" s="484"/>
    </row>
    <row r="21" spans="1:35" x14ac:dyDescent="0.2">
      <c r="A21" s="545"/>
      <c r="B21" s="545"/>
      <c r="C21" s="485"/>
      <c r="D21" s="486"/>
      <c r="E21" s="545"/>
      <c r="F21" s="545"/>
      <c r="G21" s="488"/>
      <c r="H21" s="488"/>
      <c r="I21" s="856"/>
      <c r="J21" s="539"/>
      <c r="K21" s="490"/>
      <c r="L21" s="490"/>
      <c r="M21" s="489"/>
      <c r="N21" s="485"/>
      <c r="O21" s="485"/>
      <c r="P21" s="490"/>
      <c r="Q21" s="485"/>
      <c r="R21" s="489"/>
      <c r="S21" s="489"/>
      <c r="T21" s="489"/>
      <c r="U21" s="490"/>
      <c r="V21" s="490"/>
      <c r="W21" s="490"/>
      <c r="X21" s="490"/>
      <c r="Y21" s="490"/>
      <c r="Z21" s="485"/>
      <c r="AA21" s="485"/>
      <c r="AB21" s="488"/>
      <c r="AC21" s="489"/>
      <c r="AD21" s="496"/>
      <c r="AE21" s="497">
        <f t="shared" si="0"/>
        <v>0</v>
      </c>
      <c r="AF21" s="489"/>
      <c r="AG21" s="485"/>
      <c r="AH21" s="484"/>
      <c r="AI21" s="484"/>
    </row>
    <row r="22" spans="1:35" x14ac:dyDescent="0.2">
      <c r="A22" s="545"/>
      <c r="B22" s="545"/>
      <c r="C22" s="485"/>
      <c r="D22" s="486"/>
      <c r="E22" s="545"/>
      <c r="F22" s="545"/>
      <c r="G22" s="488"/>
      <c r="H22" s="488"/>
      <c r="I22" s="856"/>
      <c r="J22" s="539"/>
      <c r="K22" s="490"/>
      <c r="L22" s="490"/>
      <c r="M22" s="489"/>
      <c r="N22" s="485"/>
      <c r="O22" s="485"/>
      <c r="P22" s="490"/>
      <c r="Q22" s="485"/>
      <c r="R22" s="489"/>
      <c r="S22" s="489"/>
      <c r="T22" s="489"/>
      <c r="U22" s="490"/>
      <c r="V22" s="490"/>
      <c r="W22" s="490"/>
      <c r="X22" s="490"/>
      <c r="Y22" s="490"/>
      <c r="Z22" s="485"/>
      <c r="AA22" s="485"/>
      <c r="AB22" s="488"/>
      <c r="AC22" s="489"/>
      <c r="AD22" s="496"/>
      <c r="AE22" s="497">
        <f t="shared" si="0"/>
        <v>0</v>
      </c>
      <c r="AF22" s="489"/>
      <c r="AG22" s="485"/>
      <c r="AH22" s="484"/>
      <c r="AI22" s="484"/>
    </row>
    <row r="23" spans="1:35" x14ac:dyDescent="0.2">
      <c r="A23" s="545"/>
      <c r="B23" s="545"/>
      <c r="C23" s="485"/>
      <c r="D23" s="486"/>
      <c r="E23" s="545"/>
      <c r="F23" s="545"/>
      <c r="G23" s="488"/>
      <c r="H23" s="488"/>
      <c r="I23" s="856"/>
      <c r="J23" s="539"/>
      <c r="K23" s="490"/>
      <c r="L23" s="490"/>
      <c r="M23" s="489"/>
      <c r="N23" s="485"/>
      <c r="O23" s="485"/>
      <c r="P23" s="490"/>
      <c r="Q23" s="485"/>
      <c r="R23" s="489"/>
      <c r="S23" s="489"/>
      <c r="T23" s="489"/>
      <c r="U23" s="490"/>
      <c r="V23" s="490"/>
      <c r="W23" s="490"/>
      <c r="X23" s="490"/>
      <c r="Y23" s="490"/>
      <c r="Z23" s="485"/>
      <c r="AA23" s="485"/>
      <c r="AB23" s="488"/>
      <c r="AC23" s="489"/>
      <c r="AD23" s="496"/>
      <c r="AE23" s="497">
        <f t="shared" si="0"/>
        <v>0</v>
      </c>
      <c r="AF23" s="489"/>
      <c r="AG23" s="485"/>
      <c r="AH23" s="484"/>
      <c r="AI23" s="484"/>
    </row>
    <row r="24" spans="1:35" x14ac:dyDescent="0.2">
      <c r="A24" s="545"/>
      <c r="B24" s="545"/>
      <c r="C24" s="485"/>
      <c r="D24" s="486"/>
      <c r="E24" s="545"/>
      <c r="F24" s="545"/>
      <c r="G24" s="488"/>
      <c r="H24" s="488"/>
      <c r="I24" s="856"/>
      <c r="J24" s="539"/>
      <c r="K24" s="490"/>
      <c r="L24" s="490"/>
      <c r="M24" s="489"/>
      <c r="N24" s="485"/>
      <c r="O24" s="485"/>
      <c r="P24" s="490"/>
      <c r="Q24" s="485"/>
      <c r="R24" s="489"/>
      <c r="S24" s="489"/>
      <c r="T24" s="489"/>
      <c r="U24" s="490"/>
      <c r="V24" s="490"/>
      <c r="W24" s="490"/>
      <c r="X24" s="490"/>
      <c r="Y24" s="490"/>
      <c r="Z24" s="485"/>
      <c r="AA24" s="485"/>
      <c r="AB24" s="488"/>
      <c r="AC24" s="489"/>
      <c r="AD24" s="496"/>
      <c r="AE24" s="497">
        <f t="shared" si="0"/>
        <v>0</v>
      </c>
      <c r="AF24" s="489"/>
      <c r="AG24" s="485"/>
      <c r="AH24" s="484"/>
      <c r="AI24" s="484"/>
    </row>
    <row r="25" spans="1:35" x14ac:dyDescent="0.2">
      <c r="A25" s="545"/>
      <c r="B25" s="545"/>
      <c r="C25" s="485"/>
      <c r="D25" s="486"/>
      <c r="E25" s="545"/>
      <c r="F25" s="545"/>
      <c r="G25" s="488"/>
      <c r="H25" s="488"/>
      <c r="I25" s="856"/>
      <c r="J25" s="539"/>
      <c r="K25" s="490"/>
      <c r="L25" s="490"/>
      <c r="M25" s="489"/>
      <c r="N25" s="485"/>
      <c r="O25" s="485"/>
      <c r="P25" s="490"/>
      <c r="Q25" s="485"/>
      <c r="R25" s="489"/>
      <c r="S25" s="489"/>
      <c r="T25" s="489"/>
      <c r="U25" s="490"/>
      <c r="V25" s="490"/>
      <c r="W25" s="490"/>
      <c r="X25" s="490"/>
      <c r="Y25" s="490"/>
      <c r="Z25" s="485"/>
      <c r="AA25" s="485"/>
      <c r="AB25" s="488"/>
      <c r="AC25" s="489"/>
      <c r="AD25" s="496"/>
      <c r="AE25" s="497">
        <f t="shared" si="0"/>
        <v>0</v>
      </c>
      <c r="AF25" s="489"/>
      <c r="AG25" s="485"/>
      <c r="AH25" s="484"/>
      <c r="AI25" s="484"/>
    </row>
    <row r="26" spans="1:35" x14ac:dyDescent="0.2">
      <c r="A26" s="545"/>
      <c r="B26" s="545"/>
      <c r="C26" s="485"/>
      <c r="D26" s="486"/>
      <c r="E26" s="545"/>
      <c r="F26" s="545"/>
      <c r="G26" s="488"/>
      <c r="H26" s="488"/>
      <c r="I26" s="856"/>
      <c r="J26" s="539"/>
      <c r="K26" s="490"/>
      <c r="L26" s="490"/>
      <c r="M26" s="489"/>
      <c r="N26" s="485"/>
      <c r="O26" s="485"/>
      <c r="P26" s="490"/>
      <c r="Q26" s="485"/>
      <c r="R26" s="489"/>
      <c r="S26" s="489"/>
      <c r="T26" s="489"/>
      <c r="U26" s="490"/>
      <c r="V26" s="490"/>
      <c r="W26" s="490"/>
      <c r="X26" s="490"/>
      <c r="Y26" s="490"/>
      <c r="Z26" s="485"/>
      <c r="AA26" s="485"/>
      <c r="AB26" s="488"/>
      <c r="AC26" s="489"/>
      <c r="AD26" s="496"/>
      <c r="AE26" s="497">
        <f t="shared" si="0"/>
        <v>0</v>
      </c>
      <c r="AF26" s="489"/>
      <c r="AG26" s="485"/>
      <c r="AH26" s="484"/>
      <c r="AI26" s="484"/>
    </row>
    <row r="27" spans="1:35" x14ac:dyDescent="0.2">
      <c r="A27" s="545"/>
      <c r="B27" s="545"/>
      <c r="C27" s="485"/>
      <c r="D27" s="486"/>
      <c r="E27" s="545"/>
      <c r="F27" s="545"/>
      <c r="G27" s="488"/>
      <c r="H27" s="488"/>
      <c r="I27" s="856"/>
      <c r="J27" s="539"/>
      <c r="K27" s="490"/>
      <c r="L27" s="490"/>
      <c r="M27" s="489"/>
      <c r="N27" s="485"/>
      <c r="O27" s="485"/>
      <c r="P27" s="490"/>
      <c r="Q27" s="485"/>
      <c r="R27" s="489"/>
      <c r="S27" s="489"/>
      <c r="T27" s="489"/>
      <c r="U27" s="490"/>
      <c r="V27" s="490"/>
      <c r="W27" s="490"/>
      <c r="X27" s="490"/>
      <c r="Y27" s="490"/>
      <c r="Z27" s="485"/>
      <c r="AA27" s="485"/>
      <c r="AB27" s="488"/>
      <c r="AC27" s="489"/>
      <c r="AD27" s="496"/>
      <c r="AE27" s="497">
        <f t="shared" si="0"/>
        <v>0</v>
      </c>
      <c r="AF27" s="489"/>
      <c r="AG27" s="485"/>
      <c r="AH27" s="484"/>
      <c r="AI27" s="484"/>
    </row>
    <row r="28" spans="1:35" x14ac:dyDescent="0.2">
      <c r="A28" s="545"/>
      <c r="B28" s="545"/>
      <c r="C28" s="485"/>
      <c r="D28" s="486"/>
      <c r="E28" s="545"/>
      <c r="F28" s="545"/>
      <c r="G28" s="488"/>
      <c r="H28" s="488"/>
      <c r="I28" s="856"/>
      <c r="J28" s="539"/>
      <c r="K28" s="490"/>
      <c r="L28" s="490"/>
      <c r="M28" s="489"/>
      <c r="N28" s="485"/>
      <c r="O28" s="485"/>
      <c r="P28" s="490"/>
      <c r="Q28" s="485"/>
      <c r="R28" s="489"/>
      <c r="S28" s="489"/>
      <c r="T28" s="489"/>
      <c r="U28" s="490"/>
      <c r="V28" s="490"/>
      <c r="W28" s="490"/>
      <c r="X28" s="490"/>
      <c r="Y28" s="490"/>
      <c r="Z28" s="485"/>
      <c r="AA28" s="485"/>
      <c r="AB28" s="488"/>
      <c r="AC28" s="489"/>
      <c r="AD28" s="496"/>
      <c r="AE28" s="497">
        <f t="shared" si="0"/>
        <v>0</v>
      </c>
      <c r="AF28" s="489"/>
      <c r="AG28" s="485"/>
      <c r="AH28" s="484"/>
      <c r="AI28" s="484"/>
    </row>
    <row r="29" spans="1:35" x14ac:dyDescent="0.2">
      <c r="A29" s="545"/>
      <c r="B29" s="545"/>
      <c r="C29" s="485"/>
      <c r="D29" s="486"/>
      <c r="E29" s="545"/>
      <c r="F29" s="545"/>
      <c r="G29" s="488"/>
      <c r="H29" s="488"/>
      <c r="I29" s="856"/>
      <c r="J29" s="539"/>
      <c r="K29" s="490"/>
      <c r="L29" s="490"/>
      <c r="M29" s="489"/>
      <c r="N29" s="485"/>
      <c r="O29" s="485"/>
      <c r="P29" s="490"/>
      <c r="Q29" s="485"/>
      <c r="R29" s="489"/>
      <c r="S29" s="489"/>
      <c r="T29" s="489"/>
      <c r="U29" s="490"/>
      <c r="V29" s="490"/>
      <c r="W29" s="490"/>
      <c r="X29" s="490"/>
      <c r="Y29" s="490"/>
      <c r="Z29" s="485"/>
      <c r="AA29" s="485"/>
      <c r="AB29" s="488"/>
      <c r="AC29" s="489"/>
      <c r="AD29" s="496"/>
      <c r="AE29" s="497">
        <f t="shared" si="0"/>
        <v>0</v>
      </c>
      <c r="AF29" s="489"/>
      <c r="AG29" s="485"/>
      <c r="AH29" s="484"/>
      <c r="AI29" s="484"/>
    </row>
    <row r="30" spans="1:35" x14ac:dyDescent="0.2">
      <c r="A30" s="545"/>
      <c r="B30" s="545"/>
      <c r="C30" s="485"/>
      <c r="D30" s="486"/>
      <c r="E30" s="545"/>
      <c r="F30" s="545"/>
      <c r="G30" s="488"/>
      <c r="H30" s="488"/>
      <c r="I30" s="856"/>
      <c r="J30" s="539"/>
      <c r="K30" s="490"/>
      <c r="L30" s="490"/>
      <c r="M30" s="489"/>
      <c r="N30" s="485"/>
      <c r="O30" s="485"/>
      <c r="P30" s="490"/>
      <c r="Q30" s="485"/>
      <c r="R30" s="489"/>
      <c r="S30" s="489"/>
      <c r="T30" s="489"/>
      <c r="U30" s="490"/>
      <c r="V30" s="490"/>
      <c r="W30" s="490"/>
      <c r="X30" s="490"/>
      <c r="Y30" s="490"/>
      <c r="Z30" s="485"/>
      <c r="AA30" s="485"/>
      <c r="AB30" s="488"/>
      <c r="AC30" s="489"/>
      <c r="AD30" s="496"/>
      <c r="AE30" s="497">
        <f t="shared" si="0"/>
        <v>0</v>
      </c>
      <c r="AF30" s="489"/>
      <c r="AG30" s="485"/>
      <c r="AH30" s="484"/>
      <c r="AI30" s="484"/>
    </row>
    <row r="31" spans="1:35" x14ac:dyDescent="0.2">
      <c r="A31" s="545"/>
      <c r="B31" s="545"/>
      <c r="C31" s="485"/>
      <c r="D31" s="486"/>
      <c r="E31" s="545"/>
      <c r="F31" s="545"/>
      <c r="G31" s="488"/>
      <c r="H31" s="488"/>
      <c r="I31" s="856"/>
      <c r="J31" s="539"/>
      <c r="K31" s="490"/>
      <c r="L31" s="490"/>
      <c r="M31" s="489"/>
      <c r="N31" s="485"/>
      <c r="O31" s="485"/>
      <c r="P31" s="490"/>
      <c r="Q31" s="485"/>
      <c r="R31" s="489"/>
      <c r="S31" s="489"/>
      <c r="T31" s="489"/>
      <c r="U31" s="490"/>
      <c r="V31" s="490"/>
      <c r="W31" s="490"/>
      <c r="X31" s="490"/>
      <c r="Y31" s="490"/>
      <c r="Z31" s="485"/>
      <c r="AA31" s="485"/>
      <c r="AB31" s="488"/>
      <c r="AC31" s="489"/>
      <c r="AD31" s="496"/>
      <c r="AE31" s="497">
        <f t="shared" si="0"/>
        <v>0</v>
      </c>
      <c r="AF31" s="489"/>
      <c r="AG31" s="485"/>
      <c r="AH31" s="484"/>
      <c r="AI31" s="484"/>
    </row>
    <row r="32" spans="1:35" x14ac:dyDescent="0.2">
      <c r="A32" s="545"/>
      <c r="B32" s="545"/>
      <c r="C32" s="485"/>
      <c r="D32" s="486"/>
      <c r="E32" s="545"/>
      <c r="F32" s="545"/>
      <c r="G32" s="488"/>
      <c r="H32" s="488"/>
      <c r="I32" s="856"/>
      <c r="J32" s="539"/>
      <c r="K32" s="490"/>
      <c r="L32" s="490"/>
      <c r="M32" s="489"/>
      <c r="N32" s="485"/>
      <c r="O32" s="485"/>
      <c r="P32" s="490"/>
      <c r="Q32" s="485"/>
      <c r="R32" s="489"/>
      <c r="S32" s="489"/>
      <c r="T32" s="489"/>
      <c r="U32" s="490"/>
      <c r="V32" s="490"/>
      <c r="W32" s="490"/>
      <c r="X32" s="490"/>
      <c r="Y32" s="490"/>
      <c r="Z32" s="485"/>
      <c r="AA32" s="485"/>
      <c r="AB32" s="488"/>
      <c r="AC32" s="489"/>
      <c r="AD32" s="496"/>
      <c r="AE32" s="497">
        <f t="shared" si="0"/>
        <v>0</v>
      </c>
      <c r="AF32" s="489"/>
      <c r="AG32" s="485"/>
      <c r="AH32" s="484"/>
      <c r="AI32" s="484"/>
    </row>
    <row r="33" spans="1:35" x14ac:dyDescent="0.2">
      <c r="A33" s="545"/>
      <c r="B33" s="545"/>
      <c r="C33" s="485"/>
      <c r="D33" s="486"/>
      <c r="E33" s="545"/>
      <c r="F33" s="545"/>
      <c r="G33" s="488"/>
      <c r="H33" s="488"/>
      <c r="I33" s="856"/>
      <c r="J33" s="539"/>
      <c r="K33" s="490"/>
      <c r="L33" s="490"/>
      <c r="M33" s="489"/>
      <c r="N33" s="485"/>
      <c r="O33" s="485"/>
      <c r="P33" s="490"/>
      <c r="Q33" s="485"/>
      <c r="R33" s="489"/>
      <c r="S33" s="489"/>
      <c r="T33" s="489"/>
      <c r="U33" s="490"/>
      <c r="V33" s="490"/>
      <c r="W33" s="490"/>
      <c r="X33" s="490"/>
      <c r="Y33" s="490"/>
      <c r="Z33" s="485"/>
      <c r="AA33" s="485"/>
      <c r="AB33" s="488"/>
      <c r="AC33" s="489"/>
      <c r="AD33" s="496"/>
      <c r="AE33" s="497">
        <f t="shared" si="0"/>
        <v>0</v>
      </c>
      <c r="AF33" s="489"/>
      <c r="AG33" s="485"/>
      <c r="AH33" s="484"/>
      <c r="AI33" s="484"/>
    </row>
    <row r="34" spans="1:35" x14ac:dyDescent="0.2">
      <c r="A34" s="545"/>
      <c r="B34" s="545"/>
      <c r="C34" s="485"/>
      <c r="D34" s="486"/>
      <c r="E34" s="545"/>
      <c r="F34" s="545"/>
      <c r="G34" s="488"/>
      <c r="H34" s="488"/>
      <c r="I34" s="856"/>
      <c r="J34" s="539"/>
      <c r="K34" s="490"/>
      <c r="L34" s="490"/>
      <c r="M34" s="489"/>
      <c r="N34" s="485"/>
      <c r="O34" s="485"/>
      <c r="P34" s="490"/>
      <c r="Q34" s="485"/>
      <c r="R34" s="489"/>
      <c r="S34" s="489"/>
      <c r="T34" s="489"/>
      <c r="U34" s="490"/>
      <c r="V34" s="490"/>
      <c r="W34" s="490"/>
      <c r="X34" s="490"/>
      <c r="Y34" s="490"/>
      <c r="Z34" s="485"/>
      <c r="AA34" s="485"/>
      <c r="AB34" s="488"/>
      <c r="AC34" s="489"/>
      <c r="AD34" s="496"/>
      <c r="AE34" s="497">
        <f t="shared" si="0"/>
        <v>0</v>
      </c>
      <c r="AF34" s="489"/>
      <c r="AG34" s="485"/>
      <c r="AH34" s="484"/>
      <c r="AI34" s="484"/>
    </row>
    <row r="35" spans="1:35" x14ac:dyDescent="0.2">
      <c r="A35" s="545"/>
      <c r="B35" s="545"/>
      <c r="C35" s="485"/>
      <c r="D35" s="486"/>
      <c r="E35" s="545"/>
      <c r="F35" s="545"/>
      <c r="G35" s="488"/>
      <c r="H35" s="488"/>
      <c r="I35" s="856"/>
      <c r="J35" s="539"/>
      <c r="K35" s="490"/>
      <c r="L35" s="490"/>
      <c r="M35" s="489"/>
      <c r="N35" s="485"/>
      <c r="O35" s="485"/>
      <c r="P35" s="490"/>
      <c r="Q35" s="485"/>
      <c r="R35" s="489"/>
      <c r="S35" s="489"/>
      <c r="T35" s="489"/>
      <c r="U35" s="490"/>
      <c r="V35" s="490"/>
      <c r="W35" s="490"/>
      <c r="X35" s="490"/>
      <c r="Y35" s="490"/>
      <c r="Z35" s="485"/>
      <c r="AA35" s="485"/>
      <c r="AB35" s="488"/>
      <c r="AC35" s="489"/>
      <c r="AD35" s="496"/>
      <c r="AE35" s="497">
        <f t="shared" si="0"/>
        <v>0</v>
      </c>
      <c r="AF35" s="489"/>
      <c r="AG35" s="485"/>
      <c r="AH35" s="484"/>
      <c r="AI35" s="484"/>
    </row>
    <row r="36" spans="1:35" x14ac:dyDescent="0.2">
      <c r="A36" s="545"/>
      <c r="B36" s="545"/>
      <c r="C36" s="485"/>
      <c r="D36" s="486"/>
      <c r="E36" s="545"/>
      <c r="F36" s="545"/>
      <c r="G36" s="488"/>
      <c r="H36" s="488"/>
      <c r="I36" s="856"/>
      <c r="J36" s="539"/>
      <c r="K36" s="490"/>
      <c r="L36" s="490"/>
      <c r="M36" s="489"/>
      <c r="N36" s="485"/>
      <c r="O36" s="485"/>
      <c r="P36" s="490"/>
      <c r="Q36" s="485"/>
      <c r="R36" s="489"/>
      <c r="S36" s="489"/>
      <c r="T36" s="489"/>
      <c r="U36" s="490"/>
      <c r="V36" s="490"/>
      <c r="W36" s="490"/>
      <c r="X36" s="490"/>
      <c r="Y36" s="490"/>
      <c r="Z36" s="485"/>
      <c r="AA36" s="485"/>
      <c r="AB36" s="488"/>
      <c r="AC36" s="489"/>
      <c r="AD36" s="496"/>
      <c r="AE36" s="497">
        <f t="shared" si="0"/>
        <v>0</v>
      </c>
      <c r="AF36" s="489"/>
      <c r="AG36" s="485"/>
      <c r="AH36" s="484"/>
      <c r="AI36" s="484"/>
    </row>
    <row r="37" spans="1:35" x14ac:dyDescent="0.2">
      <c r="A37" s="545"/>
      <c r="B37" s="545"/>
      <c r="C37" s="485"/>
      <c r="D37" s="486"/>
      <c r="E37" s="545"/>
      <c r="F37" s="545"/>
      <c r="G37" s="488"/>
      <c r="H37" s="488"/>
      <c r="I37" s="856"/>
      <c r="J37" s="539"/>
      <c r="K37" s="490"/>
      <c r="L37" s="490"/>
      <c r="M37" s="489"/>
      <c r="N37" s="485"/>
      <c r="O37" s="485"/>
      <c r="P37" s="490"/>
      <c r="Q37" s="485"/>
      <c r="R37" s="489"/>
      <c r="S37" s="489"/>
      <c r="T37" s="489"/>
      <c r="U37" s="490"/>
      <c r="V37" s="490"/>
      <c r="W37" s="490"/>
      <c r="X37" s="490"/>
      <c r="Y37" s="490"/>
      <c r="Z37" s="485"/>
      <c r="AA37" s="485"/>
      <c r="AB37" s="488"/>
      <c r="AC37" s="489"/>
      <c r="AD37" s="496"/>
      <c r="AE37" s="497">
        <f t="shared" si="0"/>
        <v>0</v>
      </c>
      <c r="AF37" s="489"/>
      <c r="AG37" s="485"/>
      <c r="AH37" s="484"/>
      <c r="AI37" s="484"/>
    </row>
    <row r="38" spans="1:35" x14ac:dyDescent="0.2">
      <c r="A38" s="545"/>
      <c r="B38" s="545"/>
      <c r="C38" s="485"/>
      <c r="D38" s="486"/>
      <c r="E38" s="545"/>
      <c r="F38" s="545"/>
      <c r="G38" s="488"/>
      <c r="H38" s="488"/>
      <c r="I38" s="856"/>
      <c r="J38" s="539"/>
      <c r="K38" s="490"/>
      <c r="L38" s="490"/>
      <c r="M38" s="489"/>
      <c r="N38" s="485"/>
      <c r="O38" s="485"/>
      <c r="P38" s="490"/>
      <c r="Q38" s="485"/>
      <c r="R38" s="489"/>
      <c r="S38" s="489"/>
      <c r="T38" s="489"/>
      <c r="U38" s="490"/>
      <c r="V38" s="490"/>
      <c r="W38" s="490"/>
      <c r="X38" s="490"/>
      <c r="Y38" s="490"/>
      <c r="Z38" s="485"/>
      <c r="AA38" s="485"/>
      <c r="AB38" s="488"/>
      <c r="AC38" s="489"/>
      <c r="AD38" s="496"/>
      <c r="AE38" s="497">
        <f t="shared" si="0"/>
        <v>0</v>
      </c>
      <c r="AF38" s="489"/>
      <c r="AG38" s="485"/>
      <c r="AH38" s="484"/>
      <c r="AI38" s="484"/>
    </row>
    <row r="39" spans="1:35" x14ac:dyDescent="0.2">
      <c r="A39" s="545"/>
      <c r="B39" s="545"/>
      <c r="C39" s="485"/>
      <c r="D39" s="486"/>
      <c r="E39" s="545"/>
      <c r="F39" s="545"/>
      <c r="G39" s="488"/>
      <c r="H39" s="488"/>
      <c r="I39" s="856"/>
      <c r="J39" s="539"/>
      <c r="K39" s="490"/>
      <c r="L39" s="490"/>
      <c r="M39" s="489"/>
      <c r="N39" s="485"/>
      <c r="O39" s="485"/>
      <c r="P39" s="490"/>
      <c r="Q39" s="485"/>
      <c r="R39" s="489"/>
      <c r="S39" s="489"/>
      <c r="T39" s="489"/>
      <c r="U39" s="490"/>
      <c r="V39" s="490"/>
      <c r="W39" s="490"/>
      <c r="X39" s="490"/>
      <c r="Y39" s="490"/>
      <c r="Z39" s="485"/>
      <c r="AA39" s="485"/>
      <c r="AB39" s="488"/>
      <c r="AC39" s="489"/>
      <c r="AD39" s="496"/>
      <c r="AE39" s="497">
        <f t="shared" ref="AE39:AE59" si="1">PRODUCT(AC39*AD39)</f>
        <v>0</v>
      </c>
      <c r="AF39" s="489"/>
      <c r="AG39" s="485"/>
      <c r="AH39" s="484"/>
      <c r="AI39" s="484"/>
    </row>
    <row r="40" spans="1:35" x14ac:dyDescent="0.2">
      <c r="A40" s="545"/>
      <c r="B40" s="545"/>
      <c r="C40" s="485"/>
      <c r="D40" s="486"/>
      <c r="E40" s="545"/>
      <c r="F40" s="545"/>
      <c r="G40" s="488"/>
      <c r="H40" s="488"/>
      <c r="I40" s="856"/>
      <c r="J40" s="539"/>
      <c r="K40" s="490"/>
      <c r="L40" s="490"/>
      <c r="M40" s="489"/>
      <c r="N40" s="485"/>
      <c r="O40" s="485"/>
      <c r="P40" s="490"/>
      <c r="Q40" s="485"/>
      <c r="R40" s="489"/>
      <c r="S40" s="489"/>
      <c r="T40" s="489"/>
      <c r="U40" s="490"/>
      <c r="V40" s="490"/>
      <c r="W40" s="490"/>
      <c r="X40" s="490"/>
      <c r="Y40" s="490"/>
      <c r="Z40" s="485"/>
      <c r="AA40" s="485"/>
      <c r="AB40" s="488"/>
      <c r="AC40" s="489"/>
      <c r="AD40" s="496"/>
      <c r="AE40" s="497">
        <f t="shared" si="1"/>
        <v>0</v>
      </c>
      <c r="AF40" s="489"/>
      <c r="AG40" s="485"/>
      <c r="AH40" s="484"/>
      <c r="AI40" s="484"/>
    </row>
    <row r="41" spans="1:35" x14ac:dyDescent="0.2">
      <c r="A41" s="545"/>
      <c r="B41" s="545"/>
      <c r="C41" s="485"/>
      <c r="D41" s="486"/>
      <c r="E41" s="545"/>
      <c r="F41" s="545"/>
      <c r="G41" s="488"/>
      <c r="H41" s="488"/>
      <c r="I41" s="856"/>
      <c r="J41" s="539"/>
      <c r="K41" s="490"/>
      <c r="L41" s="490"/>
      <c r="M41" s="489"/>
      <c r="N41" s="485"/>
      <c r="O41" s="485"/>
      <c r="P41" s="490"/>
      <c r="Q41" s="485"/>
      <c r="R41" s="489"/>
      <c r="S41" s="489"/>
      <c r="T41" s="489"/>
      <c r="U41" s="490"/>
      <c r="V41" s="490"/>
      <c r="W41" s="490"/>
      <c r="X41" s="490"/>
      <c r="Y41" s="490"/>
      <c r="Z41" s="485"/>
      <c r="AA41" s="485"/>
      <c r="AB41" s="488"/>
      <c r="AC41" s="489"/>
      <c r="AD41" s="496"/>
      <c r="AE41" s="497">
        <f t="shared" si="1"/>
        <v>0</v>
      </c>
      <c r="AF41" s="489"/>
      <c r="AG41" s="485"/>
      <c r="AH41" s="484"/>
      <c r="AI41" s="484"/>
    </row>
    <row r="42" spans="1:35" x14ac:dyDescent="0.2">
      <c r="A42" s="545"/>
      <c r="B42" s="545"/>
      <c r="C42" s="485"/>
      <c r="D42" s="486"/>
      <c r="E42" s="545"/>
      <c r="F42" s="545"/>
      <c r="G42" s="488"/>
      <c r="H42" s="488"/>
      <c r="I42" s="856"/>
      <c r="J42" s="539"/>
      <c r="K42" s="490"/>
      <c r="L42" s="490"/>
      <c r="M42" s="489"/>
      <c r="N42" s="485"/>
      <c r="O42" s="485"/>
      <c r="P42" s="490"/>
      <c r="Q42" s="485"/>
      <c r="R42" s="489"/>
      <c r="S42" s="489"/>
      <c r="T42" s="489"/>
      <c r="U42" s="490"/>
      <c r="V42" s="490"/>
      <c r="W42" s="490"/>
      <c r="X42" s="490"/>
      <c r="Y42" s="490"/>
      <c r="Z42" s="485"/>
      <c r="AA42" s="485"/>
      <c r="AB42" s="488"/>
      <c r="AC42" s="489"/>
      <c r="AD42" s="496"/>
      <c r="AE42" s="497">
        <f t="shared" si="1"/>
        <v>0</v>
      </c>
      <c r="AF42" s="489"/>
      <c r="AG42" s="485"/>
      <c r="AH42" s="484"/>
      <c r="AI42" s="484"/>
    </row>
    <row r="43" spans="1:35" x14ac:dyDescent="0.2">
      <c r="A43" s="545"/>
      <c r="B43" s="545"/>
      <c r="C43" s="485"/>
      <c r="D43" s="486"/>
      <c r="E43" s="545"/>
      <c r="F43" s="545"/>
      <c r="G43" s="488"/>
      <c r="H43" s="488"/>
      <c r="I43" s="856"/>
      <c r="J43" s="539"/>
      <c r="K43" s="490"/>
      <c r="L43" s="490"/>
      <c r="M43" s="489"/>
      <c r="N43" s="485"/>
      <c r="O43" s="485"/>
      <c r="P43" s="490"/>
      <c r="Q43" s="485"/>
      <c r="R43" s="489"/>
      <c r="S43" s="489"/>
      <c r="T43" s="489"/>
      <c r="U43" s="490"/>
      <c r="V43" s="490"/>
      <c r="W43" s="490"/>
      <c r="X43" s="490"/>
      <c r="Y43" s="490"/>
      <c r="Z43" s="485"/>
      <c r="AA43" s="485"/>
      <c r="AB43" s="488"/>
      <c r="AC43" s="489"/>
      <c r="AD43" s="496"/>
      <c r="AE43" s="497">
        <f t="shared" si="1"/>
        <v>0</v>
      </c>
      <c r="AF43" s="489"/>
      <c r="AG43" s="485"/>
      <c r="AH43" s="484"/>
      <c r="AI43" s="484"/>
    </row>
    <row r="44" spans="1:35" x14ac:dyDescent="0.2">
      <c r="A44" s="545"/>
      <c r="B44" s="545"/>
      <c r="C44" s="485"/>
      <c r="D44" s="486"/>
      <c r="E44" s="545"/>
      <c r="F44" s="545"/>
      <c r="G44" s="488"/>
      <c r="H44" s="488"/>
      <c r="I44" s="856"/>
      <c r="J44" s="539"/>
      <c r="K44" s="490"/>
      <c r="L44" s="490"/>
      <c r="M44" s="489"/>
      <c r="N44" s="485"/>
      <c r="O44" s="485"/>
      <c r="P44" s="490"/>
      <c r="Q44" s="485"/>
      <c r="R44" s="489"/>
      <c r="S44" s="489"/>
      <c r="T44" s="489"/>
      <c r="U44" s="490"/>
      <c r="V44" s="490"/>
      <c r="W44" s="490"/>
      <c r="X44" s="490"/>
      <c r="Y44" s="490"/>
      <c r="Z44" s="485"/>
      <c r="AA44" s="485"/>
      <c r="AB44" s="488"/>
      <c r="AC44" s="489"/>
      <c r="AD44" s="496"/>
      <c r="AE44" s="497">
        <f t="shared" si="1"/>
        <v>0</v>
      </c>
      <c r="AF44" s="489"/>
      <c r="AG44" s="485"/>
      <c r="AH44" s="484"/>
      <c r="AI44" s="484"/>
    </row>
    <row r="45" spans="1:35" x14ac:dyDescent="0.2">
      <c r="A45" s="545"/>
      <c r="B45" s="545"/>
      <c r="C45" s="485"/>
      <c r="D45" s="486"/>
      <c r="E45" s="545"/>
      <c r="F45" s="545"/>
      <c r="G45" s="488"/>
      <c r="H45" s="488"/>
      <c r="I45" s="856"/>
      <c r="J45" s="539"/>
      <c r="K45" s="490"/>
      <c r="L45" s="490"/>
      <c r="M45" s="489"/>
      <c r="N45" s="485"/>
      <c r="O45" s="485"/>
      <c r="P45" s="490"/>
      <c r="Q45" s="485"/>
      <c r="R45" s="489"/>
      <c r="S45" s="489"/>
      <c r="T45" s="489"/>
      <c r="U45" s="490"/>
      <c r="V45" s="490"/>
      <c r="W45" s="490"/>
      <c r="X45" s="490"/>
      <c r="Y45" s="490"/>
      <c r="Z45" s="485"/>
      <c r="AA45" s="485"/>
      <c r="AB45" s="488"/>
      <c r="AC45" s="489"/>
      <c r="AD45" s="496"/>
      <c r="AE45" s="497">
        <f t="shared" si="1"/>
        <v>0</v>
      </c>
      <c r="AF45" s="489"/>
      <c r="AG45" s="485"/>
      <c r="AH45" s="484"/>
      <c r="AI45" s="484"/>
    </row>
    <row r="46" spans="1:35" x14ac:dyDescent="0.2">
      <c r="A46" s="545"/>
      <c r="B46" s="545"/>
      <c r="C46" s="485"/>
      <c r="D46" s="486"/>
      <c r="E46" s="545"/>
      <c r="F46" s="545"/>
      <c r="G46" s="488"/>
      <c r="H46" s="488"/>
      <c r="I46" s="856"/>
      <c r="J46" s="539"/>
      <c r="K46" s="490"/>
      <c r="L46" s="490"/>
      <c r="M46" s="489"/>
      <c r="N46" s="485"/>
      <c r="O46" s="485"/>
      <c r="P46" s="490"/>
      <c r="Q46" s="485"/>
      <c r="R46" s="489"/>
      <c r="S46" s="489"/>
      <c r="T46" s="489"/>
      <c r="U46" s="490"/>
      <c r="V46" s="490"/>
      <c r="W46" s="490"/>
      <c r="X46" s="490"/>
      <c r="Y46" s="490"/>
      <c r="Z46" s="485"/>
      <c r="AA46" s="485"/>
      <c r="AB46" s="488"/>
      <c r="AC46" s="489"/>
      <c r="AD46" s="496"/>
      <c r="AE46" s="497">
        <f t="shared" si="1"/>
        <v>0</v>
      </c>
      <c r="AF46" s="489"/>
      <c r="AG46" s="485"/>
      <c r="AH46" s="484"/>
      <c r="AI46" s="484"/>
    </row>
    <row r="47" spans="1:35" x14ac:dyDescent="0.2">
      <c r="A47" s="545"/>
      <c r="B47" s="545"/>
      <c r="C47" s="485"/>
      <c r="D47" s="486"/>
      <c r="E47" s="545"/>
      <c r="F47" s="545"/>
      <c r="G47" s="488"/>
      <c r="H47" s="488"/>
      <c r="I47" s="856"/>
      <c r="J47" s="539"/>
      <c r="K47" s="490"/>
      <c r="L47" s="490"/>
      <c r="M47" s="489"/>
      <c r="N47" s="485"/>
      <c r="O47" s="485"/>
      <c r="P47" s="490"/>
      <c r="Q47" s="485"/>
      <c r="R47" s="489"/>
      <c r="S47" s="489"/>
      <c r="T47" s="489"/>
      <c r="U47" s="490"/>
      <c r="V47" s="490"/>
      <c r="W47" s="490"/>
      <c r="X47" s="490"/>
      <c r="Y47" s="490"/>
      <c r="Z47" s="485"/>
      <c r="AA47" s="485"/>
      <c r="AB47" s="488"/>
      <c r="AC47" s="489"/>
      <c r="AD47" s="496"/>
      <c r="AE47" s="497">
        <f t="shared" si="1"/>
        <v>0</v>
      </c>
      <c r="AF47" s="489"/>
      <c r="AG47" s="485"/>
      <c r="AH47" s="484"/>
      <c r="AI47" s="484"/>
    </row>
    <row r="48" spans="1:35" x14ac:dyDescent="0.2">
      <c r="A48" s="545"/>
      <c r="B48" s="545"/>
      <c r="C48" s="485"/>
      <c r="D48" s="486"/>
      <c r="E48" s="545"/>
      <c r="F48" s="545"/>
      <c r="G48" s="488"/>
      <c r="H48" s="488"/>
      <c r="I48" s="856"/>
      <c r="J48" s="539"/>
      <c r="K48" s="490"/>
      <c r="L48" s="490"/>
      <c r="M48" s="489"/>
      <c r="N48" s="485"/>
      <c r="O48" s="485"/>
      <c r="P48" s="490"/>
      <c r="Q48" s="485"/>
      <c r="R48" s="489"/>
      <c r="S48" s="489"/>
      <c r="T48" s="489"/>
      <c r="U48" s="490"/>
      <c r="V48" s="490"/>
      <c r="W48" s="490"/>
      <c r="X48" s="490"/>
      <c r="Y48" s="490"/>
      <c r="Z48" s="485"/>
      <c r="AA48" s="485"/>
      <c r="AB48" s="488"/>
      <c r="AC48" s="489"/>
      <c r="AD48" s="496"/>
      <c r="AE48" s="497">
        <f t="shared" si="1"/>
        <v>0</v>
      </c>
      <c r="AF48" s="489"/>
      <c r="AG48" s="485"/>
      <c r="AH48" s="484"/>
      <c r="AI48" s="484"/>
    </row>
    <row r="49" spans="1:35" x14ac:dyDescent="0.2">
      <c r="A49" s="545"/>
      <c r="B49" s="545"/>
      <c r="C49" s="485"/>
      <c r="D49" s="486"/>
      <c r="E49" s="545"/>
      <c r="F49" s="545"/>
      <c r="G49" s="488"/>
      <c r="H49" s="488"/>
      <c r="I49" s="856"/>
      <c r="J49" s="539"/>
      <c r="K49" s="490"/>
      <c r="L49" s="490"/>
      <c r="M49" s="489"/>
      <c r="N49" s="485"/>
      <c r="O49" s="485"/>
      <c r="P49" s="490"/>
      <c r="Q49" s="485"/>
      <c r="R49" s="489"/>
      <c r="S49" s="489"/>
      <c r="T49" s="489"/>
      <c r="U49" s="490"/>
      <c r="V49" s="490"/>
      <c r="W49" s="490"/>
      <c r="X49" s="490"/>
      <c r="Y49" s="490"/>
      <c r="Z49" s="485"/>
      <c r="AA49" s="485"/>
      <c r="AB49" s="488"/>
      <c r="AC49" s="489"/>
      <c r="AD49" s="496"/>
      <c r="AE49" s="497">
        <f t="shared" si="1"/>
        <v>0</v>
      </c>
      <c r="AF49" s="489"/>
      <c r="AG49" s="485"/>
      <c r="AH49" s="484"/>
      <c r="AI49" s="484"/>
    </row>
    <row r="50" spans="1:35" x14ac:dyDescent="0.2">
      <c r="A50" s="545"/>
      <c r="B50" s="545"/>
      <c r="C50" s="485"/>
      <c r="D50" s="486"/>
      <c r="E50" s="545"/>
      <c r="F50" s="545"/>
      <c r="G50" s="488"/>
      <c r="H50" s="488"/>
      <c r="I50" s="856"/>
      <c r="J50" s="539"/>
      <c r="K50" s="490"/>
      <c r="L50" s="490"/>
      <c r="M50" s="489"/>
      <c r="N50" s="485"/>
      <c r="O50" s="485"/>
      <c r="P50" s="490"/>
      <c r="Q50" s="485"/>
      <c r="R50" s="489"/>
      <c r="S50" s="489"/>
      <c r="T50" s="489"/>
      <c r="U50" s="490"/>
      <c r="V50" s="490"/>
      <c r="W50" s="490"/>
      <c r="X50" s="490"/>
      <c r="Y50" s="490"/>
      <c r="Z50" s="485"/>
      <c r="AA50" s="485"/>
      <c r="AB50" s="488"/>
      <c r="AC50" s="489"/>
      <c r="AD50" s="496"/>
      <c r="AE50" s="497">
        <f t="shared" si="1"/>
        <v>0</v>
      </c>
      <c r="AF50" s="489"/>
      <c r="AG50" s="485"/>
      <c r="AH50" s="484"/>
      <c r="AI50" s="484"/>
    </row>
    <row r="51" spans="1:35" x14ac:dyDescent="0.2">
      <c r="A51" s="545"/>
      <c r="B51" s="545"/>
      <c r="C51" s="485"/>
      <c r="D51" s="486"/>
      <c r="E51" s="545"/>
      <c r="F51" s="545"/>
      <c r="G51" s="488"/>
      <c r="H51" s="488"/>
      <c r="I51" s="856"/>
      <c r="J51" s="539"/>
      <c r="K51" s="490"/>
      <c r="L51" s="490"/>
      <c r="M51" s="489"/>
      <c r="N51" s="485"/>
      <c r="O51" s="485"/>
      <c r="P51" s="490"/>
      <c r="Q51" s="485"/>
      <c r="R51" s="489"/>
      <c r="S51" s="489"/>
      <c r="T51" s="489"/>
      <c r="U51" s="490"/>
      <c r="V51" s="490"/>
      <c r="W51" s="490"/>
      <c r="X51" s="490"/>
      <c r="Y51" s="490"/>
      <c r="Z51" s="485"/>
      <c r="AA51" s="485"/>
      <c r="AB51" s="488"/>
      <c r="AC51" s="489"/>
      <c r="AD51" s="496"/>
      <c r="AE51" s="497">
        <f t="shared" si="1"/>
        <v>0</v>
      </c>
      <c r="AF51" s="489"/>
      <c r="AG51" s="485"/>
      <c r="AH51" s="484"/>
      <c r="AI51" s="484"/>
    </row>
    <row r="52" spans="1:35" x14ac:dyDescent="0.2">
      <c r="A52" s="545"/>
      <c r="B52" s="545"/>
      <c r="C52" s="485"/>
      <c r="D52" s="486"/>
      <c r="E52" s="545"/>
      <c r="F52" s="545"/>
      <c r="G52" s="488"/>
      <c r="H52" s="488"/>
      <c r="I52" s="856"/>
      <c r="J52" s="539"/>
      <c r="K52" s="490"/>
      <c r="L52" s="490"/>
      <c r="M52" s="489"/>
      <c r="N52" s="485"/>
      <c r="O52" s="485"/>
      <c r="P52" s="490"/>
      <c r="Q52" s="485"/>
      <c r="R52" s="489"/>
      <c r="S52" s="489"/>
      <c r="T52" s="489"/>
      <c r="U52" s="490"/>
      <c r="V52" s="490"/>
      <c r="W52" s="490"/>
      <c r="X52" s="490"/>
      <c r="Y52" s="490"/>
      <c r="Z52" s="485"/>
      <c r="AA52" s="485"/>
      <c r="AB52" s="488"/>
      <c r="AC52" s="489"/>
      <c r="AD52" s="496"/>
      <c r="AE52" s="497">
        <f t="shared" si="1"/>
        <v>0</v>
      </c>
      <c r="AF52" s="489"/>
      <c r="AG52" s="485"/>
      <c r="AH52" s="484"/>
      <c r="AI52" s="484"/>
    </row>
    <row r="53" spans="1:35" x14ac:dyDescent="0.2">
      <c r="A53" s="545"/>
      <c r="B53" s="545"/>
      <c r="C53" s="485"/>
      <c r="D53" s="486"/>
      <c r="E53" s="545"/>
      <c r="F53" s="545"/>
      <c r="G53" s="488"/>
      <c r="H53" s="488"/>
      <c r="I53" s="856"/>
      <c r="J53" s="539"/>
      <c r="K53" s="490"/>
      <c r="L53" s="490"/>
      <c r="M53" s="489"/>
      <c r="N53" s="485"/>
      <c r="O53" s="485"/>
      <c r="P53" s="490"/>
      <c r="Q53" s="485"/>
      <c r="R53" s="489"/>
      <c r="S53" s="489"/>
      <c r="T53" s="489"/>
      <c r="U53" s="490"/>
      <c r="V53" s="490"/>
      <c r="W53" s="490"/>
      <c r="X53" s="490"/>
      <c r="Y53" s="490"/>
      <c r="Z53" s="485"/>
      <c r="AA53" s="485"/>
      <c r="AB53" s="488"/>
      <c r="AC53" s="489"/>
      <c r="AD53" s="496"/>
      <c r="AE53" s="497">
        <f t="shared" si="1"/>
        <v>0</v>
      </c>
      <c r="AF53" s="489"/>
      <c r="AG53" s="485"/>
      <c r="AH53" s="484"/>
      <c r="AI53" s="484"/>
    </row>
    <row r="54" spans="1:35" x14ac:dyDescent="0.2">
      <c r="A54" s="545"/>
      <c r="B54" s="545"/>
      <c r="C54" s="485"/>
      <c r="D54" s="486"/>
      <c r="E54" s="545"/>
      <c r="F54" s="545"/>
      <c r="G54" s="488"/>
      <c r="H54" s="488"/>
      <c r="I54" s="856"/>
      <c r="J54" s="539"/>
      <c r="K54" s="490"/>
      <c r="L54" s="490"/>
      <c r="M54" s="489"/>
      <c r="N54" s="485"/>
      <c r="O54" s="485"/>
      <c r="P54" s="490"/>
      <c r="Q54" s="485"/>
      <c r="R54" s="489"/>
      <c r="S54" s="489"/>
      <c r="T54" s="489"/>
      <c r="U54" s="490"/>
      <c r="V54" s="490"/>
      <c r="W54" s="490"/>
      <c r="X54" s="490"/>
      <c r="Y54" s="490"/>
      <c r="Z54" s="485"/>
      <c r="AA54" s="485"/>
      <c r="AB54" s="488"/>
      <c r="AC54" s="489"/>
      <c r="AD54" s="496"/>
      <c r="AE54" s="497">
        <f t="shared" si="1"/>
        <v>0</v>
      </c>
      <c r="AF54" s="489"/>
      <c r="AG54" s="485"/>
      <c r="AH54" s="484"/>
      <c r="AI54" s="484"/>
    </row>
    <row r="55" spans="1:35" x14ac:dyDescent="0.2">
      <c r="A55" s="545"/>
      <c r="B55" s="545"/>
      <c r="C55" s="485"/>
      <c r="D55" s="486"/>
      <c r="E55" s="545"/>
      <c r="F55" s="545"/>
      <c r="G55" s="488"/>
      <c r="H55" s="488"/>
      <c r="I55" s="856"/>
      <c r="J55" s="539"/>
      <c r="K55" s="490"/>
      <c r="L55" s="490"/>
      <c r="M55" s="489"/>
      <c r="N55" s="485"/>
      <c r="O55" s="485"/>
      <c r="P55" s="490"/>
      <c r="Q55" s="485"/>
      <c r="R55" s="489"/>
      <c r="S55" s="489"/>
      <c r="T55" s="489"/>
      <c r="U55" s="490"/>
      <c r="V55" s="490"/>
      <c r="W55" s="490"/>
      <c r="X55" s="490"/>
      <c r="Y55" s="490"/>
      <c r="Z55" s="485"/>
      <c r="AA55" s="485"/>
      <c r="AB55" s="488"/>
      <c r="AC55" s="489"/>
      <c r="AD55" s="496"/>
      <c r="AE55" s="497">
        <f t="shared" si="1"/>
        <v>0</v>
      </c>
      <c r="AF55" s="489"/>
      <c r="AG55" s="485"/>
      <c r="AH55" s="484"/>
      <c r="AI55" s="484"/>
    </row>
    <row r="56" spans="1:35" x14ac:dyDescent="0.2">
      <c r="A56" s="545"/>
      <c r="B56" s="545"/>
      <c r="C56" s="485"/>
      <c r="D56" s="486"/>
      <c r="E56" s="545"/>
      <c r="F56" s="545"/>
      <c r="G56" s="488"/>
      <c r="H56" s="488"/>
      <c r="I56" s="856"/>
      <c r="J56" s="539"/>
      <c r="K56" s="490"/>
      <c r="L56" s="490"/>
      <c r="M56" s="489"/>
      <c r="N56" s="485"/>
      <c r="O56" s="485"/>
      <c r="P56" s="490"/>
      <c r="Q56" s="485"/>
      <c r="R56" s="489"/>
      <c r="S56" s="489"/>
      <c r="T56" s="489"/>
      <c r="U56" s="490"/>
      <c r="V56" s="490"/>
      <c r="W56" s="490"/>
      <c r="X56" s="490"/>
      <c r="Y56" s="490"/>
      <c r="Z56" s="485"/>
      <c r="AA56" s="485"/>
      <c r="AB56" s="488"/>
      <c r="AC56" s="489"/>
      <c r="AD56" s="496"/>
      <c r="AE56" s="497">
        <f t="shared" si="1"/>
        <v>0</v>
      </c>
      <c r="AF56" s="489"/>
      <c r="AG56" s="485"/>
      <c r="AH56" s="484"/>
      <c r="AI56" s="484"/>
    </row>
    <row r="57" spans="1:35" x14ac:dyDescent="0.2">
      <c r="A57" s="545"/>
      <c r="B57" s="545"/>
      <c r="C57" s="485"/>
      <c r="D57" s="486"/>
      <c r="E57" s="545"/>
      <c r="F57" s="545"/>
      <c r="G57" s="488"/>
      <c r="H57" s="488"/>
      <c r="I57" s="856"/>
      <c r="J57" s="539"/>
      <c r="K57" s="490"/>
      <c r="L57" s="490"/>
      <c r="M57" s="489"/>
      <c r="N57" s="485"/>
      <c r="O57" s="485"/>
      <c r="P57" s="490"/>
      <c r="Q57" s="485"/>
      <c r="R57" s="489"/>
      <c r="S57" s="489"/>
      <c r="T57" s="489"/>
      <c r="U57" s="490"/>
      <c r="V57" s="490"/>
      <c r="W57" s="490"/>
      <c r="X57" s="490"/>
      <c r="Y57" s="490"/>
      <c r="Z57" s="485"/>
      <c r="AA57" s="485"/>
      <c r="AB57" s="488"/>
      <c r="AC57" s="489"/>
      <c r="AD57" s="496"/>
      <c r="AE57" s="497">
        <f t="shared" si="1"/>
        <v>0</v>
      </c>
      <c r="AF57" s="489"/>
      <c r="AG57" s="485"/>
      <c r="AH57" s="484"/>
      <c r="AI57" s="484"/>
    </row>
    <row r="58" spans="1:35" x14ac:dyDescent="0.2">
      <c r="A58" s="545"/>
      <c r="B58" s="545"/>
      <c r="C58" s="485"/>
      <c r="D58" s="486"/>
      <c r="E58" s="545"/>
      <c r="F58" s="545"/>
      <c r="G58" s="488"/>
      <c r="H58" s="488"/>
      <c r="I58" s="856"/>
      <c r="J58" s="539"/>
      <c r="K58" s="490"/>
      <c r="L58" s="490"/>
      <c r="M58" s="489"/>
      <c r="N58" s="485"/>
      <c r="O58" s="485"/>
      <c r="P58" s="490"/>
      <c r="Q58" s="485"/>
      <c r="R58" s="489"/>
      <c r="S58" s="489"/>
      <c r="T58" s="489"/>
      <c r="U58" s="490"/>
      <c r="V58" s="490"/>
      <c r="W58" s="490"/>
      <c r="X58" s="490"/>
      <c r="Y58" s="490"/>
      <c r="Z58" s="485"/>
      <c r="AA58" s="485"/>
      <c r="AB58" s="488"/>
      <c r="AC58" s="489"/>
      <c r="AD58" s="496"/>
      <c r="AE58" s="497">
        <f t="shared" si="1"/>
        <v>0</v>
      </c>
      <c r="AF58" s="489"/>
      <c r="AG58" s="485"/>
      <c r="AH58" s="484"/>
      <c r="AI58" s="484"/>
    </row>
    <row r="59" spans="1:35" x14ac:dyDescent="0.2">
      <c r="A59" s="545"/>
      <c r="B59" s="545"/>
      <c r="C59" s="485"/>
      <c r="D59" s="486"/>
      <c r="E59" s="545"/>
      <c r="F59" s="545"/>
      <c r="G59" s="488"/>
      <c r="H59" s="488"/>
      <c r="I59" s="856"/>
      <c r="J59" s="539"/>
      <c r="K59" s="490"/>
      <c r="L59" s="490"/>
      <c r="M59" s="489"/>
      <c r="N59" s="485"/>
      <c r="O59" s="485"/>
      <c r="P59" s="490"/>
      <c r="Q59" s="485"/>
      <c r="R59" s="489"/>
      <c r="S59" s="489"/>
      <c r="T59" s="489"/>
      <c r="U59" s="490"/>
      <c r="V59" s="490"/>
      <c r="W59" s="490"/>
      <c r="X59" s="490"/>
      <c r="Y59" s="490"/>
      <c r="Z59" s="485"/>
      <c r="AA59" s="485"/>
      <c r="AB59" s="488"/>
      <c r="AC59" s="489"/>
      <c r="AD59" s="496"/>
      <c r="AE59" s="497">
        <f t="shared" si="1"/>
        <v>0</v>
      </c>
      <c r="AF59" s="489"/>
      <c r="AG59" s="485"/>
      <c r="AH59" s="484"/>
      <c r="AI59" s="484"/>
    </row>
    <row r="60" spans="1:35" s="520" customFormat="1" ht="36" customHeight="1" x14ac:dyDescent="0.2">
      <c r="A60" s="547"/>
      <c r="B60" s="547"/>
      <c r="C60" s="548"/>
      <c r="D60" s="548"/>
      <c r="E60" s="548"/>
      <c r="F60" s="548"/>
      <c r="G60" s="549"/>
      <c r="H60" s="549"/>
      <c r="I60" s="509">
        <f>SUM(I7:I59)</f>
        <v>0</v>
      </c>
      <c r="J60" s="550">
        <f>SUM(J7:J59)</f>
        <v>0</v>
      </c>
      <c r="K60" s="551">
        <f>SUM(K7:K59)</f>
        <v>0</v>
      </c>
      <c r="L60" s="551"/>
      <c r="M60" s="510">
        <f>SUM(M7:M59)</f>
        <v>0</v>
      </c>
      <c r="N60" s="548"/>
      <c r="O60" s="548"/>
      <c r="P60" s="511">
        <f>SUM(P7:P59)</f>
        <v>0</v>
      </c>
      <c r="Q60" s="548"/>
      <c r="R60" s="548"/>
      <c r="S60" s="548"/>
      <c r="T60" s="510">
        <f>SUM(T7:T59)</f>
        <v>0</v>
      </c>
      <c r="U60" s="548"/>
      <c r="V60" s="548"/>
      <c r="W60" s="548"/>
      <c r="X60" s="511">
        <f>SUM(X7:X59)</f>
        <v>0</v>
      </c>
      <c r="Y60" s="511"/>
      <c r="Z60" s="511"/>
      <c r="AA60" s="511"/>
      <c r="AB60" s="551"/>
      <c r="AC60" s="510">
        <f>SUM(AC7:AC59)</f>
        <v>0</v>
      </c>
      <c r="AD60" s="511"/>
      <c r="AE60" s="513">
        <f>SUM(AE7:AE59)</f>
        <v>0</v>
      </c>
      <c r="AF60" s="510">
        <f>SUM(AF7:AF59)</f>
        <v>0</v>
      </c>
      <c r="AG60" s="510">
        <f>COUNTIF(AG7:AG59,"Present")</f>
        <v>0</v>
      </c>
      <c r="AH60" s="548"/>
      <c r="AI60" s="548"/>
    </row>
  </sheetData>
  <mergeCells count="15">
    <mergeCell ref="Z3:AH5"/>
    <mergeCell ref="AI3:AI6"/>
    <mergeCell ref="Q4:T5"/>
    <mergeCell ref="U4:X4"/>
    <mergeCell ref="Y4:Y6"/>
    <mergeCell ref="X5:X6"/>
    <mergeCell ref="A3:D4"/>
    <mergeCell ref="E3:I5"/>
    <mergeCell ref="J3:L5"/>
    <mergeCell ref="M3:P5"/>
    <mergeCell ref="Q3:Y3"/>
    <mergeCell ref="A5:A6"/>
    <mergeCell ref="B5:B6"/>
    <mergeCell ref="C5:D5"/>
    <mergeCell ref="G6:H6"/>
  </mergeCells>
  <pageMargins left="0.7" right="0.7" top="0.75" bottom="0.75" header="0.51180555555555496" footer="0.51180555555555496"/>
  <pageSetup paperSize="9" firstPageNumber="0" orientation="portrait" horizontalDpi="300" verticalDpi="300"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500-000000000000}">
          <x14:formula1>
            <xm:f>legend!$K$2:$K$6</xm:f>
          </x14:formula1>
          <x14:formula2>
            <xm:f>0</xm:f>
          </x14:formula2>
          <xm:sqref>L7:L59</xm:sqref>
        </x14:dataValidation>
        <x14:dataValidation type="list" allowBlank="1" showInputMessage="1" showErrorMessage="1" xr:uid="{00000000-0002-0000-0500-000001000000}">
          <x14:formula1>
            <xm:f>legend!$L$2:$L$4</xm:f>
          </x14:formula1>
          <x14:formula2>
            <xm:f>0</xm:f>
          </x14:formula2>
          <xm:sqref>Y7:Y59</xm:sqref>
        </x14:dataValidation>
        <x14:dataValidation type="list" allowBlank="1" showInputMessage="1" showErrorMessage="1" xr:uid="{00000000-0002-0000-0500-000002000000}">
          <x14:formula1>
            <xm:f>legend!$D$2:$D$22</xm:f>
          </x14:formula1>
          <x14:formula2>
            <xm:f>0</xm:f>
          </x14:formula2>
          <xm:sqref>E7:E59</xm:sqref>
        </x14:dataValidation>
        <x14:dataValidation type="list" allowBlank="1" showInputMessage="1" showErrorMessage="1" xr:uid="{00000000-0002-0000-0500-000003000000}">
          <x14:formula1>
            <xm:f>legend!$E$2:$E$25</xm:f>
          </x14:formula1>
          <x14:formula2>
            <xm:f>0</xm:f>
          </x14:formula2>
          <xm:sqref>AA7:AA59 O7:O59</xm:sqref>
        </x14:dataValidation>
        <x14:dataValidation type="list" allowBlank="1" showInputMessage="1" showErrorMessage="1" xr:uid="{00000000-0002-0000-0500-000004000000}">
          <x14:formula1>
            <xm:f>legend!$G$2:$G$18</xm:f>
          </x14:formula1>
          <x14:formula2>
            <xm:f>0</xm:f>
          </x14:formula2>
          <xm:sqref>R7:R59</xm:sqref>
        </x14:dataValidation>
        <x14:dataValidation type="list" allowBlank="1" showInputMessage="1" showErrorMessage="1" xr:uid="{00000000-0002-0000-0500-000005000000}">
          <x14:formula1>
            <xm:f>legend!$F$2:$F$19</xm:f>
          </x14:formula1>
          <x14:formula2>
            <xm:f>0</xm:f>
          </x14:formula2>
          <xm:sqref>AB7:AB59</xm:sqref>
        </x14:dataValidation>
        <x14:dataValidation type="list" allowBlank="1" showInputMessage="1" showErrorMessage="1" xr:uid="{00000000-0002-0000-0500-000006000000}">
          <x14:formula1>
            <xm:f>legend!$L$10:$L$12</xm:f>
          </x14:formula1>
          <x14:formula2>
            <xm:f>0</xm:f>
          </x14:formula2>
          <xm:sqref>AG7:AG59</xm:sqref>
        </x14:dataValidation>
        <x14:dataValidation type="list" allowBlank="1" showInputMessage="1" showErrorMessage="1" xr:uid="{00000000-0002-0000-0500-000007000000}">
          <x14:formula1>
            <xm:f>legend!$M$2:$M$9</xm:f>
          </x14:formula1>
          <x14:formula2>
            <xm:f>0</xm:f>
          </x14:formula2>
          <xm:sqref>S7:S59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48A54"/>
  </sheetPr>
  <dimension ref="A1:AMJ16"/>
  <sheetViews>
    <sheetView zoomScaleNormal="100" workbookViewId="0">
      <selection activeCell="G3" sqref="G3"/>
    </sheetView>
  </sheetViews>
  <sheetFormatPr defaultColWidth="11" defaultRowHeight="14.25" x14ac:dyDescent="0.2"/>
  <cols>
    <col min="1" max="1" width="10.125" style="552" customWidth="1"/>
    <col min="2" max="2" width="21" style="552" customWidth="1"/>
    <col min="3" max="3" width="13.125" style="552" customWidth="1"/>
    <col min="4" max="4" width="16" style="552" customWidth="1"/>
    <col min="5" max="5" width="12.625" style="552" customWidth="1"/>
    <col min="6" max="6" width="33.875" style="552" customWidth="1"/>
    <col min="7" max="7" width="11" style="553"/>
    <col min="8" max="9" width="11" style="554"/>
    <col min="10" max="10" width="11" style="553"/>
    <col min="11" max="12" width="11" style="554"/>
    <col min="13" max="13" width="11" style="553"/>
    <col min="14" max="15" width="11" style="554"/>
    <col min="16" max="16" width="15.75" style="554" customWidth="1"/>
    <col min="17" max="17" width="19.75" style="554" customWidth="1"/>
    <col min="18" max="1024" width="11" style="552"/>
  </cols>
  <sheetData>
    <row r="1" spans="1:17" ht="18" x14ac:dyDescent="0.2">
      <c r="B1" s="555" t="s">
        <v>216</v>
      </c>
    </row>
    <row r="2" spans="1:17" ht="18" x14ac:dyDescent="0.25">
      <c r="B2" s="555"/>
      <c r="G2" s="845" t="s">
        <v>217</v>
      </c>
      <c r="H2" s="845"/>
      <c r="I2" s="845"/>
      <c r="J2" s="845" t="s">
        <v>218</v>
      </c>
      <c r="K2" s="845"/>
      <c r="L2" s="845"/>
      <c r="M2" s="845" t="s">
        <v>219</v>
      </c>
      <c r="N2" s="845"/>
      <c r="O2" s="845"/>
    </row>
    <row r="3" spans="1:17" ht="29.25" customHeight="1" x14ac:dyDescent="0.2">
      <c r="A3" s="556" t="s">
        <v>206</v>
      </c>
      <c r="B3" s="557" t="s">
        <v>207</v>
      </c>
      <c r="C3" s="558" t="s">
        <v>220</v>
      </c>
      <c r="D3" s="559" t="s">
        <v>221</v>
      </c>
      <c r="E3" s="560" t="s">
        <v>222</v>
      </c>
      <c r="F3" s="561" t="s">
        <v>223</v>
      </c>
      <c r="G3" s="562" t="s">
        <v>224</v>
      </c>
      <c r="H3" s="563" t="s">
        <v>198</v>
      </c>
      <c r="I3" s="564" t="s">
        <v>225</v>
      </c>
      <c r="J3" s="562" t="s">
        <v>224</v>
      </c>
      <c r="K3" s="563" t="s">
        <v>198</v>
      </c>
      <c r="L3" s="564" t="s">
        <v>225</v>
      </c>
      <c r="M3" s="562" t="s">
        <v>224</v>
      </c>
      <c r="N3" s="563" t="s">
        <v>198</v>
      </c>
      <c r="O3" s="564" t="s">
        <v>225</v>
      </c>
      <c r="P3" s="565" t="s">
        <v>226</v>
      </c>
      <c r="Q3" s="566" t="s">
        <v>227</v>
      </c>
    </row>
    <row r="4" spans="1:17" x14ac:dyDescent="0.2">
      <c r="A4" s="567"/>
      <c r="B4" s="567"/>
      <c r="C4" s="567"/>
      <c r="D4" s="567"/>
      <c r="E4" s="567"/>
      <c r="F4" s="567"/>
      <c r="G4" s="568"/>
      <c r="H4" s="569" t="e">
        <f t="shared" ref="H4:H16" si="0">I4/G4</f>
        <v>#DIV/0!</v>
      </c>
      <c r="I4" s="570"/>
      <c r="J4" s="568"/>
      <c r="K4" s="570" t="e">
        <f t="shared" ref="K4:K16" si="1">L4/J4</f>
        <v>#DIV/0!</v>
      </c>
      <c r="L4" s="570"/>
      <c r="M4" s="568"/>
      <c r="N4" s="570" t="e">
        <f t="shared" ref="N4:N16" si="2">O4/M4</f>
        <v>#DIV/0!</v>
      </c>
      <c r="O4" s="570"/>
      <c r="P4" s="571">
        <f t="shared" ref="P4:P16" si="3">I4+L4+O4</f>
        <v>0</v>
      </c>
      <c r="Q4" s="572">
        <f t="shared" ref="Q4:Q16" si="4">((G4+J4+M4)/2.42)*99.9</f>
        <v>0</v>
      </c>
    </row>
    <row r="5" spans="1:17" x14ac:dyDescent="0.2">
      <c r="A5" s="567"/>
      <c r="B5" s="567"/>
      <c r="C5" s="567"/>
      <c r="D5" s="567"/>
      <c r="E5" s="567"/>
      <c r="F5" s="567"/>
      <c r="G5" s="568"/>
      <c r="H5" s="569" t="e">
        <f t="shared" si="0"/>
        <v>#DIV/0!</v>
      </c>
      <c r="I5" s="570"/>
      <c r="J5" s="568"/>
      <c r="K5" s="570" t="e">
        <f t="shared" si="1"/>
        <v>#DIV/0!</v>
      </c>
      <c r="L5" s="570"/>
      <c r="M5" s="568"/>
      <c r="N5" s="570" t="e">
        <f t="shared" si="2"/>
        <v>#DIV/0!</v>
      </c>
      <c r="O5" s="570"/>
      <c r="P5" s="571">
        <f t="shared" si="3"/>
        <v>0</v>
      </c>
      <c r="Q5" s="572">
        <f t="shared" si="4"/>
        <v>0</v>
      </c>
    </row>
    <row r="6" spans="1:17" x14ac:dyDescent="0.2">
      <c r="A6" s="567"/>
      <c r="B6" s="567"/>
      <c r="C6" s="567"/>
      <c r="D6" s="567"/>
      <c r="E6" s="567"/>
      <c r="F6" s="567"/>
      <c r="G6" s="568"/>
      <c r="H6" s="569" t="e">
        <f t="shared" si="0"/>
        <v>#DIV/0!</v>
      </c>
      <c r="I6" s="570"/>
      <c r="J6" s="568"/>
      <c r="K6" s="570" t="e">
        <f t="shared" si="1"/>
        <v>#DIV/0!</v>
      </c>
      <c r="L6" s="570"/>
      <c r="M6" s="568"/>
      <c r="N6" s="570" t="e">
        <f t="shared" si="2"/>
        <v>#DIV/0!</v>
      </c>
      <c r="O6" s="570"/>
      <c r="P6" s="571">
        <f t="shared" si="3"/>
        <v>0</v>
      </c>
      <c r="Q6" s="572">
        <f t="shared" si="4"/>
        <v>0</v>
      </c>
    </row>
    <row r="7" spans="1:17" x14ac:dyDescent="0.2">
      <c r="A7" s="567"/>
      <c r="B7" s="567"/>
      <c r="C7" s="567"/>
      <c r="D7" s="567"/>
      <c r="E7" s="567"/>
      <c r="F7" s="567"/>
      <c r="G7" s="568"/>
      <c r="H7" s="569" t="e">
        <f t="shared" si="0"/>
        <v>#DIV/0!</v>
      </c>
      <c r="I7" s="570"/>
      <c r="J7" s="568"/>
      <c r="K7" s="570" t="e">
        <f t="shared" si="1"/>
        <v>#DIV/0!</v>
      </c>
      <c r="L7" s="570"/>
      <c r="M7" s="568"/>
      <c r="N7" s="570" t="e">
        <f t="shared" si="2"/>
        <v>#DIV/0!</v>
      </c>
      <c r="O7" s="570"/>
      <c r="P7" s="571">
        <f t="shared" si="3"/>
        <v>0</v>
      </c>
      <c r="Q7" s="572">
        <f t="shared" si="4"/>
        <v>0</v>
      </c>
    </row>
    <row r="8" spans="1:17" x14ac:dyDescent="0.2">
      <c r="A8" s="567"/>
      <c r="B8" s="567"/>
      <c r="C8" s="567"/>
      <c r="D8" s="567"/>
      <c r="E8" s="567"/>
      <c r="F8" s="567"/>
      <c r="G8" s="568"/>
      <c r="H8" s="569" t="e">
        <f t="shared" si="0"/>
        <v>#DIV/0!</v>
      </c>
      <c r="I8" s="570"/>
      <c r="J8" s="568"/>
      <c r="K8" s="570" t="e">
        <f t="shared" si="1"/>
        <v>#DIV/0!</v>
      </c>
      <c r="L8" s="570"/>
      <c r="M8" s="568"/>
      <c r="N8" s="570" t="e">
        <f t="shared" si="2"/>
        <v>#DIV/0!</v>
      </c>
      <c r="O8" s="570"/>
      <c r="P8" s="571">
        <f t="shared" si="3"/>
        <v>0</v>
      </c>
      <c r="Q8" s="572">
        <f t="shared" si="4"/>
        <v>0</v>
      </c>
    </row>
    <row r="9" spans="1:17" x14ac:dyDescent="0.2">
      <c r="A9" s="567"/>
      <c r="B9" s="567"/>
      <c r="C9" s="567"/>
      <c r="D9" s="567"/>
      <c r="E9" s="567"/>
      <c r="F9" s="567"/>
      <c r="G9" s="568"/>
      <c r="H9" s="569" t="e">
        <f t="shared" si="0"/>
        <v>#DIV/0!</v>
      </c>
      <c r="I9" s="570"/>
      <c r="J9" s="568"/>
      <c r="K9" s="570" t="e">
        <f t="shared" si="1"/>
        <v>#DIV/0!</v>
      </c>
      <c r="L9" s="570"/>
      <c r="M9" s="568"/>
      <c r="N9" s="570" t="e">
        <f t="shared" si="2"/>
        <v>#DIV/0!</v>
      </c>
      <c r="O9" s="570"/>
      <c r="P9" s="571">
        <f t="shared" si="3"/>
        <v>0</v>
      </c>
      <c r="Q9" s="572">
        <f t="shared" si="4"/>
        <v>0</v>
      </c>
    </row>
    <row r="10" spans="1:17" x14ac:dyDescent="0.2">
      <c r="A10" s="567"/>
      <c r="B10" s="567"/>
      <c r="C10" s="567"/>
      <c r="D10" s="567"/>
      <c r="E10" s="567"/>
      <c r="F10" s="567"/>
      <c r="G10" s="568"/>
      <c r="H10" s="569" t="e">
        <f t="shared" si="0"/>
        <v>#DIV/0!</v>
      </c>
      <c r="I10" s="570"/>
      <c r="J10" s="568"/>
      <c r="K10" s="570" t="e">
        <f t="shared" si="1"/>
        <v>#DIV/0!</v>
      </c>
      <c r="L10" s="570"/>
      <c r="M10" s="568"/>
      <c r="N10" s="570" t="e">
        <f t="shared" si="2"/>
        <v>#DIV/0!</v>
      </c>
      <c r="O10" s="570"/>
      <c r="P10" s="571">
        <f t="shared" si="3"/>
        <v>0</v>
      </c>
      <c r="Q10" s="572">
        <f t="shared" si="4"/>
        <v>0</v>
      </c>
    </row>
    <row r="11" spans="1:17" x14ac:dyDescent="0.2">
      <c r="A11" s="567"/>
      <c r="B11" s="567"/>
      <c r="C11" s="567"/>
      <c r="D11" s="567"/>
      <c r="E11" s="567"/>
      <c r="F11" s="567"/>
      <c r="G11" s="568"/>
      <c r="H11" s="569" t="e">
        <f t="shared" si="0"/>
        <v>#DIV/0!</v>
      </c>
      <c r="I11" s="570"/>
      <c r="J11" s="568"/>
      <c r="K11" s="570" t="e">
        <f t="shared" si="1"/>
        <v>#DIV/0!</v>
      </c>
      <c r="L11" s="570"/>
      <c r="M11" s="568"/>
      <c r="N11" s="570" t="e">
        <f t="shared" si="2"/>
        <v>#DIV/0!</v>
      </c>
      <c r="O11" s="570"/>
      <c r="P11" s="571">
        <f t="shared" si="3"/>
        <v>0</v>
      </c>
      <c r="Q11" s="572">
        <f t="shared" si="4"/>
        <v>0</v>
      </c>
    </row>
    <row r="12" spans="1:17" x14ac:dyDescent="0.2">
      <c r="A12" s="567"/>
      <c r="B12" s="567"/>
      <c r="C12" s="567"/>
      <c r="D12" s="567"/>
      <c r="E12" s="567"/>
      <c r="F12" s="567"/>
      <c r="G12" s="568"/>
      <c r="H12" s="569" t="e">
        <f t="shared" si="0"/>
        <v>#DIV/0!</v>
      </c>
      <c r="I12" s="570"/>
      <c r="J12" s="568"/>
      <c r="K12" s="570" t="e">
        <f t="shared" si="1"/>
        <v>#DIV/0!</v>
      </c>
      <c r="L12" s="570"/>
      <c r="M12" s="568"/>
      <c r="N12" s="570" t="e">
        <f t="shared" si="2"/>
        <v>#DIV/0!</v>
      </c>
      <c r="O12" s="570"/>
      <c r="P12" s="571">
        <f t="shared" si="3"/>
        <v>0</v>
      </c>
      <c r="Q12" s="572">
        <f t="shared" si="4"/>
        <v>0</v>
      </c>
    </row>
    <row r="13" spans="1:17" x14ac:dyDescent="0.2">
      <c r="A13" s="567"/>
      <c r="B13" s="567"/>
      <c r="C13" s="567"/>
      <c r="D13" s="567"/>
      <c r="E13" s="567"/>
      <c r="F13" s="567"/>
      <c r="G13" s="568"/>
      <c r="H13" s="569" t="e">
        <f t="shared" si="0"/>
        <v>#DIV/0!</v>
      </c>
      <c r="I13" s="570"/>
      <c r="J13" s="568"/>
      <c r="K13" s="570" t="e">
        <f t="shared" si="1"/>
        <v>#DIV/0!</v>
      </c>
      <c r="L13" s="570"/>
      <c r="M13" s="568"/>
      <c r="N13" s="570" t="e">
        <f t="shared" si="2"/>
        <v>#DIV/0!</v>
      </c>
      <c r="O13" s="570"/>
      <c r="P13" s="571">
        <f t="shared" si="3"/>
        <v>0</v>
      </c>
      <c r="Q13" s="572">
        <f t="shared" si="4"/>
        <v>0</v>
      </c>
    </row>
    <row r="14" spans="1:17" x14ac:dyDescent="0.2">
      <c r="A14" s="567"/>
      <c r="B14" s="567"/>
      <c r="C14" s="567"/>
      <c r="D14" s="567"/>
      <c r="E14" s="567"/>
      <c r="F14" s="567"/>
      <c r="G14" s="568"/>
      <c r="H14" s="569" t="e">
        <f t="shared" si="0"/>
        <v>#DIV/0!</v>
      </c>
      <c r="I14" s="570"/>
      <c r="J14" s="568"/>
      <c r="K14" s="570" t="e">
        <f t="shared" si="1"/>
        <v>#DIV/0!</v>
      </c>
      <c r="L14" s="570"/>
      <c r="M14" s="568"/>
      <c r="N14" s="570" t="e">
        <f t="shared" si="2"/>
        <v>#DIV/0!</v>
      </c>
      <c r="O14" s="570"/>
      <c r="P14" s="571">
        <f t="shared" si="3"/>
        <v>0</v>
      </c>
      <c r="Q14" s="572">
        <f t="shared" si="4"/>
        <v>0</v>
      </c>
    </row>
    <row r="15" spans="1:17" x14ac:dyDescent="0.2">
      <c r="A15" s="567"/>
      <c r="B15" s="567"/>
      <c r="C15" s="567"/>
      <c r="D15" s="567"/>
      <c r="E15" s="567"/>
      <c r="F15" s="567"/>
      <c r="G15" s="568"/>
      <c r="H15" s="569" t="e">
        <f t="shared" si="0"/>
        <v>#DIV/0!</v>
      </c>
      <c r="I15" s="570"/>
      <c r="J15" s="568"/>
      <c r="K15" s="570" t="e">
        <f t="shared" si="1"/>
        <v>#DIV/0!</v>
      </c>
      <c r="L15" s="570"/>
      <c r="M15" s="568"/>
      <c r="N15" s="570" t="e">
        <f t="shared" si="2"/>
        <v>#DIV/0!</v>
      </c>
      <c r="O15" s="570"/>
      <c r="P15" s="571">
        <f t="shared" si="3"/>
        <v>0</v>
      </c>
      <c r="Q15" s="572">
        <f t="shared" si="4"/>
        <v>0</v>
      </c>
    </row>
    <row r="16" spans="1:17" x14ac:dyDescent="0.2">
      <c r="A16" s="567"/>
      <c r="B16" s="567"/>
      <c r="C16" s="567"/>
      <c r="D16" s="567"/>
      <c r="E16" s="567"/>
      <c r="F16" s="567"/>
      <c r="G16" s="568"/>
      <c r="H16" s="569" t="e">
        <f t="shared" si="0"/>
        <v>#DIV/0!</v>
      </c>
      <c r="I16" s="570"/>
      <c r="J16" s="568"/>
      <c r="K16" s="570" t="e">
        <f t="shared" si="1"/>
        <v>#DIV/0!</v>
      </c>
      <c r="L16" s="570"/>
      <c r="M16" s="568"/>
      <c r="N16" s="570" t="e">
        <f t="shared" si="2"/>
        <v>#DIV/0!</v>
      </c>
      <c r="O16" s="570"/>
      <c r="P16" s="571">
        <f t="shared" si="3"/>
        <v>0</v>
      </c>
      <c r="Q16" s="572">
        <f t="shared" si="4"/>
        <v>0</v>
      </c>
    </row>
  </sheetData>
  <mergeCells count="3">
    <mergeCell ref="G2:I2"/>
    <mergeCell ref="J2:L2"/>
    <mergeCell ref="M2:O2"/>
  </mergeCells>
  <pageMargins left="0.7" right="0.7" top="0.75" bottom="0.75" header="0.51180555555555496" footer="0.51180555555555496"/>
  <pageSetup paperSize="9" firstPageNumber="0" orientation="portrait"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48A54"/>
  </sheetPr>
  <dimension ref="A1:AMJ38"/>
  <sheetViews>
    <sheetView zoomScaleNormal="100" workbookViewId="0">
      <selection activeCell="C14" sqref="C14"/>
    </sheetView>
  </sheetViews>
  <sheetFormatPr defaultColWidth="11" defaultRowHeight="14.25" x14ac:dyDescent="0.2"/>
  <cols>
    <col min="1" max="1" width="33.125" style="552" customWidth="1"/>
    <col min="2" max="2" width="21" style="552" customWidth="1"/>
    <col min="3" max="3" width="28.5" style="552" customWidth="1"/>
    <col min="4" max="4" width="27.125" style="552" customWidth="1"/>
    <col min="5" max="1024" width="11" style="552"/>
  </cols>
  <sheetData>
    <row r="1" spans="1:4" ht="18" x14ac:dyDescent="0.2">
      <c r="B1" s="555" t="s">
        <v>228</v>
      </c>
    </row>
    <row r="2" spans="1:4" ht="24" customHeight="1" x14ac:dyDescent="0.2">
      <c r="A2" s="573" t="s">
        <v>229</v>
      </c>
      <c r="B2" s="574" t="s">
        <v>230</v>
      </c>
      <c r="C2" s="461" t="s">
        <v>231</v>
      </c>
      <c r="D2" s="575" t="s">
        <v>232</v>
      </c>
    </row>
    <row r="3" spans="1:4" x14ac:dyDescent="0.2">
      <c r="A3" s="567"/>
      <c r="B3" s="567"/>
      <c r="C3" s="567"/>
      <c r="D3" s="567"/>
    </row>
    <row r="4" spans="1:4" x14ac:dyDescent="0.2">
      <c r="A4" s="567"/>
      <c r="B4" s="567"/>
      <c r="C4" s="567"/>
      <c r="D4" s="567"/>
    </row>
    <row r="5" spans="1:4" x14ac:dyDescent="0.2">
      <c r="A5" s="567"/>
      <c r="B5" s="567"/>
      <c r="C5" s="567"/>
      <c r="D5" s="567"/>
    </row>
    <row r="6" spans="1:4" x14ac:dyDescent="0.2">
      <c r="A6" s="567"/>
      <c r="B6" s="567"/>
      <c r="C6" s="567"/>
      <c r="D6" s="567"/>
    </row>
    <row r="7" spans="1:4" x14ac:dyDescent="0.2">
      <c r="A7" s="567"/>
      <c r="B7" s="567"/>
      <c r="C7" s="567"/>
      <c r="D7" s="567"/>
    </row>
    <row r="8" spans="1:4" x14ac:dyDescent="0.2">
      <c r="A8" s="567"/>
      <c r="B8" s="567"/>
      <c r="C8" s="567"/>
      <c r="D8" s="567"/>
    </row>
    <row r="9" spans="1:4" x14ac:dyDescent="0.2">
      <c r="A9" s="567"/>
      <c r="B9" s="567"/>
      <c r="C9" s="567"/>
      <c r="D9" s="567"/>
    </row>
    <row r="10" spans="1:4" x14ac:dyDescent="0.2">
      <c r="A10" s="567"/>
      <c r="B10" s="567"/>
      <c r="C10" s="567"/>
      <c r="D10" s="567"/>
    </row>
    <row r="11" spans="1:4" x14ac:dyDescent="0.2">
      <c r="A11" s="567"/>
      <c r="B11" s="567"/>
      <c r="C11" s="567"/>
      <c r="D11" s="567"/>
    </row>
    <row r="12" spans="1:4" x14ac:dyDescent="0.2">
      <c r="A12" s="567"/>
      <c r="B12" s="567"/>
      <c r="C12" s="567"/>
      <c r="D12" s="567"/>
    </row>
    <row r="13" spans="1:4" x14ac:dyDescent="0.2">
      <c r="A13" s="567"/>
      <c r="B13" s="567"/>
      <c r="C13" s="567"/>
      <c r="D13" s="567"/>
    </row>
    <row r="14" spans="1:4" x14ac:dyDescent="0.2">
      <c r="A14" s="567"/>
      <c r="B14" s="567"/>
      <c r="C14" s="567"/>
      <c r="D14" s="567"/>
    </row>
    <row r="15" spans="1:4" x14ac:dyDescent="0.2">
      <c r="A15" s="567"/>
      <c r="B15" s="567"/>
      <c r="C15" s="567"/>
      <c r="D15" s="567"/>
    </row>
    <row r="16" spans="1:4" x14ac:dyDescent="0.2">
      <c r="A16" s="567"/>
      <c r="B16" s="567"/>
      <c r="C16" s="567"/>
      <c r="D16" s="567"/>
    </row>
    <row r="17" spans="1:4" x14ac:dyDescent="0.2">
      <c r="A17" s="567"/>
      <c r="B17" s="567"/>
      <c r="C17" s="567"/>
      <c r="D17" s="567"/>
    </row>
    <row r="18" spans="1:4" x14ac:dyDescent="0.2">
      <c r="A18" s="567"/>
      <c r="B18" s="567"/>
      <c r="C18" s="567"/>
      <c r="D18" s="567"/>
    </row>
    <row r="19" spans="1:4" x14ac:dyDescent="0.2">
      <c r="A19" s="567"/>
      <c r="B19" s="567"/>
      <c r="C19" s="567"/>
      <c r="D19" s="567"/>
    </row>
    <row r="20" spans="1:4" x14ac:dyDescent="0.2">
      <c r="A20" s="567"/>
      <c r="B20" s="567"/>
      <c r="C20" s="567"/>
      <c r="D20" s="567"/>
    </row>
    <row r="21" spans="1:4" x14ac:dyDescent="0.2">
      <c r="A21" s="567"/>
      <c r="B21" s="567"/>
      <c r="C21" s="567"/>
      <c r="D21" s="567"/>
    </row>
    <row r="22" spans="1:4" x14ac:dyDescent="0.2">
      <c r="A22" s="567"/>
      <c r="B22" s="567"/>
      <c r="C22" s="567"/>
      <c r="D22" s="567"/>
    </row>
    <row r="23" spans="1:4" x14ac:dyDescent="0.2">
      <c r="A23" s="567"/>
      <c r="B23" s="567"/>
      <c r="C23" s="567"/>
      <c r="D23" s="567"/>
    </row>
    <row r="24" spans="1:4" x14ac:dyDescent="0.2">
      <c r="A24" s="567"/>
      <c r="B24" s="567"/>
      <c r="C24" s="567"/>
      <c r="D24" s="567"/>
    </row>
    <row r="25" spans="1:4" x14ac:dyDescent="0.2">
      <c r="A25" s="567"/>
      <c r="B25" s="567"/>
      <c r="C25" s="567"/>
      <c r="D25" s="567"/>
    </row>
    <row r="26" spans="1:4" x14ac:dyDescent="0.2">
      <c r="A26" s="567"/>
      <c r="B26" s="567"/>
      <c r="C26" s="567"/>
      <c r="D26" s="567"/>
    </row>
    <row r="27" spans="1:4" x14ac:dyDescent="0.2">
      <c r="A27" s="567"/>
      <c r="B27" s="567"/>
      <c r="C27" s="567"/>
      <c r="D27" s="567"/>
    </row>
    <row r="28" spans="1:4" x14ac:dyDescent="0.2">
      <c r="A28" s="567"/>
      <c r="B28" s="567"/>
      <c r="C28" s="567"/>
      <c r="D28" s="567"/>
    </row>
    <row r="29" spans="1:4" x14ac:dyDescent="0.2">
      <c r="A29" s="567"/>
      <c r="B29" s="567"/>
      <c r="C29" s="567"/>
      <c r="D29" s="567"/>
    </row>
    <row r="30" spans="1:4" x14ac:dyDescent="0.2">
      <c r="A30" s="567"/>
      <c r="B30" s="567"/>
      <c r="C30" s="567"/>
      <c r="D30" s="567"/>
    </row>
    <row r="31" spans="1:4" x14ac:dyDescent="0.2">
      <c r="A31" s="567"/>
      <c r="B31" s="567"/>
      <c r="C31" s="567"/>
      <c r="D31" s="567"/>
    </row>
    <row r="32" spans="1:4" x14ac:dyDescent="0.2">
      <c r="A32" s="567"/>
      <c r="B32" s="567"/>
      <c r="C32" s="567"/>
      <c r="D32" s="567"/>
    </row>
    <row r="33" spans="1:4" x14ac:dyDescent="0.2">
      <c r="A33" s="567"/>
      <c r="B33" s="567"/>
      <c r="C33" s="567"/>
      <c r="D33" s="567"/>
    </row>
    <row r="34" spans="1:4" x14ac:dyDescent="0.2">
      <c r="A34" s="567"/>
      <c r="B34" s="567"/>
      <c r="C34" s="567"/>
      <c r="D34" s="567"/>
    </row>
    <row r="35" spans="1:4" x14ac:dyDescent="0.2">
      <c r="A35" s="567"/>
      <c r="B35" s="567"/>
      <c r="C35" s="567"/>
      <c r="D35" s="567"/>
    </row>
    <row r="36" spans="1:4" x14ac:dyDescent="0.2">
      <c r="A36" s="567"/>
      <c r="B36" s="567"/>
      <c r="C36" s="567"/>
      <c r="D36" s="567"/>
    </row>
    <row r="37" spans="1:4" x14ac:dyDescent="0.2">
      <c r="A37" s="567"/>
      <c r="B37" s="567"/>
      <c r="C37" s="567"/>
      <c r="D37" s="567"/>
    </row>
    <row r="38" spans="1:4" x14ac:dyDescent="0.2">
      <c r="A38" s="567"/>
      <c r="B38" s="567"/>
      <c r="C38" s="567"/>
      <c r="D38" s="567"/>
    </row>
  </sheetData>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C000"/>
  </sheetPr>
  <dimension ref="A1:AMJ37"/>
  <sheetViews>
    <sheetView zoomScaleNormal="100" workbookViewId="0">
      <selection activeCell="E5" sqref="E5"/>
    </sheetView>
  </sheetViews>
  <sheetFormatPr defaultColWidth="10.75" defaultRowHeight="14.25" x14ac:dyDescent="0.2"/>
  <cols>
    <col min="1" max="1" width="22.625" style="576" customWidth="1"/>
    <col min="2" max="2" width="14.875" style="577" customWidth="1"/>
    <col min="3" max="3" width="10.75" style="578"/>
    <col min="4" max="4" width="13.875" style="578" customWidth="1"/>
    <col min="5" max="5" width="32.625" style="579" customWidth="1"/>
    <col min="6" max="6" width="17.25" style="579" customWidth="1"/>
    <col min="7" max="7" width="10.375" style="580" customWidth="1"/>
    <col min="8" max="8" width="10.5" style="581" customWidth="1"/>
    <col min="9" max="9" width="12.125" style="581" customWidth="1"/>
    <col min="10" max="10" width="8.625" style="581" customWidth="1"/>
    <col min="11" max="11" width="11" style="582" customWidth="1"/>
    <col min="12" max="12" width="16" style="576" customWidth="1"/>
    <col min="14" max="258" width="10.75" style="576"/>
    <col min="259" max="259" width="22.625" style="576" customWidth="1"/>
    <col min="260" max="260" width="10.625" style="576" customWidth="1"/>
    <col min="261" max="261" width="10.75" style="576"/>
    <col min="262" max="262" width="11.625" style="576" customWidth="1"/>
    <col min="263" max="263" width="20.625" style="576" customWidth="1"/>
    <col min="264" max="264" width="12.875" style="576" customWidth="1"/>
    <col min="265" max="265" width="10.125" style="576" customWidth="1"/>
    <col min="266" max="266" width="11" style="576" customWidth="1"/>
    <col min="267" max="267" width="14" style="576" customWidth="1"/>
    <col min="268" max="268" width="33" style="576" customWidth="1"/>
    <col min="269" max="514" width="10.75" style="576"/>
    <col min="515" max="515" width="22.625" style="576" customWidth="1"/>
    <col min="516" max="516" width="10.625" style="576" customWidth="1"/>
    <col min="517" max="517" width="10.75" style="576"/>
    <col min="518" max="518" width="11.625" style="576" customWidth="1"/>
    <col min="519" max="519" width="20.625" style="576" customWidth="1"/>
    <col min="520" max="520" width="12.875" style="576" customWidth="1"/>
    <col min="521" max="521" width="10.125" style="576" customWidth="1"/>
    <col min="522" max="522" width="11" style="576" customWidth="1"/>
    <col min="523" max="523" width="14" style="576" customWidth="1"/>
    <col min="524" max="524" width="33" style="576" customWidth="1"/>
    <col min="525" max="770" width="10.75" style="576"/>
    <col min="771" max="771" width="22.625" style="576" customWidth="1"/>
    <col min="772" max="772" width="10.625" style="576" customWidth="1"/>
    <col min="773" max="773" width="10.75" style="576"/>
    <col min="774" max="774" width="11.625" style="576" customWidth="1"/>
    <col min="775" max="775" width="20.625" style="576" customWidth="1"/>
    <col min="776" max="776" width="12.875" style="576" customWidth="1"/>
    <col min="777" max="777" width="10.125" style="576" customWidth="1"/>
    <col min="778" max="778" width="11" style="576" customWidth="1"/>
    <col min="779" max="779" width="14" style="576" customWidth="1"/>
    <col min="780" max="780" width="33" style="576" customWidth="1"/>
    <col min="781" max="1024" width="10.75" style="576"/>
  </cols>
  <sheetData>
    <row r="1" spans="1:20" s="552" customFormat="1" ht="18" x14ac:dyDescent="0.2">
      <c r="A1" s="454" t="s">
        <v>233</v>
      </c>
      <c r="B1" s="583"/>
      <c r="C1" s="455"/>
      <c r="D1" s="455"/>
      <c r="E1" s="457"/>
      <c r="F1" s="457"/>
      <c r="G1" s="580"/>
      <c r="H1" s="581"/>
      <c r="I1" s="581"/>
      <c r="J1" s="581"/>
      <c r="K1" s="582"/>
      <c r="L1" s="576"/>
      <c r="N1" s="576"/>
      <c r="O1" s="576"/>
      <c r="P1" s="576"/>
      <c r="Q1" s="576"/>
      <c r="R1" s="576"/>
      <c r="S1" s="576"/>
      <c r="T1" s="576"/>
    </row>
    <row r="2" spans="1:20" s="552" customFormat="1" x14ac:dyDescent="0.2">
      <c r="A2" s="846" t="s">
        <v>171</v>
      </c>
      <c r="B2" s="846"/>
      <c r="C2" s="846"/>
      <c r="D2" s="584"/>
      <c r="E2" s="585" t="s">
        <v>234</v>
      </c>
      <c r="F2" s="586"/>
      <c r="G2" s="586"/>
      <c r="H2" s="586"/>
      <c r="I2" s="586"/>
      <c r="J2" s="586"/>
      <c r="K2" s="586"/>
      <c r="L2" s="847" t="s">
        <v>235</v>
      </c>
      <c r="N2" s="576"/>
      <c r="O2" s="576"/>
      <c r="P2" s="576"/>
      <c r="Q2" s="576"/>
      <c r="R2" s="576"/>
      <c r="S2" s="576"/>
      <c r="T2" s="576"/>
    </row>
    <row r="3" spans="1:20" s="596" customFormat="1" ht="42.75" x14ac:dyDescent="0.2">
      <c r="A3" s="587" t="s">
        <v>236</v>
      </c>
      <c r="B3" s="588" t="s">
        <v>237</v>
      </c>
      <c r="C3" s="589" t="s">
        <v>238</v>
      </c>
      <c r="D3" s="590" t="s">
        <v>239</v>
      </c>
      <c r="E3" s="591" t="s">
        <v>240</v>
      </c>
      <c r="F3" s="592" t="s">
        <v>241</v>
      </c>
      <c r="G3" s="593" t="s">
        <v>242</v>
      </c>
      <c r="H3" s="594" t="s">
        <v>243</v>
      </c>
      <c r="I3" s="594" t="s">
        <v>244</v>
      </c>
      <c r="J3" s="594" t="s">
        <v>245</v>
      </c>
      <c r="K3" s="595" t="s">
        <v>246</v>
      </c>
      <c r="L3" s="847"/>
    </row>
    <row r="4" spans="1:20" s="552" customFormat="1" x14ac:dyDescent="0.2">
      <c r="A4" s="597"/>
      <c r="B4" s="598"/>
      <c r="C4" s="599"/>
      <c r="D4" s="600"/>
      <c r="E4" s="601"/>
      <c r="F4" s="602"/>
      <c r="G4" s="603"/>
      <c r="H4" s="604"/>
      <c r="I4" s="605">
        <f t="shared" ref="I4:I25" si="0">G4*H4</f>
        <v>0</v>
      </c>
      <c r="J4" s="605"/>
      <c r="K4" s="606">
        <f>J4+I4</f>
        <v>0</v>
      </c>
      <c r="L4" s="607"/>
      <c r="N4" s="576"/>
      <c r="O4" s="576"/>
      <c r="P4" s="576"/>
      <c r="Q4" s="576"/>
      <c r="R4" s="576"/>
      <c r="S4" s="576"/>
      <c r="T4" s="576"/>
    </row>
    <row r="5" spans="1:20" s="552" customFormat="1" x14ac:dyDescent="0.2">
      <c r="A5" s="608"/>
      <c r="B5" s="489"/>
      <c r="C5" s="486"/>
      <c r="D5" s="599"/>
      <c r="E5" s="602"/>
      <c r="F5" s="602"/>
      <c r="G5" s="490"/>
      <c r="H5" s="609"/>
      <c r="I5" s="605">
        <f t="shared" si="0"/>
        <v>0</v>
      </c>
      <c r="J5" s="605"/>
      <c r="K5" s="610">
        <f t="shared" ref="K5:K25" si="1">G5*H5</f>
        <v>0</v>
      </c>
      <c r="L5" s="611"/>
      <c r="N5" s="576"/>
      <c r="O5" s="576"/>
      <c r="P5" s="576"/>
      <c r="Q5" s="576"/>
      <c r="R5" s="576"/>
      <c r="S5" s="576"/>
      <c r="T5" s="576"/>
    </row>
    <row r="6" spans="1:20" s="552" customFormat="1" x14ac:dyDescent="0.2">
      <c r="A6" s="608"/>
      <c r="B6" s="489"/>
      <c r="C6" s="486"/>
      <c r="D6" s="599"/>
      <c r="E6" s="602" t="s">
        <v>152</v>
      </c>
      <c r="F6" s="602"/>
      <c r="G6" s="490"/>
      <c r="H6" s="609"/>
      <c r="I6" s="605">
        <f t="shared" si="0"/>
        <v>0</v>
      </c>
      <c r="J6" s="605"/>
      <c r="K6" s="610">
        <f t="shared" si="1"/>
        <v>0</v>
      </c>
      <c r="L6" s="611"/>
      <c r="N6" s="576"/>
      <c r="O6" s="576"/>
      <c r="P6" s="576"/>
      <c r="Q6" s="576"/>
      <c r="R6" s="576"/>
      <c r="S6" s="576"/>
      <c r="T6" s="576"/>
    </row>
    <row r="7" spans="1:20" s="552" customFormat="1" x14ac:dyDescent="0.2">
      <c r="A7" s="608"/>
      <c r="B7" s="489"/>
      <c r="C7" s="486"/>
      <c r="D7" s="599"/>
      <c r="E7" s="602" t="s">
        <v>152</v>
      </c>
      <c r="F7" s="602"/>
      <c r="G7" s="490"/>
      <c r="H7" s="609"/>
      <c r="I7" s="605">
        <f t="shared" si="0"/>
        <v>0</v>
      </c>
      <c r="J7" s="605"/>
      <c r="K7" s="610">
        <f t="shared" si="1"/>
        <v>0</v>
      </c>
      <c r="L7" s="611"/>
      <c r="N7" s="576"/>
      <c r="O7" s="576"/>
      <c r="P7" s="576"/>
      <c r="Q7" s="576"/>
      <c r="R7" s="576"/>
      <c r="S7" s="576"/>
      <c r="T7" s="576"/>
    </row>
    <row r="8" spans="1:20" s="552" customFormat="1" x14ac:dyDescent="0.2">
      <c r="A8" s="608"/>
      <c r="B8" s="612"/>
      <c r="C8" s="613"/>
      <c r="D8" s="599"/>
      <c r="E8" s="602" t="s">
        <v>152</v>
      </c>
      <c r="F8" s="602"/>
      <c r="G8" s="614"/>
      <c r="H8" s="615"/>
      <c r="I8" s="616">
        <f t="shared" si="0"/>
        <v>0</v>
      </c>
      <c r="J8" s="616"/>
      <c r="K8" s="610">
        <f t="shared" si="1"/>
        <v>0</v>
      </c>
      <c r="L8" s="617"/>
      <c r="N8" s="576"/>
      <c r="O8" s="576"/>
      <c r="P8" s="576"/>
      <c r="Q8" s="576"/>
      <c r="R8" s="576"/>
      <c r="S8" s="576"/>
      <c r="T8" s="576"/>
    </row>
    <row r="9" spans="1:20" s="552" customFormat="1" x14ac:dyDescent="0.2">
      <c r="A9" s="608"/>
      <c r="B9" s="612"/>
      <c r="C9" s="613"/>
      <c r="D9" s="599"/>
      <c r="E9" s="602" t="s">
        <v>152</v>
      </c>
      <c r="F9" s="602"/>
      <c r="G9" s="614"/>
      <c r="H9" s="615"/>
      <c r="I9" s="616">
        <f t="shared" si="0"/>
        <v>0</v>
      </c>
      <c r="J9" s="616"/>
      <c r="K9" s="610">
        <f t="shared" si="1"/>
        <v>0</v>
      </c>
      <c r="L9" s="617"/>
      <c r="N9" s="576"/>
      <c r="O9" s="576"/>
      <c r="P9" s="576"/>
      <c r="Q9" s="576"/>
      <c r="R9" s="576"/>
      <c r="S9" s="576"/>
      <c r="T9" s="576"/>
    </row>
    <row r="10" spans="1:20" s="552" customFormat="1" x14ac:dyDescent="0.2">
      <c r="A10" s="608"/>
      <c r="B10" s="612"/>
      <c r="C10" s="613"/>
      <c r="D10" s="599"/>
      <c r="E10" s="602" t="s">
        <v>152</v>
      </c>
      <c r="F10" s="602"/>
      <c r="G10" s="614"/>
      <c r="H10" s="615"/>
      <c r="I10" s="616">
        <f t="shared" si="0"/>
        <v>0</v>
      </c>
      <c r="J10" s="616"/>
      <c r="K10" s="610">
        <f t="shared" si="1"/>
        <v>0</v>
      </c>
      <c r="L10" s="617"/>
      <c r="N10" s="576"/>
      <c r="O10" s="576"/>
      <c r="P10" s="576"/>
      <c r="Q10" s="576"/>
      <c r="R10" s="576"/>
      <c r="S10" s="576"/>
      <c r="T10" s="576"/>
    </row>
    <row r="11" spans="1:20" s="552" customFormat="1" x14ac:dyDescent="0.2">
      <c r="A11" s="608"/>
      <c r="B11" s="612"/>
      <c r="C11" s="613"/>
      <c r="D11" s="599"/>
      <c r="E11" s="602" t="s">
        <v>152</v>
      </c>
      <c r="F11" s="602"/>
      <c r="G11" s="614"/>
      <c r="H11" s="615"/>
      <c r="I11" s="616">
        <f t="shared" si="0"/>
        <v>0</v>
      </c>
      <c r="J11" s="616"/>
      <c r="K11" s="610">
        <f t="shared" si="1"/>
        <v>0</v>
      </c>
      <c r="L11" s="617"/>
      <c r="N11" s="576"/>
      <c r="O11" s="576"/>
      <c r="P11" s="576"/>
      <c r="Q11" s="576"/>
      <c r="R11" s="576"/>
      <c r="S11" s="576"/>
      <c r="T11" s="576"/>
    </row>
    <row r="12" spans="1:20" s="552" customFormat="1" x14ac:dyDescent="0.2">
      <c r="A12" s="608"/>
      <c r="B12" s="612"/>
      <c r="C12" s="613"/>
      <c r="D12" s="599"/>
      <c r="E12" s="602" t="s">
        <v>152</v>
      </c>
      <c r="F12" s="602"/>
      <c r="G12" s="614"/>
      <c r="H12" s="615"/>
      <c r="I12" s="616">
        <f t="shared" si="0"/>
        <v>0</v>
      </c>
      <c r="J12" s="616"/>
      <c r="K12" s="610">
        <f t="shared" si="1"/>
        <v>0</v>
      </c>
      <c r="L12" s="617"/>
      <c r="N12" s="576"/>
      <c r="O12" s="576"/>
      <c r="P12" s="576"/>
      <c r="Q12" s="576"/>
      <c r="R12" s="576"/>
      <c r="S12" s="576"/>
      <c r="T12" s="576"/>
    </row>
    <row r="13" spans="1:20" s="552" customFormat="1" x14ac:dyDescent="0.2">
      <c r="A13" s="608"/>
      <c r="B13" s="612"/>
      <c r="C13" s="613"/>
      <c r="D13" s="599"/>
      <c r="E13" s="602" t="s">
        <v>152</v>
      </c>
      <c r="F13" s="602"/>
      <c r="G13" s="614"/>
      <c r="H13" s="615"/>
      <c r="I13" s="616">
        <f t="shared" si="0"/>
        <v>0</v>
      </c>
      <c r="J13" s="616"/>
      <c r="K13" s="610">
        <f t="shared" si="1"/>
        <v>0</v>
      </c>
      <c r="L13" s="617"/>
      <c r="N13" s="576"/>
      <c r="O13" s="576"/>
      <c r="P13" s="576"/>
      <c r="Q13" s="576"/>
      <c r="R13" s="576"/>
      <c r="S13" s="576"/>
      <c r="T13" s="576"/>
    </row>
    <row r="14" spans="1:20" s="552" customFormat="1" x14ac:dyDescent="0.2">
      <c r="A14" s="608"/>
      <c r="B14" s="612"/>
      <c r="C14" s="613"/>
      <c r="D14" s="599"/>
      <c r="E14" s="602" t="s">
        <v>152</v>
      </c>
      <c r="F14" s="602"/>
      <c r="G14" s="614"/>
      <c r="H14" s="615"/>
      <c r="I14" s="616">
        <f t="shared" si="0"/>
        <v>0</v>
      </c>
      <c r="J14" s="616"/>
      <c r="K14" s="610">
        <f t="shared" si="1"/>
        <v>0</v>
      </c>
      <c r="L14" s="617"/>
      <c r="N14" s="576"/>
      <c r="O14" s="576"/>
      <c r="P14" s="576"/>
      <c r="Q14" s="576"/>
      <c r="R14" s="576"/>
      <c r="S14" s="576"/>
      <c r="T14" s="576"/>
    </row>
    <row r="15" spans="1:20" s="552" customFormat="1" x14ac:dyDescent="0.2">
      <c r="A15" s="608"/>
      <c r="B15" s="612"/>
      <c r="C15" s="613"/>
      <c r="D15" s="599"/>
      <c r="E15" s="602" t="s">
        <v>152</v>
      </c>
      <c r="F15" s="602"/>
      <c r="G15" s="614"/>
      <c r="H15" s="615"/>
      <c r="I15" s="616">
        <f t="shared" si="0"/>
        <v>0</v>
      </c>
      <c r="J15" s="616"/>
      <c r="K15" s="610">
        <f t="shared" si="1"/>
        <v>0</v>
      </c>
      <c r="L15" s="617"/>
      <c r="N15" s="576"/>
      <c r="O15" s="576"/>
      <c r="P15" s="576"/>
      <c r="Q15" s="576"/>
      <c r="R15" s="576"/>
      <c r="S15" s="576"/>
      <c r="T15" s="576"/>
    </row>
    <row r="16" spans="1:20" s="552" customFormat="1" x14ac:dyDescent="0.2">
      <c r="A16" s="608"/>
      <c r="B16" s="612"/>
      <c r="C16" s="613"/>
      <c r="D16" s="599"/>
      <c r="E16" s="602" t="s">
        <v>152</v>
      </c>
      <c r="F16" s="602"/>
      <c r="G16" s="614"/>
      <c r="H16" s="615"/>
      <c r="I16" s="616">
        <f t="shared" si="0"/>
        <v>0</v>
      </c>
      <c r="J16" s="616"/>
      <c r="K16" s="610">
        <f t="shared" si="1"/>
        <v>0</v>
      </c>
      <c r="L16" s="617"/>
      <c r="N16" s="576"/>
      <c r="O16" s="576"/>
      <c r="P16" s="576"/>
      <c r="Q16" s="576"/>
      <c r="R16" s="576"/>
      <c r="S16" s="576"/>
      <c r="T16" s="576"/>
    </row>
    <row r="17" spans="1:20" s="552" customFormat="1" x14ac:dyDescent="0.2">
      <c r="A17" s="608"/>
      <c r="B17" s="612"/>
      <c r="C17" s="613"/>
      <c r="D17" s="599"/>
      <c r="E17" s="602"/>
      <c r="F17" s="602"/>
      <c r="G17" s="614"/>
      <c r="H17" s="615"/>
      <c r="I17" s="616">
        <f t="shared" si="0"/>
        <v>0</v>
      </c>
      <c r="J17" s="616"/>
      <c r="K17" s="610">
        <f t="shared" si="1"/>
        <v>0</v>
      </c>
      <c r="L17" s="617"/>
      <c r="N17" s="576"/>
      <c r="O17" s="576"/>
      <c r="P17" s="576"/>
      <c r="Q17" s="576"/>
      <c r="R17" s="576"/>
      <c r="S17" s="576"/>
      <c r="T17" s="576"/>
    </row>
    <row r="18" spans="1:20" s="552" customFormat="1" x14ac:dyDescent="0.2">
      <c r="A18" s="608"/>
      <c r="B18" s="612"/>
      <c r="C18" s="613"/>
      <c r="D18" s="599"/>
      <c r="E18" s="602" t="s">
        <v>152</v>
      </c>
      <c r="F18" s="602"/>
      <c r="G18" s="614"/>
      <c r="H18" s="615"/>
      <c r="I18" s="616">
        <f t="shared" si="0"/>
        <v>0</v>
      </c>
      <c r="J18" s="616"/>
      <c r="K18" s="610">
        <f t="shared" si="1"/>
        <v>0</v>
      </c>
      <c r="L18" s="617"/>
      <c r="N18" s="576"/>
      <c r="O18" s="576"/>
      <c r="P18" s="576"/>
      <c r="Q18" s="576"/>
      <c r="R18" s="576"/>
      <c r="S18" s="576"/>
      <c r="T18" s="576"/>
    </row>
    <row r="19" spans="1:20" s="552" customFormat="1" x14ac:dyDescent="0.2">
      <c r="A19" s="608"/>
      <c r="B19" s="612"/>
      <c r="C19" s="613"/>
      <c r="D19" s="599"/>
      <c r="E19" s="602" t="s">
        <v>152</v>
      </c>
      <c r="F19" s="602"/>
      <c r="G19" s="614"/>
      <c r="H19" s="615"/>
      <c r="I19" s="616">
        <f t="shared" si="0"/>
        <v>0</v>
      </c>
      <c r="J19" s="616"/>
      <c r="K19" s="610">
        <f t="shared" si="1"/>
        <v>0</v>
      </c>
      <c r="L19" s="617"/>
      <c r="N19" s="576"/>
      <c r="O19" s="576"/>
      <c r="P19" s="576"/>
      <c r="Q19" s="576"/>
      <c r="R19" s="576"/>
      <c r="S19" s="576"/>
      <c r="T19" s="576"/>
    </row>
    <row r="20" spans="1:20" s="552" customFormat="1" x14ac:dyDescent="0.2">
      <c r="A20" s="608"/>
      <c r="B20" s="612"/>
      <c r="C20" s="613"/>
      <c r="D20" s="599"/>
      <c r="E20" s="602" t="s">
        <v>152</v>
      </c>
      <c r="F20" s="602"/>
      <c r="G20" s="614"/>
      <c r="H20" s="615"/>
      <c r="I20" s="616">
        <f t="shared" si="0"/>
        <v>0</v>
      </c>
      <c r="J20" s="616"/>
      <c r="K20" s="610">
        <f t="shared" si="1"/>
        <v>0</v>
      </c>
      <c r="L20" s="617"/>
      <c r="N20" s="576"/>
      <c r="O20" s="576"/>
      <c r="P20" s="576"/>
      <c r="Q20" s="576"/>
      <c r="R20" s="576"/>
      <c r="S20" s="576"/>
      <c r="T20" s="576"/>
    </row>
    <row r="21" spans="1:20" s="552" customFormat="1" x14ac:dyDescent="0.2">
      <c r="A21" s="608"/>
      <c r="B21" s="612"/>
      <c r="C21" s="613"/>
      <c r="D21" s="599"/>
      <c r="E21" s="602" t="s">
        <v>152</v>
      </c>
      <c r="F21" s="602"/>
      <c r="G21" s="614"/>
      <c r="H21" s="615"/>
      <c r="I21" s="616">
        <f t="shared" si="0"/>
        <v>0</v>
      </c>
      <c r="J21" s="616"/>
      <c r="K21" s="610">
        <f t="shared" si="1"/>
        <v>0</v>
      </c>
      <c r="L21" s="617"/>
      <c r="N21" s="576"/>
      <c r="O21" s="576"/>
      <c r="P21" s="576"/>
      <c r="Q21" s="576"/>
      <c r="R21" s="576"/>
      <c r="S21" s="576"/>
      <c r="T21" s="576"/>
    </row>
    <row r="22" spans="1:20" s="552" customFormat="1" x14ac:dyDescent="0.2">
      <c r="A22" s="608"/>
      <c r="B22" s="612"/>
      <c r="C22" s="613"/>
      <c r="D22" s="599"/>
      <c r="E22" s="602" t="s">
        <v>152</v>
      </c>
      <c r="F22" s="602"/>
      <c r="G22" s="614"/>
      <c r="H22" s="615"/>
      <c r="I22" s="616">
        <f t="shared" si="0"/>
        <v>0</v>
      </c>
      <c r="J22" s="616"/>
      <c r="K22" s="610">
        <f t="shared" si="1"/>
        <v>0</v>
      </c>
      <c r="L22" s="617"/>
      <c r="N22" s="576"/>
      <c r="O22" s="576"/>
      <c r="P22" s="576"/>
      <c r="Q22" s="576"/>
      <c r="R22" s="576"/>
      <c r="S22" s="576"/>
      <c r="T22" s="576"/>
    </row>
    <row r="23" spans="1:20" s="552" customFormat="1" x14ac:dyDescent="0.2">
      <c r="A23" s="608"/>
      <c r="B23" s="612"/>
      <c r="C23" s="613"/>
      <c r="D23" s="599"/>
      <c r="E23" s="602" t="s">
        <v>152</v>
      </c>
      <c r="F23" s="602"/>
      <c r="G23" s="614"/>
      <c r="H23" s="615"/>
      <c r="I23" s="616">
        <f t="shared" si="0"/>
        <v>0</v>
      </c>
      <c r="J23" s="616"/>
      <c r="K23" s="610">
        <f t="shared" si="1"/>
        <v>0</v>
      </c>
      <c r="L23" s="617"/>
      <c r="N23" s="576"/>
      <c r="O23" s="576"/>
      <c r="P23" s="576"/>
      <c r="Q23" s="576"/>
      <c r="R23" s="576"/>
      <c r="S23" s="576"/>
      <c r="T23" s="576"/>
    </row>
    <row r="24" spans="1:20" s="552" customFormat="1" x14ac:dyDescent="0.2">
      <c r="A24" s="608"/>
      <c r="B24" s="612"/>
      <c r="C24" s="613"/>
      <c r="D24" s="599"/>
      <c r="E24" s="602" t="s">
        <v>152</v>
      </c>
      <c r="F24" s="602"/>
      <c r="G24" s="614"/>
      <c r="H24" s="615"/>
      <c r="I24" s="616">
        <f t="shared" si="0"/>
        <v>0</v>
      </c>
      <c r="J24" s="616"/>
      <c r="K24" s="610">
        <f t="shared" si="1"/>
        <v>0</v>
      </c>
      <c r="L24" s="617"/>
      <c r="N24" s="576"/>
      <c r="O24" s="576"/>
      <c r="P24" s="576"/>
      <c r="Q24" s="576"/>
      <c r="R24" s="576"/>
      <c r="S24" s="576"/>
      <c r="T24" s="576"/>
    </row>
    <row r="25" spans="1:20" s="552" customFormat="1" x14ac:dyDescent="0.2">
      <c r="A25" s="618"/>
      <c r="B25" s="619"/>
      <c r="C25" s="620"/>
      <c r="D25" s="599"/>
      <c r="E25" s="621" t="s">
        <v>152</v>
      </c>
      <c r="F25" s="621"/>
      <c r="G25" s="622"/>
      <c r="H25" s="623"/>
      <c r="I25" s="624">
        <f t="shared" si="0"/>
        <v>0</v>
      </c>
      <c r="J25" s="624"/>
      <c r="K25" s="625">
        <f t="shared" si="1"/>
        <v>0</v>
      </c>
      <c r="L25" s="626"/>
      <c r="N25" s="576"/>
      <c r="O25" s="576"/>
      <c r="P25" s="576"/>
      <c r="Q25" s="576"/>
      <c r="R25" s="576"/>
      <c r="S25" s="576"/>
      <c r="T25" s="576"/>
    </row>
    <row r="26" spans="1:20" s="552" customFormat="1" ht="14.45" customHeight="1" x14ac:dyDescent="0.2">
      <c r="A26" s="848" t="s">
        <v>247</v>
      </c>
      <c r="B26" s="848"/>
      <c r="C26" s="848"/>
      <c r="D26" s="848"/>
      <c r="E26" s="848"/>
      <c r="F26" s="627"/>
      <c r="G26" s="628">
        <f>SUM(G4:G25)</f>
        <v>0</v>
      </c>
      <c r="H26" s="629"/>
      <c r="I26" s="630"/>
      <c r="J26" s="630"/>
      <c r="K26" s="631">
        <f>SUM(K4:K25)</f>
        <v>0</v>
      </c>
      <c r="L26" s="632"/>
      <c r="N26" s="576"/>
      <c r="O26" s="576"/>
      <c r="P26" s="576"/>
      <c r="Q26" s="576"/>
      <c r="R26" s="576"/>
      <c r="S26" s="576"/>
      <c r="T26" s="576"/>
    </row>
    <row r="30" spans="1:20" x14ac:dyDescent="0.2">
      <c r="H30" s="552" t="s">
        <v>248</v>
      </c>
      <c r="I30" s="552"/>
      <c r="J30" s="552"/>
      <c r="K30" s="552"/>
      <c r="L30" s="633"/>
    </row>
    <row r="32" spans="1:20" x14ac:dyDescent="0.2">
      <c r="G32" s="580" t="s">
        <v>249</v>
      </c>
    </row>
    <row r="35" spans="7:8" x14ac:dyDescent="0.2">
      <c r="H35" s="581" t="s">
        <v>76</v>
      </c>
    </row>
    <row r="37" spans="7:8" x14ac:dyDescent="0.2">
      <c r="G37" s="580" t="s">
        <v>249</v>
      </c>
    </row>
  </sheetData>
  <mergeCells count="3">
    <mergeCell ref="A2:C2"/>
    <mergeCell ref="L2:L3"/>
    <mergeCell ref="A26:E26"/>
  </mergeCells>
  <pageMargins left="0.7" right="0.7" top="0.75" bottom="0.75"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legend!$J$2:$J$5</xm:f>
          </x14:formula1>
          <x14:formula2>
            <xm:f>0</xm:f>
          </x14:formula2>
          <xm:sqref>D4:D25</xm:sqref>
        </x14:dataValidation>
      </x14:dataValidations>
    </ext>
  </extLst>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Fogli di lavoro</vt:lpstr>
      </vt:variant>
      <vt:variant>
        <vt:i4>11</vt:i4>
      </vt:variant>
      <vt:variant>
        <vt:lpstr>Intervalli denominati</vt:lpstr>
      </vt:variant>
      <vt:variant>
        <vt:i4>10</vt:i4>
      </vt:variant>
    </vt:vector>
  </HeadingPairs>
  <TitlesOfParts>
    <vt:vector size="21" baseType="lpstr">
      <vt:lpstr>Summary</vt:lpstr>
      <vt:lpstr>T.1A Official Survey Initial </vt:lpstr>
      <vt:lpstr>T.1B Contract Survey Initial </vt:lpstr>
      <vt:lpstr>T.1B Offic. Eradication Applic.</vt:lpstr>
      <vt:lpstr>T.3A Official Survey Final</vt:lpstr>
      <vt:lpstr> T.3B Contract Survey Final</vt:lpstr>
      <vt:lpstr>T.3C Contract Financial</vt:lpstr>
      <vt:lpstr>T.4 Host species</vt:lpstr>
      <vt:lpstr>T.5A - OFFICIAL OTHER MEASURES</vt:lpstr>
      <vt:lpstr>T.5B - CONTRACT OTHER MEASURES</vt:lpstr>
      <vt:lpstr>legend</vt:lpstr>
      <vt:lpstr>'T.1A Official Survey Initial '!_FiltroDatabase</vt:lpstr>
      <vt:lpstr>'T.1B Offic. Eradication Applic.'!_FiltroDatabase</vt:lpstr>
      <vt:lpstr>Summary!Area_stampa</vt:lpstr>
      <vt:lpstr>'T.1A Official Survey Initial '!Area_stampa</vt:lpstr>
      <vt:lpstr>'T.1B Offic. Eradication Applic.'!Area_stampa</vt:lpstr>
      <vt:lpstr>location</vt:lpstr>
      <vt:lpstr>Organismo</vt:lpstr>
      <vt:lpstr>Regioni</vt:lpstr>
      <vt:lpstr>results</vt:lpstr>
      <vt:lpstr>trap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Standard</dc:creator>
  <dc:description/>
  <cp:lastModifiedBy>Sandro Demontis</cp:lastModifiedBy>
  <cp:revision>399</cp:revision>
  <cp:lastPrinted>2021-09-17T13:03:42Z</cp:lastPrinted>
  <dcterms:created xsi:type="dcterms:W3CDTF">2015-10-28T10:41:00Z</dcterms:created>
  <dcterms:modified xsi:type="dcterms:W3CDTF">2022-02-21T17:17:18Z</dcterms:modified>
  <dc:language>it-IT</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0x010100BF38A6F57E4C60428FC4EAE6832B5C50</vt:lpwstr>
  </property>
  <property fmtid="{D5CDD505-2E9C-101B-9397-08002B2CF9AE}" pid="3" name="HyperlinksChanged">
    <vt:bool>false</vt:bool>
  </property>
  <property fmtid="{D5CDD505-2E9C-101B-9397-08002B2CF9AE}" pid="4" name="LinksUpToDate">
    <vt:bool>false</vt:bool>
  </property>
  <property fmtid="{D5CDD505-2E9C-101B-9397-08002B2CF9AE}" pid="5" name="ScaleCrop">
    <vt:bool>false</vt:bool>
  </property>
  <property fmtid="{D5CDD505-2E9C-101B-9397-08002B2CF9AE}" pid="6" name="ShareDoc">
    <vt:bool>false</vt:bool>
  </property>
</Properties>
</file>