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ilson\Documents\CIS 305\"/>
    </mc:Choice>
  </mc:AlternateContent>
  <xr:revisionPtr revIDLastSave="0" documentId="13_ncr:1_{F63E4FA4-6B51-4A32-BCBD-C49FB369ADD3}" xr6:coauthVersionLast="44" xr6:coauthVersionMax="44" xr10:uidLastSave="{00000000-0000-0000-0000-000000000000}"/>
  <bookViews>
    <workbookView xWindow="-96" yWindow="-96" windowWidth="23232" windowHeight="12552" activeTab="2" xr2:uid="{00000000-000D-0000-FFFF-FFFF00000000}"/>
  </bookViews>
  <sheets>
    <sheet name="Commissions" sheetId="1" r:id="rId1"/>
    <sheet name="Family Day" sheetId="3" r:id="rId2"/>
    <sheet name="Tables" sheetId="2" r:id="rId3"/>
    <sheet name="Range Names" sheetId="4" r:id="rId4"/>
  </sheets>
  <definedNames>
    <definedName name="H_Rates">Tables!$B$1:$F$2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6" i="3"/>
  <c r="G23" i="1"/>
  <c r="E21" i="1"/>
  <c r="E19" i="1"/>
  <c r="E20" i="1"/>
  <c r="E18" i="1"/>
  <c r="G6" i="1"/>
  <c r="G7" i="1"/>
  <c r="G8" i="1"/>
  <c r="G9" i="1"/>
  <c r="G10" i="1"/>
  <c r="G11" i="1"/>
  <c r="G12" i="1"/>
  <c r="G13" i="1"/>
  <c r="G14" i="1"/>
  <c r="G5" i="1"/>
  <c r="F6" i="1"/>
  <c r="F7" i="1"/>
  <c r="F8" i="1"/>
  <c r="F9" i="1"/>
  <c r="F10" i="1"/>
  <c r="F11" i="1"/>
  <c r="F12" i="1"/>
  <c r="F13" i="1"/>
  <c r="F14" i="1"/>
  <c r="F5" i="1"/>
</calcChain>
</file>

<file path=xl/sharedStrings.xml><?xml version="1.0" encoding="utf-8"?>
<sst xmlns="http://schemas.openxmlformats.org/spreadsheetml/2006/main" count="123" uniqueCount="47">
  <si>
    <t>Central Sierra Insurance</t>
  </si>
  <si>
    <t>First Name</t>
  </si>
  <si>
    <t>Last Name</t>
  </si>
  <si>
    <t>Branch</t>
  </si>
  <si>
    <t>Commissions</t>
  </si>
  <si>
    <t>Bonus Rate</t>
  </si>
  <si>
    <t>Total Earnings</t>
  </si>
  <si>
    <t>Bob</t>
  </si>
  <si>
    <t>Lingle</t>
  </si>
  <si>
    <t>Cameron Park</t>
  </si>
  <si>
    <t>Lanita</t>
  </si>
  <si>
    <t>McCartney</t>
  </si>
  <si>
    <t>Eleesha</t>
  </si>
  <si>
    <t>Santos</t>
  </si>
  <si>
    <t>Roy</t>
  </si>
  <si>
    <t>Baxter</t>
  </si>
  <si>
    <t>Granite Bay</t>
  </si>
  <si>
    <t>Jennifer</t>
  </si>
  <si>
    <t>Alaro</t>
  </si>
  <si>
    <t>Folsom</t>
  </si>
  <si>
    <t>Tami</t>
  </si>
  <si>
    <t>Chan</t>
  </si>
  <si>
    <t>Charlene</t>
  </si>
  <si>
    <t>Althouse</t>
  </si>
  <si>
    <t>Juan</t>
  </si>
  <si>
    <t>Taylor</t>
  </si>
  <si>
    <t>Wayne</t>
  </si>
  <si>
    <t>Reza</t>
  </si>
  <si>
    <t>Cheryl</t>
  </si>
  <si>
    <t>Nevens</t>
  </si>
  <si>
    <t>ID</t>
  </si>
  <si>
    <t>Central Sierra Insurance
Commission Sales and Bonuses</t>
  </si>
  <si>
    <t>Bonus</t>
  </si>
  <si>
    <t>Branch Totals</t>
  </si>
  <si>
    <t>Total</t>
  </si>
  <si>
    <t>Family Day Community Fundraiser</t>
  </si>
  <si>
    <t>Source</t>
  </si>
  <si>
    <t>Amount</t>
  </si>
  <si>
    <t>Raffle tickets</t>
  </si>
  <si>
    <t>Walk/run pledge</t>
  </si>
  <si>
    <t>Cash donation</t>
  </si>
  <si>
    <t>Candy sales</t>
  </si>
  <si>
    <t>Pedometer sales</t>
  </si>
  <si>
    <t>Goal</t>
  </si>
  <si>
    <t>Commission</t>
  </si>
  <si>
    <t>Goal 
Reached?</t>
  </si>
  <si>
    <t>H_Rates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</si>
</sst>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&quot;$&quot;#,##0.00"/>
    <numFmt numFmtId="168" formatCode="[$-409]mmmm\ d\,\ yyyy;@"/>
  </numFmts>
  <fonts count="3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8"/>
      <color theme="1"/>
      <name val="Corbel"/>
      <family val="2"/>
      <scheme val="min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theme="2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thin">
        <color indexed="64"/>
      </left>
      <right style="thin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3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1" fillId="0" borderId="9" xfId="0" applyFont="1" applyBorder="1" applyAlignment="1">
      <alignment horizontal="right"/>
    </xf>
    <xf numFmtId="0" fontId="0" fillId="0" borderId="12" xfId="0" applyBorder="1"/>
    <xf numFmtId="6" fontId="0" fillId="0" borderId="1" xfId="0" applyNumberFormat="1" applyBorder="1"/>
    <xf numFmtId="164" fontId="0" fillId="0" borderId="1" xfId="0" applyNumberFormat="1" applyFill="1" applyBorder="1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4" borderId="0" xfId="0" applyFill="1"/>
    <xf numFmtId="0" fontId="0" fillId="5" borderId="19" xfId="0" applyFill="1" applyBorder="1"/>
    <xf numFmtId="6" fontId="0" fillId="5" borderId="19" xfId="0" applyNumberFormat="1" applyFill="1" applyBorder="1"/>
    <xf numFmtId="0" fontId="0" fillId="5" borderId="12" xfId="0" applyFill="1" applyBorder="1"/>
    <xf numFmtId="0" fontId="0" fillId="5" borderId="13" xfId="0" applyFill="1" applyBorder="1"/>
    <xf numFmtId="164" fontId="0" fillId="5" borderId="19" xfId="0" applyNumberFormat="1" applyFill="1" applyBorder="1"/>
    <xf numFmtId="164" fontId="0" fillId="0" borderId="12" xfId="0" applyNumberFormat="1" applyBorder="1"/>
    <xf numFmtId="164" fontId="0" fillId="5" borderId="12" xfId="0" applyNumberFormat="1" applyFill="1" applyBorder="1"/>
    <xf numFmtId="164" fontId="0" fillId="5" borderId="13" xfId="0" applyNumberFormat="1" applyFill="1" applyBorder="1"/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0" fillId="0" borderId="1" xfId="0" applyNumberFormat="1" applyBorder="1"/>
    <xf numFmtId="165" fontId="0" fillId="0" borderId="1" xfId="0" applyNumberFormat="1" applyBorder="1"/>
    <xf numFmtId="165" fontId="0" fillId="0" borderId="11" xfId="0" applyNumberFormat="1" applyBorder="1"/>
    <xf numFmtId="165" fontId="0" fillId="0" borderId="13" xfId="0" applyNumberFormat="1" applyBorder="1"/>
    <xf numFmtId="168" fontId="0" fillId="0" borderId="0" xfId="0" applyNumberFormat="1"/>
    <xf numFmtId="0" fontId="0" fillId="5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Depth">
  <a:themeElements>
    <a:clrScheme name="Depth">
      <a:dk1>
        <a:sysClr val="windowText" lastClr="000000"/>
      </a:dk1>
      <a:lt1>
        <a:sysClr val="window" lastClr="FFFFFF"/>
      </a:lt1>
      <a:dk2>
        <a:srgbClr val="455F51"/>
      </a:dk2>
      <a:lt2>
        <a:srgbClr val="94D7E4"/>
      </a:lt2>
      <a:accent1>
        <a:srgbClr val="41AEBD"/>
      </a:accent1>
      <a:accent2>
        <a:srgbClr val="97E9D5"/>
      </a:accent2>
      <a:accent3>
        <a:srgbClr val="A2CF49"/>
      </a:accent3>
      <a:accent4>
        <a:srgbClr val="608F3D"/>
      </a:accent4>
      <a:accent5>
        <a:srgbClr val="F4DE3A"/>
      </a:accent5>
      <a:accent6>
        <a:srgbClr val="FCB11C"/>
      </a:accent6>
      <a:hlink>
        <a:srgbClr val="FBCA98"/>
      </a:hlink>
      <a:folHlink>
        <a:srgbClr val="D3B86D"/>
      </a:folHlink>
    </a:clrScheme>
    <a:fontScheme name="Depth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epth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G14" sqref="G14"/>
    </sheetView>
  </sheetViews>
  <sheetFormatPr defaultRowHeight="14.4" x14ac:dyDescent="0.55000000000000004"/>
  <cols>
    <col min="1" max="1" width="9.47265625" customWidth="1"/>
    <col min="2" max="2" width="9.734375" bestFit="1" customWidth="1"/>
    <col min="3" max="3" width="9.89453125" bestFit="1" customWidth="1"/>
    <col min="4" max="4" width="11.734375" bestFit="1" customWidth="1"/>
    <col min="5" max="5" width="11.47265625" bestFit="1" customWidth="1"/>
    <col min="6" max="6" width="10" bestFit="1" customWidth="1"/>
    <col min="7" max="7" width="13.26171875" bestFit="1" customWidth="1"/>
  </cols>
  <sheetData>
    <row r="1" spans="1:7" x14ac:dyDescent="0.55000000000000004">
      <c r="A1" s="28" t="s">
        <v>31</v>
      </c>
      <c r="B1" s="29"/>
      <c r="C1" s="29"/>
      <c r="D1" s="29"/>
      <c r="E1" s="29"/>
      <c r="F1" s="29"/>
      <c r="G1" s="30"/>
    </row>
    <row r="2" spans="1:7" ht="43.5" customHeight="1" x14ac:dyDescent="0.55000000000000004">
      <c r="A2" s="31"/>
      <c r="B2" s="32"/>
      <c r="C2" s="32"/>
      <c r="D2" s="32"/>
      <c r="E2" s="32"/>
      <c r="F2" s="32"/>
      <c r="G2" s="33"/>
    </row>
    <row r="4" spans="1:7" ht="26.25" customHeight="1" x14ac:dyDescent="0.55000000000000004">
      <c r="A4" s="5" t="s">
        <v>30</v>
      </c>
      <c r="B4" s="5" t="s">
        <v>2</v>
      </c>
      <c r="C4" s="5" t="s">
        <v>1</v>
      </c>
      <c r="D4" s="5" t="s">
        <v>3</v>
      </c>
      <c r="E4" s="5" t="s">
        <v>4</v>
      </c>
      <c r="F4" s="5" t="s">
        <v>5</v>
      </c>
      <c r="G4" s="5" t="s">
        <v>6</v>
      </c>
    </row>
    <row r="5" spans="1:7" ht="18" customHeight="1" x14ac:dyDescent="0.55000000000000004">
      <c r="A5" s="2">
        <v>101</v>
      </c>
      <c r="B5" s="3" t="s">
        <v>8</v>
      </c>
      <c r="C5" s="3" t="s">
        <v>7</v>
      </c>
      <c r="D5" s="3" t="s">
        <v>9</v>
      </c>
      <c r="E5" s="4">
        <v>15000</v>
      </c>
      <c r="F5" s="37">
        <f>HLOOKUP(E5,[0]!H_Rates,2)</f>
        <v>2.5000000000000001E-2</v>
      </c>
      <c r="G5" s="38">
        <f>F5*E5</f>
        <v>375</v>
      </c>
    </row>
    <row r="6" spans="1:7" ht="18" customHeight="1" x14ac:dyDescent="0.55000000000000004">
      <c r="A6" s="2">
        <v>102</v>
      </c>
      <c r="B6" s="3" t="s">
        <v>11</v>
      </c>
      <c r="C6" s="3" t="s">
        <v>10</v>
      </c>
      <c r="D6" s="3" t="s">
        <v>19</v>
      </c>
      <c r="E6" s="4">
        <v>12000</v>
      </c>
      <c r="F6" s="37">
        <f>HLOOKUP(E6,[0]!H_Rates,2)</f>
        <v>2.2499999999999999E-2</v>
      </c>
      <c r="G6" s="38">
        <f t="shared" ref="G6:G14" si="0">F6*E6</f>
        <v>270</v>
      </c>
    </row>
    <row r="7" spans="1:7" ht="18" customHeight="1" x14ac:dyDescent="0.55000000000000004">
      <c r="A7" s="2">
        <v>103</v>
      </c>
      <c r="B7" s="3" t="s">
        <v>13</v>
      </c>
      <c r="C7" s="3" t="s">
        <v>12</v>
      </c>
      <c r="D7" s="3" t="s">
        <v>9</v>
      </c>
      <c r="E7" s="4">
        <v>5500</v>
      </c>
      <c r="F7" s="37">
        <f>HLOOKUP(E7,[0]!H_Rates,2)</f>
        <v>1.4999999999999999E-2</v>
      </c>
      <c r="G7" s="38">
        <f t="shared" si="0"/>
        <v>82.5</v>
      </c>
    </row>
    <row r="8" spans="1:7" ht="18" customHeight="1" x14ac:dyDescent="0.55000000000000004">
      <c r="A8" s="2">
        <v>104</v>
      </c>
      <c r="B8" s="3" t="s">
        <v>15</v>
      </c>
      <c r="C8" s="3" t="s">
        <v>14</v>
      </c>
      <c r="D8" s="3" t="s">
        <v>16</v>
      </c>
      <c r="E8" s="4">
        <v>4500</v>
      </c>
      <c r="F8" s="37">
        <f>HLOOKUP(E8,[0]!H_Rates,2)</f>
        <v>1.4999999999999999E-2</v>
      </c>
      <c r="G8" s="38">
        <f t="shared" si="0"/>
        <v>67.5</v>
      </c>
    </row>
    <row r="9" spans="1:7" ht="18" customHeight="1" x14ac:dyDescent="0.55000000000000004">
      <c r="A9" s="2">
        <v>105</v>
      </c>
      <c r="B9" s="3" t="s">
        <v>18</v>
      </c>
      <c r="C9" s="3" t="s">
        <v>17</v>
      </c>
      <c r="D9" s="3" t="s">
        <v>19</v>
      </c>
      <c r="E9" s="4">
        <v>3000</v>
      </c>
      <c r="F9" s="37">
        <f>HLOOKUP(E9,[0]!H_Rates,2)</f>
        <v>1.4999999999999999E-2</v>
      </c>
      <c r="G9" s="38">
        <f t="shared" si="0"/>
        <v>45</v>
      </c>
    </row>
    <row r="10" spans="1:7" ht="18" customHeight="1" x14ac:dyDescent="0.55000000000000004">
      <c r="A10" s="2">
        <v>115</v>
      </c>
      <c r="B10" s="3" t="s">
        <v>21</v>
      </c>
      <c r="C10" s="3" t="s">
        <v>20</v>
      </c>
      <c r="D10" s="3" t="s">
        <v>9</v>
      </c>
      <c r="E10" s="4">
        <v>3000</v>
      </c>
      <c r="F10" s="37">
        <f>HLOOKUP(E10,[0]!H_Rates,2)</f>
        <v>1.4999999999999999E-2</v>
      </c>
      <c r="G10" s="38">
        <f t="shared" si="0"/>
        <v>45</v>
      </c>
    </row>
    <row r="11" spans="1:7" ht="18" customHeight="1" x14ac:dyDescent="0.55000000000000004">
      <c r="A11" s="2">
        <v>117</v>
      </c>
      <c r="B11" s="3" t="s">
        <v>23</v>
      </c>
      <c r="C11" s="3" t="s">
        <v>22</v>
      </c>
      <c r="D11" s="3" t="s">
        <v>16</v>
      </c>
      <c r="E11" s="4">
        <v>4700</v>
      </c>
      <c r="F11" s="37">
        <f>HLOOKUP(E11,[0]!H_Rates,2)</f>
        <v>1.4999999999999999E-2</v>
      </c>
      <c r="G11" s="38">
        <f t="shared" si="0"/>
        <v>70.5</v>
      </c>
    </row>
    <row r="12" spans="1:7" ht="18" customHeight="1" x14ac:dyDescent="0.55000000000000004">
      <c r="A12" s="2">
        <v>119</v>
      </c>
      <c r="B12" s="3" t="s">
        <v>25</v>
      </c>
      <c r="C12" s="3" t="s">
        <v>24</v>
      </c>
      <c r="D12" s="3" t="s">
        <v>16</v>
      </c>
      <c r="E12" s="4">
        <v>4000</v>
      </c>
      <c r="F12" s="37">
        <f>HLOOKUP(E12,[0]!H_Rates,2)</f>
        <v>1.4999999999999999E-2</v>
      </c>
      <c r="G12" s="38">
        <f t="shared" si="0"/>
        <v>60</v>
      </c>
    </row>
    <row r="13" spans="1:7" ht="18" customHeight="1" x14ac:dyDescent="0.55000000000000004">
      <c r="A13" s="2">
        <v>120</v>
      </c>
      <c r="B13" s="3" t="s">
        <v>27</v>
      </c>
      <c r="C13" s="3" t="s">
        <v>26</v>
      </c>
      <c r="D13" s="3" t="s">
        <v>9</v>
      </c>
      <c r="E13" s="4">
        <v>4000</v>
      </c>
      <c r="F13" s="37">
        <f>HLOOKUP(E13,[0]!H_Rates,2)</f>
        <v>1.4999999999999999E-2</v>
      </c>
      <c r="G13" s="38">
        <f t="shared" si="0"/>
        <v>60</v>
      </c>
    </row>
    <row r="14" spans="1:7" ht="18" customHeight="1" x14ac:dyDescent="0.55000000000000004">
      <c r="A14" s="2">
        <v>125</v>
      </c>
      <c r="B14" s="3" t="s">
        <v>29</v>
      </c>
      <c r="C14" s="3" t="s">
        <v>28</v>
      </c>
      <c r="D14" s="3" t="s">
        <v>9</v>
      </c>
      <c r="E14" s="4">
        <v>12000</v>
      </c>
      <c r="F14" s="37">
        <f>HLOOKUP(E14,[0]!H_Rates,2)</f>
        <v>2.2499999999999999E-2</v>
      </c>
      <c r="G14" s="38">
        <f t="shared" si="0"/>
        <v>270</v>
      </c>
    </row>
    <row r="17" spans="3:7" ht="20.25" customHeight="1" x14ac:dyDescent="0.55000000000000004">
      <c r="C17" s="34" t="s">
        <v>33</v>
      </c>
      <c r="D17" s="35"/>
      <c r="E17" s="36"/>
    </row>
    <row r="18" spans="3:7" ht="20.25" customHeight="1" x14ac:dyDescent="0.55000000000000004">
      <c r="C18" s="7" t="s">
        <v>9</v>
      </c>
      <c r="D18" s="8"/>
      <c r="E18" s="39">
        <f>SUMIF($D$5:$D$14,C18,$G$5:$G$14)</f>
        <v>832.5</v>
      </c>
    </row>
    <row r="19" spans="3:7" ht="20.25" customHeight="1" x14ac:dyDescent="0.55000000000000004">
      <c r="C19" s="9" t="s">
        <v>19</v>
      </c>
      <c r="D19" s="10"/>
      <c r="E19" s="39">
        <f t="shared" ref="E19:E20" si="1">SUMIF($D$5:$D$14,C19,$G$5:$G$14)</f>
        <v>315</v>
      </c>
    </row>
    <row r="20" spans="3:7" ht="20.25" customHeight="1" x14ac:dyDescent="0.55000000000000004">
      <c r="C20" s="9" t="s">
        <v>16</v>
      </c>
      <c r="D20" s="10"/>
      <c r="E20" s="39">
        <f t="shared" si="1"/>
        <v>198</v>
      </c>
    </row>
    <row r="21" spans="3:7" ht="20.25" customHeight="1" x14ac:dyDescent="0.55000000000000004">
      <c r="C21" s="12" t="s">
        <v>34</v>
      </c>
      <c r="D21" s="11"/>
      <c r="E21" s="40">
        <f>E18+E19+E20</f>
        <v>1345.5</v>
      </c>
    </row>
    <row r="23" spans="3:7" x14ac:dyDescent="0.55000000000000004">
      <c r="G23" s="41">
        <f ca="1">NOW()</f>
        <v>43909.622280208336</v>
      </c>
    </row>
  </sheetData>
  <mergeCells count="2">
    <mergeCell ref="A1:G2"/>
    <mergeCell ref="C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topLeftCell="A3" workbookViewId="0">
      <selection activeCell="B3" sqref="B3"/>
    </sheetView>
  </sheetViews>
  <sheetFormatPr defaultRowHeight="14.4" x14ac:dyDescent="0.55000000000000004"/>
  <cols>
    <col min="1" max="1" width="6.26171875" customWidth="1"/>
    <col min="2" max="2" width="10.62890625" customWidth="1"/>
    <col min="3" max="3" width="10.47265625" customWidth="1"/>
    <col min="4" max="4" width="12.62890625" customWidth="1"/>
    <col min="5" max="5" width="14.89453125" customWidth="1"/>
    <col min="6" max="6" width="8.47265625" customWidth="1"/>
    <col min="8" max="8" width="11.89453125" customWidth="1"/>
  </cols>
  <sheetData>
    <row r="1" spans="1:8" x14ac:dyDescent="0.55000000000000004">
      <c r="A1" s="19"/>
      <c r="B1" s="19"/>
      <c r="C1" s="19"/>
      <c r="D1" s="19"/>
      <c r="E1" s="19"/>
      <c r="F1" s="19"/>
      <c r="G1" s="19"/>
      <c r="H1" s="19"/>
    </row>
    <row r="2" spans="1:8" ht="23.1" x14ac:dyDescent="0.85">
      <c r="A2" s="17" t="s">
        <v>0</v>
      </c>
      <c r="B2" s="18"/>
      <c r="C2" s="18"/>
      <c r="D2" s="18"/>
      <c r="E2" s="18"/>
      <c r="F2" s="18"/>
      <c r="G2" s="18"/>
      <c r="H2" s="18"/>
    </row>
    <row r="3" spans="1:8" ht="23.1" x14ac:dyDescent="0.85">
      <c r="A3" s="17" t="s">
        <v>35</v>
      </c>
      <c r="B3" s="18"/>
      <c r="C3" s="18"/>
      <c r="D3" s="18"/>
      <c r="E3" s="18"/>
      <c r="F3" s="18"/>
      <c r="G3" s="18"/>
      <c r="H3" s="18"/>
    </row>
    <row r="4" spans="1:8" x14ac:dyDescent="0.55000000000000004">
      <c r="A4" s="19"/>
      <c r="B4" s="19"/>
      <c r="C4" s="19"/>
      <c r="D4" s="19"/>
      <c r="E4" s="19"/>
      <c r="F4" s="19"/>
      <c r="G4" s="19"/>
      <c r="H4" s="19"/>
    </row>
    <row r="5" spans="1:8" ht="32.25" customHeight="1" x14ac:dyDescent="0.55000000000000004">
      <c r="A5" s="1" t="s">
        <v>30</v>
      </c>
      <c r="B5" s="1" t="s">
        <v>2</v>
      </c>
      <c r="C5" s="1" t="s">
        <v>1</v>
      </c>
      <c r="D5" s="1" t="s">
        <v>3</v>
      </c>
      <c r="E5" s="1" t="s">
        <v>36</v>
      </c>
      <c r="F5" s="16" t="s">
        <v>43</v>
      </c>
      <c r="G5" s="16" t="s">
        <v>37</v>
      </c>
      <c r="H5" s="16" t="s">
        <v>45</v>
      </c>
    </row>
    <row r="6" spans="1:8" ht="17.25" customHeight="1" x14ac:dyDescent="0.55000000000000004">
      <c r="A6" s="20">
        <v>101</v>
      </c>
      <c r="B6" s="20" t="s">
        <v>8</v>
      </c>
      <c r="C6" s="20" t="s">
        <v>7</v>
      </c>
      <c r="D6" s="20" t="s">
        <v>9</v>
      </c>
      <c r="E6" s="20" t="s">
        <v>38</v>
      </c>
      <c r="F6" s="21">
        <f>VLOOKUP(E6,Tables!$A$6:$B$10,2)</f>
        <v>500</v>
      </c>
      <c r="G6" s="24">
        <v>750</v>
      </c>
      <c r="H6" s="42" t="str">
        <f>IF(G6&gt;=F6,"Yes","No")</f>
        <v>Yes</v>
      </c>
    </row>
    <row r="7" spans="1:8" ht="17.25" customHeight="1" x14ac:dyDescent="0.55000000000000004">
      <c r="A7" s="13">
        <v>102</v>
      </c>
      <c r="B7" s="13" t="s">
        <v>11</v>
      </c>
      <c r="C7" s="13" t="s">
        <v>10</v>
      </c>
      <c r="D7" s="13" t="s">
        <v>19</v>
      </c>
      <c r="E7" s="13" t="s">
        <v>39</v>
      </c>
      <c r="F7" s="25">
        <f>VLOOKUP(E7,Tables!$A$6:$B$10,2)</f>
        <v>250</v>
      </c>
      <c r="G7" s="25">
        <v>225</v>
      </c>
      <c r="H7" s="43" t="str">
        <f t="shared" ref="H7:H20" si="0">IF(G7&gt;=F7,"Yes","No")</f>
        <v>No</v>
      </c>
    </row>
    <row r="8" spans="1:8" ht="17.25" customHeight="1" x14ac:dyDescent="0.55000000000000004">
      <c r="A8" s="22">
        <v>103</v>
      </c>
      <c r="B8" s="22" t="s">
        <v>13</v>
      </c>
      <c r="C8" s="22" t="s">
        <v>12</v>
      </c>
      <c r="D8" s="22" t="s">
        <v>9</v>
      </c>
      <c r="E8" s="22" t="s">
        <v>40</v>
      </c>
      <c r="F8" s="26">
        <f>VLOOKUP(E8,Tables!$A$6:$B$10,2)</f>
        <v>500</v>
      </c>
      <c r="G8" s="26">
        <v>725</v>
      </c>
      <c r="H8" s="44" t="str">
        <f t="shared" si="0"/>
        <v>Yes</v>
      </c>
    </row>
    <row r="9" spans="1:8" ht="17.25" customHeight="1" x14ac:dyDescent="0.55000000000000004">
      <c r="A9" s="13">
        <v>104</v>
      </c>
      <c r="B9" s="13" t="s">
        <v>15</v>
      </c>
      <c r="C9" s="13" t="s">
        <v>14</v>
      </c>
      <c r="D9" s="13" t="s">
        <v>16</v>
      </c>
      <c r="E9" s="13" t="s">
        <v>41</v>
      </c>
      <c r="F9" s="25">
        <f>VLOOKUP(E9,Tables!$A$6:$B$10,2)</f>
        <v>300</v>
      </c>
      <c r="G9" s="25">
        <v>450</v>
      </c>
      <c r="H9" s="43" t="str">
        <f t="shared" si="0"/>
        <v>Yes</v>
      </c>
    </row>
    <row r="10" spans="1:8" ht="17.25" customHeight="1" x14ac:dyDescent="0.55000000000000004">
      <c r="A10" s="22">
        <v>105</v>
      </c>
      <c r="B10" s="22" t="s">
        <v>18</v>
      </c>
      <c r="C10" s="22" t="s">
        <v>17</v>
      </c>
      <c r="D10" s="22" t="s">
        <v>19</v>
      </c>
      <c r="E10" s="22" t="s">
        <v>42</v>
      </c>
      <c r="F10" s="26">
        <f>VLOOKUP(E10,Tables!$A$6:$B$10,2)</f>
        <v>500</v>
      </c>
      <c r="G10" s="26">
        <v>750</v>
      </c>
      <c r="H10" s="44" t="str">
        <f t="shared" si="0"/>
        <v>Yes</v>
      </c>
    </row>
    <row r="11" spans="1:8" ht="17.25" customHeight="1" x14ac:dyDescent="0.55000000000000004">
      <c r="A11" s="13">
        <v>115</v>
      </c>
      <c r="B11" s="13" t="s">
        <v>21</v>
      </c>
      <c r="C11" s="13" t="s">
        <v>20</v>
      </c>
      <c r="D11" s="13" t="s">
        <v>9</v>
      </c>
      <c r="E11" s="13" t="s">
        <v>38</v>
      </c>
      <c r="F11" s="25">
        <f>VLOOKUP(E11,Tables!$A$6:$B$10,2)</f>
        <v>500</v>
      </c>
      <c r="G11" s="25">
        <v>275</v>
      </c>
      <c r="H11" s="43" t="str">
        <f t="shared" si="0"/>
        <v>No</v>
      </c>
    </row>
    <row r="12" spans="1:8" ht="17.25" customHeight="1" x14ac:dyDescent="0.55000000000000004">
      <c r="A12" s="22">
        <v>117</v>
      </c>
      <c r="B12" s="22" t="s">
        <v>23</v>
      </c>
      <c r="C12" s="22" t="s">
        <v>22</v>
      </c>
      <c r="D12" s="22" t="s">
        <v>16</v>
      </c>
      <c r="E12" s="22" t="s">
        <v>39</v>
      </c>
      <c r="F12" s="26">
        <f>VLOOKUP(E12,Tables!$A$6:$B$10,2)</f>
        <v>250</v>
      </c>
      <c r="G12" s="26">
        <v>275</v>
      </c>
      <c r="H12" s="44" t="str">
        <f t="shared" si="0"/>
        <v>Yes</v>
      </c>
    </row>
    <row r="13" spans="1:8" ht="17.25" customHeight="1" x14ac:dyDescent="0.55000000000000004">
      <c r="A13" s="13">
        <v>119</v>
      </c>
      <c r="B13" s="13" t="s">
        <v>25</v>
      </c>
      <c r="C13" s="13" t="s">
        <v>24</v>
      </c>
      <c r="D13" s="13" t="s">
        <v>16</v>
      </c>
      <c r="E13" s="13" t="s">
        <v>39</v>
      </c>
      <c r="F13" s="25">
        <f>VLOOKUP(E13,Tables!$A$6:$B$10,2)</f>
        <v>250</v>
      </c>
      <c r="G13" s="25">
        <v>325</v>
      </c>
      <c r="H13" s="43" t="str">
        <f t="shared" si="0"/>
        <v>Yes</v>
      </c>
    </row>
    <row r="14" spans="1:8" ht="17.25" customHeight="1" x14ac:dyDescent="0.55000000000000004">
      <c r="A14" s="22">
        <v>120</v>
      </c>
      <c r="B14" s="22" t="s">
        <v>27</v>
      </c>
      <c r="C14" s="22" t="s">
        <v>26</v>
      </c>
      <c r="D14" s="22" t="s">
        <v>9</v>
      </c>
      <c r="E14" s="22" t="s">
        <v>40</v>
      </c>
      <c r="F14" s="26">
        <f>VLOOKUP(E14,Tables!$A$6:$B$10,2)</f>
        <v>500</v>
      </c>
      <c r="G14" s="26">
        <v>325</v>
      </c>
      <c r="H14" s="44" t="str">
        <f t="shared" si="0"/>
        <v>No</v>
      </c>
    </row>
    <row r="15" spans="1:8" ht="17.25" customHeight="1" x14ac:dyDescent="0.55000000000000004">
      <c r="A15" s="13">
        <v>125</v>
      </c>
      <c r="B15" s="13" t="s">
        <v>29</v>
      </c>
      <c r="C15" s="13" t="s">
        <v>28</v>
      </c>
      <c r="D15" s="13" t="s">
        <v>9</v>
      </c>
      <c r="E15" s="13" t="s">
        <v>41</v>
      </c>
      <c r="F15" s="25">
        <f>VLOOKUP(E15,Tables!$A$6:$B$10,2)</f>
        <v>300</v>
      </c>
      <c r="G15" s="25">
        <v>215</v>
      </c>
      <c r="H15" s="43" t="str">
        <f t="shared" si="0"/>
        <v>No</v>
      </c>
    </row>
    <row r="16" spans="1:8" ht="17.25" customHeight="1" x14ac:dyDescent="0.55000000000000004">
      <c r="A16" s="22">
        <v>102</v>
      </c>
      <c r="B16" s="22" t="s">
        <v>11</v>
      </c>
      <c r="C16" s="22" t="s">
        <v>10</v>
      </c>
      <c r="D16" s="22" t="s">
        <v>19</v>
      </c>
      <c r="E16" s="22" t="s">
        <v>41</v>
      </c>
      <c r="F16" s="26">
        <f>VLOOKUP(E16,Tables!$A$6:$B$10,2)</f>
        <v>300</v>
      </c>
      <c r="G16" s="26">
        <v>350</v>
      </c>
      <c r="H16" s="44" t="str">
        <f t="shared" si="0"/>
        <v>Yes</v>
      </c>
    </row>
    <row r="17" spans="1:8" ht="17.25" customHeight="1" x14ac:dyDescent="0.55000000000000004">
      <c r="A17" s="13">
        <v>103</v>
      </c>
      <c r="B17" s="13" t="s">
        <v>13</v>
      </c>
      <c r="C17" s="13" t="s">
        <v>12</v>
      </c>
      <c r="D17" s="13" t="s">
        <v>9</v>
      </c>
      <c r="E17" s="13" t="s">
        <v>38</v>
      </c>
      <c r="F17" s="25">
        <f>VLOOKUP(E17,Tables!$A$6:$B$10,2)</f>
        <v>500</v>
      </c>
      <c r="G17" s="25">
        <v>825</v>
      </c>
      <c r="H17" s="43" t="str">
        <f t="shared" si="0"/>
        <v>Yes</v>
      </c>
    </row>
    <row r="18" spans="1:8" ht="17.25" customHeight="1" x14ac:dyDescent="0.55000000000000004">
      <c r="A18" s="22">
        <v>117</v>
      </c>
      <c r="B18" s="22" t="s">
        <v>23</v>
      </c>
      <c r="C18" s="22" t="s">
        <v>22</v>
      </c>
      <c r="D18" s="22" t="s">
        <v>16</v>
      </c>
      <c r="E18" s="22" t="s">
        <v>38</v>
      </c>
      <c r="F18" s="26">
        <f>VLOOKUP(E18,Tables!$A$6:$B$10,2)</f>
        <v>500</v>
      </c>
      <c r="G18" s="26">
        <v>900</v>
      </c>
      <c r="H18" s="44" t="str">
        <f t="shared" si="0"/>
        <v>Yes</v>
      </c>
    </row>
    <row r="19" spans="1:8" ht="17.25" customHeight="1" x14ac:dyDescent="0.55000000000000004">
      <c r="A19" s="13">
        <v>104</v>
      </c>
      <c r="B19" s="13" t="s">
        <v>15</v>
      </c>
      <c r="C19" s="13" t="s">
        <v>14</v>
      </c>
      <c r="D19" s="13" t="s">
        <v>16</v>
      </c>
      <c r="E19" s="13" t="s">
        <v>42</v>
      </c>
      <c r="F19" s="25">
        <f>VLOOKUP(E19,Tables!$A$6:$B$10,2)</f>
        <v>500</v>
      </c>
      <c r="G19" s="25">
        <v>825</v>
      </c>
      <c r="H19" s="43" t="str">
        <f t="shared" si="0"/>
        <v>Yes</v>
      </c>
    </row>
    <row r="20" spans="1:8" ht="17.25" customHeight="1" x14ac:dyDescent="0.55000000000000004">
      <c r="A20" s="23">
        <v>105</v>
      </c>
      <c r="B20" s="23" t="s">
        <v>18</v>
      </c>
      <c r="C20" s="23" t="s">
        <v>17</v>
      </c>
      <c r="D20" s="23" t="s">
        <v>19</v>
      </c>
      <c r="E20" s="23" t="s">
        <v>40</v>
      </c>
      <c r="F20" s="27">
        <f>VLOOKUP(E20,Tables!$A$6:$B$10,2)</f>
        <v>500</v>
      </c>
      <c r="G20" s="27">
        <v>1000</v>
      </c>
      <c r="H20" s="45" t="str">
        <f t="shared" si="0"/>
        <v>Yes</v>
      </c>
    </row>
    <row r="23" spans="1:8" ht="15" customHeight="1" x14ac:dyDescent="0.55000000000000004"/>
    <row r="24" spans="1:8" ht="15" customHeight="1" x14ac:dyDescent="0.55000000000000004"/>
    <row r="25" spans="1:8" ht="15" customHeight="1" x14ac:dyDescent="0.55000000000000004"/>
    <row r="26" spans="1:8" ht="15" customHeight="1" x14ac:dyDescent="0.55000000000000004"/>
    <row r="27" spans="1:8" ht="15" customHeight="1" x14ac:dyDescent="0.55000000000000004"/>
    <row r="28" spans="1:8" ht="15" customHeight="1" x14ac:dyDescent="0.55000000000000004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tabSelected="1" workbookViewId="0">
      <selection activeCell="D6" sqref="D6"/>
    </sheetView>
  </sheetViews>
  <sheetFormatPr defaultRowHeight="14.4" x14ac:dyDescent="0.55000000000000004"/>
  <cols>
    <col min="1" max="1" width="13.1015625" customWidth="1"/>
    <col min="2" max="4" width="9.1015625" bestFit="1" customWidth="1"/>
    <col min="5" max="5" width="9.734375" bestFit="1" customWidth="1"/>
    <col min="6" max="6" width="9.62890625" bestFit="1" customWidth="1"/>
  </cols>
  <sheetData>
    <row r="1" spans="1:6" ht="25.5" customHeight="1" x14ac:dyDescent="0.55000000000000004">
      <c r="A1" s="5" t="s">
        <v>44</v>
      </c>
      <c r="B1" s="15">
        <v>3000</v>
      </c>
      <c r="C1" s="15">
        <v>6000</v>
      </c>
      <c r="D1" s="15">
        <v>9000</v>
      </c>
      <c r="E1" s="15">
        <v>12000</v>
      </c>
      <c r="F1" s="15">
        <v>15000</v>
      </c>
    </row>
    <row r="2" spans="1:6" ht="25.5" customHeight="1" x14ac:dyDescent="0.55000000000000004">
      <c r="A2" s="5" t="s">
        <v>32</v>
      </c>
      <c r="B2" s="6">
        <v>1.4999999999999999E-2</v>
      </c>
      <c r="C2" s="6">
        <v>1.7500000000000002E-2</v>
      </c>
      <c r="D2" s="6">
        <v>1.9E-2</v>
      </c>
      <c r="E2" s="6">
        <v>2.2499999999999999E-2</v>
      </c>
      <c r="F2" s="6">
        <v>2.5000000000000001E-2</v>
      </c>
    </row>
    <row r="3" spans="1:6" ht="25.5" customHeight="1" x14ac:dyDescent="0.55000000000000004"/>
    <row r="4" spans="1:6" ht="30" customHeight="1" x14ac:dyDescent="0.55000000000000004"/>
    <row r="5" spans="1:6" ht="24" customHeight="1" x14ac:dyDescent="0.55000000000000004">
      <c r="A5" s="5" t="s">
        <v>36</v>
      </c>
      <c r="B5" s="5" t="s">
        <v>43</v>
      </c>
    </row>
    <row r="6" spans="1:6" ht="24" customHeight="1" x14ac:dyDescent="0.55000000000000004">
      <c r="A6" s="3" t="s">
        <v>41</v>
      </c>
      <c r="B6" s="14">
        <v>300</v>
      </c>
    </row>
    <row r="7" spans="1:6" ht="24" customHeight="1" x14ac:dyDescent="0.55000000000000004">
      <c r="A7" s="3" t="s">
        <v>40</v>
      </c>
      <c r="B7" s="14">
        <v>500</v>
      </c>
    </row>
    <row r="8" spans="1:6" ht="24" customHeight="1" x14ac:dyDescent="0.55000000000000004">
      <c r="A8" s="3" t="s">
        <v>42</v>
      </c>
      <c r="B8" s="14">
        <v>500</v>
      </c>
    </row>
    <row r="9" spans="1:6" ht="24" customHeight="1" x14ac:dyDescent="0.55000000000000004">
      <c r="A9" s="3" t="s">
        <v>38</v>
      </c>
      <c r="B9" s="14">
        <v>500</v>
      </c>
    </row>
    <row r="10" spans="1:6" ht="24" customHeight="1" x14ac:dyDescent="0.55000000000000004">
      <c r="A10" s="3" t="s">
        <v>39</v>
      </c>
      <c r="B10" s="14">
        <v>250</v>
      </c>
    </row>
  </sheetData>
  <sortState xmlns:xlrd2="http://schemas.microsoft.com/office/spreadsheetml/2017/richdata2" ref="A6:B10">
    <sortCondition ref="A6:A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97F82-0FC2-41A6-B06E-0FB5A49CA06A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Commissions</vt:lpstr>
      <vt:lpstr>Family Day</vt:lpstr>
      <vt:lpstr>Tables</vt:lpstr>
      <vt:lpstr>Range Names</vt:lpstr>
      <vt:lpstr>H_Rates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cp:lastPrinted>2014-09-09T23:08:49Z</cp:lastPrinted>
  <dcterms:created xsi:type="dcterms:W3CDTF">2014-09-09T22:16:39Z</dcterms:created>
  <dcterms:modified xsi:type="dcterms:W3CDTF">2020-03-19T18:56:32Z</dcterms:modified>
</cp:coreProperties>
</file>