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zhaor\MASTER\UNIVERSITY\2\AER210 - Vector Calculus and Fluid Mechanics\Microfluidics Lab\"/>
    </mc:Choice>
  </mc:AlternateContent>
  <xr:revisionPtr revIDLastSave="0" documentId="13_ncr:1_{CF9B7725-A6A0-4C47-8585-68C30F1C52D9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O16" i="1"/>
  <c r="Z17" i="1"/>
  <c r="Z16" i="1"/>
  <c r="Q16" i="1"/>
  <c r="V19" i="1"/>
  <c r="X19" i="1" s="1"/>
  <c r="T19" i="1"/>
  <c r="M19" i="1"/>
  <c r="O19" i="1" s="1"/>
  <c r="K19" i="1"/>
  <c r="F19" i="1"/>
  <c r="D19" i="1"/>
  <c r="B19" i="1"/>
  <c r="V18" i="1"/>
  <c r="X18" i="1" s="1"/>
  <c r="T18" i="1"/>
  <c r="M18" i="1"/>
  <c r="O18" i="1" s="1"/>
  <c r="K18" i="1"/>
  <c r="F18" i="1"/>
  <c r="D18" i="1"/>
  <c r="B18" i="1"/>
  <c r="J17" i="1"/>
  <c r="S16" i="1"/>
  <c r="AB16" i="1"/>
  <c r="M16" i="1"/>
  <c r="K16" i="1"/>
  <c r="J16" i="1"/>
  <c r="V17" i="1"/>
  <c r="X17" i="1" s="1"/>
  <c r="T17" i="1"/>
  <c r="F17" i="1"/>
  <c r="D17" i="1"/>
  <c r="B17" i="1"/>
  <c r="V16" i="1"/>
  <c r="X16" i="1" s="1"/>
  <c r="T16" i="1"/>
  <c r="F16" i="1"/>
  <c r="D16" i="1"/>
  <c r="B16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  <c r="B5" i="1"/>
  <c r="B6" i="1"/>
  <c r="B7" i="1"/>
  <c r="B8" i="1"/>
  <c r="B9" i="1"/>
  <c r="K3" i="1"/>
  <c r="K4" i="1"/>
  <c r="K5" i="1"/>
  <c r="K6" i="1"/>
  <c r="K7" i="1"/>
  <c r="K8" i="1"/>
  <c r="B4" i="1"/>
  <c r="B3" i="1"/>
  <c r="K2" i="1"/>
</calcChain>
</file>

<file path=xl/sharedStrings.xml><?xml version="1.0" encoding="utf-8"?>
<sst xmlns="http://schemas.openxmlformats.org/spreadsheetml/2006/main" count="49" uniqueCount="28">
  <si>
    <t>y_actual</t>
  </si>
  <si>
    <t>exposure</t>
  </si>
  <si>
    <t>velocity</t>
  </si>
  <si>
    <t>y_measured</t>
  </si>
  <si>
    <t>4.2cm = 100 microm</t>
  </si>
  <si>
    <t>streak length actual</t>
  </si>
  <si>
    <t>streak length measured</t>
  </si>
  <si>
    <t>STRAIGHT CHANNEL</t>
  </si>
  <si>
    <t>scale:</t>
  </si>
  <si>
    <t>cm</t>
  </si>
  <si>
    <t>mum</t>
  </si>
  <si>
    <t>cm to mum</t>
  </si>
  <si>
    <t>velocity (microm/s)</t>
  </si>
  <si>
    <t>VELOCITY IN BENDS AND DIFFERENT WIDTHS</t>
  </si>
  <si>
    <t>before</t>
  </si>
  <si>
    <t>at</t>
  </si>
  <si>
    <t>after</t>
  </si>
  <si>
    <t>bulb</t>
  </si>
  <si>
    <t>square bulb</t>
  </si>
  <si>
    <t>curve</t>
  </si>
  <si>
    <t>sharp turn</t>
  </si>
  <si>
    <t>scale (cm to mum)</t>
  </si>
  <si>
    <t>channel width</t>
  </si>
  <si>
    <t>channel width measured</t>
  </si>
  <si>
    <t>uncertainty</t>
  </si>
  <si>
    <t>expected value</t>
  </si>
  <si>
    <t>exp val unc</t>
  </si>
  <si>
    <t>y_error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</si>
</sst>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G3" sqref="G3:G9"/>
    </sheetView>
  </sheetViews>
  <sheetFormatPr defaultRowHeight="15" x14ac:dyDescent="0.25"/>
  <cols>
    <col min="1" max="1" width="12.42578125" customWidth="1"/>
    <col min="2" max="2" width="22" customWidth="1"/>
    <col min="3" max="3" width="6.28515625" customWidth="1"/>
    <col min="4" max="4" width="11.85546875" customWidth="1"/>
    <col min="5" max="5" width="7.7109375" customWidth="1"/>
    <col min="6" max="6" width="13.5703125" customWidth="1"/>
    <col min="7" max="7" width="12.28515625" customWidth="1"/>
    <col min="11" max="11" width="11.28515625" customWidth="1"/>
    <col min="12" max="12" width="11" bestFit="1" customWidth="1"/>
    <col min="17" max="17" width="11" bestFit="1" customWidth="1"/>
    <col min="26" max="26" width="11" bestFit="1" customWidth="1"/>
  </cols>
  <sheetData>
    <row r="1" spans="1:28" x14ac:dyDescent="0.25">
      <c r="A1" t="s">
        <v>7</v>
      </c>
      <c r="I1" t="s">
        <v>9</v>
      </c>
      <c r="J1" t="s">
        <v>10</v>
      </c>
      <c r="K1" t="s">
        <v>11</v>
      </c>
      <c r="L1" t="s">
        <v>27</v>
      </c>
      <c r="N1" t="s">
        <v>4</v>
      </c>
    </row>
    <row r="2" spans="1:28" x14ac:dyDescent="0.25">
      <c r="A2" t="s">
        <v>3</v>
      </c>
      <c r="B2" t="s">
        <v>0</v>
      </c>
      <c r="C2" t="s">
        <v>6</v>
      </c>
      <c r="D2" t="s">
        <v>5</v>
      </c>
      <c r="E2" t="s">
        <v>1</v>
      </c>
      <c r="F2" t="s">
        <v>12</v>
      </c>
      <c r="G2" t="s">
        <v>24</v>
      </c>
      <c r="H2" t="s">
        <v>8</v>
      </c>
      <c r="I2">
        <v>4.2</v>
      </c>
      <c r="J2">
        <v>100</v>
      </c>
      <c r="K2">
        <f>J2/I2</f>
        <v>23.80952380952381</v>
      </c>
      <c r="L2">
        <f>B3*SQRT((0.05/A3)^2+(0.05/4.2)^2)</f>
        <v>1.193509255749847</v>
      </c>
    </row>
    <row r="3" spans="1:28" x14ac:dyDescent="0.25">
      <c r="A3">
        <v>0.3</v>
      </c>
      <c r="B3">
        <f>A3*K2</f>
        <v>7.1428571428571432</v>
      </c>
      <c r="C3">
        <v>0.3</v>
      </c>
      <c r="D3">
        <f>C3*K2</f>
        <v>7.1428571428571432</v>
      </c>
      <c r="E3">
        <v>0.43259999999999998</v>
      </c>
      <c r="F3">
        <f>D3/E3</f>
        <v>16.511458952513046</v>
      </c>
      <c r="G3">
        <v>2.7</v>
      </c>
      <c r="I3">
        <v>4.2</v>
      </c>
      <c r="J3">
        <v>100</v>
      </c>
      <c r="K3">
        <f t="shared" ref="K3:K8" si="0">J3/I3</f>
        <v>23.80952380952381</v>
      </c>
      <c r="L3">
        <f t="shared" ref="L3:L8" si="1">B4*SQRT((0.05/A4)^2+(0.05/4.2)^2)</f>
        <v>1.2025625530383461</v>
      </c>
    </row>
    <row r="4" spans="1:28" x14ac:dyDescent="0.25">
      <c r="A4">
        <v>0.6</v>
      </c>
      <c r="B4">
        <f>A4*K2</f>
        <v>14.285714285714286</v>
      </c>
      <c r="C4">
        <v>0.6</v>
      </c>
      <c r="D4">
        <f t="shared" ref="D4:D9" si="2">C4*K3</f>
        <v>14.285714285714286</v>
      </c>
      <c r="E4">
        <v>0.43259999999999998</v>
      </c>
      <c r="F4">
        <f t="shared" ref="F4:F9" si="3">D4/E4</f>
        <v>33.022917905026091</v>
      </c>
      <c r="G4">
        <v>2.8</v>
      </c>
      <c r="I4">
        <v>4.2</v>
      </c>
      <c r="J4">
        <v>100</v>
      </c>
      <c r="K4">
        <f t="shared" si="0"/>
        <v>23.80952380952381</v>
      </c>
      <c r="L4">
        <f t="shared" si="1"/>
        <v>1.2237547134310036</v>
      </c>
    </row>
    <row r="5" spans="1:28" x14ac:dyDescent="0.25">
      <c r="A5">
        <v>1</v>
      </c>
      <c r="B5">
        <f t="shared" ref="B5:B9" si="4">A5*K3</f>
        <v>23.80952380952381</v>
      </c>
      <c r="C5">
        <v>1.3</v>
      </c>
      <c r="D5">
        <f t="shared" si="2"/>
        <v>30.952380952380953</v>
      </c>
      <c r="E5">
        <v>0.43259999999999998</v>
      </c>
      <c r="F5">
        <f t="shared" si="3"/>
        <v>71.549655460889866</v>
      </c>
      <c r="G5">
        <v>2.9</v>
      </c>
      <c r="I5">
        <v>4.2</v>
      </c>
      <c r="J5">
        <v>100</v>
      </c>
      <c r="K5">
        <f t="shared" si="0"/>
        <v>23.80952380952381</v>
      </c>
      <c r="L5">
        <f t="shared" si="1"/>
        <v>1.2951995077999845</v>
      </c>
    </row>
    <row r="6" spans="1:28" x14ac:dyDescent="0.25">
      <c r="A6">
        <v>1.8</v>
      </c>
      <c r="B6">
        <f t="shared" si="4"/>
        <v>42.857142857142861</v>
      </c>
      <c r="C6">
        <v>2</v>
      </c>
      <c r="D6">
        <f t="shared" si="2"/>
        <v>47.61904761904762</v>
      </c>
      <c r="E6">
        <v>0.43259999999999998</v>
      </c>
      <c r="F6">
        <f t="shared" si="3"/>
        <v>110.07639301675363</v>
      </c>
      <c r="G6">
        <v>3</v>
      </c>
      <c r="I6">
        <v>4.2</v>
      </c>
      <c r="J6">
        <v>100</v>
      </c>
      <c r="K6">
        <f t="shared" si="0"/>
        <v>23.80952380952381</v>
      </c>
      <c r="L6">
        <f t="shared" si="1"/>
        <v>1.3439081169081291</v>
      </c>
    </row>
    <row r="7" spans="1:28" x14ac:dyDescent="0.25">
      <c r="A7">
        <v>2.2000000000000002</v>
      </c>
      <c r="B7">
        <f t="shared" si="4"/>
        <v>52.380952380952387</v>
      </c>
      <c r="C7">
        <v>1.5</v>
      </c>
      <c r="D7">
        <f t="shared" si="2"/>
        <v>35.714285714285715</v>
      </c>
      <c r="E7">
        <v>0.43259999999999998</v>
      </c>
      <c r="F7">
        <f t="shared" si="3"/>
        <v>82.55729476256522</v>
      </c>
      <c r="G7">
        <v>2.9</v>
      </c>
      <c r="I7">
        <v>4.2</v>
      </c>
      <c r="J7">
        <v>100</v>
      </c>
      <c r="K7">
        <f t="shared" si="0"/>
        <v>23.80952380952381</v>
      </c>
      <c r="L7">
        <f t="shared" si="1"/>
        <v>1.4152480422698333</v>
      </c>
    </row>
    <row r="8" spans="1:28" x14ac:dyDescent="0.25">
      <c r="A8">
        <v>2.7</v>
      </c>
      <c r="B8">
        <f t="shared" si="4"/>
        <v>64.285714285714292</v>
      </c>
      <c r="C8">
        <v>0.8</v>
      </c>
      <c r="D8">
        <f t="shared" si="2"/>
        <v>19.047619047619047</v>
      </c>
      <c r="E8">
        <v>0.43259999999999998</v>
      </c>
      <c r="F8">
        <f t="shared" si="3"/>
        <v>44.030557206701452</v>
      </c>
      <c r="G8">
        <v>2.8</v>
      </c>
      <c r="I8">
        <v>4.2</v>
      </c>
      <c r="J8">
        <v>100</v>
      </c>
      <c r="K8">
        <f t="shared" si="0"/>
        <v>23.80952380952381</v>
      </c>
      <c r="L8">
        <f t="shared" si="1"/>
        <v>1.4629804875922834</v>
      </c>
    </row>
    <row r="9" spans="1:28" x14ac:dyDescent="0.25">
      <c r="A9">
        <v>3</v>
      </c>
      <c r="B9">
        <f t="shared" si="4"/>
        <v>71.428571428571431</v>
      </c>
      <c r="C9">
        <v>0.3</v>
      </c>
      <c r="D9">
        <f t="shared" si="2"/>
        <v>7.1428571428571432</v>
      </c>
      <c r="E9">
        <v>0.43259999999999998</v>
      </c>
      <c r="F9">
        <f t="shared" si="3"/>
        <v>16.511458952513046</v>
      </c>
      <c r="G9">
        <v>2.8</v>
      </c>
    </row>
    <row r="13" spans="1:28" x14ac:dyDescent="0.25">
      <c r="A13" t="s">
        <v>13</v>
      </c>
    </row>
    <row r="14" spans="1:28" x14ac:dyDescent="0.25">
      <c r="B14" t="s">
        <v>14</v>
      </c>
      <c r="K14" t="s">
        <v>15</v>
      </c>
      <c r="T14" t="s">
        <v>16</v>
      </c>
    </row>
    <row r="15" spans="1:28" x14ac:dyDescent="0.25">
      <c r="B15" t="s">
        <v>21</v>
      </c>
      <c r="C15" t="s">
        <v>6</v>
      </c>
      <c r="D15" t="s">
        <v>5</v>
      </c>
      <c r="E15" t="s">
        <v>1</v>
      </c>
      <c r="F15" t="s">
        <v>2</v>
      </c>
      <c r="G15" t="s">
        <v>24</v>
      </c>
      <c r="H15" t="s">
        <v>25</v>
      </c>
      <c r="I15" t="s">
        <v>26</v>
      </c>
      <c r="J15" t="s">
        <v>23</v>
      </c>
      <c r="K15" t="s">
        <v>21</v>
      </c>
      <c r="L15" t="s">
        <v>6</v>
      </c>
      <c r="M15" t="s">
        <v>5</v>
      </c>
      <c r="N15" t="s">
        <v>1</v>
      </c>
      <c r="O15" t="s">
        <v>2</v>
      </c>
      <c r="P15" t="s">
        <v>24</v>
      </c>
      <c r="Q15" t="s">
        <v>25</v>
      </c>
      <c r="R15" t="s">
        <v>26</v>
      </c>
      <c r="S15" t="s">
        <v>22</v>
      </c>
      <c r="T15" t="s">
        <v>21</v>
      </c>
      <c r="U15" t="s">
        <v>6</v>
      </c>
      <c r="V15" t="s">
        <v>5</v>
      </c>
      <c r="W15" t="s">
        <v>1</v>
      </c>
      <c r="X15" t="s">
        <v>2</v>
      </c>
      <c r="Y15" t="s">
        <v>24</v>
      </c>
      <c r="Z15" t="s">
        <v>25</v>
      </c>
      <c r="AA15" t="s">
        <v>26</v>
      </c>
      <c r="AB15" t="s">
        <v>22</v>
      </c>
    </row>
    <row r="16" spans="1:28" x14ac:dyDescent="0.25">
      <c r="A16" t="s">
        <v>17</v>
      </c>
      <c r="B16">
        <f>100/4.2</f>
        <v>23.80952380952381</v>
      </c>
      <c r="C16">
        <v>1.6</v>
      </c>
      <c r="D16">
        <f>C16*B16</f>
        <v>38.095238095238095</v>
      </c>
      <c r="E16">
        <v>8.6499999999999994E-2</v>
      </c>
      <c r="F16">
        <f>D16/E16</f>
        <v>440.40737682356183</v>
      </c>
      <c r="G16">
        <v>14.7</v>
      </c>
      <c r="J16">
        <f>4*(100/4.2)</f>
        <v>95.238095238095241</v>
      </c>
      <c r="K16">
        <f>100/4.2</f>
        <v>23.80952380952381</v>
      </c>
      <c r="L16">
        <v>0.9</v>
      </c>
      <c r="M16">
        <f>K16*L16</f>
        <v>21.428571428571431</v>
      </c>
      <c r="N16">
        <v>8.6499999999999994E-2</v>
      </c>
      <c r="O16">
        <f>M16/N16</f>
        <v>247.72914946325355</v>
      </c>
      <c r="P16">
        <v>14.1</v>
      </c>
      <c r="Q16">
        <f>((J16/S16)^2)*F16</f>
        <v>110.10184420589046</v>
      </c>
      <c r="R16">
        <v>4.3899999999999997</v>
      </c>
      <c r="S16">
        <f>8*(100/4.2)</f>
        <v>190.47619047619048</v>
      </c>
      <c r="T16">
        <f>100/4.2</f>
        <v>23.80952380952381</v>
      </c>
      <c r="U16">
        <v>0.6</v>
      </c>
      <c r="V16">
        <f>T16*U16</f>
        <v>14.285714285714286</v>
      </c>
      <c r="W16">
        <v>8.6499999999999994E-2</v>
      </c>
      <c r="X16">
        <f>V16/W16</f>
        <v>165.15276630883568</v>
      </c>
      <c r="Y16">
        <v>13.9</v>
      </c>
      <c r="Z16">
        <f>((J16/AB16)^2)*F16</f>
        <v>28.406220324220676</v>
      </c>
      <c r="AA16">
        <v>1.1599999999999999</v>
      </c>
      <c r="AB16">
        <f>3.9*(500/5.2)</f>
        <v>374.99999999999994</v>
      </c>
    </row>
    <row r="17" spans="1:28" x14ac:dyDescent="0.25">
      <c r="A17" t="s">
        <v>18</v>
      </c>
      <c r="B17">
        <f>100/4.2</f>
        <v>23.80952380952381</v>
      </c>
      <c r="C17">
        <v>1.1000000000000001</v>
      </c>
      <c r="D17">
        <f>C17*B17</f>
        <v>26.190476190476193</v>
      </c>
      <c r="E17">
        <v>3.7699999999999997E-2</v>
      </c>
      <c r="F17">
        <f>D17/E17</f>
        <v>694.70759125931556</v>
      </c>
      <c r="G17">
        <v>32.700000000000003</v>
      </c>
      <c r="J17">
        <f>4*(100/4.2)</f>
        <v>95.238095238095241</v>
      </c>
      <c r="T17">
        <f>100/4.2</f>
        <v>23.80952380952381</v>
      </c>
      <c r="U17">
        <v>0.3</v>
      </c>
      <c r="V17">
        <f>T17*U17</f>
        <v>7.1428571428571432</v>
      </c>
      <c r="W17">
        <v>3.7699999999999997E-2</v>
      </c>
      <c r="X17">
        <f>V17/W17</f>
        <v>189.46570670708604</v>
      </c>
      <c r="Y17">
        <v>31.7</v>
      </c>
      <c r="Z17">
        <f>((J17/AB17)^2)*F17</f>
        <v>44.808552119522489</v>
      </c>
      <c r="AA17">
        <v>2.36</v>
      </c>
      <c r="AB17">
        <v>375</v>
      </c>
    </row>
    <row r="18" spans="1:28" x14ac:dyDescent="0.25">
      <c r="A18" t="s">
        <v>19</v>
      </c>
      <c r="B18">
        <f>100/4.2</f>
        <v>23.80952380952381</v>
      </c>
      <c r="C18">
        <v>0.4</v>
      </c>
      <c r="D18">
        <f>C18*B18</f>
        <v>9.5238095238095237</v>
      </c>
      <c r="E18">
        <v>0.1159</v>
      </c>
      <c r="F18">
        <f>D18/E18</f>
        <v>82.172644726570525</v>
      </c>
      <c r="G18">
        <v>10.3</v>
      </c>
      <c r="K18">
        <f>100/4.2</f>
        <v>23.80952380952381</v>
      </c>
      <c r="L18">
        <v>1.5</v>
      </c>
      <c r="M18">
        <f>K18*L18</f>
        <v>35.714285714285715</v>
      </c>
      <c r="N18">
        <v>0.1159</v>
      </c>
      <c r="O18">
        <f>M18/N18</f>
        <v>308.14741772463947</v>
      </c>
      <c r="P18">
        <v>10.9</v>
      </c>
      <c r="T18">
        <f>100/4.2</f>
        <v>23.80952380952381</v>
      </c>
      <c r="U18">
        <v>0.7</v>
      </c>
      <c r="V18">
        <f>T18*U18</f>
        <v>16.666666666666668</v>
      </c>
      <c r="W18">
        <v>0.1159</v>
      </c>
      <c r="X18">
        <f>V18/W18</f>
        <v>143.80212827149842</v>
      </c>
      <c r="Y18">
        <v>10.4</v>
      </c>
    </row>
    <row r="19" spans="1:28" x14ac:dyDescent="0.25">
      <c r="A19" t="s">
        <v>20</v>
      </c>
      <c r="B19">
        <f>100/4.2</f>
        <v>23.80952380952381</v>
      </c>
      <c r="C19">
        <v>0.5</v>
      </c>
      <c r="D19">
        <f>B19*C19</f>
        <v>11.904761904761905</v>
      </c>
      <c r="E19">
        <v>4.1599999999999998E-2</v>
      </c>
      <c r="F19">
        <f>D19/E19</f>
        <v>286.17216117216117</v>
      </c>
      <c r="G19">
        <v>28.8</v>
      </c>
      <c r="K19">
        <f>100/4.2</f>
        <v>23.80952380952381</v>
      </c>
      <c r="L19">
        <v>0.9</v>
      </c>
      <c r="M19">
        <f>K19*L19</f>
        <v>21.428571428571431</v>
      </c>
      <c r="N19">
        <v>4.1599999999999998E-2</v>
      </c>
      <c r="O19">
        <f>M19/N19</f>
        <v>515.10989010989022</v>
      </c>
      <c r="P19">
        <v>29.3</v>
      </c>
      <c r="T19">
        <f>100/4.2</f>
        <v>23.80952380952381</v>
      </c>
      <c r="U19">
        <v>0.4</v>
      </c>
      <c r="V19">
        <f>T19*U19</f>
        <v>9.5238095238095237</v>
      </c>
      <c r="W19">
        <v>4.1599999999999998E-2</v>
      </c>
      <c r="X19">
        <f>V19/W19</f>
        <v>228.93772893772893</v>
      </c>
      <c r="Y19">
        <v>28.7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Zhao</dc:creator>
  <cp:lastModifiedBy>Regis Zhao</cp:lastModifiedBy>
  <dcterms:created xsi:type="dcterms:W3CDTF">2015-06-05T18:17:20Z</dcterms:created>
  <dcterms:modified xsi:type="dcterms:W3CDTF">2021-10-21T04:03:14Z</dcterms:modified>
</cp:coreProperties>
</file>