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k\Box Sync\EO 13771 Tracking\OIRA reports\Cumulative data\"/>
    </mc:Choice>
  </mc:AlternateContent>
  <xr:revisionPtr revIDLastSave="0" documentId="13_ncr:1_{80548F7D-7EFF-4702-BAF0-B5EA32218D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Y pivot" sheetId="3" r:id="rId1"/>
    <sheet name="Agency pivot" sheetId="2" r:id="rId2"/>
    <sheet name="Data" sheetId="1" r:id="rId3"/>
    <sheet name="Deflators" sheetId="5" r:id="rId4"/>
  </sheets>
  <calcPr calcId="191029"/>
  <pivotCaches>
    <pivotCache cacheId="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M2" i="1"/>
  <c r="L2" i="1"/>
  <c r="O2" i="1" s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K2" i="1"/>
  <c r="J2" i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6" i="5"/>
  <c r="Q2" i="1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43" i="5"/>
  <c r="R2" i="1" l="1"/>
  <c r="P2" i="1"/>
</calcChain>
</file>

<file path=xl/sharedStrings.xml><?xml version="1.0" encoding="utf-8"?>
<sst xmlns="http://schemas.openxmlformats.org/spreadsheetml/2006/main" count="275" uniqueCount="162">
  <si>
    <t>Fiscal Year</t>
  </si>
  <si>
    <t>Cost Cap</t>
  </si>
  <si>
    <t>USDA</t>
  </si>
  <si>
    <t>DOC</t>
  </si>
  <si>
    <t>DOD</t>
  </si>
  <si>
    <t>ED</t>
  </si>
  <si>
    <t>DOE</t>
  </si>
  <si>
    <t>HHS</t>
  </si>
  <si>
    <t>DHS</t>
  </si>
  <si>
    <t>HUD</t>
  </si>
  <si>
    <t>DOI</t>
  </si>
  <si>
    <t>DOJ</t>
  </si>
  <si>
    <t>DOL</t>
  </si>
  <si>
    <t>DOS</t>
  </si>
  <si>
    <t>DOT</t>
  </si>
  <si>
    <t>VA</t>
  </si>
  <si>
    <t>EPA</t>
  </si>
  <si>
    <t>EEOC</t>
  </si>
  <si>
    <t>FAR</t>
  </si>
  <si>
    <t>GSA</t>
  </si>
  <si>
    <t>NASA</t>
  </si>
  <si>
    <t>OMB</t>
  </si>
  <si>
    <t>SBA</t>
  </si>
  <si>
    <t>SSA</t>
  </si>
  <si>
    <t>USAID</t>
  </si>
  <si>
    <t>OPM</t>
  </si>
  <si>
    <t>Cap year</t>
  </si>
  <si>
    <t>Dereg Actions</t>
  </si>
  <si>
    <t>Reg Actions</t>
  </si>
  <si>
    <t>Agency</t>
  </si>
  <si>
    <t>PV Costs</t>
  </si>
  <si>
    <t>Row Labels</t>
  </si>
  <si>
    <t>Grand Total</t>
  </si>
  <si>
    <t>Sum of Dereg Actions</t>
  </si>
  <si>
    <t>Sum of Reg Actions</t>
  </si>
  <si>
    <t>agency_id</t>
  </si>
  <si>
    <t>(All)</t>
  </si>
  <si>
    <t>Adjusted Cap (2019)</t>
  </si>
  <si>
    <t>Adjusted Cap (2016)</t>
  </si>
  <si>
    <t>Adjusted Cap (2020)</t>
  </si>
  <si>
    <t>Sum of Adjusted Cap (2020)</t>
  </si>
  <si>
    <t>Cost year</t>
  </si>
  <si>
    <t>Adjusted PV Costs (2016)</t>
  </si>
  <si>
    <t>Adjusted PV Costs (2019)</t>
  </si>
  <si>
    <t>Adjusted PV Costs (2020)</t>
  </si>
  <si>
    <t>Table 10.1 - GROSS DOMESTIC PRODUCT AND DEFLATORS USED IN THE HISTORICAL TABLES:  1940 - 2025</t>
  </si>
  <si>
    <t>(Fiscal Year 2012 = 1.000)</t>
  </si>
  <si>
    <t>GDP (in
billions of
dollars)</t>
  </si>
  <si>
    <t>GDP
(Chained)
Price Index</t>
  </si>
  <si>
    <t>Composite Outlay Deflators</t>
  </si>
  <si>
    <t>Total</t>
  </si>
  <si>
    <t>Total
Defense</t>
  </si>
  <si>
    <t>Total
Nondefense</t>
  </si>
  <si>
    <t>Payment for Individuals</t>
  </si>
  <si>
    <t>Other
Grants</t>
  </si>
  <si>
    <t>Net Interest</t>
  </si>
  <si>
    <t>Undis-
tributed
Offsetting
Receipts</t>
  </si>
  <si>
    <t>All Other</t>
  </si>
  <si>
    <t>Addendum: Direct Capital</t>
  </si>
  <si>
    <t>Direct</t>
  </si>
  <si>
    <t>Grants</t>
  </si>
  <si>
    <t>Defense</t>
  </si>
  <si>
    <t>Nondefense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</si>
  <si>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</si>
  <si>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</si>
  <si>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</si>
  <si>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</si>
  <si>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</si>
  <si>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</si>
  <si>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</si>
  <si>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</si>
  <si>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</si>
  <si>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</si>
  <si>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</si>
  <si>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</si>
  <si>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</si>
  <si>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</si>
  <si>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</si>
  <si>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</si>
  <si>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</si>
  <si>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</si>
  <si>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</si>
  <si>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</si>
  <si>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</si>
  <si>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</si>
  <si>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</si>
  <si>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</si>
  <si>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</si>
  <si>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</si>
  <si>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</si>
  <si>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</si>
  <si>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</si>
  <si>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</si>
  <si>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</si>
  <si>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</si>
  <si>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</si>
  <si>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</si>
  <si>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</si>
  <si>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</si>
  <si>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</si>
  <si>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</si>
  <si>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</si>
  <si>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</si>
  <si>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</si>
  <si>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</si>
  <si>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</si>
  <si>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</si>
  <si>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</si>
  <si>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</si>
  <si>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</si>
  <si>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</si>
  <si>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</si>
  <si>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</si>
  <si>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</si>
  <si>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</si>
  <si>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</si>
  <si>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</si>
  <si>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</si>
  <si>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</si>
  <si>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</si>
  <si>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</si>
  <si>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</si>
  <si>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</si>
  <si>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</si>
  <si>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</si>
  <si>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</si>
  <si>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</si>
  <si>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</si>
  <si>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</si>
  <si>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</si>
  <si>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</si>
  <si>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</si>
  <si>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</si>
  <si>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</si>
  <si>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</si>
  <si>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</si>
  <si>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</si>
  <si>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</si>
  <si>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</si>
  <si>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</si>
  <si>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</si>
  <si>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</si>
  <si>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</si>
  <si>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</si>
  <si>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 estimate</t>
  </si>
  <si>
    <t>2021 estimate</t>
  </si>
  <si>
    <t>2022 estimate</t>
  </si>
  <si>
    <t>2023 estimate</t>
  </si>
  <si>
    <t>2024 estimate</t>
  </si>
  <si>
    <t>2025 estimate</t>
  </si>
  <si>
    <t>Note: Constant dollar research and development outlays are based on the GDP (chained) price index.</t>
  </si>
  <si>
    <t>year</t>
  </si>
  <si>
    <t>Cost Deflator</t>
  </si>
  <si>
    <t>Cap Deflator</t>
  </si>
  <si>
    <t>Sum of Adjusted PV Costs (2020)</t>
  </si>
  <si>
    <t>Reindex 2016</t>
  </si>
  <si>
    <t>Reindex 2020</t>
  </si>
  <si>
    <t>Cap ($2020)</t>
  </si>
  <si>
    <t>PV Costs ($2020)</t>
  </si>
  <si>
    <t>Reindex 2019</t>
  </si>
  <si>
    <t>Discount Rate</t>
  </si>
  <si>
    <t>TREAS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</si>
</sst>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,##0.0"/>
    <numFmt numFmtId="166" formatCode="##,##0.0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Times New Roman"/>
    </font>
    <font>
      <sz val="10"/>
      <color indexed="8"/>
      <name val="Times New Roman"/>
    </font>
    <font>
      <b/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Fill="1"/>
    <xf numFmtId="0" fontId="1" fillId="0" borderId="0" xfId="1"/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top" wrapText="1"/>
    </xf>
    <xf numFmtId="165" fontId="3" fillId="0" borderId="7" xfId="1" applyNumberFormat="1" applyFont="1" applyBorder="1" applyAlignment="1">
      <alignment horizontal="right" vertical="top" wrapText="1"/>
    </xf>
    <xf numFmtId="166" fontId="3" fillId="0" borderId="7" xfId="1" applyNumberFormat="1" applyFont="1" applyBorder="1" applyAlignment="1">
      <alignment horizontal="right" vertical="top" wrapText="1"/>
    </xf>
    <xf numFmtId="166" fontId="3" fillId="0" borderId="0" xfId="1" applyNumberFormat="1" applyFont="1" applyAlignment="1">
      <alignment horizontal="right" vertical="top" wrapText="1"/>
    </xf>
    <xf numFmtId="166" fontId="3" fillId="0" borderId="8" xfId="1" applyNumberFormat="1" applyFont="1" applyBorder="1" applyAlignment="1">
      <alignment horizontal="right" vertical="top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center" wrapText="1"/>
    </xf>
    <xf numFmtId="0" fontId="1" fillId="0" borderId="10" xfId="1" applyBorder="1"/>
    <xf numFmtId="0" fontId="4" fillId="0" borderId="11" xfId="1" applyFont="1" applyBorder="1"/>
    <xf numFmtId="166" fontId="3" fillId="2" borderId="7" xfId="1" applyNumberFormat="1" applyFont="1" applyFill="1" applyBorder="1" applyAlignment="1">
      <alignment horizontal="right" vertical="top" wrapText="1"/>
    </xf>
    <xf numFmtId="0" fontId="1" fillId="2" borderId="10" xfId="1" applyFont="1" applyFill="1" applyBorder="1"/>
    <xf numFmtId="0" fontId="5" fillId="0" borderId="1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F24B1C4A-4B46-43F5-8F84-04AA683F28B1}"/>
  </cellStyles>
  <dxfs count="152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febrizi" refreshedDate="44224.816859143517" createdVersion="6" refreshedVersion="6" minRefreshableVersion="3" recordCount="100" xr:uid="{85C017A4-90D9-4C3D-B132-9F890242AABC}">
  <cacheSource type="worksheet">
    <worksheetSource ref="A1:T101" sheet="Data"/>
  </cacheSource>
  <cacheFields count="20">
    <cacheField name="agency_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Fiscal 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Agency" numFmtId="0">
      <sharedItems count="26">
        <s v="USDA"/>
        <s v="DOC"/>
        <s v="DOD"/>
        <s v="ED"/>
        <s v="DOE"/>
        <s v="HHS"/>
        <s v="DHS"/>
        <s v="HUD"/>
        <s v="DOI"/>
        <s v="DOJ"/>
        <s v="DOL"/>
        <s v="DOS"/>
        <s v="DOT"/>
        <s v="TREAS"/>
        <s v="VA"/>
        <s v="EPA"/>
        <s v="EEOC"/>
        <s v="FAR"/>
        <s v="GSA"/>
        <s v="NASA"/>
        <s v="OMB"/>
        <s v="OPM"/>
        <s v="SBA"/>
        <s v="SSA"/>
        <s v="USAID"/>
        <s v="Treasury" u="1"/>
      </sharedItems>
    </cacheField>
    <cacheField name="Dereg Actions" numFmtId="0">
      <sharedItems containsSemiMixedTypes="0" containsString="0" containsNumber="1" containsInteger="1" minValue="0" maxValue="30"/>
    </cacheField>
    <cacheField name="Reg Actions" numFmtId="0">
      <sharedItems containsSemiMixedTypes="0" containsString="0" containsNumber="1" containsInteger="1" minValue="0" maxValue="13"/>
    </cacheField>
    <cacheField name="Cost Cap" numFmtId="164">
      <sharedItems containsString="0" containsBlank="1" containsNumber="1" minValue="-40000" maxValue="35230.199999999997"/>
    </cacheField>
    <cacheField name="PV Costs" numFmtId="164">
      <sharedItems containsSemiMixedTypes="0" containsString="0" containsNumber="1" minValue="-96247.9" maxValue="38949.1"/>
    </cacheField>
    <cacheField name="Cap year" numFmtId="0">
      <sharedItems containsSemiMixedTypes="0" containsString="0" containsNumber="1" containsInteger="1" minValue="2016" maxValue="2019"/>
    </cacheField>
    <cacheField name="Cost year" numFmtId="0">
      <sharedItems containsSemiMixedTypes="0" containsString="0" containsNumber="1" containsInteger="1" minValue="2016" maxValue="2020"/>
    </cacheField>
    <cacheField name="Cap Deflator" numFmtId="0">
      <sharedItems containsSemiMixedTypes="0" containsString="0" containsNumber="1" minValue="0.92493345164152618" maxValue="0.97861579414374444"/>
    </cacheField>
    <cacheField name="Cost Deflator" numFmtId="0">
      <sharedItems containsSemiMixedTypes="0" containsString="0" containsNumber="1" minValue="0.92493345164152618" maxValue="1"/>
    </cacheField>
    <cacheField name="Cap ($2020)" numFmtId="0">
      <sharedItems containsSemiMixedTypes="0" containsString="0" containsNumber="1" minValue="-40874.059298213797" maxValue="36000.032097198295"/>
    </cacheField>
    <cacheField name="PV Costs ($2020)" numFmtId="0">
      <sharedItems containsSemiMixedTypes="0" containsString="0" containsNumber="1" minValue="-96247.9" maxValue="38949.1"/>
    </cacheField>
    <cacheField name="Discount Rate" numFmtId="0">
      <sharedItems containsSemiMixedTypes="0" containsString="0" containsNumber="1" minValue="1.07" maxValue="1.07"/>
    </cacheField>
    <cacheField name="Adjusted Cap (2016)" numFmtId="164">
      <sharedItems containsSemiMixedTypes="0" containsString="0" containsNumber="1" minValue="-33365.407825042705" maxValue="29386.74976894549"/>
    </cacheField>
    <cacheField name="Adjusted PV Costs (2016)" numFmtId="164">
      <sharedItems containsSemiMixedTypes="0" containsString="0" containsNumber="1" minValue="-73427.062079629002" maxValue="29714.081903560262"/>
    </cacheField>
    <cacheField name="Adjusted Cap (2019)" numFmtId="164">
      <sharedItems containsSemiMixedTypes="0" containsString="0" containsNumber="1" minValue="-40874.059298213797" maxValue="36000.032097198295"/>
    </cacheField>
    <cacheField name="Adjusted PV Costs (2019)" numFmtId="164">
      <sharedItems containsSemiMixedTypes="0" containsString="0" containsNumber="1" minValue="-89951.308411214952" maxValue="36401.028037383177"/>
    </cacheField>
    <cacheField name="Adjusted Cap (2020)" numFmtId="164">
      <sharedItems containsSemiMixedTypes="0" containsString="0" containsNumber="1" minValue="-43735.243449088768" maxValue="38520.034344002175"/>
    </cacheField>
    <cacheField name="Adjusted PV Costs (2020)" numFmtId="164">
      <sharedItems containsSemiMixedTypes="0" containsString="0" containsNumber="1" minValue="-96247.9" maxValue="3894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5"/>
    <n v="0"/>
    <n v="0"/>
    <n v="-183.6"/>
    <n v="2016"/>
    <n v="2016"/>
    <n v="0.92493345164152618"/>
    <n v="0.92493345164152618"/>
    <n v="0"/>
    <n v="-198.50076745970836"/>
    <n v="1.07"/>
    <n v="0"/>
    <n v="-198.50076745970836"/>
    <n v="0"/>
    <n v="-243.17197567114351"/>
    <n v="0"/>
    <n v="-260.19401396812356"/>
  </r>
  <r>
    <x v="1"/>
    <x v="0"/>
    <x v="1"/>
    <n v="7"/>
    <n v="0"/>
    <n v="0"/>
    <n v="-15.7"/>
    <n v="2016"/>
    <n v="2016"/>
    <n v="0.92493345164152618"/>
    <n v="0.92493345164152618"/>
    <n v="0"/>
    <n v="-16.974194167306216"/>
    <n v="1.07"/>
    <n v="0"/>
    <n v="-16.974194167306216"/>
    <n v="0"/>
    <n v="-20.79411774529931"/>
    <n v="0"/>
    <n v="-22.249705987470261"/>
  </r>
  <r>
    <x v="2"/>
    <x v="0"/>
    <x v="2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3"/>
    <x v="0"/>
    <x v="3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4"/>
    <x v="0"/>
    <x v="4"/>
    <n v="0"/>
    <n v="1"/>
    <n v="0"/>
    <n v="514.29999999999995"/>
    <n v="2016"/>
    <n v="2016"/>
    <n v="0.92493345164152618"/>
    <n v="0.92493345164152618"/>
    <n v="0"/>
    <n v="556.04000383729851"/>
    <n v="1.07"/>
    <n v="0"/>
    <n v="556.04000383729851"/>
    <n v="0"/>
    <n v="681.1729144208557"/>
    <n v="0"/>
    <n v="728.85501843031557"/>
  </r>
  <r>
    <x v="5"/>
    <x v="0"/>
    <x v="5"/>
    <n v="7"/>
    <n v="1"/>
    <n v="0"/>
    <n v="-5.3"/>
    <n v="2016"/>
    <n v="2016"/>
    <n v="0.92493345164152618"/>
    <n v="0.92493345164152618"/>
    <n v="0"/>
    <n v="-5.7301419800460476"/>
    <n v="1.07"/>
    <n v="0"/>
    <n v="-5.7301419800460476"/>
    <n v="0"/>
    <n v="-7.0196703216615512"/>
    <n v="0"/>
    <n v="-7.5110472441778589"/>
  </r>
  <r>
    <x v="6"/>
    <x v="0"/>
    <x v="6"/>
    <n v="4"/>
    <n v="0"/>
    <n v="0"/>
    <n v="-540.70000000000005"/>
    <n v="2016"/>
    <n v="2016"/>
    <n v="0.92493345164152618"/>
    <n v="0.92493345164152618"/>
    <n v="0"/>
    <n v="-584.58259785111284"/>
    <n v="1.07"/>
    <n v="0"/>
    <n v="-584.58259785111284"/>
    <n v="0"/>
    <n v="-716.13881941932084"/>
    <n v="0"/>
    <n v="-766.26853677867325"/>
  </r>
  <r>
    <x v="7"/>
    <x v="0"/>
    <x v="7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8"/>
    <x v="0"/>
    <x v="8"/>
    <n v="12"/>
    <n v="0"/>
    <n v="0"/>
    <n v="-1150.3"/>
    <n v="2016"/>
    <n v="2016"/>
    <n v="0.92493345164152618"/>
    <n v="0.92493345164152618"/>
    <n v="0"/>
    <n v="-1243.6570414428243"/>
    <n v="1.07"/>
    <n v="0"/>
    <n v="-1243.6570414428243"/>
    <n v="0"/>
    <n v="-1523.533353020242"/>
    <n v="0"/>
    <n v="-1630.1806877316587"/>
  </r>
  <r>
    <x v="9"/>
    <x v="0"/>
    <x v="9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10"/>
    <x v="0"/>
    <x v="10"/>
    <n v="7"/>
    <n v="0"/>
    <n v="0"/>
    <n v="-112.9"/>
    <n v="2016"/>
    <n v="2016"/>
    <n v="0.92493345164152618"/>
    <n v="0.92493345164152618"/>
    <n v="0"/>
    <n v="-122.06283576362242"/>
    <n v="1.07"/>
    <n v="0"/>
    <n v="-122.06283576362242"/>
    <n v="0"/>
    <n v="-149.53222251237531"/>
    <n v="0"/>
    <n v="-159.99947808824157"/>
  </r>
  <r>
    <x v="11"/>
    <x v="0"/>
    <x v="11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12"/>
    <x v="0"/>
    <x v="12"/>
    <n v="2"/>
    <n v="0"/>
    <n v="0"/>
    <n v="-312"/>
    <n v="2016"/>
    <n v="2016"/>
    <n v="0.92493345164152618"/>
    <n v="0.92493345164152618"/>
    <n v="0"/>
    <n v="-337.32156561780505"/>
    <n v="1.07"/>
    <n v="0"/>
    <n v="-337.32156561780505"/>
    <n v="0"/>
    <n v="-413.23342270913281"/>
    <n v="0"/>
    <n v="-442.15976229877202"/>
  </r>
  <r>
    <x v="13"/>
    <x v="0"/>
    <x v="13"/>
    <n v="4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14"/>
    <x v="0"/>
    <x v="14"/>
    <n v="1"/>
    <n v="0"/>
    <n v="0"/>
    <n v="-26.7"/>
    <n v="2016"/>
    <n v="2016"/>
    <n v="0.92493345164152618"/>
    <n v="0.92493345164152618"/>
    <n v="0"/>
    <n v="-28.866941673062165"/>
    <n v="1.07"/>
    <n v="0"/>
    <n v="-28.866941673062165"/>
    <n v="0"/>
    <n v="-35.3632448279931"/>
    <n v="0"/>
    <n v="-37.838671965952614"/>
  </r>
  <r>
    <x v="15"/>
    <x v="0"/>
    <x v="15"/>
    <n v="16"/>
    <n v="1"/>
    <n v="0"/>
    <n v="-306.89999999999998"/>
    <n v="2016"/>
    <n v="2016"/>
    <n v="0.92493345164152618"/>
    <n v="0.92493345164152618"/>
    <n v="0"/>
    <n v="-331.80765541059094"/>
    <n v="1.07"/>
    <n v="0"/>
    <n v="-331.80765541059094"/>
    <n v="0"/>
    <n v="-406.47864560715658"/>
    <n v="0"/>
    <n v="-434.93215079965751"/>
  </r>
  <r>
    <x v="16"/>
    <x v="0"/>
    <x v="16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17"/>
    <x v="0"/>
    <x v="17"/>
    <n v="1"/>
    <n v="0"/>
    <n v="0"/>
    <n v="-5957.1"/>
    <n v="2016"/>
    <n v="2016"/>
    <n v="0.92493345164152618"/>
    <n v="0.92493345164152618"/>
    <n v="0"/>
    <n v="-6440.571469685342"/>
    <n v="1.07"/>
    <n v="0"/>
    <n v="-6440.571469685342"/>
    <n v="0"/>
    <n v="-7889.9769949377414"/>
    <n v="0"/>
    <n v="-8442.2753845833831"/>
  </r>
  <r>
    <x v="18"/>
    <x v="0"/>
    <x v="18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19"/>
    <x v="0"/>
    <x v="19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20"/>
    <x v="0"/>
    <x v="20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21"/>
    <x v="0"/>
    <x v="21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22"/>
    <x v="0"/>
    <x v="22"/>
    <n v="1"/>
    <n v="0"/>
    <n v="0"/>
    <n v="-51.4"/>
    <n v="2016"/>
    <n v="2016"/>
    <n v="0.92493345164152618"/>
    <n v="0.92493345164152618"/>
    <n v="0"/>
    <n v="-55.571565617805064"/>
    <n v="1.07"/>
    <n v="0"/>
    <n v="-55.571565617805064"/>
    <n v="0"/>
    <n v="-68.077557459132777"/>
    <n v="0"/>
    <n v="-72.842986481272064"/>
  </r>
  <r>
    <x v="23"/>
    <x v="0"/>
    <x v="23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24"/>
    <x v="0"/>
    <x v="24"/>
    <n v="0"/>
    <n v="0"/>
    <n v="0"/>
    <n v="0"/>
    <n v="2016"/>
    <n v="2016"/>
    <n v="0.92493345164152618"/>
    <n v="0.92493345164152618"/>
    <n v="0"/>
    <n v="0"/>
    <n v="1.07"/>
    <n v="0"/>
    <n v="0"/>
    <n v="0"/>
    <n v="0"/>
    <n v="0"/>
    <n v="0"/>
  </r>
  <r>
    <x v="0"/>
    <x v="1"/>
    <x v="0"/>
    <n v="8"/>
    <n v="3"/>
    <n v="-800"/>
    <n v="-397.7"/>
    <n v="2016"/>
    <n v="2018"/>
    <n v="0.92493345164152618"/>
    <n v="0.96175687666370901"/>
    <n v="-864.92709132770528"/>
    <n v="-413.51406956361285"/>
    <n v="1.07"/>
    <n v="-864.92709132770528"/>
    <n v="-361.17920304272235"/>
    <n v="-1059.5728787413661"/>
    <n v="-442.46005443306575"/>
    <n v="-1133.7429802532617"/>
    <n v="-473.43225824338037"/>
  </r>
  <r>
    <x v="1"/>
    <x v="1"/>
    <x v="1"/>
    <n v="14"/>
    <n v="1"/>
    <n v="-10"/>
    <n v="-814.4"/>
    <n v="2016"/>
    <n v="2018"/>
    <n v="0.92493345164152618"/>
    <n v="0.96175687666370901"/>
    <n v="-10.811588641596316"/>
    <n v="-846.78365162837895"/>
    <n v="1.07"/>
    <n v="-10.811588641596316"/>
    <n v="-739.61363580083753"/>
    <n v="-13.244660984267076"/>
    <n v="-906.05850724236552"/>
    <n v="-14.171787253165771"/>
    <n v="-969.48260274933114"/>
  </r>
  <r>
    <x v="2"/>
    <x v="1"/>
    <x v="2"/>
    <n v="4"/>
    <n v="0"/>
    <n v="-1012.9"/>
    <n v="-69.7"/>
    <n v="2016"/>
    <n v="2018"/>
    <n v="0.92493345164152618"/>
    <n v="0.96175687666370901"/>
    <n v="-1095.1058135072908"/>
    <n v="-72.471537964756891"/>
    <n v="1.07"/>
    <n v="-1095.1058135072908"/>
    <n v="-63.299447955941027"/>
    <n v="-1341.5517110964122"/>
    <n v="-77.544545622289874"/>
    <n v="-1435.460330873161"/>
    <n v="-82.972663815850169"/>
  </r>
  <r>
    <x v="3"/>
    <x v="1"/>
    <x v="3"/>
    <n v="24"/>
    <n v="0"/>
    <n v="-42.9"/>
    <n v="-37.200000000000003"/>
    <n v="2016"/>
    <n v="2018"/>
    <n v="0.92493345164152618"/>
    <n v="0.96175687666370901"/>
    <n v="-46.381715272448197"/>
    <n v="-38.679213949626352"/>
    <n v="1.07"/>
    <n v="-46.381715272448197"/>
    <n v="-33.783923442769108"/>
    <n v="-56.819595622505759"/>
    <n v="-41.3867589261002"/>
    <n v="-60.796967316081158"/>
    <n v="-44.283832050927209"/>
  </r>
  <r>
    <x v="4"/>
    <x v="1"/>
    <x v="4"/>
    <n v="4"/>
    <n v="0"/>
    <n v="-1142.9000000000001"/>
    <n v="-387.3"/>
    <n v="2016"/>
    <n v="2018"/>
    <n v="0.92493345164152618"/>
    <n v="0.96175687666370901"/>
    <n v="-1235.6564658480431"/>
    <n v="-402.70052587877109"/>
    <n v="1.07"/>
    <n v="-1235.6564658480431"/>
    <n v="-351.73423519850735"/>
    <n v="-1513.7323038918844"/>
    <n v="-430.88956269028512"/>
    <n v="-1619.6935651643162"/>
    <n v="-461.051832078605"/>
  </r>
  <r>
    <x v="5"/>
    <x v="1"/>
    <x v="5"/>
    <n v="25"/>
    <n v="4"/>
    <n v="-410"/>
    <n v="-12487.3"/>
    <n v="2016"/>
    <n v="2018"/>
    <n v="0.92493345164152618"/>
    <n v="0.96175687666370901"/>
    <n v="-443.27513430544894"/>
    <n v="-12983.842697665836"/>
    <n v="1.07"/>
    <n v="-443.27513430544894"/>
    <n v="-11340.591053948672"/>
    <n v="-543.03110035495013"/>
    <n v="-13892.711686502445"/>
    <n v="-581.04327737979656"/>
    <n v="-14865.201504557615"/>
  </r>
  <r>
    <x v="6"/>
    <x v="1"/>
    <x v="6"/>
    <n v="13"/>
    <n v="0"/>
    <n v="0"/>
    <n v="-163.5"/>
    <n v="2016"/>
    <n v="2018"/>
    <n v="0.92493345164152618"/>
    <n v="0.96175687666370901"/>
    <n v="0"/>
    <n v="-170.00138389150288"/>
    <n v="1.07"/>
    <n v="0"/>
    <n v="-148.48579255088032"/>
    <n v="0"/>
    <n v="-181.9014807639081"/>
    <n v="0"/>
    <n v="-194.63458441738166"/>
  </r>
  <r>
    <x v="7"/>
    <x v="1"/>
    <x v="7"/>
    <n v="2"/>
    <n v="1"/>
    <n v="-414.3"/>
    <n v="-507"/>
    <n v="2016"/>
    <n v="2018"/>
    <n v="0.92493345164152618"/>
    <n v="0.96175687666370901"/>
    <n v="-447.92411742133538"/>
    <n v="-527.16025463603648"/>
    <n v="1.07"/>
    <n v="-447.92411742133538"/>
    <n v="-460.44218240548207"/>
    <n v="-548.72630457818502"/>
    <n v="-564.06147246055912"/>
    <n v="-587.13714589865788"/>
    <n v="-603.54577553279819"/>
  </r>
  <r>
    <x v="8"/>
    <x v="1"/>
    <x v="8"/>
    <n v="18"/>
    <n v="0"/>
    <n v="-2800"/>
    <n v="-2519.4"/>
    <n v="2016"/>
    <n v="2018"/>
    <n v="0.92493345164152618"/>
    <n v="0.96175687666370901"/>
    <n v="-3027.2448196469686"/>
    <n v="-2619.58095765292"/>
    <n v="1.07"/>
    <n v="-3027.2448196469686"/>
    <n v="-2288.0434602610881"/>
    <n v="-3708.5050755947818"/>
    <n v="-2802.9516246886246"/>
    <n v="-3968.1004308864162"/>
    <n v="-2999.1582384168282"/>
  </r>
  <r>
    <x v="9"/>
    <x v="1"/>
    <x v="9"/>
    <n v="5"/>
    <n v="0"/>
    <n v="-28.6"/>
    <n v="-78.5"/>
    <n v="2016"/>
    <n v="2018"/>
    <n v="0.92493345164152618"/>
    <n v="0.96175687666370901"/>
    <n v="-30.921143514965465"/>
    <n v="-81.621459544238391"/>
    <n v="1.07"/>
    <n v="-30.921143514965465"/>
    <n v="-71.291343824122961"/>
    <n v="-37.879730415003841"/>
    <n v="-87.334961712335087"/>
    <n v="-40.531311544054105"/>
    <n v="-93.448409032198541"/>
  </r>
  <r>
    <x v="10"/>
    <x v="1"/>
    <x v="10"/>
    <n v="11"/>
    <n v="0"/>
    <n v="-1957.1"/>
    <n v="-3280.2"/>
    <n v="2016"/>
    <n v="2018"/>
    <n v="0.92493345164152618"/>
    <n v="0.96175687666370901"/>
    <n v="-2115.9360130468149"/>
    <n v="-3410.6332687517297"/>
    <n v="1.07"/>
    <n v="-2115.9360130468149"/>
    <n v="-2978.9791848648174"/>
    <n v="-2592.1126012309096"/>
    <n v="-3649.3775975643512"/>
    <n v="-2773.5604833170728"/>
    <n v="-3904.8340293938554"/>
  </r>
  <r>
    <x v="11"/>
    <x v="1"/>
    <x v="11"/>
    <n v="0"/>
    <n v="0"/>
    <n v="-15.7"/>
    <n v="0"/>
    <n v="2016"/>
    <n v="2018"/>
    <n v="0.92493345164152618"/>
    <n v="0.96175687666370901"/>
    <n v="-16.974194167306216"/>
    <n v="0"/>
    <n v="1.07"/>
    <n v="-16.974194167306216"/>
    <n v="0"/>
    <n v="-20.79411774529931"/>
    <n v="0"/>
    <n v="-22.249705987470261"/>
    <n v="0"/>
  </r>
  <r>
    <x v="12"/>
    <x v="1"/>
    <x v="12"/>
    <n v="23"/>
    <n v="1"/>
    <n v="-500"/>
    <n v="-1237.3"/>
    <n v="2016"/>
    <n v="2018"/>
    <n v="0.92493345164152618"/>
    <n v="0.96175687666370901"/>
    <n v="-540.57943207981577"/>
    <n v="-1286.499769351416"/>
    <n v="1.07"/>
    <n v="-540.57943207981577"/>
    <n v="-1123.6787224660809"/>
    <n v="-662.23304921335387"/>
    <n v="-1376.5547532060152"/>
    <n v="-708.58936265828856"/>
    <n v="-1472.9135859304363"/>
  </r>
  <r>
    <x v="13"/>
    <x v="1"/>
    <x v="13"/>
    <n v="4"/>
    <n v="0"/>
    <n v="0"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14"/>
    <x v="1"/>
    <x v="14"/>
    <n v="3"/>
    <n v="1"/>
    <n v="-34.299999999999997"/>
    <n v="-212.4"/>
    <n v="2016"/>
    <n v="2018"/>
    <n v="0.92493345164152618"/>
    <n v="0.96175687666370901"/>
    <n v="-37.083749040675364"/>
    <n v="-220.84583448657625"/>
    <n v="1.07"/>
    <n v="-37.083749040675364"/>
    <n v="-192.89530481839134"/>
    <n v="-45.429187176036073"/>
    <n v="-236.30504290063661"/>
    <n v="-48.609230278358595"/>
    <n v="-252.84639590368116"/>
  </r>
  <r>
    <x v="15"/>
    <x v="1"/>
    <x v="15"/>
    <n v="10"/>
    <n v="3"/>
    <n v="-571.4"/>
    <n v="-1227.9000000000001"/>
    <n v="2016"/>
    <n v="2018"/>
    <n v="0.92493345164152618"/>
    <n v="0.96175687666370901"/>
    <n v="-617.77417498081343"/>
    <n v="-1276.7259894824247"/>
    <n v="1.07"/>
    <n v="-617.77417498081343"/>
    <n v="-1115.1419246068867"/>
    <n v="-756.79992864102064"/>
    <n v="-1366.0968087461945"/>
    <n v="-809.77592364589202"/>
    <n v="-1461.723585358428"/>
  </r>
  <r>
    <x v="16"/>
    <x v="1"/>
    <x v="16"/>
    <n v="0"/>
    <n v="0"/>
    <n v="0"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17"/>
    <x v="1"/>
    <x v="17"/>
    <n v="2"/>
    <n v="0"/>
    <n v="0"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18"/>
    <x v="1"/>
    <x v="18"/>
    <n v="2"/>
    <n v="0"/>
    <n v="0"/>
    <n v="-7.7"/>
    <n v="2016"/>
    <n v="2018"/>
    <n v="0.92493345164152618"/>
    <n v="0.96175687666370901"/>
    <n v="0"/>
    <n v="-8.0061813820463144"/>
    <n v="1.07"/>
    <n v="0"/>
    <n v="-6.9929088846591965"/>
    <n v="0"/>
    <n v="-8.5666140787895575"/>
    <n v="0"/>
    <n v="-9.1662770643048255"/>
  </r>
  <r>
    <x v="19"/>
    <x v="1"/>
    <x v="19"/>
    <n v="1"/>
    <n v="0"/>
    <n v="0"/>
    <n v="-4.7"/>
    <n v="2016"/>
    <n v="2018"/>
    <n v="0.92493345164152618"/>
    <n v="0.96175687666370901"/>
    <n v="0"/>
    <n v="-4.8868899344958017"/>
    <n v="1.07"/>
    <n v="0"/>
    <n v="-4.2683989295971712"/>
    <n v="0"/>
    <n v="-5.2289722299105081"/>
    <n v="0"/>
    <n v="-5.5950002860042432"/>
  </r>
  <r>
    <x v="20"/>
    <x v="1"/>
    <x v="20"/>
    <n v="0"/>
    <n v="0"/>
    <n v="0"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21"/>
    <x v="1"/>
    <x v="21"/>
    <n v="1"/>
    <n v="0"/>
    <m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22"/>
    <x v="1"/>
    <x v="22"/>
    <n v="2"/>
    <n v="0"/>
    <n v="-51.4"/>
    <n v="0"/>
    <n v="2016"/>
    <n v="2018"/>
    <n v="0.92493345164152618"/>
    <n v="0.96175687666370901"/>
    <n v="-55.571565617805064"/>
    <n v="0"/>
    <n v="1.07"/>
    <n v="-55.571565617805064"/>
    <n v="0"/>
    <n v="-68.077557459132777"/>
    <n v="0"/>
    <n v="-72.842986481272064"/>
    <n v="0"/>
  </r>
  <r>
    <x v="23"/>
    <x v="1"/>
    <x v="23"/>
    <n v="0"/>
    <n v="0"/>
    <n v="0"/>
    <n v="0"/>
    <n v="2016"/>
    <n v="2018"/>
    <n v="0.92493345164152618"/>
    <n v="0.96175687666370901"/>
    <n v="0"/>
    <n v="0"/>
    <n v="1.07"/>
    <n v="0"/>
    <n v="0"/>
    <n v="0"/>
    <n v="0"/>
    <n v="0"/>
    <n v="0"/>
  </r>
  <r>
    <x v="24"/>
    <x v="1"/>
    <x v="24"/>
    <n v="0"/>
    <n v="0"/>
    <n v="-17.100000000000001"/>
    <n v="0"/>
    <n v="2016"/>
    <n v="2018"/>
    <n v="0.92493345164152618"/>
    <n v="0.96175687666370901"/>
    <n v="-18.487816577129703"/>
    <n v="0"/>
    <n v="1.07"/>
    <n v="-18.487816577129703"/>
    <n v="0"/>
    <n v="-22.648370283096703"/>
    <n v="0"/>
    <n v="-24.233756202913472"/>
    <n v="0"/>
  </r>
  <r>
    <x v="0"/>
    <x v="2"/>
    <x v="0"/>
    <n v="13"/>
    <n v="0"/>
    <n v="-981.3"/>
    <n v="-2152"/>
    <n v="2018"/>
    <n v="2019"/>
    <n v="0.96175687666370901"/>
    <n v="0.97861579414374444"/>
    <n v="-1020.3202324937724"/>
    <n v="-2199.0243902439024"/>
    <n v="1.07"/>
    <n v="-891.18720630078815"/>
    <n v="-1795.0589409872975"/>
    <n v="-1091.7426487683365"/>
    <n v="-2199.0243902439024"/>
    <n v="-1168.1646341821202"/>
    <n v="-2352.9560975609756"/>
  </r>
  <r>
    <x v="1"/>
    <x v="2"/>
    <x v="1"/>
    <n v="18"/>
    <n v="0"/>
    <n v="-51.2"/>
    <n v="-73.2"/>
    <n v="2018"/>
    <n v="2019"/>
    <n v="0.96175687666370901"/>
    <n v="0.97861579414374444"/>
    <n v="-53.235907371528739"/>
    <n v="-74.799528515731254"/>
    <n v="1.07"/>
    <n v="-46.49830323305855"/>
    <n v="-61.058696319828158"/>
    <n v="-56.962420887535757"/>
    <n v="-74.799528515731254"/>
    <n v="-60.949790349663253"/>
    <n v="-80.035495511832451"/>
  </r>
  <r>
    <x v="2"/>
    <x v="2"/>
    <x v="2"/>
    <n v="4"/>
    <n v="0"/>
    <n v="0"/>
    <n v="-21.5"/>
    <n v="2018"/>
    <n v="2019"/>
    <n v="0.96175687666370901"/>
    <n v="0.97861579414374444"/>
    <n v="0"/>
    <n v="-21.969806872789917"/>
    <n v="1.07"/>
    <n v="0"/>
    <n v="-17.933906705960457"/>
    <n v="0"/>
    <n v="-21.969806872789917"/>
    <n v="0"/>
    <n v="-23.507693353885212"/>
  </r>
  <r>
    <x v="3"/>
    <x v="2"/>
    <x v="3"/>
    <n v="4"/>
    <n v="0"/>
    <n v="-3173"/>
    <n v="-3081.5"/>
    <n v="2018"/>
    <n v="2019"/>
    <n v="0.96175687666370901"/>
    <n v="0.97861579414374444"/>
    <n v="-3299.1705876925912"/>
    <n v="-3148.8353431861456"/>
    <n v="1.07"/>
    <n v="-2881.623362470601"/>
    <n v="-2570.3876053217277"/>
    <n v="-3530.1125288310727"/>
    <n v="-3148.8353431861456"/>
    <n v="-3777.220405849248"/>
    <n v="-3369.2538172091758"/>
  </r>
  <r>
    <x v="4"/>
    <x v="2"/>
    <x v="4"/>
    <n v="5"/>
    <n v="0"/>
    <n v="0"/>
    <n v="-305.89999999999998"/>
    <n v="2018"/>
    <n v="2019"/>
    <n v="0.96175687666370901"/>
    <n v="0.97861579414374444"/>
    <n v="0"/>
    <n v="-312.58436848309003"/>
    <n v="1.07"/>
    <n v="0"/>
    <n v="-255.16195634201409"/>
    <n v="0"/>
    <n v="-312.58436848309003"/>
    <n v="0"/>
    <n v="-334.46527427690637"/>
  </r>
  <r>
    <x v="5"/>
    <x v="2"/>
    <x v="5"/>
    <n v="14"/>
    <n v="13"/>
    <n v="-8995.6"/>
    <n v="-11400.7"/>
    <n v="2018"/>
    <n v="2019"/>
    <n v="0.96175687666370901"/>
    <n v="0.97861579414374444"/>
    <n v="-9353.2993818617961"/>
    <n v="-11649.822196028652"/>
    <n v="1.07"/>
    <n v="-8169.5339172519825"/>
    <n v="-9509.7251247741096"/>
    <n v="-10008.030338592122"/>
    <n v="-11649.822196028652"/>
    <n v="-10708.592462293571"/>
    <n v="-12465.309749750659"/>
  </r>
  <r>
    <x v="6"/>
    <x v="2"/>
    <x v="6"/>
    <n v="11"/>
    <n v="3"/>
    <n v="0"/>
    <n v="-781.1"/>
    <n v="2018"/>
    <n v="2019"/>
    <n v="0.96175687666370901"/>
    <n v="0.97861579414374444"/>
    <n v="0"/>
    <n v="-798.16819294587003"/>
    <n v="1.07"/>
    <n v="0"/>
    <n v="-651.54300130352146"/>
    <n v="0"/>
    <n v="-798.16819294587003"/>
    <n v="0"/>
    <n v="-854.03996645208099"/>
  </r>
  <r>
    <x v="7"/>
    <x v="2"/>
    <x v="7"/>
    <n v="2"/>
    <n v="1"/>
    <n v="-490.7"/>
    <n v="-365"/>
    <n v="2018"/>
    <n v="2019"/>
    <n v="0.96175687666370901"/>
    <n v="0.97861579414374444"/>
    <n v="-510.2121044376787"/>
    <n v="-372.97579109620091"/>
    <n v="1.07"/>
    <n v="-445.63901164964511"/>
    <n v="-304.4593464035147"/>
    <n v="-545.92695174831624"/>
    <n v="-372.97579109620091"/>
    <n v="-584.14183837069834"/>
    <n v="-399.08409647293502"/>
  </r>
  <r>
    <x v="8"/>
    <x v="2"/>
    <x v="8"/>
    <n v="18"/>
    <n v="0"/>
    <n v="-793.6"/>
    <n v="-1452.8"/>
    <n v="2018"/>
    <n v="2019"/>
    <n v="0.96175687666370901"/>
    <n v="0.97861579414374444"/>
    <n v="-825.15656425869543"/>
    <n v="-1484.5458337111252"/>
    <n v="1.07"/>
    <n v="-720.72370011240753"/>
    <n v="-1211.8316122055512"/>
    <n v="-882.91752375680414"/>
    <n v="-1484.5458337111252"/>
    <n v="-944.72175041978039"/>
    <n v="-1588.464042070904"/>
  </r>
  <r>
    <x v="9"/>
    <x v="2"/>
    <x v="9"/>
    <n v="1"/>
    <n v="1"/>
    <n v="0"/>
    <n v="20.8"/>
    <n v="2018"/>
    <n v="2019"/>
    <n v="0.96175687666370901"/>
    <n v="0.97861579414374444"/>
    <n v="0"/>
    <n v="21.254510835071176"/>
    <n v="1.07"/>
    <n v="0"/>
    <n v="17.35001206902221"/>
    <n v="0"/>
    <n v="21.254510835071176"/>
    <n v="0"/>
    <n v="22.742326593526162"/>
  </r>
  <r>
    <x v="10"/>
    <x v="2"/>
    <x v="10"/>
    <n v="8"/>
    <n v="2"/>
    <n v="-723.2"/>
    <n v="-7959.3"/>
    <n v="2018"/>
    <n v="2019"/>
    <n v="0.96175687666370901"/>
    <n v="0.97861579414374444"/>
    <n v="-751.95719162284342"/>
    <n v="-8133.2225043068274"/>
    <n v="1.07"/>
    <n v="-656.78853316695199"/>
    <n v="-6639.1322625465609"/>
    <n v="-804.59419503644256"/>
    <n v="-8133.2225043068274"/>
    <n v="-860.91578868899342"/>
    <n v="-8702.5480796083066"/>
  </r>
  <r>
    <x v="11"/>
    <x v="2"/>
    <x v="11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12"/>
    <x v="2"/>
    <x v="12"/>
    <n v="23"/>
    <n v="4"/>
    <n v="-1869.5"/>
    <n v="-2319.1999999999998"/>
    <n v="2018"/>
    <n v="2019"/>
    <n v="0.96175687666370901"/>
    <n v="0.97861579414374444"/>
    <n v="-1943.8384537318939"/>
    <n v="-2369.8779581104359"/>
    <n v="1.07"/>
    <n v="-1697.8237869961513"/>
    <n v="-1934.526345695976"/>
    <n v="-2079.9071454931268"/>
    <n v="-2369.8779581104359"/>
    <n v="-2225.5006456776455"/>
    <n v="-2535.7694151781666"/>
  </r>
  <r>
    <x v="13"/>
    <x v="2"/>
    <x v="13"/>
    <n v="4"/>
    <n v="1"/>
    <n v="0"/>
    <n v="61.7"/>
    <n v="2018"/>
    <n v="2019"/>
    <n v="0.96175687666370901"/>
    <n v="0.97861579414374444"/>
    <n v="0"/>
    <n v="63.048236467494789"/>
    <n v="1.07"/>
    <n v="0"/>
    <n v="51.466141570128379"/>
    <n v="0"/>
    <n v="63.048236467494789"/>
    <n v="0"/>
    <n v="67.461613020219431"/>
  </r>
  <r>
    <x v="14"/>
    <x v="2"/>
    <x v="14"/>
    <n v="3"/>
    <n v="3"/>
    <n v="0"/>
    <n v="8129.9"/>
    <n v="2018"/>
    <n v="2019"/>
    <n v="0.96175687666370901"/>
    <n v="0.97861579414374444"/>
    <n v="0"/>
    <n v="8307.5503672137093"/>
    <n v="1.07"/>
    <n v="0"/>
    <n v="6781.4357269203674"/>
    <n v="0"/>
    <n v="8307.5503672137093"/>
    <n v="0"/>
    <n v="8889.0788929186692"/>
  </r>
  <r>
    <x v="15"/>
    <x v="2"/>
    <x v="15"/>
    <n v="18"/>
    <n v="6"/>
    <n v="-817.8"/>
    <n v="8392.4"/>
    <n v="2018"/>
    <n v="2019"/>
    <n v="0.96175687666370901"/>
    <n v="0.97861579414374444"/>
    <n v="-850.31884860226944"/>
    <n v="8575.7863813582371"/>
    <n v="1.07"/>
    <n v="-742.70141374990772"/>
    <n v="7000.3962157722099"/>
    <n v="-909.84116800442837"/>
    <n v="8575.7863813582371"/>
    <n v="-973.53004976473835"/>
    <n v="9176.0914280533143"/>
  </r>
  <r>
    <x v="16"/>
    <x v="2"/>
    <x v="16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17"/>
    <x v="2"/>
    <x v="17"/>
    <n v="1"/>
    <n v="1"/>
    <n v="0"/>
    <n v="-8.8000000000000007"/>
    <n v="2018"/>
    <n v="2019"/>
    <n v="0.96175687666370901"/>
    <n v="0.97861579414374444"/>
    <n v="0"/>
    <n v="-8.9922930456070365"/>
    <n v="1.07"/>
    <n v="0"/>
    <n v="-7.3403897215093963"/>
    <n v="0"/>
    <n v="-8.9922930456070365"/>
    <n v="0"/>
    <n v="-9.6217535587995293"/>
  </r>
  <r>
    <x v="18"/>
    <x v="2"/>
    <x v="18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19"/>
    <x v="2"/>
    <x v="19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20"/>
    <x v="2"/>
    <x v="20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21"/>
    <x v="2"/>
    <x v="21"/>
    <n v="1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22"/>
    <x v="2"/>
    <x v="22"/>
    <n v="1"/>
    <n v="0"/>
    <n v="-8.8000000000000007"/>
    <n v="-16.3"/>
    <n v="2018"/>
    <n v="2019"/>
    <n v="0.96175687666370901"/>
    <n v="0.97861579414374444"/>
    <n v="-9.1499215794815019"/>
    <n v="-16.656179164022124"/>
    <n v="1.07"/>
    <n v="-7.9918958681819383"/>
    <n v="-13.596403688704903"/>
    <n v="-9.7904160900452073"/>
    <n v="-16.656179164022124"/>
    <n v="-10.475745216348372"/>
    <n v="-17.822111705503673"/>
  </r>
  <r>
    <x v="23"/>
    <x v="2"/>
    <x v="23"/>
    <n v="0"/>
    <n v="0"/>
    <n v="0"/>
    <n v="0"/>
    <n v="2018"/>
    <n v="2019"/>
    <n v="0.96175687666370901"/>
    <n v="0.97861579414374444"/>
    <n v="0"/>
    <n v="0"/>
    <n v="1.07"/>
    <n v="0"/>
    <n v="0"/>
    <n v="0"/>
    <n v="0"/>
    <n v="0"/>
    <n v="0"/>
  </r>
  <r>
    <x v="24"/>
    <x v="2"/>
    <x v="24"/>
    <n v="1"/>
    <n v="0"/>
    <n v="0"/>
    <n v="-138.5"/>
    <n v="2018"/>
    <n v="2019"/>
    <n v="0.96175687666370901"/>
    <n v="0.97861579414374444"/>
    <n v="0"/>
    <n v="-141.52643032006529"/>
    <n v="1.07"/>
    <n v="0"/>
    <n v="-115.52772459421038"/>
    <n v="0"/>
    <n v="-141.52643032006529"/>
    <n v="0"/>
    <n v="-151.43328044246988"/>
  </r>
  <r>
    <x v="0"/>
    <x v="3"/>
    <x v="0"/>
    <n v="12"/>
    <n v="2"/>
    <n v="0"/>
    <n v="-1249.2"/>
    <n v="2019"/>
    <n v="2020"/>
    <n v="0.97861579414374444"/>
    <n v="1"/>
    <n v="0"/>
    <n v="-1249.2"/>
    <n v="1.07"/>
    <n v="0"/>
    <n v="-953.00869888976854"/>
    <n v="0"/>
    <n v="-1167.4766355140187"/>
    <n v="0"/>
    <n v="-1249.2"/>
  </r>
  <r>
    <x v="1"/>
    <x v="3"/>
    <x v="1"/>
    <n v="30"/>
    <n v="3"/>
    <n v="0"/>
    <n v="-46.3"/>
    <n v="2019"/>
    <n v="2020"/>
    <n v="0.97861579414374444"/>
    <n v="1"/>
    <n v="0"/>
    <n v="-46.3"/>
    <n v="1.07"/>
    <n v="0"/>
    <n v="-35.322048317800416"/>
    <n v="0"/>
    <n v="-43.271028037383175"/>
    <n v="0"/>
    <n v="-46.3"/>
  </r>
  <r>
    <x v="2"/>
    <x v="3"/>
    <x v="2"/>
    <n v="3"/>
    <n v="0"/>
    <n v="-374.2"/>
    <n v="-2322.3000000000002"/>
    <n v="2019"/>
    <n v="2020"/>
    <n v="0.97861579414374444"/>
    <n v="1"/>
    <n v="-382.37682473479009"/>
    <n v="-2322.3000000000002"/>
    <n v="1.07"/>
    <n v="-312.13339020327453"/>
    <n v="-1771.6715509379678"/>
    <n v="-382.37682473479009"/>
    <n v="-2170.3738317757011"/>
    <n v="-409.14320246622543"/>
    <n v="-2322.3000000000002"/>
  </r>
  <r>
    <x v="3"/>
    <x v="3"/>
    <x v="3"/>
    <n v="3"/>
    <n v="2"/>
    <n v="0"/>
    <n v="-5.8"/>
    <n v="2019"/>
    <n v="2020"/>
    <n v="0.97861579414374444"/>
    <n v="1"/>
    <n v="0"/>
    <n v="-5.8"/>
    <n v="1.07"/>
    <n v="0"/>
    <n v="-4.4247922298756457"/>
    <n v="0"/>
    <n v="-5.4205607476635516"/>
    <n v="0"/>
    <n v="-5.8"/>
  </r>
  <r>
    <x v="4"/>
    <x v="3"/>
    <x v="4"/>
    <n v="2"/>
    <n v="0"/>
    <n v="0"/>
    <n v="-11.3"/>
    <n v="2019"/>
    <n v="2020"/>
    <n v="0.97861579414374444"/>
    <n v="1"/>
    <n v="0"/>
    <n v="-11.3"/>
    <n v="1.07"/>
    <n v="0"/>
    <n v="-8.6207158961370354"/>
    <n v="0"/>
    <n v="-10.560747663551403"/>
    <n v="0"/>
    <n v="-11.3"/>
  </r>
  <r>
    <x v="5"/>
    <x v="3"/>
    <x v="5"/>
    <n v="13"/>
    <n v="10"/>
    <n v="-1871"/>
    <n v="21981.9"/>
    <n v="2019"/>
    <n v="2020"/>
    <n v="0.97861579414374444"/>
    <n v="1"/>
    <n v="-1911.8841236739506"/>
    <n v="21981.9"/>
    <n v="1.07"/>
    <n v="-1560.6669510163726"/>
    <n v="16769.886261707496"/>
    <n v="-1911.8841236739506"/>
    <n v="20543.831775700935"/>
    <n v="-2045.7160123311273"/>
    <n v="21981.9"/>
  </r>
  <r>
    <x v="6"/>
    <x v="3"/>
    <x v="6"/>
    <n v="6"/>
    <n v="5"/>
    <n v="35230.199999999997"/>
    <n v="38949.1"/>
    <n v="2019"/>
    <n v="2020"/>
    <n v="0.97861579414374444"/>
    <n v="1"/>
    <n v="36000.032097198295"/>
    <n v="38949.1"/>
    <n v="1.07"/>
    <n v="29386.74976894549"/>
    <n v="29714.081903560262"/>
    <n v="36000.032097198295"/>
    <n v="36401.028037383177"/>
    <n v="38520.034344002175"/>
    <n v="38949.1"/>
  </r>
  <r>
    <x v="7"/>
    <x v="3"/>
    <x v="7"/>
    <n v="5"/>
    <n v="0"/>
    <n v="-327.39999999999998"/>
    <n v="-633.1"/>
    <n v="2019"/>
    <n v="2020"/>
    <n v="0.97861579414374444"/>
    <n v="1"/>
    <n v="-334.55417535587992"/>
    <n v="-633.1"/>
    <n v="1.07"/>
    <n v="-273.09586304797455"/>
    <n v="-482.98895874728822"/>
    <n v="-334.55417535587992"/>
    <n v="-591.68224299065423"/>
    <n v="-357.97296763079152"/>
    <n v="-633.1"/>
  </r>
  <r>
    <x v="8"/>
    <x v="3"/>
    <x v="8"/>
    <n v="3"/>
    <n v="0"/>
    <n v="-2058.1"/>
    <n v="0"/>
    <n v="2019"/>
    <n v="2020"/>
    <n v="0.97861579414374444"/>
    <n v="1"/>
    <n v="-2103.0725360413453"/>
    <n v="0"/>
    <n v="1.07"/>
    <n v="-1716.7336461180098"/>
    <n v="0"/>
    <n v="-2103.0725360413453"/>
    <n v="0"/>
    <n v="-2250.2876135642396"/>
    <n v="0"/>
  </r>
  <r>
    <x v="9"/>
    <x v="3"/>
    <x v="9"/>
    <n v="1"/>
    <n v="0"/>
    <n v="0"/>
    <n v="-0.1"/>
    <n v="2019"/>
    <n v="2020"/>
    <n v="0.97861579414374444"/>
    <n v="1"/>
    <n v="0"/>
    <n v="-0.1"/>
    <n v="1.07"/>
    <n v="0"/>
    <n v="-7.628952120475252E-2"/>
    <n v="0"/>
    <n v="-9.3457943925233655E-2"/>
    <n v="0"/>
    <n v="-0.1"/>
  </r>
  <r>
    <x v="10"/>
    <x v="3"/>
    <x v="10"/>
    <n v="11"/>
    <n v="3"/>
    <n v="-5706.4"/>
    <n v="-5452.2"/>
    <n v="2019"/>
    <n v="2020"/>
    <n v="0.97861579414374444"/>
    <n v="1"/>
    <n v="-5831.0932994831801"/>
    <n v="-5452.2"/>
    <n v="1.07"/>
    <n v="-4759.9090803205918"/>
    <n v="-4159.4572751255164"/>
    <n v="-5831.0932994831801"/>
    <n v="-5095.5140186915887"/>
    <n v="-6239.2698304470032"/>
    <n v="-5452.2"/>
  </r>
  <r>
    <x v="11"/>
    <x v="3"/>
    <x v="11"/>
    <n v="2"/>
    <n v="0"/>
    <n v="0"/>
    <n v="0"/>
    <n v="2019"/>
    <n v="2020"/>
    <n v="0.97861579414374444"/>
    <n v="1"/>
    <n v="0"/>
    <n v="0"/>
    <n v="1.07"/>
    <n v="0"/>
    <n v="0"/>
    <n v="0"/>
    <n v="0"/>
    <n v="0"/>
    <n v="0"/>
  </r>
  <r>
    <x v="12"/>
    <x v="3"/>
    <x v="12"/>
    <n v="15"/>
    <n v="1"/>
    <n v="-40000"/>
    <n v="-96047.9"/>
    <n v="2019"/>
    <n v="2020"/>
    <n v="0.97861579414374444"/>
    <n v="1"/>
    <n v="-40874.059298213797"/>
    <n v="-96047.9"/>
    <n v="1.07"/>
    <n v="-33365.407825042705"/>
    <n v="-73274.483037219485"/>
    <n v="-40874.059298213797"/>
    <n v="-89764.392523364484"/>
    <n v="-43735.243449088768"/>
    <n v="-96047.9"/>
  </r>
  <r>
    <x v="13"/>
    <x v="3"/>
    <x v="13"/>
    <n v="5"/>
    <n v="7"/>
    <n v="0"/>
    <n v="-1562.6"/>
    <n v="2019"/>
    <n v="2020"/>
    <n v="0.97861579414374444"/>
    <n v="1"/>
    <n v="0"/>
    <n v="-1562.6"/>
    <n v="1.07"/>
    <n v="0"/>
    <n v="-1192.1000583454629"/>
    <n v="0"/>
    <n v="-1460.3738317757009"/>
    <n v="0"/>
    <n v="-1562.6"/>
  </r>
  <r>
    <x v="14"/>
    <x v="3"/>
    <x v="14"/>
    <n v="0"/>
    <n v="1"/>
    <n v="0"/>
    <n v="1413"/>
    <n v="2019"/>
    <n v="2020"/>
    <n v="0.97861579414374444"/>
    <n v="1"/>
    <n v="0"/>
    <n v="1413"/>
    <n v="1.07"/>
    <n v="0"/>
    <n v="1077.9709346231532"/>
    <n v="0"/>
    <n v="1320.5607476635514"/>
    <n v="0"/>
    <n v="1413"/>
  </r>
  <r>
    <x v="15"/>
    <x v="3"/>
    <x v="15"/>
    <n v="25"/>
    <n v="4"/>
    <n v="-40000"/>
    <n v="-96247.9"/>
    <n v="2019"/>
    <n v="2020"/>
    <n v="0.97861579414374444"/>
    <n v="1"/>
    <n v="-40874.059298213797"/>
    <n v="-96247.9"/>
    <n v="1.07"/>
    <n v="-33365.407825042705"/>
    <n v="-73427.062079629002"/>
    <n v="-40874.059298213797"/>
    <n v="-89951.308411214952"/>
    <n v="-43735.243449088768"/>
    <n v="-96247.9"/>
  </r>
  <r>
    <x v="16"/>
    <x v="3"/>
    <x v="16"/>
    <n v="0"/>
    <n v="0"/>
    <n v="0"/>
    <n v="0"/>
    <n v="2019"/>
    <n v="2020"/>
    <n v="0.97861579414374444"/>
    <n v="1"/>
    <n v="0"/>
    <n v="0"/>
    <n v="1.07"/>
    <n v="0"/>
    <n v="0"/>
    <n v="0"/>
    <n v="0"/>
    <n v="0"/>
    <n v="0"/>
  </r>
  <r>
    <x v="17"/>
    <x v="3"/>
    <x v="17"/>
    <n v="2"/>
    <n v="2"/>
    <n v="0"/>
    <n v="-3057.4"/>
    <n v="2019"/>
    <n v="2020"/>
    <n v="0.97861579414374444"/>
    <n v="1"/>
    <n v="0"/>
    <n v="-3057.4"/>
    <n v="1.07"/>
    <n v="0"/>
    <n v="-2332.4758213141035"/>
    <n v="0"/>
    <n v="-2857.3831775700937"/>
    <n v="0"/>
    <n v="-3057.4"/>
  </r>
  <r>
    <x v="18"/>
    <x v="3"/>
    <x v="18"/>
    <n v="1"/>
    <n v="0"/>
    <n v="0"/>
    <n v="-9.8000000000000007"/>
    <n v="2019"/>
    <n v="2020"/>
    <n v="0.97861579414374444"/>
    <n v="1"/>
    <n v="0"/>
    <n v="-9.8000000000000007"/>
    <n v="1.07"/>
    <n v="0"/>
    <n v="-7.4763730780657474"/>
    <n v="0"/>
    <n v="-9.1588785046728987"/>
    <n v="0"/>
    <n v="-9.8000000000000007"/>
  </r>
  <r>
    <x v="19"/>
    <x v="3"/>
    <x v="19"/>
    <n v="1"/>
    <n v="0"/>
    <n v="0"/>
    <n v="0"/>
    <n v="2019"/>
    <n v="2020"/>
    <n v="0.97861579414374444"/>
    <n v="1"/>
    <n v="0"/>
    <n v="0"/>
    <n v="1.07"/>
    <n v="0"/>
    <n v="0"/>
    <n v="0"/>
    <n v="0"/>
    <n v="0"/>
    <n v="0"/>
  </r>
  <r>
    <x v="20"/>
    <x v="3"/>
    <x v="20"/>
    <n v="0"/>
    <n v="0"/>
    <n v="0"/>
    <n v="0"/>
    <n v="2019"/>
    <n v="2020"/>
    <n v="0.97861579414374444"/>
    <n v="1"/>
    <n v="0"/>
    <n v="0"/>
    <n v="1.07"/>
    <n v="0"/>
    <n v="0"/>
    <n v="0"/>
    <n v="0"/>
    <n v="0"/>
    <n v="0"/>
  </r>
  <r>
    <x v="21"/>
    <x v="3"/>
    <x v="21"/>
    <n v="0"/>
    <n v="1"/>
    <n v="0"/>
    <n v="118.2"/>
    <n v="2019"/>
    <n v="2020"/>
    <n v="0.97861579414374444"/>
    <n v="1"/>
    <n v="0"/>
    <n v="118.2"/>
    <n v="1.07"/>
    <n v="0"/>
    <n v="90.174214064017477"/>
    <n v="0"/>
    <n v="110.46728971962617"/>
    <n v="0"/>
    <n v="118.2"/>
  </r>
  <r>
    <x v="22"/>
    <x v="3"/>
    <x v="22"/>
    <n v="4"/>
    <n v="3"/>
    <n v="-267.39999999999998"/>
    <n v="27.4"/>
    <n v="2019"/>
    <n v="2020"/>
    <n v="0.97861579414374444"/>
    <n v="1"/>
    <n v="-273.24308640855924"/>
    <n v="27.4"/>
    <n v="1.07"/>
    <n v="-223.04775131041049"/>
    <n v="20.903328810102188"/>
    <n v="-273.24308640855924"/>
    <n v="25.607476635514018"/>
    <n v="-292.3701024571584"/>
    <n v="27.4"/>
  </r>
  <r>
    <x v="23"/>
    <x v="3"/>
    <x v="23"/>
    <n v="1"/>
    <n v="1"/>
    <n v="3741.9"/>
    <n v="130.19999999999999"/>
    <n v="2019"/>
    <n v="2020"/>
    <n v="0.97861579414374444"/>
    <n v="1"/>
    <n v="3823.6660621996557"/>
    <n v="130.19999999999999"/>
    <n v="1.07"/>
    <n v="3121.250488513183"/>
    <n v="99.328956608587774"/>
    <n v="3823.6660621996557"/>
    <n v="121.68224299065419"/>
    <n v="4091.3226865536317"/>
    <n v="130.19999999999999"/>
  </r>
  <r>
    <x v="24"/>
    <x v="3"/>
    <x v="24"/>
    <n v="0"/>
    <n v="0"/>
    <n v="0"/>
    <n v="0"/>
    <n v="2019"/>
    <n v="2020"/>
    <n v="0.97861579414374444"/>
    <n v="1"/>
    <n v="0"/>
    <n v="0"/>
    <n v="1.07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FE3DC-FA10-49EB-BBC2-485C39D8E55C}" name="PivotTable2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0" firstDataRow="1" firstDataCol="1" rowPageCount="1" colPageCount="1"/>
  <pivotFields count="20"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27">
        <item x="6"/>
        <item x="1"/>
        <item x="2"/>
        <item x="4"/>
        <item x="8"/>
        <item x="9"/>
        <item x="10"/>
        <item x="11"/>
        <item x="12"/>
        <item x="3"/>
        <item x="16"/>
        <item x="15"/>
        <item x="17"/>
        <item x="18"/>
        <item x="5"/>
        <item x="7"/>
        <item x="19"/>
        <item x="20"/>
        <item x="21"/>
        <item x="22"/>
        <item x="23"/>
        <item m="1" x="25"/>
        <item x="24"/>
        <item x="0"/>
        <item x="14"/>
        <item x="13"/>
        <item t="default"/>
      </items>
    </pivotField>
    <pivotField dataField="1"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4" showAll="0" defaultSubtotal="0"/>
    <pivotField numFmtId="164" showAll="0"/>
    <pivotField numFmtId="164" showAll="0" defaultSubtotal="0"/>
    <pivotField numFmtId="164" showAll="0"/>
    <pivotField dataField="1" numFmtId="164"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Dereg Actions" fld="3" baseField="0" baseItem="0"/>
    <dataField name="Sum of Reg Actions" fld="4" baseField="0" baseItem="0"/>
    <dataField name="Sum of Adjusted Cap (2020)" fld="18" baseField="0" baseItem="0"/>
    <dataField name="Sum of Adjusted PV Costs (2020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3A08A-E41E-45B8-B937-B4AD20FA1EFD}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9" firstHeaderRow="0" firstDataRow="1" firstDataCol="2" rowPageCount="1" colPageCount="1"/>
  <pivotFields count="20">
    <pivotField axis="axisRow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outline="0" showAll="0" defaultSubtotal="0">
      <items count="26">
        <item x="6"/>
        <item x="1"/>
        <item x="2"/>
        <item x="4"/>
        <item x="8"/>
        <item x="9"/>
        <item x="10"/>
        <item x="11"/>
        <item x="12"/>
        <item x="3"/>
        <item x="16"/>
        <item x="15"/>
        <item x="17"/>
        <item x="18"/>
        <item x="5"/>
        <item x="7"/>
        <item x="19"/>
        <item x="20"/>
        <item x="21"/>
        <item x="22"/>
        <item x="23"/>
        <item m="1" x="25"/>
        <item x="24"/>
        <item x="0"/>
        <item x="14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 defaultSubtotal="0"/>
    <pivotField numFmtId="164" showAll="0"/>
    <pivotField numFmtId="164" showAll="0" defaultSubtotal="0"/>
    <pivotField numFmtId="164" showAll="0"/>
    <pivotField dataField="1" numFmtId="164" showAll="0"/>
    <pivotField dataField="1" numFmtId="164" showAll="0"/>
  </pivotFields>
  <rowFields count="2">
    <field x="0"/>
    <field x="2"/>
  </rowFields>
  <rowItems count="26">
    <i>
      <x/>
      <x v="23"/>
    </i>
    <i>
      <x v="1"/>
      <x v="1"/>
    </i>
    <i>
      <x v="2"/>
      <x v="2"/>
    </i>
    <i>
      <x v="3"/>
      <x v="9"/>
    </i>
    <i>
      <x v="4"/>
      <x v="3"/>
    </i>
    <i>
      <x v="5"/>
      <x v="14"/>
    </i>
    <i>
      <x v="6"/>
      <x/>
    </i>
    <i>
      <x v="7"/>
      <x v="15"/>
    </i>
    <i>
      <x v="8"/>
      <x v="4"/>
    </i>
    <i>
      <x v="9"/>
      <x v="5"/>
    </i>
    <i>
      <x v="10"/>
      <x v="6"/>
    </i>
    <i>
      <x v="11"/>
      <x v="7"/>
    </i>
    <i>
      <x v="12"/>
      <x v="8"/>
    </i>
    <i>
      <x v="13"/>
      <x v="25"/>
    </i>
    <i>
      <x v="14"/>
      <x v="24"/>
    </i>
    <i>
      <x v="15"/>
      <x v="11"/>
    </i>
    <i>
      <x v="16"/>
      <x v="10"/>
    </i>
    <i>
      <x v="17"/>
      <x v="12"/>
    </i>
    <i>
      <x v="18"/>
      <x v="13"/>
    </i>
    <i>
      <x v="19"/>
      <x v="16"/>
    </i>
    <i>
      <x v="20"/>
      <x v="17"/>
    </i>
    <i>
      <x v="21"/>
      <x v="18"/>
    </i>
    <i>
      <x v="22"/>
      <x v="19"/>
    </i>
    <i>
      <x v="23"/>
      <x v="20"/>
    </i>
    <i>
      <x v="24"/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Dereg Actions" fld="3" baseField="1" baseItem="0"/>
    <dataField name="Sum of Reg Actions" fld="4" baseField="1" baseItem="0"/>
    <dataField name="Sum of Adjusted Cap (2020)" fld="18" baseField="0" baseItem="0"/>
    <dataField name="Sum of Adjusted PV Costs (2020)" fld="19" baseField="0" baseItem="0"/>
  </dataFields>
  <formats count="4">
    <format dxfId="151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9"/>
          </reference>
        </references>
      </pivotArea>
    </format>
    <format dxfId="150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9"/>
          </reference>
        </references>
      </pivotArea>
    </format>
    <format dxfId="149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6"/>
          </reference>
        </references>
      </pivotArea>
    </format>
    <format dxfId="148">
      <pivotArea outline="0" collapsedLevelsAreSubtotals="1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2" count="1" selected="0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20.140625" customWidth="1"/>
    <col min="3" max="3" width="18.140625" customWidth="1"/>
    <col min="4" max="4" width="25.7109375" bestFit="1" customWidth="1"/>
    <col min="5" max="5" width="30.140625" bestFit="1" customWidth="1"/>
    <col min="6" max="7" width="22.42578125" bestFit="1" customWidth="1"/>
  </cols>
  <sheetData>
    <row r="1" spans="1:5" x14ac:dyDescent="0.25">
      <c r="A1" s="2" t="s">
        <v>29</v>
      </c>
      <c r="B1" t="s">
        <v>36</v>
      </c>
    </row>
    <row r="3" spans="1:5" x14ac:dyDescent="0.25">
      <c r="A3" s="2" t="s">
        <v>31</v>
      </c>
      <c r="B3" t="s">
        <v>33</v>
      </c>
      <c r="C3" t="s">
        <v>34</v>
      </c>
      <c r="D3" t="s">
        <v>40</v>
      </c>
      <c r="E3" t="s">
        <v>154</v>
      </c>
    </row>
    <row r="4" spans="1:5" x14ac:dyDescent="0.25">
      <c r="A4">
        <v>2017</v>
      </c>
      <c r="B4" s="3">
        <v>67</v>
      </c>
      <c r="C4" s="3">
        <v>3</v>
      </c>
      <c r="D4" s="3">
        <v>0</v>
      </c>
      <c r="E4" s="3">
        <v>-11547.597407497065</v>
      </c>
    </row>
    <row r="5" spans="1:5" x14ac:dyDescent="0.25">
      <c r="A5">
        <v>2018</v>
      </c>
      <c r="B5" s="3">
        <v>176</v>
      </c>
      <c r="C5" s="3">
        <v>14</v>
      </c>
      <c r="D5" s="3">
        <v>-13900.539245140177</v>
      </c>
      <c r="E5" s="3">
        <v>-27894.29057483163</v>
      </c>
    </row>
    <row r="6" spans="1:5" x14ac:dyDescent="0.25">
      <c r="A6">
        <v>2019</v>
      </c>
      <c r="B6" s="3">
        <v>150</v>
      </c>
      <c r="C6" s="3">
        <v>35</v>
      </c>
      <c r="D6" s="3">
        <v>-21314.213110812805</v>
      </c>
      <c r="E6" s="3">
        <v>-14728.936612566875</v>
      </c>
    </row>
    <row r="7" spans="1:5" x14ac:dyDescent="0.25">
      <c r="A7">
        <v>2020</v>
      </c>
      <c r="B7" s="3">
        <v>145</v>
      </c>
      <c r="C7" s="3">
        <v>45</v>
      </c>
      <c r="D7" s="3">
        <v>-56453.889596518267</v>
      </c>
      <c r="E7" s="3">
        <v>-144026.09999999995</v>
      </c>
    </row>
    <row r="8" spans="1:5" x14ac:dyDescent="0.25">
      <c r="A8" t="s">
        <v>32</v>
      </c>
      <c r="B8" s="3">
        <v>538</v>
      </c>
      <c r="C8" s="3">
        <v>97</v>
      </c>
      <c r="D8" s="3">
        <v>-91668.641952471255</v>
      </c>
      <c r="E8" s="3">
        <v>-198196.92459489551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9.7109375" bestFit="1" customWidth="1"/>
    <col min="3" max="3" width="20.140625" customWidth="1"/>
    <col min="4" max="4" width="18.140625" customWidth="1"/>
    <col min="5" max="5" width="25.7109375" bestFit="1" customWidth="1"/>
    <col min="6" max="8" width="30.140625" bestFit="1" customWidth="1"/>
  </cols>
  <sheetData>
    <row r="1" spans="1:6" x14ac:dyDescent="0.25">
      <c r="A1" s="2" t="s">
        <v>0</v>
      </c>
      <c r="B1" t="s">
        <v>36</v>
      </c>
    </row>
    <row r="3" spans="1:6" x14ac:dyDescent="0.25">
      <c r="A3" s="2" t="s">
        <v>31</v>
      </c>
      <c r="B3" s="2" t="s">
        <v>29</v>
      </c>
      <c r="C3" t="s">
        <v>33</v>
      </c>
      <c r="D3" t="s">
        <v>34</v>
      </c>
      <c r="E3" t="s">
        <v>40</v>
      </c>
      <c r="F3" t="s">
        <v>154</v>
      </c>
    </row>
    <row r="4" spans="1:6" x14ac:dyDescent="0.25">
      <c r="A4">
        <v>1</v>
      </c>
      <c r="B4" t="s">
        <v>2</v>
      </c>
      <c r="C4" s="3">
        <v>38</v>
      </c>
      <c r="D4" s="3">
        <v>5</v>
      </c>
      <c r="E4" s="3">
        <v>-2301.9076144353821</v>
      </c>
      <c r="F4" s="3">
        <v>-4335.7823697724798</v>
      </c>
    </row>
    <row r="5" spans="1:6" x14ac:dyDescent="0.25">
      <c r="A5">
        <v>2</v>
      </c>
      <c r="B5" t="s">
        <v>3</v>
      </c>
      <c r="C5" s="3">
        <v>69</v>
      </c>
      <c r="D5" s="3">
        <v>4</v>
      </c>
      <c r="E5" s="3">
        <v>-75.121577602829021</v>
      </c>
      <c r="F5" s="3">
        <v>-1118.0678042486338</v>
      </c>
    </row>
    <row r="6" spans="1:6" x14ac:dyDescent="0.25">
      <c r="A6">
        <v>3</v>
      </c>
      <c r="B6" t="s">
        <v>4</v>
      </c>
      <c r="C6" s="3">
        <v>11</v>
      </c>
      <c r="D6" s="3">
        <v>0</v>
      </c>
      <c r="E6" s="3">
        <v>-1844.6035333393863</v>
      </c>
      <c r="F6" s="3">
        <v>-2428.7803571697355</v>
      </c>
    </row>
    <row r="7" spans="1:6" x14ac:dyDescent="0.25">
      <c r="A7">
        <v>4</v>
      </c>
      <c r="B7" t="s">
        <v>5</v>
      </c>
      <c r="C7" s="3">
        <v>31</v>
      </c>
      <c r="D7" s="3">
        <v>2</v>
      </c>
      <c r="E7" s="3">
        <v>-3838.017373165329</v>
      </c>
      <c r="F7" s="3">
        <v>-3419.3376492601033</v>
      </c>
    </row>
    <row r="8" spans="1:6" x14ac:dyDescent="0.25">
      <c r="A8">
        <v>5</v>
      </c>
      <c r="B8" t="s">
        <v>6</v>
      </c>
      <c r="C8" s="3">
        <v>11</v>
      </c>
      <c r="D8" s="3">
        <v>1</v>
      </c>
      <c r="E8" s="3">
        <v>-1619.6935651643162</v>
      </c>
      <c r="F8" s="3">
        <v>-77.962087925195803</v>
      </c>
    </row>
    <row r="9" spans="1:6" x14ac:dyDescent="0.25">
      <c r="A9">
        <v>6</v>
      </c>
      <c r="B9" t="s">
        <v>7</v>
      </c>
      <c r="C9" s="3">
        <v>59</v>
      </c>
      <c r="D9" s="3">
        <v>28</v>
      </c>
      <c r="E9" s="3">
        <v>-13335.351752004495</v>
      </c>
      <c r="F9" s="3">
        <v>-5356.122301552452</v>
      </c>
    </row>
    <row r="10" spans="1:6" x14ac:dyDescent="0.25">
      <c r="A10">
        <v>7</v>
      </c>
      <c r="B10" t="s">
        <v>8</v>
      </c>
      <c r="C10" s="3">
        <v>34</v>
      </c>
      <c r="D10" s="3">
        <v>8</v>
      </c>
      <c r="E10" s="3">
        <v>38520.034344002175</v>
      </c>
      <c r="F10" s="3">
        <v>37134.156912351864</v>
      </c>
    </row>
    <row r="11" spans="1:6" x14ac:dyDescent="0.25">
      <c r="A11">
        <v>8</v>
      </c>
      <c r="B11" t="s">
        <v>9</v>
      </c>
      <c r="C11" s="3">
        <v>9</v>
      </c>
      <c r="D11" s="3">
        <v>2</v>
      </c>
      <c r="E11" s="3">
        <v>-1529.2519519001478</v>
      </c>
      <c r="F11" s="3">
        <v>-1635.7298720057333</v>
      </c>
    </row>
    <row r="12" spans="1:6" x14ac:dyDescent="0.25">
      <c r="A12">
        <v>9</v>
      </c>
      <c r="B12" t="s">
        <v>10</v>
      </c>
      <c r="C12" s="3">
        <v>51</v>
      </c>
      <c r="D12" s="3">
        <v>0</v>
      </c>
      <c r="E12" s="3">
        <v>-7163.1097948704355</v>
      </c>
      <c r="F12" s="3">
        <v>-6217.802968219391</v>
      </c>
    </row>
    <row r="13" spans="1:6" x14ac:dyDescent="0.25">
      <c r="A13">
        <v>10</v>
      </c>
      <c r="B13" t="s">
        <v>11</v>
      </c>
      <c r="C13" s="3">
        <v>7</v>
      </c>
      <c r="D13" s="3">
        <v>1</v>
      </c>
      <c r="E13" s="3">
        <v>-40.531311544054105</v>
      </c>
      <c r="F13" s="3">
        <v>-70.806082438672377</v>
      </c>
    </row>
    <row r="14" spans="1:6" x14ac:dyDescent="0.25">
      <c r="A14">
        <v>11</v>
      </c>
      <c r="B14" t="s">
        <v>12</v>
      </c>
      <c r="C14" s="4">
        <v>37</v>
      </c>
      <c r="D14" s="3">
        <v>5</v>
      </c>
      <c r="E14" s="3">
        <v>-9873.7461024530694</v>
      </c>
      <c r="F14" s="3">
        <v>-18219.581587090404</v>
      </c>
    </row>
    <row r="15" spans="1:6" x14ac:dyDescent="0.25">
      <c r="A15">
        <v>12</v>
      </c>
      <c r="B15" t="s">
        <v>13</v>
      </c>
      <c r="C15" s="3">
        <v>2</v>
      </c>
      <c r="D15" s="3">
        <v>0</v>
      </c>
      <c r="E15" s="3">
        <v>-22.249705987470261</v>
      </c>
      <c r="F15" s="3">
        <v>0</v>
      </c>
    </row>
    <row r="16" spans="1:6" x14ac:dyDescent="0.25">
      <c r="A16">
        <v>13</v>
      </c>
      <c r="B16" t="s">
        <v>14</v>
      </c>
      <c r="C16" s="3">
        <v>63</v>
      </c>
      <c r="D16" s="3">
        <v>6</v>
      </c>
      <c r="E16" s="3">
        <v>-46669.333457424698</v>
      </c>
      <c r="F16" s="3">
        <v>-100498.74276340737</v>
      </c>
    </row>
    <row r="17" spans="1:6" x14ac:dyDescent="0.25">
      <c r="A17">
        <v>14</v>
      </c>
      <c r="B17" t="s">
        <v>161</v>
      </c>
      <c r="C17" s="3">
        <v>17</v>
      </c>
      <c r="D17" s="3">
        <v>8</v>
      </c>
      <c r="E17" s="3">
        <v>0</v>
      </c>
      <c r="F17" s="3">
        <v>-1495.1383869797805</v>
      </c>
    </row>
    <row r="18" spans="1:6" x14ac:dyDescent="0.25">
      <c r="A18">
        <v>15</v>
      </c>
      <c r="B18" t="s">
        <v>15</v>
      </c>
      <c r="C18" s="3">
        <v>7</v>
      </c>
      <c r="D18" s="3">
        <v>5</v>
      </c>
      <c r="E18" s="3">
        <v>-48.609230278358595</v>
      </c>
      <c r="F18" s="3">
        <v>10011.393825049036</v>
      </c>
    </row>
    <row r="19" spans="1:6" x14ac:dyDescent="0.25">
      <c r="A19">
        <v>16</v>
      </c>
      <c r="B19" t="s">
        <v>16</v>
      </c>
      <c r="C19" s="3">
        <v>69</v>
      </c>
      <c r="D19" s="3">
        <v>14</v>
      </c>
      <c r="E19" s="3">
        <v>-45518.549422499396</v>
      </c>
      <c r="F19" s="3">
        <v>-88968.464308104769</v>
      </c>
    </row>
    <row r="20" spans="1:6" x14ac:dyDescent="0.25">
      <c r="A20">
        <v>17</v>
      </c>
      <c r="B20" t="s">
        <v>17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18</v>
      </c>
      <c r="B21" t="s">
        <v>18</v>
      </c>
      <c r="C21" s="3">
        <v>6</v>
      </c>
      <c r="D21" s="3">
        <v>3</v>
      </c>
      <c r="E21" s="3">
        <v>0</v>
      </c>
      <c r="F21" s="3">
        <v>-11509.297138142183</v>
      </c>
    </row>
    <row r="22" spans="1:6" x14ac:dyDescent="0.25">
      <c r="A22">
        <v>19</v>
      </c>
      <c r="B22" t="s">
        <v>19</v>
      </c>
      <c r="C22" s="3">
        <v>3</v>
      </c>
      <c r="D22" s="3">
        <v>0</v>
      </c>
      <c r="E22" s="3">
        <v>0</v>
      </c>
      <c r="F22" s="3">
        <v>-18.966277064304826</v>
      </c>
    </row>
    <row r="23" spans="1:6" x14ac:dyDescent="0.25">
      <c r="A23">
        <v>20</v>
      </c>
      <c r="B23" t="s">
        <v>20</v>
      </c>
      <c r="C23" s="3">
        <v>2</v>
      </c>
      <c r="D23" s="3">
        <v>0</v>
      </c>
      <c r="E23" s="3">
        <v>0</v>
      </c>
      <c r="F23" s="3">
        <v>-5.5950002860042432</v>
      </c>
    </row>
    <row r="24" spans="1:6" x14ac:dyDescent="0.25">
      <c r="A24">
        <v>21</v>
      </c>
      <c r="B24" t="s">
        <v>21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22</v>
      </c>
      <c r="B25" t="s">
        <v>25</v>
      </c>
      <c r="C25" s="3">
        <v>2</v>
      </c>
      <c r="D25" s="3">
        <v>1</v>
      </c>
      <c r="E25" s="3">
        <v>0</v>
      </c>
      <c r="F25" s="3">
        <v>118.2</v>
      </c>
    </row>
    <row r="26" spans="1:6" x14ac:dyDescent="0.25">
      <c r="A26">
        <v>23</v>
      </c>
      <c r="B26" t="s">
        <v>22</v>
      </c>
      <c r="C26" s="4">
        <v>8</v>
      </c>
      <c r="D26" s="4">
        <v>3</v>
      </c>
      <c r="E26" s="3">
        <v>-375.68883415477882</v>
      </c>
      <c r="F26" s="3">
        <v>-63.265098186775738</v>
      </c>
    </row>
    <row r="27" spans="1:6" x14ac:dyDescent="0.25">
      <c r="A27">
        <v>24</v>
      </c>
      <c r="B27" t="s">
        <v>23</v>
      </c>
      <c r="C27" s="3">
        <v>1</v>
      </c>
      <c r="D27" s="3">
        <v>1</v>
      </c>
      <c r="E27" s="3">
        <v>4091.3226865536317</v>
      </c>
      <c r="F27" s="3">
        <v>130.19999999999999</v>
      </c>
    </row>
    <row r="28" spans="1:6" x14ac:dyDescent="0.25">
      <c r="A28">
        <v>25</v>
      </c>
      <c r="B28" t="s">
        <v>24</v>
      </c>
      <c r="C28" s="3">
        <v>1</v>
      </c>
      <c r="D28" s="3">
        <v>0</v>
      </c>
      <c r="E28" s="3">
        <v>-24.233756202913472</v>
      </c>
      <c r="F28" s="3">
        <v>-151.43328044246988</v>
      </c>
    </row>
    <row r="29" spans="1:6" x14ac:dyDescent="0.25">
      <c r="A29" t="s">
        <v>32</v>
      </c>
      <c r="C29" s="3">
        <v>538</v>
      </c>
      <c r="D29" s="3">
        <v>97</v>
      </c>
      <c r="E29" s="3">
        <v>-91668.641952471255</v>
      </c>
      <c r="F29" s="3">
        <v>-198196.92459489556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.140625" bestFit="1" customWidth="1"/>
    <col min="3" max="3" width="8.5703125" bestFit="1" customWidth="1"/>
    <col min="4" max="7" width="11.28515625" customWidth="1"/>
    <col min="15" max="16" width="11.28515625" customWidth="1"/>
  </cols>
  <sheetData>
    <row r="1" spans="1:20" x14ac:dyDescent="0.25">
      <c r="A1" t="s">
        <v>35</v>
      </c>
      <c r="B1" t="s">
        <v>0</v>
      </c>
      <c r="C1" t="s">
        <v>29</v>
      </c>
      <c r="D1" t="s">
        <v>27</v>
      </c>
      <c r="E1" t="s">
        <v>28</v>
      </c>
      <c r="F1" t="s">
        <v>1</v>
      </c>
      <c r="G1" t="s">
        <v>30</v>
      </c>
      <c r="H1" t="s">
        <v>26</v>
      </c>
      <c r="I1" t="s">
        <v>41</v>
      </c>
      <c r="J1" t="s">
        <v>153</v>
      </c>
      <c r="K1" t="s">
        <v>152</v>
      </c>
      <c r="L1" t="s">
        <v>157</v>
      </c>
      <c r="M1" t="s">
        <v>158</v>
      </c>
      <c r="N1" t="s">
        <v>160</v>
      </c>
      <c r="O1" t="s">
        <v>38</v>
      </c>
      <c r="P1" t="s">
        <v>42</v>
      </c>
      <c r="Q1" t="s">
        <v>37</v>
      </c>
      <c r="R1" t="s">
        <v>43</v>
      </c>
      <c r="S1" t="s">
        <v>39</v>
      </c>
      <c r="T1" t="s">
        <v>44</v>
      </c>
    </row>
    <row r="2" spans="1:20" x14ac:dyDescent="0.25">
      <c r="A2">
        <v>1</v>
      </c>
      <c r="B2">
        <v>2017</v>
      </c>
      <c r="C2" t="s">
        <v>2</v>
      </c>
      <c r="D2">
        <v>5</v>
      </c>
      <c r="E2">
        <v>0</v>
      </c>
      <c r="F2" s="1">
        <v>0</v>
      </c>
      <c r="G2" s="1">
        <v>-183.6</v>
      </c>
      <c r="H2">
        <v>2016</v>
      </c>
      <c r="I2">
        <v>2016</v>
      </c>
      <c r="J2">
        <f>INDEX(Deflators!$A$6:$H$92,MATCH(Data!H2,Deflators!$A$6:$A$92,0),8)</f>
        <v>0.92493345164152618</v>
      </c>
      <c r="K2">
        <f>INDEX(Deflators!$A$6:$H$92,MATCH(Data!I2,Deflators!$A$6:$A$92,0),8)</f>
        <v>0.92493345164152618</v>
      </c>
      <c r="L2">
        <f>$F2/$J2</f>
        <v>0</v>
      </c>
      <c r="M2">
        <f>$G2/$K2</f>
        <v>-198.50076745970836</v>
      </c>
      <c r="N2">
        <v>1.07</v>
      </c>
      <c r="O2" s="1">
        <f>$L2*$N2^(2016-$H2)</f>
        <v>0</v>
      </c>
      <c r="P2" s="1">
        <f>$M2*$N2^(2016-$I2)</f>
        <v>-198.50076745970836</v>
      </c>
      <c r="Q2" s="1">
        <f>$L2*$N2^(2019-$H2)</f>
        <v>0</v>
      </c>
      <c r="R2" s="1">
        <f>$M2*$N2^(2019-$I2)</f>
        <v>-243.17197567114351</v>
      </c>
      <c r="S2" s="1">
        <f>$L2*$N2^(2020-$H2)</f>
        <v>0</v>
      </c>
      <c r="T2" s="1">
        <f>$M2*$N2^(2020-$I2)</f>
        <v>-260.19401396812356</v>
      </c>
    </row>
    <row r="3" spans="1:20" x14ac:dyDescent="0.25">
      <c r="A3">
        <v>2</v>
      </c>
      <c r="B3">
        <v>2017</v>
      </c>
      <c r="C3" t="s">
        <v>3</v>
      </c>
      <c r="D3">
        <v>7</v>
      </c>
      <c r="E3">
        <v>0</v>
      </c>
      <c r="F3" s="1">
        <v>0</v>
      </c>
      <c r="G3" s="1">
        <v>-15.7</v>
      </c>
      <c r="H3">
        <v>2016</v>
      </c>
      <c r="I3">
        <v>2016</v>
      </c>
      <c r="J3">
        <f>INDEX(Deflators!$A$6:$H$92,MATCH(Data!H3,Deflators!$A$6:$A$92,0),8)</f>
        <v>0.92493345164152618</v>
      </c>
      <c r="K3">
        <f>INDEX(Deflators!$A$6:$H$92,MATCH(Data!I3,Deflators!$A$6:$A$92,0),8)</f>
        <v>0.92493345164152618</v>
      </c>
      <c r="L3">
        <f t="shared" ref="L3:L66" si="0">$F3/$J3</f>
        <v>0</v>
      </c>
      <c r="M3">
        <f t="shared" ref="M3:M66" si="1">$G3/$K3</f>
        <v>-16.974194167306216</v>
      </c>
      <c r="N3">
        <v>1.07</v>
      </c>
      <c r="O3" s="1">
        <f t="shared" ref="O3:O66" si="2">$L3*$N3^(2016-$H3)</f>
        <v>0</v>
      </c>
      <c r="P3" s="1">
        <f t="shared" ref="P3:P66" si="3">$M3*$N3^(2016-$I3)</f>
        <v>-16.974194167306216</v>
      </c>
      <c r="Q3" s="1">
        <f t="shared" ref="Q3:Q66" si="4">$L3*$N3^(2019-$H3)</f>
        <v>0</v>
      </c>
      <c r="R3" s="1">
        <f t="shared" ref="R3:R66" si="5">$M3*$N3^(2019-$I3)</f>
        <v>-20.79411774529931</v>
      </c>
      <c r="S3" s="1">
        <f t="shared" ref="S3:S66" si="6">$L3*$N3^(2020-$H3)</f>
        <v>0</v>
      </c>
      <c r="T3" s="1">
        <f t="shared" ref="T3:T66" si="7">$M3*$N3^(2020-$I3)</f>
        <v>-22.249705987470261</v>
      </c>
    </row>
    <row r="4" spans="1:20" x14ac:dyDescent="0.25">
      <c r="A4">
        <v>3</v>
      </c>
      <c r="B4">
        <v>2017</v>
      </c>
      <c r="C4" t="s">
        <v>4</v>
      </c>
      <c r="D4">
        <v>0</v>
      </c>
      <c r="E4">
        <v>0</v>
      </c>
      <c r="F4" s="1">
        <v>0</v>
      </c>
      <c r="G4" s="1">
        <v>0</v>
      </c>
      <c r="H4">
        <v>2016</v>
      </c>
      <c r="I4">
        <v>2016</v>
      </c>
      <c r="J4">
        <f>INDEX(Deflators!$A$6:$H$92,MATCH(Data!H4,Deflators!$A$6:$A$92,0),8)</f>
        <v>0.92493345164152618</v>
      </c>
      <c r="K4">
        <f>INDEX(Deflators!$A$6:$H$92,MATCH(Data!I4,Deflators!$A$6:$A$92,0),8)</f>
        <v>0.92493345164152618</v>
      </c>
      <c r="L4">
        <f t="shared" si="0"/>
        <v>0</v>
      </c>
      <c r="M4">
        <f t="shared" si="1"/>
        <v>0</v>
      </c>
      <c r="N4">
        <v>1.07</v>
      </c>
      <c r="O4" s="1">
        <f t="shared" si="2"/>
        <v>0</v>
      </c>
      <c r="P4" s="1">
        <f t="shared" si="3"/>
        <v>0</v>
      </c>
      <c r="Q4" s="1">
        <f t="shared" si="4"/>
        <v>0</v>
      </c>
      <c r="R4" s="1">
        <f t="shared" si="5"/>
        <v>0</v>
      </c>
      <c r="S4" s="1">
        <f t="shared" si="6"/>
        <v>0</v>
      </c>
      <c r="T4" s="1">
        <f t="shared" si="7"/>
        <v>0</v>
      </c>
    </row>
    <row r="5" spans="1:20" x14ac:dyDescent="0.25">
      <c r="A5">
        <v>4</v>
      </c>
      <c r="B5">
        <v>2017</v>
      </c>
      <c r="C5" t="s">
        <v>5</v>
      </c>
      <c r="D5">
        <v>0</v>
      </c>
      <c r="E5">
        <v>0</v>
      </c>
      <c r="F5" s="1">
        <v>0</v>
      </c>
      <c r="G5" s="1">
        <v>0</v>
      </c>
      <c r="H5">
        <v>2016</v>
      </c>
      <c r="I5">
        <v>2016</v>
      </c>
      <c r="J5">
        <f>INDEX(Deflators!$A$6:$H$92,MATCH(Data!H5,Deflators!$A$6:$A$92,0),8)</f>
        <v>0.92493345164152618</v>
      </c>
      <c r="K5">
        <f>INDEX(Deflators!$A$6:$H$92,MATCH(Data!I5,Deflators!$A$6:$A$92,0),8)</f>
        <v>0.92493345164152618</v>
      </c>
      <c r="L5">
        <f t="shared" si="0"/>
        <v>0</v>
      </c>
      <c r="M5">
        <f t="shared" si="1"/>
        <v>0</v>
      </c>
      <c r="N5">
        <v>1.07</v>
      </c>
      <c r="O5" s="1">
        <f t="shared" si="2"/>
        <v>0</v>
      </c>
      <c r="P5" s="1">
        <f t="shared" si="3"/>
        <v>0</v>
      </c>
      <c r="Q5" s="1">
        <f t="shared" si="4"/>
        <v>0</v>
      </c>
      <c r="R5" s="1">
        <f t="shared" si="5"/>
        <v>0</v>
      </c>
      <c r="S5" s="1">
        <f t="shared" si="6"/>
        <v>0</v>
      </c>
      <c r="T5" s="1">
        <f t="shared" si="7"/>
        <v>0</v>
      </c>
    </row>
    <row r="6" spans="1:20" x14ac:dyDescent="0.25">
      <c r="A6">
        <v>5</v>
      </c>
      <c r="B6">
        <v>2017</v>
      </c>
      <c r="C6" t="s">
        <v>6</v>
      </c>
      <c r="D6">
        <v>0</v>
      </c>
      <c r="E6">
        <v>1</v>
      </c>
      <c r="F6" s="1">
        <v>0</v>
      </c>
      <c r="G6" s="1">
        <v>514.29999999999995</v>
      </c>
      <c r="H6">
        <v>2016</v>
      </c>
      <c r="I6">
        <v>2016</v>
      </c>
      <c r="J6">
        <f>INDEX(Deflators!$A$6:$H$92,MATCH(Data!H6,Deflators!$A$6:$A$92,0),8)</f>
        <v>0.92493345164152618</v>
      </c>
      <c r="K6">
        <f>INDEX(Deflators!$A$6:$H$92,MATCH(Data!I6,Deflators!$A$6:$A$92,0),8)</f>
        <v>0.92493345164152618</v>
      </c>
      <c r="L6">
        <f t="shared" si="0"/>
        <v>0</v>
      </c>
      <c r="M6">
        <f t="shared" si="1"/>
        <v>556.04000383729851</v>
      </c>
      <c r="N6">
        <v>1.07</v>
      </c>
      <c r="O6" s="1">
        <f t="shared" si="2"/>
        <v>0</v>
      </c>
      <c r="P6" s="1">
        <f t="shared" si="3"/>
        <v>556.04000383729851</v>
      </c>
      <c r="Q6" s="1">
        <f t="shared" si="4"/>
        <v>0</v>
      </c>
      <c r="R6" s="1">
        <f t="shared" si="5"/>
        <v>681.1729144208557</v>
      </c>
      <c r="S6" s="1">
        <f t="shared" si="6"/>
        <v>0</v>
      </c>
      <c r="T6" s="1">
        <f t="shared" si="7"/>
        <v>728.85501843031557</v>
      </c>
    </row>
    <row r="7" spans="1:20" x14ac:dyDescent="0.25">
      <c r="A7">
        <v>6</v>
      </c>
      <c r="B7">
        <v>2017</v>
      </c>
      <c r="C7" t="s">
        <v>7</v>
      </c>
      <c r="D7">
        <v>7</v>
      </c>
      <c r="E7">
        <v>1</v>
      </c>
      <c r="F7" s="1">
        <v>0</v>
      </c>
      <c r="G7" s="1">
        <v>-5.3</v>
      </c>
      <c r="H7">
        <v>2016</v>
      </c>
      <c r="I7">
        <v>2016</v>
      </c>
      <c r="J7">
        <f>INDEX(Deflators!$A$6:$H$92,MATCH(Data!H7,Deflators!$A$6:$A$92,0),8)</f>
        <v>0.92493345164152618</v>
      </c>
      <c r="K7">
        <f>INDEX(Deflators!$A$6:$H$92,MATCH(Data!I7,Deflators!$A$6:$A$92,0),8)</f>
        <v>0.92493345164152618</v>
      </c>
      <c r="L7">
        <f t="shared" si="0"/>
        <v>0</v>
      </c>
      <c r="M7">
        <f t="shared" si="1"/>
        <v>-5.7301419800460476</v>
      </c>
      <c r="N7">
        <v>1.07</v>
      </c>
      <c r="O7" s="1">
        <f t="shared" si="2"/>
        <v>0</v>
      </c>
      <c r="P7" s="1">
        <f t="shared" si="3"/>
        <v>-5.7301419800460476</v>
      </c>
      <c r="Q7" s="1">
        <f t="shared" si="4"/>
        <v>0</v>
      </c>
      <c r="R7" s="1">
        <f t="shared" si="5"/>
        <v>-7.0196703216615512</v>
      </c>
      <c r="S7" s="1">
        <f t="shared" si="6"/>
        <v>0</v>
      </c>
      <c r="T7" s="1">
        <f t="shared" si="7"/>
        <v>-7.5110472441778589</v>
      </c>
    </row>
    <row r="8" spans="1:20" x14ac:dyDescent="0.25">
      <c r="A8">
        <v>7</v>
      </c>
      <c r="B8">
        <v>2017</v>
      </c>
      <c r="C8" t="s">
        <v>8</v>
      </c>
      <c r="D8">
        <v>4</v>
      </c>
      <c r="E8">
        <v>0</v>
      </c>
      <c r="F8" s="1">
        <v>0</v>
      </c>
      <c r="G8" s="1">
        <v>-540.70000000000005</v>
      </c>
      <c r="H8">
        <v>2016</v>
      </c>
      <c r="I8">
        <v>2016</v>
      </c>
      <c r="J8">
        <f>INDEX(Deflators!$A$6:$H$92,MATCH(Data!H8,Deflators!$A$6:$A$92,0),8)</f>
        <v>0.92493345164152618</v>
      </c>
      <c r="K8">
        <f>INDEX(Deflators!$A$6:$H$92,MATCH(Data!I8,Deflators!$A$6:$A$92,0),8)</f>
        <v>0.92493345164152618</v>
      </c>
      <c r="L8">
        <f t="shared" si="0"/>
        <v>0</v>
      </c>
      <c r="M8">
        <f t="shared" si="1"/>
        <v>-584.58259785111284</v>
      </c>
      <c r="N8">
        <v>1.07</v>
      </c>
      <c r="O8" s="1">
        <f t="shared" si="2"/>
        <v>0</v>
      </c>
      <c r="P8" s="1">
        <f t="shared" si="3"/>
        <v>-584.58259785111284</v>
      </c>
      <c r="Q8" s="1">
        <f t="shared" si="4"/>
        <v>0</v>
      </c>
      <c r="R8" s="1">
        <f t="shared" si="5"/>
        <v>-716.13881941932084</v>
      </c>
      <c r="S8" s="1">
        <f t="shared" si="6"/>
        <v>0</v>
      </c>
      <c r="T8" s="1">
        <f t="shared" si="7"/>
        <v>-766.26853677867325</v>
      </c>
    </row>
    <row r="9" spans="1:20" x14ac:dyDescent="0.25">
      <c r="A9">
        <v>8</v>
      </c>
      <c r="B9">
        <v>2017</v>
      </c>
      <c r="C9" t="s">
        <v>9</v>
      </c>
      <c r="D9">
        <v>0</v>
      </c>
      <c r="E9">
        <v>0</v>
      </c>
      <c r="F9" s="1">
        <v>0</v>
      </c>
      <c r="G9" s="1">
        <v>0</v>
      </c>
      <c r="H9">
        <v>2016</v>
      </c>
      <c r="I9">
        <v>2016</v>
      </c>
      <c r="J9">
        <f>INDEX(Deflators!$A$6:$H$92,MATCH(Data!H9,Deflators!$A$6:$A$92,0),8)</f>
        <v>0.92493345164152618</v>
      </c>
      <c r="K9">
        <f>INDEX(Deflators!$A$6:$H$92,MATCH(Data!I9,Deflators!$A$6:$A$92,0),8)</f>
        <v>0.92493345164152618</v>
      </c>
      <c r="L9">
        <f t="shared" si="0"/>
        <v>0</v>
      </c>
      <c r="M9">
        <f t="shared" si="1"/>
        <v>0</v>
      </c>
      <c r="N9">
        <v>1.07</v>
      </c>
      <c r="O9" s="1">
        <f t="shared" si="2"/>
        <v>0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1">
        <f t="shared" si="6"/>
        <v>0</v>
      </c>
      <c r="T9" s="1">
        <f t="shared" si="7"/>
        <v>0</v>
      </c>
    </row>
    <row r="10" spans="1:20" x14ac:dyDescent="0.25">
      <c r="A10">
        <v>9</v>
      </c>
      <c r="B10">
        <v>2017</v>
      </c>
      <c r="C10" t="s">
        <v>10</v>
      </c>
      <c r="D10">
        <v>12</v>
      </c>
      <c r="E10">
        <v>0</v>
      </c>
      <c r="F10" s="1">
        <v>0</v>
      </c>
      <c r="G10" s="1">
        <v>-1150.3</v>
      </c>
      <c r="H10">
        <v>2016</v>
      </c>
      <c r="I10">
        <v>2016</v>
      </c>
      <c r="J10">
        <f>INDEX(Deflators!$A$6:$H$92,MATCH(Data!H10,Deflators!$A$6:$A$92,0),8)</f>
        <v>0.92493345164152618</v>
      </c>
      <c r="K10">
        <f>INDEX(Deflators!$A$6:$H$92,MATCH(Data!I10,Deflators!$A$6:$A$92,0),8)</f>
        <v>0.92493345164152618</v>
      </c>
      <c r="L10">
        <f t="shared" si="0"/>
        <v>0</v>
      </c>
      <c r="M10">
        <f t="shared" si="1"/>
        <v>-1243.6570414428243</v>
      </c>
      <c r="N10">
        <v>1.07</v>
      </c>
      <c r="O10" s="1">
        <f t="shared" si="2"/>
        <v>0</v>
      </c>
      <c r="P10" s="1">
        <f t="shared" si="3"/>
        <v>-1243.6570414428243</v>
      </c>
      <c r="Q10" s="1">
        <f t="shared" si="4"/>
        <v>0</v>
      </c>
      <c r="R10" s="1">
        <f t="shared" si="5"/>
        <v>-1523.533353020242</v>
      </c>
      <c r="S10" s="1">
        <f t="shared" si="6"/>
        <v>0</v>
      </c>
      <c r="T10" s="1">
        <f t="shared" si="7"/>
        <v>-1630.1806877316587</v>
      </c>
    </row>
    <row r="11" spans="1:20" x14ac:dyDescent="0.25">
      <c r="A11">
        <v>10</v>
      </c>
      <c r="B11">
        <v>2017</v>
      </c>
      <c r="C11" t="s">
        <v>11</v>
      </c>
      <c r="D11">
        <v>0</v>
      </c>
      <c r="E11">
        <v>0</v>
      </c>
      <c r="F11" s="1">
        <v>0</v>
      </c>
      <c r="G11" s="1">
        <v>0</v>
      </c>
      <c r="H11">
        <v>2016</v>
      </c>
      <c r="I11">
        <v>2016</v>
      </c>
      <c r="J11">
        <f>INDEX(Deflators!$A$6:$H$92,MATCH(Data!H11,Deflators!$A$6:$A$92,0),8)</f>
        <v>0.92493345164152618</v>
      </c>
      <c r="K11">
        <f>INDEX(Deflators!$A$6:$H$92,MATCH(Data!I11,Deflators!$A$6:$A$92,0),8)</f>
        <v>0.92493345164152618</v>
      </c>
      <c r="L11">
        <f t="shared" si="0"/>
        <v>0</v>
      </c>
      <c r="M11">
        <f t="shared" si="1"/>
        <v>0</v>
      </c>
      <c r="N11">
        <v>1.07</v>
      </c>
      <c r="O11" s="1">
        <f t="shared" si="2"/>
        <v>0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1">
        <f t="shared" si="6"/>
        <v>0</v>
      </c>
      <c r="T11" s="1">
        <f t="shared" si="7"/>
        <v>0</v>
      </c>
    </row>
    <row r="12" spans="1:20" x14ac:dyDescent="0.25">
      <c r="A12">
        <v>11</v>
      </c>
      <c r="B12">
        <v>2017</v>
      </c>
      <c r="C12" t="s">
        <v>12</v>
      </c>
      <c r="D12">
        <v>7</v>
      </c>
      <c r="E12">
        <v>0</v>
      </c>
      <c r="F12" s="1">
        <v>0</v>
      </c>
      <c r="G12" s="1">
        <v>-112.9</v>
      </c>
      <c r="H12">
        <v>2016</v>
      </c>
      <c r="I12">
        <v>2016</v>
      </c>
      <c r="J12">
        <f>INDEX(Deflators!$A$6:$H$92,MATCH(Data!H12,Deflators!$A$6:$A$92,0),8)</f>
        <v>0.92493345164152618</v>
      </c>
      <c r="K12">
        <f>INDEX(Deflators!$A$6:$H$92,MATCH(Data!I12,Deflators!$A$6:$A$92,0),8)</f>
        <v>0.92493345164152618</v>
      </c>
      <c r="L12">
        <f t="shared" si="0"/>
        <v>0</v>
      </c>
      <c r="M12">
        <f t="shared" si="1"/>
        <v>-122.06283576362242</v>
      </c>
      <c r="N12">
        <v>1.07</v>
      </c>
      <c r="O12" s="1">
        <f t="shared" si="2"/>
        <v>0</v>
      </c>
      <c r="P12" s="1">
        <f t="shared" si="3"/>
        <v>-122.06283576362242</v>
      </c>
      <c r="Q12" s="1">
        <f t="shared" si="4"/>
        <v>0</v>
      </c>
      <c r="R12" s="1">
        <f t="shared" si="5"/>
        <v>-149.53222251237531</v>
      </c>
      <c r="S12" s="1">
        <f t="shared" si="6"/>
        <v>0</v>
      </c>
      <c r="T12" s="1">
        <f t="shared" si="7"/>
        <v>-159.99947808824157</v>
      </c>
    </row>
    <row r="13" spans="1:20" x14ac:dyDescent="0.25">
      <c r="A13">
        <v>12</v>
      </c>
      <c r="B13">
        <v>2017</v>
      </c>
      <c r="C13" t="s">
        <v>13</v>
      </c>
      <c r="D13">
        <v>0</v>
      </c>
      <c r="E13">
        <v>0</v>
      </c>
      <c r="F13" s="1">
        <v>0</v>
      </c>
      <c r="G13" s="1">
        <v>0</v>
      </c>
      <c r="H13">
        <v>2016</v>
      </c>
      <c r="I13">
        <v>2016</v>
      </c>
      <c r="J13">
        <f>INDEX(Deflators!$A$6:$H$92,MATCH(Data!H13,Deflators!$A$6:$A$92,0),8)</f>
        <v>0.92493345164152618</v>
      </c>
      <c r="K13">
        <f>INDEX(Deflators!$A$6:$H$92,MATCH(Data!I13,Deflators!$A$6:$A$92,0),8)</f>
        <v>0.92493345164152618</v>
      </c>
      <c r="L13">
        <f t="shared" si="0"/>
        <v>0</v>
      </c>
      <c r="M13">
        <f t="shared" si="1"/>
        <v>0</v>
      </c>
      <c r="N13">
        <v>1.07</v>
      </c>
      <c r="O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</row>
    <row r="14" spans="1:20" x14ac:dyDescent="0.25">
      <c r="A14">
        <v>13</v>
      </c>
      <c r="B14">
        <v>2017</v>
      </c>
      <c r="C14" t="s">
        <v>14</v>
      </c>
      <c r="D14">
        <v>2</v>
      </c>
      <c r="E14">
        <v>0</v>
      </c>
      <c r="F14" s="1">
        <v>0</v>
      </c>
      <c r="G14" s="1">
        <v>-312</v>
      </c>
      <c r="H14">
        <v>2016</v>
      </c>
      <c r="I14">
        <v>2016</v>
      </c>
      <c r="J14">
        <f>INDEX(Deflators!$A$6:$H$92,MATCH(Data!H14,Deflators!$A$6:$A$92,0),8)</f>
        <v>0.92493345164152618</v>
      </c>
      <c r="K14">
        <f>INDEX(Deflators!$A$6:$H$92,MATCH(Data!I14,Deflators!$A$6:$A$92,0),8)</f>
        <v>0.92493345164152618</v>
      </c>
      <c r="L14">
        <f t="shared" si="0"/>
        <v>0</v>
      </c>
      <c r="M14">
        <f t="shared" si="1"/>
        <v>-337.32156561780505</v>
      </c>
      <c r="N14">
        <v>1.07</v>
      </c>
      <c r="O14" s="1">
        <f t="shared" si="2"/>
        <v>0</v>
      </c>
      <c r="P14" s="1">
        <f t="shared" si="3"/>
        <v>-337.32156561780505</v>
      </c>
      <c r="Q14" s="1">
        <f t="shared" si="4"/>
        <v>0</v>
      </c>
      <c r="R14" s="1">
        <f t="shared" si="5"/>
        <v>-413.23342270913281</v>
      </c>
      <c r="S14" s="1">
        <f t="shared" si="6"/>
        <v>0</v>
      </c>
      <c r="T14" s="1">
        <f t="shared" si="7"/>
        <v>-442.15976229877202</v>
      </c>
    </row>
    <row r="15" spans="1:20" x14ac:dyDescent="0.25">
      <c r="A15">
        <v>14</v>
      </c>
      <c r="B15">
        <v>2017</v>
      </c>
      <c r="C15" t="s">
        <v>161</v>
      </c>
      <c r="D15">
        <v>4</v>
      </c>
      <c r="E15">
        <v>0</v>
      </c>
      <c r="F15" s="1">
        <v>0</v>
      </c>
      <c r="G15" s="1">
        <v>0</v>
      </c>
      <c r="H15">
        <v>2016</v>
      </c>
      <c r="I15">
        <v>2016</v>
      </c>
      <c r="J15">
        <f>INDEX(Deflators!$A$6:$H$92,MATCH(Data!H15,Deflators!$A$6:$A$92,0),8)</f>
        <v>0.92493345164152618</v>
      </c>
      <c r="K15">
        <f>INDEX(Deflators!$A$6:$H$92,MATCH(Data!I15,Deflators!$A$6:$A$92,0),8)</f>
        <v>0.92493345164152618</v>
      </c>
      <c r="L15">
        <f t="shared" si="0"/>
        <v>0</v>
      </c>
      <c r="M15">
        <f t="shared" si="1"/>
        <v>0</v>
      </c>
      <c r="N15">
        <v>1.07</v>
      </c>
      <c r="O15" s="1">
        <f t="shared" si="2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</row>
    <row r="16" spans="1:20" x14ac:dyDescent="0.25">
      <c r="A16">
        <v>15</v>
      </c>
      <c r="B16">
        <v>2017</v>
      </c>
      <c r="C16" t="s">
        <v>15</v>
      </c>
      <c r="D16">
        <v>1</v>
      </c>
      <c r="E16">
        <v>0</v>
      </c>
      <c r="F16" s="1">
        <v>0</v>
      </c>
      <c r="G16" s="1">
        <v>-26.7</v>
      </c>
      <c r="H16">
        <v>2016</v>
      </c>
      <c r="I16">
        <v>2016</v>
      </c>
      <c r="J16">
        <f>INDEX(Deflators!$A$6:$H$92,MATCH(Data!H16,Deflators!$A$6:$A$92,0),8)</f>
        <v>0.92493345164152618</v>
      </c>
      <c r="K16">
        <f>INDEX(Deflators!$A$6:$H$92,MATCH(Data!I16,Deflators!$A$6:$A$92,0),8)</f>
        <v>0.92493345164152618</v>
      </c>
      <c r="L16">
        <f t="shared" si="0"/>
        <v>0</v>
      </c>
      <c r="M16">
        <f t="shared" si="1"/>
        <v>-28.866941673062165</v>
      </c>
      <c r="N16">
        <v>1.07</v>
      </c>
      <c r="O16" s="1">
        <f t="shared" si="2"/>
        <v>0</v>
      </c>
      <c r="P16" s="1">
        <f t="shared" si="3"/>
        <v>-28.866941673062165</v>
      </c>
      <c r="Q16" s="1">
        <f t="shared" si="4"/>
        <v>0</v>
      </c>
      <c r="R16" s="1">
        <f t="shared" si="5"/>
        <v>-35.3632448279931</v>
      </c>
      <c r="S16" s="1">
        <f t="shared" si="6"/>
        <v>0</v>
      </c>
      <c r="T16" s="1">
        <f t="shared" si="7"/>
        <v>-37.838671965952614</v>
      </c>
    </row>
    <row r="17" spans="1:20" x14ac:dyDescent="0.25">
      <c r="A17">
        <v>16</v>
      </c>
      <c r="B17">
        <v>2017</v>
      </c>
      <c r="C17" t="s">
        <v>16</v>
      </c>
      <c r="D17">
        <v>16</v>
      </c>
      <c r="E17">
        <v>1</v>
      </c>
      <c r="F17" s="1">
        <v>0</v>
      </c>
      <c r="G17" s="1">
        <v>-306.89999999999998</v>
      </c>
      <c r="H17">
        <v>2016</v>
      </c>
      <c r="I17">
        <v>2016</v>
      </c>
      <c r="J17">
        <f>INDEX(Deflators!$A$6:$H$92,MATCH(Data!H17,Deflators!$A$6:$A$92,0),8)</f>
        <v>0.92493345164152618</v>
      </c>
      <c r="K17">
        <f>INDEX(Deflators!$A$6:$H$92,MATCH(Data!I17,Deflators!$A$6:$A$92,0),8)</f>
        <v>0.92493345164152618</v>
      </c>
      <c r="L17">
        <f t="shared" si="0"/>
        <v>0</v>
      </c>
      <c r="M17">
        <f t="shared" si="1"/>
        <v>-331.80765541059094</v>
      </c>
      <c r="N17">
        <v>1.07</v>
      </c>
      <c r="O17" s="1">
        <f t="shared" si="2"/>
        <v>0</v>
      </c>
      <c r="P17" s="1">
        <f t="shared" si="3"/>
        <v>-331.80765541059094</v>
      </c>
      <c r="Q17" s="1">
        <f t="shared" si="4"/>
        <v>0</v>
      </c>
      <c r="R17" s="1">
        <f t="shared" si="5"/>
        <v>-406.47864560715658</v>
      </c>
      <c r="S17" s="1">
        <f t="shared" si="6"/>
        <v>0</v>
      </c>
      <c r="T17" s="1">
        <f t="shared" si="7"/>
        <v>-434.93215079965751</v>
      </c>
    </row>
    <row r="18" spans="1:20" x14ac:dyDescent="0.25">
      <c r="A18">
        <v>17</v>
      </c>
      <c r="B18">
        <v>2017</v>
      </c>
      <c r="C18" t="s">
        <v>17</v>
      </c>
      <c r="D18">
        <v>0</v>
      </c>
      <c r="E18">
        <v>0</v>
      </c>
      <c r="F18" s="1">
        <v>0</v>
      </c>
      <c r="G18" s="1">
        <v>0</v>
      </c>
      <c r="H18">
        <v>2016</v>
      </c>
      <c r="I18">
        <v>2016</v>
      </c>
      <c r="J18">
        <f>INDEX(Deflators!$A$6:$H$92,MATCH(Data!H18,Deflators!$A$6:$A$92,0),8)</f>
        <v>0.92493345164152618</v>
      </c>
      <c r="K18">
        <f>INDEX(Deflators!$A$6:$H$92,MATCH(Data!I18,Deflators!$A$6:$A$92,0),8)</f>
        <v>0.92493345164152618</v>
      </c>
      <c r="L18">
        <f t="shared" si="0"/>
        <v>0</v>
      </c>
      <c r="M18">
        <f t="shared" si="1"/>
        <v>0</v>
      </c>
      <c r="N18">
        <v>1.07</v>
      </c>
      <c r="O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</row>
    <row r="19" spans="1:20" x14ac:dyDescent="0.25">
      <c r="A19">
        <v>18</v>
      </c>
      <c r="B19">
        <v>2017</v>
      </c>
      <c r="C19" t="s">
        <v>18</v>
      </c>
      <c r="D19">
        <v>1</v>
      </c>
      <c r="E19">
        <v>0</v>
      </c>
      <c r="F19" s="1">
        <v>0</v>
      </c>
      <c r="G19" s="1">
        <v>-5957.1</v>
      </c>
      <c r="H19">
        <v>2016</v>
      </c>
      <c r="I19">
        <v>2016</v>
      </c>
      <c r="J19">
        <f>INDEX(Deflators!$A$6:$H$92,MATCH(Data!H19,Deflators!$A$6:$A$92,0),8)</f>
        <v>0.92493345164152618</v>
      </c>
      <c r="K19">
        <f>INDEX(Deflators!$A$6:$H$92,MATCH(Data!I19,Deflators!$A$6:$A$92,0),8)</f>
        <v>0.92493345164152618</v>
      </c>
      <c r="L19">
        <f t="shared" si="0"/>
        <v>0</v>
      </c>
      <c r="M19">
        <f t="shared" si="1"/>
        <v>-6440.571469685342</v>
      </c>
      <c r="N19">
        <v>1.07</v>
      </c>
      <c r="O19" s="1">
        <f t="shared" si="2"/>
        <v>0</v>
      </c>
      <c r="P19" s="1">
        <f t="shared" si="3"/>
        <v>-6440.571469685342</v>
      </c>
      <c r="Q19" s="1">
        <f t="shared" si="4"/>
        <v>0</v>
      </c>
      <c r="R19" s="1">
        <f t="shared" si="5"/>
        <v>-7889.9769949377414</v>
      </c>
      <c r="S19" s="1">
        <f t="shared" si="6"/>
        <v>0</v>
      </c>
      <c r="T19" s="1">
        <f t="shared" si="7"/>
        <v>-8442.2753845833831</v>
      </c>
    </row>
    <row r="20" spans="1:20" x14ac:dyDescent="0.25">
      <c r="A20">
        <v>19</v>
      </c>
      <c r="B20">
        <v>2017</v>
      </c>
      <c r="C20" t="s">
        <v>19</v>
      </c>
      <c r="D20">
        <v>0</v>
      </c>
      <c r="E20">
        <v>0</v>
      </c>
      <c r="F20" s="1">
        <v>0</v>
      </c>
      <c r="G20" s="1">
        <v>0</v>
      </c>
      <c r="H20">
        <v>2016</v>
      </c>
      <c r="I20">
        <v>2016</v>
      </c>
      <c r="J20">
        <f>INDEX(Deflators!$A$6:$H$92,MATCH(Data!H20,Deflators!$A$6:$A$92,0),8)</f>
        <v>0.92493345164152618</v>
      </c>
      <c r="K20">
        <f>INDEX(Deflators!$A$6:$H$92,MATCH(Data!I20,Deflators!$A$6:$A$92,0),8)</f>
        <v>0.92493345164152618</v>
      </c>
      <c r="L20">
        <f t="shared" si="0"/>
        <v>0</v>
      </c>
      <c r="M20">
        <f t="shared" si="1"/>
        <v>0</v>
      </c>
      <c r="N20">
        <v>1.07</v>
      </c>
      <c r="O20" s="1">
        <f t="shared" si="2"/>
        <v>0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</row>
    <row r="21" spans="1:20" x14ac:dyDescent="0.25">
      <c r="A21">
        <v>20</v>
      </c>
      <c r="B21">
        <v>2017</v>
      </c>
      <c r="C21" t="s">
        <v>20</v>
      </c>
      <c r="D21">
        <v>0</v>
      </c>
      <c r="E21">
        <v>0</v>
      </c>
      <c r="F21" s="1">
        <v>0</v>
      </c>
      <c r="G21" s="1">
        <v>0</v>
      </c>
      <c r="H21">
        <v>2016</v>
      </c>
      <c r="I21">
        <v>2016</v>
      </c>
      <c r="J21">
        <f>INDEX(Deflators!$A$6:$H$92,MATCH(Data!H21,Deflators!$A$6:$A$92,0),8)</f>
        <v>0.92493345164152618</v>
      </c>
      <c r="K21">
        <f>INDEX(Deflators!$A$6:$H$92,MATCH(Data!I21,Deflators!$A$6:$A$92,0),8)</f>
        <v>0.92493345164152618</v>
      </c>
      <c r="L21">
        <f t="shared" si="0"/>
        <v>0</v>
      </c>
      <c r="M21">
        <f t="shared" si="1"/>
        <v>0</v>
      </c>
      <c r="N21">
        <v>1.07</v>
      </c>
      <c r="O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</row>
    <row r="22" spans="1:20" x14ac:dyDescent="0.25">
      <c r="A22">
        <v>21</v>
      </c>
      <c r="B22">
        <v>2017</v>
      </c>
      <c r="C22" t="s">
        <v>21</v>
      </c>
      <c r="D22">
        <v>0</v>
      </c>
      <c r="E22">
        <v>0</v>
      </c>
      <c r="F22" s="1">
        <v>0</v>
      </c>
      <c r="G22" s="1">
        <v>0</v>
      </c>
      <c r="H22">
        <v>2016</v>
      </c>
      <c r="I22">
        <v>2016</v>
      </c>
      <c r="J22">
        <f>INDEX(Deflators!$A$6:$H$92,MATCH(Data!H22,Deflators!$A$6:$A$92,0),8)</f>
        <v>0.92493345164152618</v>
      </c>
      <c r="K22">
        <f>INDEX(Deflators!$A$6:$H$92,MATCH(Data!I22,Deflators!$A$6:$A$92,0),8)</f>
        <v>0.92493345164152618</v>
      </c>
      <c r="L22">
        <f t="shared" si="0"/>
        <v>0</v>
      </c>
      <c r="M22">
        <f t="shared" si="1"/>
        <v>0</v>
      </c>
      <c r="N22">
        <v>1.07</v>
      </c>
      <c r="O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</row>
    <row r="23" spans="1:20" x14ac:dyDescent="0.25">
      <c r="A23">
        <v>22</v>
      </c>
      <c r="B23">
        <v>2017</v>
      </c>
      <c r="C23" t="s">
        <v>25</v>
      </c>
      <c r="D23">
        <v>0</v>
      </c>
      <c r="E23">
        <v>0</v>
      </c>
      <c r="F23" s="1">
        <v>0</v>
      </c>
      <c r="G23" s="1">
        <v>0</v>
      </c>
      <c r="H23">
        <v>2016</v>
      </c>
      <c r="I23">
        <v>2016</v>
      </c>
      <c r="J23">
        <f>INDEX(Deflators!$A$6:$H$92,MATCH(Data!H23,Deflators!$A$6:$A$92,0),8)</f>
        <v>0.92493345164152618</v>
      </c>
      <c r="K23">
        <f>INDEX(Deflators!$A$6:$H$92,MATCH(Data!I23,Deflators!$A$6:$A$92,0),8)</f>
        <v>0.92493345164152618</v>
      </c>
      <c r="L23">
        <f t="shared" si="0"/>
        <v>0</v>
      </c>
      <c r="M23">
        <f t="shared" si="1"/>
        <v>0</v>
      </c>
      <c r="N23">
        <v>1.07</v>
      </c>
      <c r="O23" s="1">
        <f t="shared" si="2"/>
        <v>0</v>
      </c>
      <c r="P23" s="1">
        <f t="shared" si="3"/>
        <v>0</v>
      </c>
      <c r="Q23" s="1">
        <f t="shared" si="4"/>
        <v>0</v>
      </c>
      <c r="R23" s="1">
        <f t="shared" si="5"/>
        <v>0</v>
      </c>
      <c r="S23" s="1">
        <f t="shared" si="6"/>
        <v>0</v>
      </c>
      <c r="T23" s="1">
        <f t="shared" si="7"/>
        <v>0</v>
      </c>
    </row>
    <row r="24" spans="1:20" x14ac:dyDescent="0.25">
      <c r="A24">
        <v>23</v>
      </c>
      <c r="B24">
        <v>2017</v>
      </c>
      <c r="C24" t="s">
        <v>22</v>
      </c>
      <c r="D24">
        <v>1</v>
      </c>
      <c r="E24">
        <v>0</v>
      </c>
      <c r="F24" s="1">
        <v>0</v>
      </c>
      <c r="G24" s="1">
        <v>-51.4</v>
      </c>
      <c r="H24">
        <v>2016</v>
      </c>
      <c r="I24">
        <v>2016</v>
      </c>
      <c r="J24">
        <f>INDEX(Deflators!$A$6:$H$92,MATCH(Data!H24,Deflators!$A$6:$A$92,0),8)</f>
        <v>0.92493345164152618</v>
      </c>
      <c r="K24">
        <f>INDEX(Deflators!$A$6:$H$92,MATCH(Data!I24,Deflators!$A$6:$A$92,0),8)</f>
        <v>0.92493345164152618</v>
      </c>
      <c r="L24">
        <f t="shared" si="0"/>
        <v>0</v>
      </c>
      <c r="M24">
        <f t="shared" si="1"/>
        <v>-55.571565617805064</v>
      </c>
      <c r="N24">
        <v>1.07</v>
      </c>
      <c r="O24" s="1">
        <f t="shared" si="2"/>
        <v>0</v>
      </c>
      <c r="P24" s="1">
        <f t="shared" si="3"/>
        <v>-55.571565617805064</v>
      </c>
      <c r="Q24" s="1">
        <f t="shared" si="4"/>
        <v>0</v>
      </c>
      <c r="R24" s="1">
        <f t="shared" si="5"/>
        <v>-68.077557459132777</v>
      </c>
      <c r="S24" s="1">
        <f t="shared" si="6"/>
        <v>0</v>
      </c>
      <c r="T24" s="1">
        <f t="shared" si="7"/>
        <v>-72.842986481272064</v>
      </c>
    </row>
    <row r="25" spans="1:20" x14ac:dyDescent="0.25">
      <c r="A25">
        <v>24</v>
      </c>
      <c r="B25">
        <v>2017</v>
      </c>
      <c r="C25" t="s">
        <v>23</v>
      </c>
      <c r="D25">
        <v>0</v>
      </c>
      <c r="E25">
        <v>0</v>
      </c>
      <c r="F25" s="1">
        <v>0</v>
      </c>
      <c r="G25" s="1">
        <v>0</v>
      </c>
      <c r="H25">
        <v>2016</v>
      </c>
      <c r="I25">
        <v>2016</v>
      </c>
      <c r="J25">
        <f>INDEX(Deflators!$A$6:$H$92,MATCH(Data!H25,Deflators!$A$6:$A$92,0),8)</f>
        <v>0.92493345164152618</v>
      </c>
      <c r="K25">
        <f>INDEX(Deflators!$A$6:$H$92,MATCH(Data!I25,Deflators!$A$6:$A$92,0),8)</f>
        <v>0.92493345164152618</v>
      </c>
      <c r="L25">
        <f t="shared" si="0"/>
        <v>0</v>
      </c>
      <c r="M25">
        <f t="shared" si="1"/>
        <v>0</v>
      </c>
      <c r="N25">
        <v>1.07</v>
      </c>
      <c r="O25" s="1">
        <f t="shared" si="2"/>
        <v>0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</row>
    <row r="26" spans="1:20" x14ac:dyDescent="0.25">
      <c r="A26">
        <v>25</v>
      </c>
      <c r="B26">
        <v>2017</v>
      </c>
      <c r="C26" t="s">
        <v>24</v>
      </c>
      <c r="D26">
        <v>0</v>
      </c>
      <c r="E26">
        <v>0</v>
      </c>
      <c r="F26" s="1">
        <v>0</v>
      </c>
      <c r="G26" s="1">
        <v>0</v>
      </c>
      <c r="H26">
        <v>2016</v>
      </c>
      <c r="I26">
        <v>2016</v>
      </c>
      <c r="J26">
        <f>INDEX(Deflators!$A$6:$H$92,MATCH(Data!H26,Deflators!$A$6:$A$92,0),8)</f>
        <v>0.92493345164152618</v>
      </c>
      <c r="K26">
        <f>INDEX(Deflators!$A$6:$H$92,MATCH(Data!I26,Deflators!$A$6:$A$92,0),8)</f>
        <v>0.92493345164152618</v>
      </c>
      <c r="L26">
        <f t="shared" si="0"/>
        <v>0</v>
      </c>
      <c r="M26">
        <f t="shared" si="1"/>
        <v>0</v>
      </c>
      <c r="N26">
        <v>1.07</v>
      </c>
      <c r="O26" s="1">
        <f t="shared" si="2"/>
        <v>0</v>
      </c>
      <c r="P26" s="1">
        <f t="shared" si="3"/>
        <v>0</v>
      </c>
      <c r="Q26" s="1">
        <f t="shared" si="4"/>
        <v>0</v>
      </c>
      <c r="R26" s="1">
        <f t="shared" si="5"/>
        <v>0</v>
      </c>
      <c r="S26" s="1">
        <f t="shared" si="6"/>
        <v>0</v>
      </c>
      <c r="T26" s="1">
        <f t="shared" si="7"/>
        <v>0</v>
      </c>
    </row>
    <row r="27" spans="1:20" x14ac:dyDescent="0.25">
      <c r="A27">
        <v>1</v>
      </c>
      <c r="B27">
        <v>2018</v>
      </c>
      <c r="C27" t="s">
        <v>2</v>
      </c>
      <c r="D27">
        <v>8</v>
      </c>
      <c r="E27">
        <v>3</v>
      </c>
      <c r="F27" s="1">
        <v>-800</v>
      </c>
      <c r="G27" s="1">
        <v>-397.7</v>
      </c>
      <c r="H27">
        <v>2016</v>
      </c>
      <c r="I27">
        <v>2018</v>
      </c>
      <c r="J27">
        <f>INDEX(Deflators!$A$6:$H$92,MATCH(Data!H27,Deflators!$A$6:$A$92,0),8)</f>
        <v>0.92493345164152618</v>
      </c>
      <c r="K27">
        <f>INDEX(Deflators!$A$6:$H$92,MATCH(Data!I27,Deflators!$A$6:$A$92,0),8)</f>
        <v>0.96175687666370901</v>
      </c>
      <c r="L27">
        <f t="shared" si="0"/>
        <v>-864.92709132770528</v>
      </c>
      <c r="M27">
        <f t="shared" si="1"/>
        <v>-413.51406956361285</v>
      </c>
      <c r="N27">
        <v>1.07</v>
      </c>
      <c r="O27" s="1">
        <f t="shared" si="2"/>
        <v>-864.92709132770528</v>
      </c>
      <c r="P27" s="1">
        <f t="shared" si="3"/>
        <v>-361.17920304272235</v>
      </c>
      <c r="Q27" s="1">
        <f t="shared" si="4"/>
        <v>-1059.5728787413661</v>
      </c>
      <c r="R27" s="1">
        <f t="shared" si="5"/>
        <v>-442.46005443306575</v>
      </c>
      <c r="S27" s="1">
        <f t="shared" si="6"/>
        <v>-1133.7429802532617</v>
      </c>
      <c r="T27" s="1">
        <f t="shared" si="7"/>
        <v>-473.43225824338037</v>
      </c>
    </row>
    <row r="28" spans="1:20" x14ac:dyDescent="0.25">
      <c r="A28">
        <v>2</v>
      </c>
      <c r="B28">
        <v>2018</v>
      </c>
      <c r="C28" t="s">
        <v>3</v>
      </c>
      <c r="D28">
        <v>14</v>
      </c>
      <c r="E28">
        <v>1</v>
      </c>
      <c r="F28" s="1">
        <v>-10</v>
      </c>
      <c r="G28" s="1">
        <v>-814.4</v>
      </c>
      <c r="H28">
        <v>2016</v>
      </c>
      <c r="I28">
        <v>2018</v>
      </c>
      <c r="J28">
        <f>INDEX(Deflators!$A$6:$H$92,MATCH(Data!H28,Deflators!$A$6:$A$92,0),8)</f>
        <v>0.92493345164152618</v>
      </c>
      <c r="K28">
        <f>INDEX(Deflators!$A$6:$H$92,MATCH(Data!I28,Deflators!$A$6:$A$92,0),8)</f>
        <v>0.96175687666370901</v>
      </c>
      <c r="L28">
        <f t="shared" si="0"/>
        <v>-10.811588641596316</v>
      </c>
      <c r="M28">
        <f t="shared" si="1"/>
        <v>-846.78365162837895</v>
      </c>
      <c r="N28">
        <v>1.07</v>
      </c>
      <c r="O28" s="1">
        <f t="shared" si="2"/>
        <v>-10.811588641596316</v>
      </c>
      <c r="P28" s="1">
        <f t="shared" si="3"/>
        <v>-739.61363580083753</v>
      </c>
      <c r="Q28" s="1">
        <f t="shared" si="4"/>
        <v>-13.244660984267076</v>
      </c>
      <c r="R28" s="1">
        <f t="shared" si="5"/>
        <v>-906.05850724236552</v>
      </c>
      <c r="S28" s="1">
        <f t="shared" si="6"/>
        <v>-14.171787253165771</v>
      </c>
      <c r="T28" s="1">
        <f t="shared" si="7"/>
        <v>-969.48260274933114</v>
      </c>
    </row>
    <row r="29" spans="1:20" x14ac:dyDescent="0.25">
      <c r="A29">
        <v>3</v>
      </c>
      <c r="B29">
        <v>2018</v>
      </c>
      <c r="C29" t="s">
        <v>4</v>
      </c>
      <c r="D29">
        <v>4</v>
      </c>
      <c r="E29">
        <v>0</v>
      </c>
      <c r="F29" s="1">
        <v>-1012.9</v>
      </c>
      <c r="G29" s="1">
        <v>-69.7</v>
      </c>
      <c r="H29">
        <v>2016</v>
      </c>
      <c r="I29">
        <v>2018</v>
      </c>
      <c r="J29">
        <f>INDEX(Deflators!$A$6:$H$92,MATCH(Data!H29,Deflators!$A$6:$A$92,0),8)</f>
        <v>0.92493345164152618</v>
      </c>
      <c r="K29">
        <f>INDEX(Deflators!$A$6:$H$92,MATCH(Data!I29,Deflators!$A$6:$A$92,0),8)</f>
        <v>0.96175687666370901</v>
      </c>
      <c r="L29">
        <f t="shared" si="0"/>
        <v>-1095.1058135072908</v>
      </c>
      <c r="M29">
        <f t="shared" si="1"/>
        <v>-72.471537964756891</v>
      </c>
      <c r="N29">
        <v>1.07</v>
      </c>
      <c r="O29" s="1">
        <f t="shared" si="2"/>
        <v>-1095.1058135072908</v>
      </c>
      <c r="P29" s="1">
        <f t="shared" si="3"/>
        <v>-63.299447955941027</v>
      </c>
      <c r="Q29" s="1">
        <f t="shared" si="4"/>
        <v>-1341.5517110964122</v>
      </c>
      <c r="R29" s="1">
        <f t="shared" si="5"/>
        <v>-77.544545622289874</v>
      </c>
      <c r="S29" s="1">
        <f t="shared" si="6"/>
        <v>-1435.460330873161</v>
      </c>
      <c r="T29" s="1">
        <f t="shared" si="7"/>
        <v>-82.972663815850169</v>
      </c>
    </row>
    <row r="30" spans="1:20" x14ac:dyDescent="0.25">
      <c r="A30">
        <v>4</v>
      </c>
      <c r="B30">
        <v>2018</v>
      </c>
      <c r="C30" t="s">
        <v>5</v>
      </c>
      <c r="D30">
        <v>24</v>
      </c>
      <c r="E30">
        <v>0</v>
      </c>
      <c r="F30" s="1">
        <v>-42.9</v>
      </c>
      <c r="G30" s="1">
        <v>-37.200000000000003</v>
      </c>
      <c r="H30">
        <v>2016</v>
      </c>
      <c r="I30">
        <v>2018</v>
      </c>
      <c r="J30">
        <f>INDEX(Deflators!$A$6:$H$92,MATCH(Data!H30,Deflators!$A$6:$A$92,0),8)</f>
        <v>0.92493345164152618</v>
      </c>
      <c r="K30">
        <f>INDEX(Deflators!$A$6:$H$92,MATCH(Data!I30,Deflators!$A$6:$A$92,0),8)</f>
        <v>0.96175687666370901</v>
      </c>
      <c r="L30">
        <f t="shared" si="0"/>
        <v>-46.381715272448197</v>
      </c>
      <c r="M30">
        <f t="shared" si="1"/>
        <v>-38.679213949626352</v>
      </c>
      <c r="N30">
        <v>1.07</v>
      </c>
      <c r="O30" s="1">
        <f t="shared" si="2"/>
        <v>-46.381715272448197</v>
      </c>
      <c r="P30" s="1">
        <f t="shared" si="3"/>
        <v>-33.783923442769108</v>
      </c>
      <c r="Q30" s="1">
        <f t="shared" si="4"/>
        <v>-56.819595622505759</v>
      </c>
      <c r="R30" s="1">
        <f t="shared" si="5"/>
        <v>-41.3867589261002</v>
      </c>
      <c r="S30" s="1">
        <f t="shared" si="6"/>
        <v>-60.796967316081158</v>
      </c>
      <c r="T30" s="1">
        <f t="shared" si="7"/>
        <v>-44.283832050927209</v>
      </c>
    </row>
    <row r="31" spans="1:20" x14ac:dyDescent="0.25">
      <c r="A31">
        <v>5</v>
      </c>
      <c r="B31">
        <v>2018</v>
      </c>
      <c r="C31" t="s">
        <v>6</v>
      </c>
      <c r="D31">
        <v>4</v>
      </c>
      <c r="E31">
        <v>0</v>
      </c>
      <c r="F31" s="1">
        <v>-1142.9000000000001</v>
      </c>
      <c r="G31" s="1">
        <v>-387.3</v>
      </c>
      <c r="H31">
        <v>2016</v>
      </c>
      <c r="I31">
        <v>2018</v>
      </c>
      <c r="J31">
        <f>INDEX(Deflators!$A$6:$H$92,MATCH(Data!H31,Deflators!$A$6:$A$92,0),8)</f>
        <v>0.92493345164152618</v>
      </c>
      <c r="K31">
        <f>INDEX(Deflators!$A$6:$H$92,MATCH(Data!I31,Deflators!$A$6:$A$92,0),8)</f>
        <v>0.96175687666370901</v>
      </c>
      <c r="L31">
        <f t="shared" si="0"/>
        <v>-1235.6564658480431</v>
      </c>
      <c r="M31">
        <f t="shared" si="1"/>
        <v>-402.70052587877109</v>
      </c>
      <c r="N31">
        <v>1.07</v>
      </c>
      <c r="O31" s="1">
        <f t="shared" si="2"/>
        <v>-1235.6564658480431</v>
      </c>
      <c r="P31" s="1">
        <f t="shared" si="3"/>
        <v>-351.73423519850735</v>
      </c>
      <c r="Q31" s="1">
        <f t="shared" si="4"/>
        <v>-1513.7323038918844</v>
      </c>
      <c r="R31" s="1">
        <f t="shared" si="5"/>
        <v>-430.88956269028512</v>
      </c>
      <c r="S31" s="1">
        <f t="shared" si="6"/>
        <v>-1619.6935651643162</v>
      </c>
      <c r="T31" s="1">
        <f t="shared" si="7"/>
        <v>-461.051832078605</v>
      </c>
    </row>
    <row r="32" spans="1:20" x14ac:dyDescent="0.25">
      <c r="A32">
        <v>6</v>
      </c>
      <c r="B32">
        <v>2018</v>
      </c>
      <c r="C32" t="s">
        <v>7</v>
      </c>
      <c r="D32">
        <v>25</v>
      </c>
      <c r="E32">
        <v>4</v>
      </c>
      <c r="F32" s="1">
        <v>-410</v>
      </c>
      <c r="G32" s="1">
        <v>-12487.3</v>
      </c>
      <c r="H32">
        <v>2016</v>
      </c>
      <c r="I32">
        <v>2018</v>
      </c>
      <c r="J32">
        <f>INDEX(Deflators!$A$6:$H$92,MATCH(Data!H32,Deflators!$A$6:$A$92,0),8)</f>
        <v>0.92493345164152618</v>
      </c>
      <c r="K32">
        <f>INDEX(Deflators!$A$6:$H$92,MATCH(Data!I32,Deflators!$A$6:$A$92,0),8)</f>
        <v>0.96175687666370901</v>
      </c>
      <c r="L32">
        <f t="shared" si="0"/>
        <v>-443.27513430544894</v>
      </c>
      <c r="M32">
        <f t="shared" si="1"/>
        <v>-12983.842697665836</v>
      </c>
      <c r="N32">
        <v>1.07</v>
      </c>
      <c r="O32" s="1">
        <f t="shared" si="2"/>
        <v>-443.27513430544894</v>
      </c>
      <c r="P32" s="1">
        <f t="shared" si="3"/>
        <v>-11340.591053948672</v>
      </c>
      <c r="Q32" s="1">
        <f t="shared" si="4"/>
        <v>-543.03110035495013</v>
      </c>
      <c r="R32" s="1">
        <f t="shared" si="5"/>
        <v>-13892.711686502445</v>
      </c>
      <c r="S32" s="1">
        <f t="shared" si="6"/>
        <v>-581.04327737979656</v>
      </c>
      <c r="T32" s="1">
        <f t="shared" si="7"/>
        <v>-14865.201504557615</v>
      </c>
    </row>
    <row r="33" spans="1:20" x14ac:dyDescent="0.25">
      <c r="A33">
        <v>7</v>
      </c>
      <c r="B33">
        <v>2018</v>
      </c>
      <c r="C33" t="s">
        <v>8</v>
      </c>
      <c r="D33">
        <v>13</v>
      </c>
      <c r="E33">
        <v>0</v>
      </c>
      <c r="F33" s="1">
        <v>0</v>
      </c>
      <c r="G33" s="1">
        <v>-163.5</v>
      </c>
      <c r="H33">
        <v>2016</v>
      </c>
      <c r="I33">
        <v>2018</v>
      </c>
      <c r="J33">
        <f>INDEX(Deflators!$A$6:$H$92,MATCH(Data!H33,Deflators!$A$6:$A$92,0),8)</f>
        <v>0.92493345164152618</v>
      </c>
      <c r="K33">
        <f>INDEX(Deflators!$A$6:$H$92,MATCH(Data!I33,Deflators!$A$6:$A$92,0),8)</f>
        <v>0.96175687666370901</v>
      </c>
      <c r="L33">
        <f t="shared" si="0"/>
        <v>0</v>
      </c>
      <c r="M33">
        <f t="shared" si="1"/>
        <v>-170.00138389150288</v>
      </c>
      <c r="N33">
        <v>1.07</v>
      </c>
      <c r="O33" s="1">
        <f t="shared" si="2"/>
        <v>0</v>
      </c>
      <c r="P33" s="1">
        <f t="shared" si="3"/>
        <v>-148.48579255088032</v>
      </c>
      <c r="Q33" s="1">
        <f t="shared" si="4"/>
        <v>0</v>
      </c>
      <c r="R33" s="1">
        <f t="shared" si="5"/>
        <v>-181.9014807639081</v>
      </c>
      <c r="S33" s="1">
        <f t="shared" si="6"/>
        <v>0</v>
      </c>
      <c r="T33" s="1">
        <f t="shared" si="7"/>
        <v>-194.63458441738166</v>
      </c>
    </row>
    <row r="34" spans="1:20" x14ac:dyDescent="0.25">
      <c r="A34">
        <v>8</v>
      </c>
      <c r="B34">
        <v>2018</v>
      </c>
      <c r="C34" t="s">
        <v>9</v>
      </c>
      <c r="D34">
        <v>2</v>
      </c>
      <c r="E34">
        <v>1</v>
      </c>
      <c r="F34" s="1">
        <v>-414.3</v>
      </c>
      <c r="G34" s="1">
        <v>-507</v>
      </c>
      <c r="H34">
        <v>2016</v>
      </c>
      <c r="I34">
        <v>2018</v>
      </c>
      <c r="J34">
        <f>INDEX(Deflators!$A$6:$H$92,MATCH(Data!H34,Deflators!$A$6:$A$92,0),8)</f>
        <v>0.92493345164152618</v>
      </c>
      <c r="K34">
        <f>INDEX(Deflators!$A$6:$H$92,MATCH(Data!I34,Deflators!$A$6:$A$92,0),8)</f>
        <v>0.96175687666370901</v>
      </c>
      <c r="L34">
        <f t="shared" si="0"/>
        <v>-447.92411742133538</v>
      </c>
      <c r="M34">
        <f t="shared" si="1"/>
        <v>-527.16025463603648</v>
      </c>
      <c r="N34">
        <v>1.07</v>
      </c>
      <c r="O34" s="1">
        <f t="shared" si="2"/>
        <v>-447.92411742133538</v>
      </c>
      <c r="P34" s="1">
        <f t="shared" si="3"/>
        <v>-460.44218240548207</v>
      </c>
      <c r="Q34" s="1">
        <f t="shared" si="4"/>
        <v>-548.72630457818502</v>
      </c>
      <c r="R34" s="1">
        <f t="shared" si="5"/>
        <v>-564.06147246055912</v>
      </c>
      <c r="S34" s="1">
        <f t="shared" si="6"/>
        <v>-587.13714589865788</v>
      </c>
      <c r="T34" s="1">
        <f t="shared" si="7"/>
        <v>-603.54577553279819</v>
      </c>
    </row>
    <row r="35" spans="1:20" x14ac:dyDescent="0.25">
      <c r="A35">
        <v>9</v>
      </c>
      <c r="B35">
        <v>2018</v>
      </c>
      <c r="C35" t="s">
        <v>10</v>
      </c>
      <c r="D35">
        <v>18</v>
      </c>
      <c r="E35">
        <v>0</v>
      </c>
      <c r="F35" s="1">
        <v>-2800</v>
      </c>
      <c r="G35" s="1">
        <v>-2519.4</v>
      </c>
      <c r="H35">
        <v>2016</v>
      </c>
      <c r="I35">
        <v>2018</v>
      </c>
      <c r="J35">
        <f>INDEX(Deflators!$A$6:$H$92,MATCH(Data!H35,Deflators!$A$6:$A$92,0),8)</f>
        <v>0.92493345164152618</v>
      </c>
      <c r="K35">
        <f>INDEX(Deflators!$A$6:$H$92,MATCH(Data!I35,Deflators!$A$6:$A$92,0),8)</f>
        <v>0.96175687666370901</v>
      </c>
      <c r="L35">
        <f t="shared" si="0"/>
        <v>-3027.2448196469686</v>
      </c>
      <c r="M35">
        <f t="shared" si="1"/>
        <v>-2619.58095765292</v>
      </c>
      <c r="N35">
        <v>1.07</v>
      </c>
      <c r="O35" s="1">
        <f t="shared" si="2"/>
        <v>-3027.2448196469686</v>
      </c>
      <c r="P35" s="1">
        <f t="shared" si="3"/>
        <v>-2288.0434602610881</v>
      </c>
      <c r="Q35" s="1">
        <f t="shared" si="4"/>
        <v>-3708.5050755947818</v>
      </c>
      <c r="R35" s="1">
        <f t="shared" si="5"/>
        <v>-2802.9516246886246</v>
      </c>
      <c r="S35" s="1">
        <f t="shared" si="6"/>
        <v>-3968.1004308864162</v>
      </c>
      <c r="T35" s="1">
        <f t="shared" si="7"/>
        <v>-2999.1582384168282</v>
      </c>
    </row>
    <row r="36" spans="1:20" x14ac:dyDescent="0.25">
      <c r="A36">
        <v>10</v>
      </c>
      <c r="B36">
        <v>2018</v>
      </c>
      <c r="C36" t="s">
        <v>11</v>
      </c>
      <c r="D36">
        <v>5</v>
      </c>
      <c r="E36">
        <v>0</v>
      </c>
      <c r="F36" s="1">
        <v>-28.6</v>
      </c>
      <c r="G36" s="1">
        <v>-78.5</v>
      </c>
      <c r="H36">
        <v>2016</v>
      </c>
      <c r="I36">
        <v>2018</v>
      </c>
      <c r="J36">
        <f>INDEX(Deflators!$A$6:$H$92,MATCH(Data!H36,Deflators!$A$6:$A$92,0),8)</f>
        <v>0.92493345164152618</v>
      </c>
      <c r="K36">
        <f>INDEX(Deflators!$A$6:$H$92,MATCH(Data!I36,Deflators!$A$6:$A$92,0),8)</f>
        <v>0.96175687666370901</v>
      </c>
      <c r="L36">
        <f t="shared" si="0"/>
        <v>-30.921143514965465</v>
      </c>
      <c r="M36">
        <f t="shared" si="1"/>
        <v>-81.621459544238391</v>
      </c>
      <c r="N36">
        <v>1.07</v>
      </c>
      <c r="O36" s="1">
        <f t="shared" si="2"/>
        <v>-30.921143514965465</v>
      </c>
      <c r="P36" s="1">
        <f t="shared" si="3"/>
        <v>-71.291343824122961</v>
      </c>
      <c r="Q36" s="1">
        <f t="shared" si="4"/>
        <v>-37.879730415003841</v>
      </c>
      <c r="R36" s="1">
        <f t="shared" si="5"/>
        <v>-87.334961712335087</v>
      </c>
      <c r="S36" s="1">
        <f t="shared" si="6"/>
        <v>-40.531311544054105</v>
      </c>
      <c r="T36" s="1">
        <f t="shared" si="7"/>
        <v>-93.448409032198541</v>
      </c>
    </row>
    <row r="37" spans="1:20" x14ac:dyDescent="0.25">
      <c r="A37">
        <v>11</v>
      </c>
      <c r="B37">
        <v>2018</v>
      </c>
      <c r="C37" t="s">
        <v>12</v>
      </c>
      <c r="D37">
        <v>11</v>
      </c>
      <c r="E37">
        <v>0</v>
      </c>
      <c r="F37" s="1">
        <v>-1957.1</v>
      </c>
      <c r="G37" s="1">
        <v>-3280.2</v>
      </c>
      <c r="H37">
        <v>2016</v>
      </c>
      <c r="I37">
        <v>2018</v>
      </c>
      <c r="J37">
        <f>INDEX(Deflators!$A$6:$H$92,MATCH(Data!H37,Deflators!$A$6:$A$92,0),8)</f>
        <v>0.92493345164152618</v>
      </c>
      <c r="K37">
        <f>INDEX(Deflators!$A$6:$H$92,MATCH(Data!I37,Deflators!$A$6:$A$92,0),8)</f>
        <v>0.96175687666370901</v>
      </c>
      <c r="L37">
        <f t="shared" si="0"/>
        <v>-2115.9360130468149</v>
      </c>
      <c r="M37">
        <f t="shared" si="1"/>
        <v>-3410.6332687517297</v>
      </c>
      <c r="N37">
        <v>1.07</v>
      </c>
      <c r="O37" s="1">
        <f t="shared" si="2"/>
        <v>-2115.9360130468149</v>
      </c>
      <c r="P37" s="1">
        <f t="shared" si="3"/>
        <v>-2978.9791848648174</v>
      </c>
      <c r="Q37" s="1">
        <f t="shared" si="4"/>
        <v>-2592.1126012309096</v>
      </c>
      <c r="R37" s="1">
        <f t="shared" si="5"/>
        <v>-3649.3775975643512</v>
      </c>
      <c r="S37" s="1">
        <f t="shared" si="6"/>
        <v>-2773.5604833170728</v>
      </c>
      <c r="T37" s="1">
        <f t="shared" si="7"/>
        <v>-3904.8340293938554</v>
      </c>
    </row>
    <row r="38" spans="1:20" x14ac:dyDescent="0.25">
      <c r="A38">
        <v>12</v>
      </c>
      <c r="B38">
        <v>2018</v>
      </c>
      <c r="C38" t="s">
        <v>13</v>
      </c>
      <c r="D38">
        <v>0</v>
      </c>
      <c r="E38">
        <v>0</v>
      </c>
      <c r="F38" s="1">
        <v>-15.7</v>
      </c>
      <c r="G38" s="1">
        <v>0</v>
      </c>
      <c r="H38">
        <v>2016</v>
      </c>
      <c r="I38">
        <v>2018</v>
      </c>
      <c r="J38">
        <f>INDEX(Deflators!$A$6:$H$92,MATCH(Data!H38,Deflators!$A$6:$A$92,0),8)</f>
        <v>0.92493345164152618</v>
      </c>
      <c r="K38">
        <f>INDEX(Deflators!$A$6:$H$92,MATCH(Data!I38,Deflators!$A$6:$A$92,0),8)</f>
        <v>0.96175687666370901</v>
      </c>
      <c r="L38">
        <f t="shared" si="0"/>
        <v>-16.974194167306216</v>
      </c>
      <c r="M38">
        <f t="shared" si="1"/>
        <v>0</v>
      </c>
      <c r="N38">
        <v>1.07</v>
      </c>
      <c r="O38" s="1">
        <f t="shared" si="2"/>
        <v>-16.974194167306216</v>
      </c>
      <c r="P38" s="1">
        <f t="shared" si="3"/>
        <v>0</v>
      </c>
      <c r="Q38" s="1">
        <f t="shared" si="4"/>
        <v>-20.79411774529931</v>
      </c>
      <c r="R38" s="1">
        <f t="shared" si="5"/>
        <v>0</v>
      </c>
      <c r="S38" s="1">
        <f t="shared" si="6"/>
        <v>-22.249705987470261</v>
      </c>
      <c r="T38" s="1">
        <f t="shared" si="7"/>
        <v>0</v>
      </c>
    </row>
    <row r="39" spans="1:20" x14ac:dyDescent="0.25">
      <c r="A39">
        <v>13</v>
      </c>
      <c r="B39">
        <v>2018</v>
      </c>
      <c r="C39" t="s">
        <v>14</v>
      </c>
      <c r="D39">
        <v>23</v>
      </c>
      <c r="E39">
        <v>1</v>
      </c>
      <c r="F39" s="1">
        <v>-500</v>
      </c>
      <c r="G39" s="1">
        <v>-1237.3</v>
      </c>
      <c r="H39">
        <v>2016</v>
      </c>
      <c r="I39">
        <v>2018</v>
      </c>
      <c r="J39">
        <f>INDEX(Deflators!$A$6:$H$92,MATCH(Data!H39,Deflators!$A$6:$A$92,0),8)</f>
        <v>0.92493345164152618</v>
      </c>
      <c r="K39">
        <f>INDEX(Deflators!$A$6:$H$92,MATCH(Data!I39,Deflators!$A$6:$A$92,0),8)</f>
        <v>0.96175687666370901</v>
      </c>
      <c r="L39">
        <f t="shared" si="0"/>
        <v>-540.57943207981577</v>
      </c>
      <c r="M39">
        <f t="shared" si="1"/>
        <v>-1286.499769351416</v>
      </c>
      <c r="N39">
        <v>1.07</v>
      </c>
      <c r="O39" s="1">
        <f t="shared" si="2"/>
        <v>-540.57943207981577</v>
      </c>
      <c r="P39" s="1">
        <f t="shared" si="3"/>
        <v>-1123.6787224660809</v>
      </c>
      <c r="Q39" s="1">
        <f t="shared" si="4"/>
        <v>-662.23304921335387</v>
      </c>
      <c r="R39" s="1">
        <f t="shared" si="5"/>
        <v>-1376.5547532060152</v>
      </c>
      <c r="S39" s="1">
        <f t="shared" si="6"/>
        <v>-708.58936265828856</v>
      </c>
      <c r="T39" s="1">
        <f t="shared" si="7"/>
        <v>-1472.9135859304363</v>
      </c>
    </row>
    <row r="40" spans="1:20" x14ac:dyDescent="0.25">
      <c r="A40">
        <v>14</v>
      </c>
      <c r="B40">
        <v>2018</v>
      </c>
      <c r="C40" t="s">
        <v>161</v>
      </c>
      <c r="D40">
        <v>4</v>
      </c>
      <c r="E40">
        <v>0</v>
      </c>
      <c r="F40" s="1">
        <v>0</v>
      </c>
      <c r="G40" s="1">
        <v>0</v>
      </c>
      <c r="H40">
        <v>2016</v>
      </c>
      <c r="I40">
        <v>2018</v>
      </c>
      <c r="J40">
        <f>INDEX(Deflators!$A$6:$H$92,MATCH(Data!H40,Deflators!$A$6:$A$92,0),8)</f>
        <v>0.92493345164152618</v>
      </c>
      <c r="K40">
        <f>INDEX(Deflators!$A$6:$H$92,MATCH(Data!I40,Deflators!$A$6:$A$92,0),8)</f>
        <v>0.96175687666370901</v>
      </c>
      <c r="L40">
        <f t="shared" si="0"/>
        <v>0</v>
      </c>
      <c r="M40">
        <f t="shared" si="1"/>
        <v>0</v>
      </c>
      <c r="N40">
        <v>1.07</v>
      </c>
      <c r="O40" s="1">
        <f t="shared" si="2"/>
        <v>0</v>
      </c>
      <c r="P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</row>
    <row r="41" spans="1:20" x14ac:dyDescent="0.25">
      <c r="A41">
        <v>15</v>
      </c>
      <c r="B41">
        <v>2018</v>
      </c>
      <c r="C41" t="s">
        <v>15</v>
      </c>
      <c r="D41">
        <v>3</v>
      </c>
      <c r="E41">
        <v>1</v>
      </c>
      <c r="F41" s="1">
        <v>-34.299999999999997</v>
      </c>
      <c r="G41" s="1">
        <v>-212.4</v>
      </c>
      <c r="H41">
        <v>2016</v>
      </c>
      <c r="I41">
        <v>2018</v>
      </c>
      <c r="J41">
        <f>INDEX(Deflators!$A$6:$H$92,MATCH(Data!H41,Deflators!$A$6:$A$92,0),8)</f>
        <v>0.92493345164152618</v>
      </c>
      <c r="K41">
        <f>INDEX(Deflators!$A$6:$H$92,MATCH(Data!I41,Deflators!$A$6:$A$92,0),8)</f>
        <v>0.96175687666370901</v>
      </c>
      <c r="L41">
        <f t="shared" si="0"/>
        <v>-37.083749040675364</v>
      </c>
      <c r="M41">
        <f t="shared" si="1"/>
        <v>-220.84583448657625</v>
      </c>
      <c r="N41">
        <v>1.07</v>
      </c>
      <c r="O41" s="1">
        <f t="shared" si="2"/>
        <v>-37.083749040675364</v>
      </c>
      <c r="P41" s="1">
        <f t="shared" si="3"/>
        <v>-192.89530481839134</v>
      </c>
      <c r="Q41" s="1">
        <f t="shared" si="4"/>
        <v>-45.429187176036073</v>
      </c>
      <c r="R41" s="1">
        <f t="shared" si="5"/>
        <v>-236.30504290063661</v>
      </c>
      <c r="S41" s="1">
        <f t="shared" si="6"/>
        <v>-48.609230278358595</v>
      </c>
      <c r="T41" s="1">
        <f t="shared" si="7"/>
        <v>-252.84639590368116</v>
      </c>
    </row>
    <row r="42" spans="1:20" x14ac:dyDescent="0.25">
      <c r="A42">
        <v>16</v>
      </c>
      <c r="B42">
        <v>2018</v>
      </c>
      <c r="C42" t="s">
        <v>16</v>
      </c>
      <c r="D42">
        <v>10</v>
      </c>
      <c r="E42">
        <v>3</v>
      </c>
      <c r="F42" s="1">
        <v>-571.4</v>
      </c>
      <c r="G42" s="1">
        <v>-1227.9000000000001</v>
      </c>
      <c r="H42">
        <v>2016</v>
      </c>
      <c r="I42">
        <v>2018</v>
      </c>
      <c r="J42">
        <f>INDEX(Deflators!$A$6:$H$92,MATCH(Data!H42,Deflators!$A$6:$A$92,0),8)</f>
        <v>0.92493345164152618</v>
      </c>
      <c r="K42">
        <f>INDEX(Deflators!$A$6:$H$92,MATCH(Data!I42,Deflators!$A$6:$A$92,0),8)</f>
        <v>0.96175687666370901</v>
      </c>
      <c r="L42">
        <f t="shared" si="0"/>
        <v>-617.77417498081343</v>
      </c>
      <c r="M42">
        <f t="shared" si="1"/>
        <v>-1276.7259894824247</v>
      </c>
      <c r="N42">
        <v>1.07</v>
      </c>
      <c r="O42" s="1">
        <f t="shared" si="2"/>
        <v>-617.77417498081343</v>
      </c>
      <c r="P42" s="1">
        <f t="shared" si="3"/>
        <v>-1115.1419246068867</v>
      </c>
      <c r="Q42" s="1">
        <f t="shared" si="4"/>
        <v>-756.79992864102064</v>
      </c>
      <c r="R42" s="1">
        <f t="shared" si="5"/>
        <v>-1366.0968087461945</v>
      </c>
      <c r="S42" s="1">
        <f t="shared" si="6"/>
        <v>-809.77592364589202</v>
      </c>
      <c r="T42" s="1">
        <f t="shared" si="7"/>
        <v>-1461.723585358428</v>
      </c>
    </row>
    <row r="43" spans="1:20" x14ac:dyDescent="0.25">
      <c r="A43">
        <v>17</v>
      </c>
      <c r="B43">
        <v>2018</v>
      </c>
      <c r="C43" t="s">
        <v>17</v>
      </c>
      <c r="D43">
        <v>0</v>
      </c>
      <c r="E43">
        <v>0</v>
      </c>
      <c r="F43" s="1">
        <v>0</v>
      </c>
      <c r="G43" s="1">
        <v>0</v>
      </c>
      <c r="H43">
        <v>2016</v>
      </c>
      <c r="I43">
        <v>2018</v>
      </c>
      <c r="J43">
        <f>INDEX(Deflators!$A$6:$H$92,MATCH(Data!H43,Deflators!$A$6:$A$92,0),8)</f>
        <v>0.92493345164152618</v>
      </c>
      <c r="K43">
        <f>INDEX(Deflators!$A$6:$H$92,MATCH(Data!I43,Deflators!$A$6:$A$92,0),8)</f>
        <v>0.96175687666370901</v>
      </c>
      <c r="L43">
        <f t="shared" si="0"/>
        <v>0</v>
      </c>
      <c r="M43">
        <f t="shared" si="1"/>
        <v>0</v>
      </c>
      <c r="N43">
        <v>1.07</v>
      </c>
      <c r="O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</row>
    <row r="44" spans="1:20" x14ac:dyDescent="0.25">
      <c r="A44">
        <v>18</v>
      </c>
      <c r="B44">
        <v>2018</v>
      </c>
      <c r="C44" t="s">
        <v>18</v>
      </c>
      <c r="D44">
        <v>2</v>
      </c>
      <c r="E44">
        <v>0</v>
      </c>
      <c r="F44" s="1">
        <v>0</v>
      </c>
      <c r="G44" s="1">
        <v>0</v>
      </c>
      <c r="H44">
        <v>2016</v>
      </c>
      <c r="I44">
        <v>2018</v>
      </c>
      <c r="J44">
        <f>INDEX(Deflators!$A$6:$H$92,MATCH(Data!H44,Deflators!$A$6:$A$92,0),8)</f>
        <v>0.92493345164152618</v>
      </c>
      <c r="K44">
        <f>INDEX(Deflators!$A$6:$H$92,MATCH(Data!I44,Deflators!$A$6:$A$92,0),8)</f>
        <v>0.96175687666370901</v>
      </c>
      <c r="L44">
        <f t="shared" si="0"/>
        <v>0</v>
      </c>
      <c r="M44">
        <f t="shared" si="1"/>
        <v>0</v>
      </c>
      <c r="N44">
        <v>1.07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  <c r="S44" s="1">
        <f t="shared" si="6"/>
        <v>0</v>
      </c>
      <c r="T44" s="1">
        <f t="shared" si="7"/>
        <v>0</v>
      </c>
    </row>
    <row r="45" spans="1:20" x14ac:dyDescent="0.25">
      <c r="A45">
        <v>19</v>
      </c>
      <c r="B45">
        <v>2018</v>
      </c>
      <c r="C45" t="s">
        <v>19</v>
      </c>
      <c r="D45">
        <v>2</v>
      </c>
      <c r="E45">
        <v>0</v>
      </c>
      <c r="F45" s="1">
        <v>0</v>
      </c>
      <c r="G45" s="1">
        <v>-7.7</v>
      </c>
      <c r="H45">
        <v>2016</v>
      </c>
      <c r="I45">
        <v>2018</v>
      </c>
      <c r="J45">
        <f>INDEX(Deflators!$A$6:$H$92,MATCH(Data!H45,Deflators!$A$6:$A$92,0),8)</f>
        <v>0.92493345164152618</v>
      </c>
      <c r="K45">
        <f>INDEX(Deflators!$A$6:$H$92,MATCH(Data!I45,Deflators!$A$6:$A$92,0),8)</f>
        <v>0.96175687666370901</v>
      </c>
      <c r="L45">
        <f t="shared" si="0"/>
        <v>0</v>
      </c>
      <c r="M45">
        <f t="shared" si="1"/>
        <v>-8.0061813820463144</v>
      </c>
      <c r="N45">
        <v>1.07</v>
      </c>
      <c r="O45" s="1">
        <f t="shared" si="2"/>
        <v>0</v>
      </c>
      <c r="P45" s="1">
        <f t="shared" si="3"/>
        <v>-6.9929088846591965</v>
      </c>
      <c r="Q45" s="1">
        <f t="shared" si="4"/>
        <v>0</v>
      </c>
      <c r="R45" s="1">
        <f t="shared" si="5"/>
        <v>-8.5666140787895575</v>
      </c>
      <c r="S45" s="1">
        <f t="shared" si="6"/>
        <v>0</v>
      </c>
      <c r="T45" s="1">
        <f t="shared" si="7"/>
        <v>-9.1662770643048255</v>
      </c>
    </row>
    <row r="46" spans="1:20" x14ac:dyDescent="0.25">
      <c r="A46">
        <v>20</v>
      </c>
      <c r="B46">
        <v>2018</v>
      </c>
      <c r="C46" t="s">
        <v>20</v>
      </c>
      <c r="D46">
        <v>1</v>
      </c>
      <c r="E46">
        <v>0</v>
      </c>
      <c r="F46" s="1">
        <v>0</v>
      </c>
      <c r="G46" s="1">
        <v>-4.7</v>
      </c>
      <c r="H46">
        <v>2016</v>
      </c>
      <c r="I46">
        <v>2018</v>
      </c>
      <c r="J46">
        <f>INDEX(Deflators!$A$6:$H$92,MATCH(Data!H46,Deflators!$A$6:$A$92,0),8)</f>
        <v>0.92493345164152618</v>
      </c>
      <c r="K46">
        <f>INDEX(Deflators!$A$6:$H$92,MATCH(Data!I46,Deflators!$A$6:$A$92,0),8)</f>
        <v>0.96175687666370901</v>
      </c>
      <c r="L46">
        <f t="shared" si="0"/>
        <v>0</v>
      </c>
      <c r="M46">
        <f t="shared" si="1"/>
        <v>-4.8868899344958017</v>
      </c>
      <c r="N46">
        <v>1.07</v>
      </c>
      <c r="O46" s="1">
        <f t="shared" si="2"/>
        <v>0</v>
      </c>
      <c r="P46" s="1">
        <f t="shared" si="3"/>
        <v>-4.2683989295971712</v>
      </c>
      <c r="Q46" s="1">
        <f t="shared" si="4"/>
        <v>0</v>
      </c>
      <c r="R46" s="1">
        <f t="shared" si="5"/>
        <v>-5.2289722299105081</v>
      </c>
      <c r="S46" s="1">
        <f t="shared" si="6"/>
        <v>0</v>
      </c>
      <c r="T46" s="1">
        <f t="shared" si="7"/>
        <v>-5.5950002860042432</v>
      </c>
    </row>
    <row r="47" spans="1:20" x14ac:dyDescent="0.25">
      <c r="A47">
        <v>21</v>
      </c>
      <c r="B47">
        <v>2018</v>
      </c>
      <c r="C47" t="s">
        <v>21</v>
      </c>
      <c r="D47">
        <v>0</v>
      </c>
      <c r="E47">
        <v>0</v>
      </c>
      <c r="F47" s="1">
        <v>0</v>
      </c>
      <c r="G47" s="1">
        <v>0</v>
      </c>
      <c r="H47">
        <v>2016</v>
      </c>
      <c r="I47">
        <v>2018</v>
      </c>
      <c r="J47">
        <f>INDEX(Deflators!$A$6:$H$92,MATCH(Data!H47,Deflators!$A$6:$A$92,0),8)</f>
        <v>0.92493345164152618</v>
      </c>
      <c r="K47">
        <f>INDEX(Deflators!$A$6:$H$92,MATCH(Data!I47,Deflators!$A$6:$A$92,0),8)</f>
        <v>0.96175687666370901</v>
      </c>
      <c r="L47">
        <f t="shared" si="0"/>
        <v>0</v>
      </c>
      <c r="M47">
        <f t="shared" si="1"/>
        <v>0</v>
      </c>
      <c r="N47">
        <v>1.07</v>
      </c>
      <c r="O47" s="1">
        <f t="shared" si="2"/>
        <v>0</v>
      </c>
      <c r="P47" s="1">
        <f t="shared" si="3"/>
        <v>0</v>
      </c>
      <c r="Q47" s="1">
        <f t="shared" si="4"/>
        <v>0</v>
      </c>
      <c r="R47" s="1">
        <f t="shared" si="5"/>
        <v>0</v>
      </c>
      <c r="S47" s="1">
        <f t="shared" si="6"/>
        <v>0</v>
      </c>
      <c r="T47" s="1">
        <f t="shared" si="7"/>
        <v>0</v>
      </c>
    </row>
    <row r="48" spans="1:20" x14ac:dyDescent="0.25">
      <c r="A48">
        <v>22</v>
      </c>
      <c r="B48">
        <v>2018</v>
      </c>
      <c r="C48" t="s">
        <v>25</v>
      </c>
      <c r="D48">
        <v>1</v>
      </c>
      <c r="E48">
        <v>0</v>
      </c>
      <c r="F48" s="1"/>
      <c r="G48" s="1">
        <v>0</v>
      </c>
      <c r="H48">
        <v>2016</v>
      </c>
      <c r="I48">
        <v>2018</v>
      </c>
      <c r="J48">
        <f>INDEX(Deflators!$A$6:$H$92,MATCH(Data!H48,Deflators!$A$6:$A$92,0),8)</f>
        <v>0.92493345164152618</v>
      </c>
      <c r="K48">
        <f>INDEX(Deflators!$A$6:$H$92,MATCH(Data!I48,Deflators!$A$6:$A$92,0),8)</f>
        <v>0.96175687666370901</v>
      </c>
      <c r="L48">
        <f t="shared" si="0"/>
        <v>0</v>
      </c>
      <c r="M48">
        <f t="shared" si="1"/>
        <v>0</v>
      </c>
      <c r="N48">
        <v>1.07</v>
      </c>
      <c r="O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</row>
    <row r="49" spans="1:20" x14ac:dyDescent="0.25">
      <c r="A49">
        <v>23</v>
      </c>
      <c r="B49">
        <v>2018</v>
      </c>
      <c r="C49" t="s">
        <v>22</v>
      </c>
      <c r="D49">
        <v>2</v>
      </c>
      <c r="E49">
        <v>0</v>
      </c>
      <c r="F49" s="1">
        <v>-51.4</v>
      </c>
      <c r="G49" s="1">
        <v>0</v>
      </c>
      <c r="H49">
        <v>2016</v>
      </c>
      <c r="I49">
        <v>2018</v>
      </c>
      <c r="J49">
        <f>INDEX(Deflators!$A$6:$H$92,MATCH(Data!H49,Deflators!$A$6:$A$92,0),8)</f>
        <v>0.92493345164152618</v>
      </c>
      <c r="K49">
        <f>INDEX(Deflators!$A$6:$H$92,MATCH(Data!I49,Deflators!$A$6:$A$92,0),8)</f>
        <v>0.96175687666370901</v>
      </c>
      <c r="L49">
        <f t="shared" si="0"/>
        <v>-55.571565617805064</v>
      </c>
      <c r="M49">
        <f t="shared" si="1"/>
        <v>0</v>
      </c>
      <c r="N49">
        <v>1.07</v>
      </c>
      <c r="O49" s="1">
        <f t="shared" si="2"/>
        <v>-55.571565617805064</v>
      </c>
      <c r="P49" s="1">
        <f t="shared" si="3"/>
        <v>0</v>
      </c>
      <c r="Q49" s="1">
        <f t="shared" si="4"/>
        <v>-68.077557459132777</v>
      </c>
      <c r="R49" s="1">
        <f t="shared" si="5"/>
        <v>0</v>
      </c>
      <c r="S49" s="1">
        <f t="shared" si="6"/>
        <v>-72.842986481272064</v>
      </c>
      <c r="T49" s="1">
        <f t="shared" si="7"/>
        <v>0</v>
      </c>
    </row>
    <row r="50" spans="1:20" x14ac:dyDescent="0.25">
      <c r="A50">
        <v>24</v>
      </c>
      <c r="B50">
        <v>2018</v>
      </c>
      <c r="C50" t="s">
        <v>23</v>
      </c>
      <c r="D50">
        <v>0</v>
      </c>
      <c r="E50">
        <v>0</v>
      </c>
      <c r="F50" s="1">
        <v>0</v>
      </c>
      <c r="G50" s="1">
        <v>0</v>
      </c>
      <c r="H50">
        <v>2016</v>
      </c>
      <c r="I50">
        <v>2018</v>
      </c>
      <c r="J50">
        <f>INDEX(Deflators!$A$6:$H$92,MATCH(Data!H50,Deflators!$A$6:$A$92,0),8)</f>
        <v>0.92493345164152618</v>
      </c>
      <c r="K50">
        <f>INDEX(Deflators!$A$6:$H$92,MATCH(Data!I50,Deflators!$A$6:$A$92,0),8)</f>
        <v>0.96175687666370901</v>
      </c>
      <c r="L50">
        <f t="shared" si="0"/>
        <v>0</v>
      </c>
      <c r="M50">
        <f t="shared" si="1"/>
        <v>0</v>
      </c>
      <c r="N50">
        <v>1.07</v>
      </c>
      <c r="O50" s="1">
        <f t="shared" si="2"/>
        <v>0</v>
      </c>
      <c r="P50" s="1">
        <f t="shared" si="3"/>
        <v>0</v>
      </c>
      <c r="Q50" s="1">
        <f t="shared" si="4"/>
        <v>0</v>
      </c>
      <c r="R50" s="1">
        <f t="shared" si="5"/>
        <v>0</v>
      </c>
      <c r="S50" s="1">
        <f t="shared" si="6"/>
        <v>0</v>
      </c>
      <c r="T50" s="1">
        <f t="shared" si="7"/>
        <v>0</v>
      </c>
    </row>
    <row r="51" spans="1:20" x14ac:dyDescent="0.25">
      <c r="A51">
        <v>25</v>
      </c>
      <c r="B51">
        <v>2018</v>
      </c>
      <c r="C51" t="s">
        <v>24</v>
      </c>
      <c r="D51">
        <v>0</v>
      </c>
      <c r="E51">
        <v>0</v>
      </c>
      <c r="F51" s="1">
        <v>-17.100000000000001</v>
      </c>
      <c r="G51" s="1">
        <v>0</v>
      </c>
      <c r="H51">
        <v>2016</v>
      </c>
      <c r="I51">
        <v>2018</v>
      </c>
      <c r="J51">
        <f>INDEX(Deflators!$A$6:$H$92,MATCH(Data!H51,Deflators!$A$6:$A$92,0),8)</f>
        <v>0.92493345164152618</v>
      </c>
      <c r="K51">
        <f>INDEX(Deflators!$A$6:$H$92,MATCH(Data!I51,Deflators!$A$6:$A$92,0),8)</f>
        <v>0.96175687666370901</v>
      </c>
      <c r="L51">
        <f t="shared" si="0"/>
        <v>-18.487816577129703</v>
      </c>
      <c r="M51">
        <f t="shared" si="1"/>
        <v>0</v>
      </c>
      <c r="N51">
        <v>1.07</v>
      </c>
      <c r="O51" s="1">
        <f t="shared" si="2"/>
        <v>-18.487816577129703</v>
      </c>
      <c r="P51" s="1">
        <f t="shared" si="3"/>
        <v>0</v>
      </c>
      <c r="Q51" s="1">
        <f t="shared" si="4"/>
        <v>-22.648370283096703</v>
      </c>
      <c r="R51" s="1">
        <f t="shared" si="5"/>
        <v>0</v>
      </c>
      <c r="S51" s="1">
        <f t="shared" si="6"/>
        <v>-24.233756202913472</v>
      </c>
      <c r="T51" s="1">
        <f t="shared" si="7"/>
        <v>0</v>
      </c>
    </row>
    <row r="52" spans="1:20" x14ac:dyDescent="0.25">
      <c r="A52">
        <v>1</v>
      </c>
      <c r="B52">
        <v>2019</v>
      </c>
      <c r="C52" t="s">
        <v>2</v>
      </c>
      <c r="D52">
        <v>13</v>
      </c>
      <c r="E52">
        <v>0</v>
      </c>
      <c r="F52" s="1">
        <v>-981.3</v>
      </c>
      <c r="G52" s="1">
        <v>-2152</v>
      </c>
      <c r="H52">
        <v>2018</v>
      </c>
      <c r="I52">
        <v>2019</v>
      </c>
      <c r="J52">
        <f>INDEX(Deflators!$A$6:$H$92,MATCH(Data!H52,Deflators!$A$6:$A$92,0),8)</f>
        <v>0.96175687666370901</v>
      </c>
      <c r="K52">
        <f>INDEX(Deflators!$A$6:$H$92,MATCH(Data!I52,Deflators!$A$6:$A$92,0),8)</f>
        <v>0.97861579414374444</v>
      </c>
      <c r="L52">
        <f t="shared" si="0"/>
        <v>-1020.3202324937724</v>
      </c>
      <c r="M52">
        <f t="shared" si="1"/>
        <v>-2199.0243902439024</v>
      </c>
      <c r="N52">
        <v>1.07</v>
      </c>
      <c r="O52" s="1">
        <f t="shared" si="2"/>
        <v>-891.18720630078815</v>
      </c>
      <c r="P52" s="1">
        <f t="shared" si="3"/>
        <v>-1795.0589409872975</v>
      </c>
      <c r="Q52" s="1">
        <f t="shared" si="4"/>
        <v>-1091.7426487683365</v>
      </c>
      <c r="R52" s="1">
        <f t="shared" si="5"/>
        <v>-2199.0243902439024</v>
      </c>
      <c r="S52" s="1">
        <f t="shared" si="6"/>
        <v>-1168.1646341821202</v>
      </c>
      <c r="T52" s="1">
        <f t="shared" si="7"/>
        <v>-2352.9560975609756</v>
      </c>
    </row>
    <row r="53" spans="1:20" x14ac:dyDescent="0.25">
      <c r="A53">
        <v>2</v>
      </c>
      <c r="B53">
        <v>2019</v>
      </c>
      <c r="C53" t="s">
        <v>3</v>
      </c>
      <c r="D53">
        <v>18</v>
      </c>
      <c r="E53">
        <v>0</v>
      </c>
      <c r="F53" s="1">
        <v>-51.2</v>
      </c>
      <c r="G53" s="1">
        <v>-73.2</v>
      </c>
      <c r="H53">
        <v>2018</v>
      </c>
      <c r="I53">
        <v>2019</v>
      </c>
      <c r="J53">
        <f>INDEX(Deflators!$A$6:$H$92,MATCH(Data!H53,Deflators!$A$6:$A$92,0),8)</f>
        <v>0.96175687666370901</v>
      </c>
      <c r="K53">
        <f>INDEX(Deflators!$A$6:$H$92,MATCH(Data!I53,Deflators!$A$6:$A$92,0),8)</f>
        <v>0.97861579414374444</v>
      </c>
      <c r="L53">
        <f t="shared" si="0"/>
        <v>-53.235907371528739</v>
      </c>
      <c r="M53">
        <f t="shared" si="1"/>
        <v>-74.799528515731254</v>
      </c>
      <c r="N53">
        <v>1.07</v>
      </c>
      <c r="O53" s="1">
        <f t="shared" si="2"/>
        <v>-46.49830323305855</v>
      </c>
      <c r="P53" s="1">
        <f t="shared" si="3"/>
        <v>-61.058696319828158</v>
      </c>
      <c r="Q53" s="1">
        <f t="shared" si="4"/>
        <v>-56.962420887535757</v>
      </c>
      <c r="R53" s="1">
        <f t="shared" si="5"/>
        <v>-74.799528515731254</v>
      </c>
      <c r="S53" s="1">
        <f t="shared" si="6"/>
        <v>-60.949790349663253</v>
      </c>
      <c r="T53" s="1">
        <f t="shared" si="7"/>
        <v>-80.035495511832451</v>
      </c>
    </row>
    <row r="54" spans="1:20" x14ac:dyDescent="0.25">
      <c r="A54">
        <v>3</v>
      </c>
      <c r="B54">
        <v>2019</v>
      </c>
      <c r="C54" t="s">
        <v>4</v>
      </c>
      <c r="D54">
        <v>4</v>
      </c>
      <c r="E54">
        <v>0</v>
      </c>
      <c r="F54" s="1">
        <v>0</v>
      </c>
      <c r="G54" s="1">
        <v>-21.5</v>
      </c>
      <c r="H54">
        <v>2018</v>
      </c>
      <c r="I54">
        <v>2019</v>
      </c>
      <c r="J54">
        <f>INDEX(Deflators!$A$6:$H$92,MATCH(Data!H54,Deflators!$A$6:$A$92,0),8)</f>
        <v>0.96175687666370901</v>
      </c>
      <c r="K54">
        <f>INDEX(Deflators!$A$6:$H$92,MATCH(Data!I54,Deflators!$A$6:$A$92,0),8)</f>
        <v>0.97861579414374444</v>
      </c>
      <c r="L54">
        <f t="shared" si="0"/>
        <v>0</v>
      </c>
      <c r="M54">
        <f t="shared" si="1"/>
        <v>-21.969806872789917</v>
      </c>
      <c r="N54">
        <v>1.07</v>
      </c>
      <c r="O54" s="1">
        <f t="shared" si="2"/>
        <v>0</v>
      </c>
      <c r="P54" s="1">
        <f t="shared" si="3"/>
        <v>-17.933906705960457</v>
      </c>
      <c r="Q54" s="1">
        <f t="shared" si="4"/>
        <v>0</v>
      </c>
      <c r="R54" s="1">
        <f t="shared" si="5"/>
        <v>-21.969806872789917</v>
      </c>
      <c r="S54" s="1">
        <f t="shared" si="6"/>
        <v>0</v>
      </c>
      <c r="T54" s="1">
        <f t="shared" si="7"/>
        <v>-23.507693353885212</v>
      </c>
    </row>
    <row r="55" spans="1:20" x14ac:dyDescent="0.25">
      <c r="A55">
        <v>4</v>
      </c>
      <c r="B55">
        <v>2019</v>
      </c>
      <c r="C55" t="s">
        <v>5</v>
      </c>
      <c r="D55">
        <v>4</v>
      </c>
      <c r="E55">
        <v>0</v>
      </c>
      <c r="F55" s="1">
        <v>-3173</v>
      </c>
      <c r="G55" s="1">
        <v>-3081.5</v>
      </c>
      <c r="H55">
        <v>2018</v>
      </c>
      <c r="I55">
        <v>2019</v>
      </c>
      <c r="J55">
        <f>INDEX(Deflators!$A$6:$H$92,MATCH(Data!H55,Deflators!$A$6:$A$92,0),8)</f>
        <v>0.96175687666370901</v>
      </c>
      <c r="K55">
        <f>INDEX(Deflators!$A$6:$H$92,MATCH(Data!I55,Deflators!$A$6:$A$92,0),8)</f>
        <v>0.97861579414374444</v>
      </c>
      <c r="L55">
        <f t="shared" si="0"/>
        <v>-3299.1705876925912</v>
      </c>
      <c r="M55">
        <f t="shared" si="1"/>
        <v>-3148.8353431861456</v>
      </c>
      <c r="N55">
        <v>1.07</v>
      </c>
      <c r="O55" s="1">
        <f t="shared" si="2"/>
        <v>-2881.623362470601</v>
      </c>
      <c r="P55" s="1">
        <f t="shared" si="3"/>
        <v>-2570.3876053217277</v>
      </c>
      <c r="Q55" s="1">
        <f t="shared" si="4"/>
        <v>-3530.1125288310727</v>
      </c>
      <c r="R55" s="1">
        <f t="shared" si="5"/>
        <v>-3148.8353431861456</v>
      </c>
      <c r="S55" s="1">
        <f t="shared" si="6"/>
        <v>-3777.220405849248</v>
      </c>
      <c r="T55" s="1">
        <f t="shared" si="7"/>
        <v>-3369.2538172091758</v>
      </c>
    </row>
    <row r="56" spans="1:20" x14ac:dyDescent="0.25">
      <c r="A56">
        <v>5</v>
      </c>
      <c r="B56">
        <v>2019</v>
      </c>
      <c r="C56" t="s">
        <v>6</v>
      </c>
      <c r="D56">
        <v>5</v>
      </c>
      <c r="E56">
        <v>0</v>
      </c>
      <c r="F56" s="1">
        <v>0</v>
      </c>
      <c r="G56" s="1">
        <v>-305.89999999999998</v>
      </c>
      <c r="H56">
        <v>2018</v>
      </c>
      <c r="I56">
        <v>2019</v>
      </c>
      <c r="J56">
        <f>INDEX(Deflators!$A$6:$H$92,MATCH(Data!H56,Deflators!$A$6:$A$92,0),8)</f>
        <v>0.96175687666370901</v>
      </c>
      <c r="K56">
        <f>INDEX(Deflators!$A$6:$H$92,MATCH(Data!I56,Deflators!$A$6:$A$92,0),8)</f>
        <v>0.97861579414374444</v>
      </c>
      <c r="L56">
        <f t="shared" si="0"/>
        <v>0</v>
      </c>
      <c r="M56">
        <f t="shared" si="1"/>
        <v>-312.58436848309003</v>
      </c>
      <c r="N56">
        <v>1.07</v>
      </c>
      <c r="O56" s="1">
        <f t="shared" si="2"/>
        <v>0</v>
      </c>
      <c r="P56" s="1">
        <f t="shared" si="3"/>
        <v>-255.16195634201409</v>
      </c>
      <c r="Q56" s="1">
        <f t="shared" si="4"/>
        <v>0</v>
      </c>
      <c r="R56" s="1">
        <f t="shared" si="5"/>
        <v>-312.58436848309003</v>
      </c>
      <c r="S56" s="1">
        <f t="shared" si="6"/>
        <v>0</v>
      </c>
      <c r="T56" s="1">
        <f t="shared" si="7"/>
        <v>-334.46527427690637</v>
      </c>
    </row>
    <row r="57" spans="1:20" x14ac:dyDescent="0.25">
      <c r="A57">
        <v>6</v>
      </c>
      <c r="B57">
        <v>2019</v>
      </c>
      <c r="C57" t="s">
        <v>7</v>
      </c>
      <c r="D57">
        <v>14</v>
      </c>
      <c r="E57">
        <v>13</v>
      </c>
      <c r="F57" s="1">
        <v>-8995.6</v>
      </c>
      <c r="G57" s="1">
        <v>-11400.7</v>
      </c>
      <c r="H57">
        <v>2018</v>
      </c>
      <c r="I57">
        <v>2019</v>
      </c>
      <c r="J57">
        <f>INDEX(Deflators!$A$6:$H$92,MATCH(Data!H57,Deflators!$A$6:$A$92,0),8)</f>
        <v>0.96175687666370901</v>
      </c>
      <c r="K57">
        <f>INDEX(Deflators!$A$6:$H$92,MATCH(Data!I57,Deflators!$A$6:$A$92,0),8)</f>
        <v>0.97861579414374444</v>
      </c>
      <c r="L57">
        <f t="shared" si="0"/>
        <v>-9353.2993818617961</v>
      </c>
      <c r="M57">
        <f t="shared" si="1"/>
        <v>-11649.822196028652</v>
      </c>
      <c r="N57">
        <v>1.07</v>
      </c>
      <c r="O57" s="1">
        <f t="shared" si="2"/>
        <v>-8169.5339172519825</v>
      </c>
      <c r="P57" s="1">
        <f t="shared" si="3"/>
        <v>-9509.7251247741096</v>
      </c>
      <c r="Q57" s="1">
        <f t="shared" si="4"/>
        <v>-10008.030338592122</v>
      </c>
      <c r="R57" s="1">
        <f t="shared" si="5"/>
        <v>-11649.822196028652</v>
      </c>
      <c r="S57" s="1">
        <f t="shared" si="6"/>
        <v>-10708.592462293571</v>
      </c>
      <c r="T57" s="1">
        <f t="shared" si="7"/>
        <v>-12465.309749750659</v>
      </c>
    </row>
    <row r="58" spans="1:20" x14ac:dyDescent="0.25">
      <c r="A58">
        <v>7</v>
      </c>
      <c r="B58">
        <v>2019</v>
      </c>
      <c r="C58" t="s">
        <v>8</v>
      </c>
      <c r="D58">
        <v>11</v>
      </c>
      <c r="E58">
        <v>3</v>
      </c>
      <c r="F58" s="1">
        <v>0</v>
      </c>
      <c r="G58" s="1">
        <v>-781.1</v>
      </c>
      <c r="H58">
        <v>2018</v>
      </c>
      <c r="I58">
        <v>2019</v>
      </c>
      <c r="J58">
        <f>INDEX(Deflators!$A$6:$H$92,MATCH(Data!H58,Deflators!$A$6:$A$92,0),8)</f>
        <v>0.96175687666370901</v>
      </c>
      <c r="K58">
        <f>INDEX(Deflators!$A$6:$H$92,MATCH(Data!I58,Deflators!$A$6:$A$92,0),8)</f>
        <v>0.97861579414374444</v>
      </c>
      <c r="L58">
        <f t="shared" si="0"/>
        <v>0</v>
      </c>
      <c r="M58">
        <f t="shared" si="1"/>
        <v>-798.16819294587003</v>
      </c>
      <c r="N58">
        <v>1.07</v>
      </c>
      <c r="O58" s="1">
        <f t="shared" si="2"/>
        <v>0</v>
      </c>
      <c r="P58" s="1">
        <f t="shared" si="3"/>
        <v>-651.54300130352146</v>
      </c>
      <c r="Q58" s="1">
        <f t="shared" si="4"/>
        <v>0</v>
      </c>
      <c r="R58" s="1">
        <f t="shared" si="5"/>
        <v>-798.16819294587003</v>
      </c>
      <c r="S58" s="1">
        <f t="shared" si="6"/>
        <v>0</v>
      </c>
      <c r="T58" s="1">
        <f t="shared" si="7"/>
        <v>-854.03996645208099</v>
      </c>
    </row>
    <row r="59" spans="1:20" x14ac:dyDescent="0.25">
      <c r="A59">
        <v>8</v>
      </c>
      <c r="B59">
        <v>2019</v>
      </c>
      <c r="C59" t="s">
        <v>9</v>
      </c>
      <c r="D59">
        <v>2</v>
      </c>
      <c r="E59">
        <v>1</v>
      </c>
      <c r="F59" s="1">
        <v>-490.7</v>
      </c>
      <c r="G59" s="1">
        <v>-365</v>
      </c>
      <c r="H59">
        <v>2018</v>
      </c>
      <c r="I59">
        <v>2019</v>
      </c>
      <c r="J59">
        <f>INDEX(Deflators!$A$6:$H$92,MATCH(Data!H59,Deflators!$A$6:$A$92,0),8)</f>
        <v>0.96175687666370901</v>
      </c>
      <c r="K59">
        <f>INDEX(Deflators!$A$6:$H$92,MATCH(Data!I59,Deflators!$A$6:$A$92,0),8)</f>
        <v>0.97861579414374444</v>
      </c>
      <c r="L59">
        <f t="shared" si="0"/>
        <v>-510.2121044376787</v>
      </c>
      <c r="M59">
        <f t="shared" si="1"/>
        <v>-372.97579109620091</v>
      </c>
      <c r="N59">
        <v>1.07</v>
      </c>
      <c r="O59" s="1">
        <f t="shared" si="2"/>
        <v>-445.63901164964511</v>
      </c>
      <c r="P59" s="1">
        <f t="shared" si="3"/>
        <v>-304.4593464035147</v>
      </c>
      <c r="Q59" s="1">
        <f t="shared" si="4"/>
        <v>-545.92695174831624</v>
      </c>
      <c r="R59" s="1">
        <f t="shared" si="5"/>
        <v>-372.97579109620091</v>
      </c>
      <c r="S59" s="1">
        <f t="shared" si="6"/>
        <v>-584.14183837069834</v>
      </c>
      <c r="T59" s="1">
        <f t="shared" si="7"/>
        <v>-399.08409647293502</v>
      </c>
    </row>
    <row r="60" spans="1:20" x14ac:dyDescent="0.25">
      <c r="A60">
        <v>9</v>
      </c>
      <c r="B60">
        <v>2019</v>
      </c>
      <c r="C60" t="s">
        <v>10</v>
      </c>
      <c r="D60">
        <v>18</v>
      </c>
      <c r="E60">
        <v>0</v>
      </c>
      <c r="F60" s="1">
        <v>-793.6</v>
      </c>
      <c r="G60" s="1">
        <v>-1452.8</v>
      </c>
      <c r="H60">
        <v>2018</v>
      </c>
      <c r="I60">
        <v>2019</v>
      </c>
      <c r="J60">
        <f>INDEX(Deflators!$A$6:$H$92,MATCH(Data!H60,Deflators!$A$6:$A$92,0),8)</f>
        <v>0.96175687666370901</v>
      </c>
      <c r="K60">
        <f>INDEX(Deflators!$A$6:$H$92,MATCH(Data!I60,Deflators!$A$6:$A$92,0),8)</f>
        <v>0.97861579414374444</v>
      </c>
      <c r="L60">
        <f t="shared" si="0"/>
        <v>-825.15656425869543</v>
      </c>
      <c r="M60">
        <f t="shared" si="1"/>
        <v>-1484.5458337111252</v>
      </c>
      <c r="N60">
        <v>1.07</v>
      </c>
      <c r="O60" s="1">
        <f t="shared" si="2"/>
        <v>-720.72370011240753</v>
      </c>
      <c r="P60" s="1">
        <f t="shared" si="3"/>
        <v>-1211.8316122055512</v>
      </c>
      <c r="Q60" s="1">
        <f t="shared" si="4"/>
        <v>-882.91752375680414</v>
      </c>
      <c r="R60" s="1">
        <f t="shared" si="5"/>
        <v>-1484.5458337111252</v>
      </c>
      <c r="S60" s="1">
        <f t="shared" si="6"/>
        <v>-944.72175041978039</v>
      </c>
      <c r="T60" s="1">
        <f t="shared" si="7"/>
        <v>-1588.464042070904</v>
      </c>
    </row>
    <row r="61" spans="1:20" x14ac:dyDescent="0.25">
      <c r="A61">
        <v>10</v>
      </c>
      <c r="B61">
        <v>2019</v>
      </c>
      <c r="C61" t="s">
        <v>11</v>
      </c>
      <c r="D61">
        <v>1</v>
      </c>
      <c r="E61">
        <v>1</v>
      </c>
      <c r="F61" s="1">
        <v>0</v>
      </c>
      <c r="G61" s="1">
        <v>20.8</v>
      </c>
      <c r="H61">
        <v>2018</v>
      </c>
      <c r="I61">
        <v>2019</v>
      </c>
      <c r="J61">
        <f>INDEX(Deflators!$A$6:$H$92,MATCH(Data!H61,Deflators!$A$6:$A$92,0),8)</f>
        <v>0.96175687666370901</v>
      </c>
      <c r="K61">
        <f>INDEX(Deflators!$A$6:$H$92,MATCH(Data!I61,Deflators!$A$6:$A$92,0),8)</f>
        <v>0.97861579414374444</v>
      </c>
      <c r="L61">
        <f t="shared" si="0"/>
        <v>0</v>
      </c>
      <c r="M61">
        <f t="shared" si="1"/>
        <v>21.254510835071176</v>
      </c>
      <c r="N61">
        <v>1.07</v>
      </c>
      <c r="O61" s="1">
        <f t="shared" si="2"/>
        <v>0</v>
      </c>
      <c r="P61" s="1">
        <f t="shared" si="3"/>
        <v>17.35001206902221</v>
      </c>
      <c r="Q61" s="1">
        <f t="shared" si="4"/>
        <v>0</v>
      </c>
      <c r="R61" s="1">
        <f t="shared" si="5"/>
        <v>21.254510835071176</v>
      </c>
      <c r="S61" s="1">
        <f t="shared" si="6"/>
        <v>0</v>
      </c>
      <c r="T61" s="1">
        <f t="shared" si="7"/>
        <v>22.742326593526162</v>
      </c>
    </row>
    <row r="62" spans="1:20" x14ac:dyDescent="0.25">
      <c r="A62">
        <v>11</v>
      </c>
      <c r="B62">
        <v>2019</v>
      </c>
      <c r="C62" t="s">
        <v>12</v>
      </c>
      <c r="D62">
        <v>8</v>
      </c>
      <c r="E62">
        <v>2</v>
      </c>
      <c r="F62" s="1">
        <v>-723.2</v>
      </c>
      <c r="G62" s="1">
        <v>-7959.3</v>
      </c>
      <c r="H62">
        <v>2018</v>
      </c>
      <c r="I62">
        <v>2019</v>
      </c>
      <c r="J62">
        <f>INDEX(Deflators!$A$6:$H$92,MATCH(Data!H62,Deflators!$A$6:$A$92,0),8)</f>
        <v>0.96175687666370901</v>
      </c>
      <c r="K62">
        <f>INDEX(Deflators!$A$6:$H$92,MATCH(Data!I62,Deflators!$A$6:$A$92,0),8)</f>
        <v>0.97861579414374444</v>
      </c>
      <c r="L62">
        <f t="shared" si="0"/>
        <v>-751.95719162284342</v>
      </c>
      <c r="M62">
        <f t="shared" si="1"/>
        <v>-8133.2225043068274</v>
      </c>
      <c r="N62">
        <v>1.07</v>
      </c>
      <c r="O62" s="1">
        <f t="shared" si="2"/>
        <v>-656.78853316695199</v>
      </c>
      <c r="P62" s="1">
        <f t="shared" si="3"/>
        <v>-6639.1322625465609</v>
      </c>
      <c r="Q62" s="1">
        <f t="shared" si="4"/>
        <v>-804.59419503644256</v>
      </c>
      <c r="R62" s="1">
        <f t="shared" si="5"/>
        <v>-8133.2225043068274</v>
      </c>
      <c r="S62" s="1">
        <f t="shared" si="6"/>
        <v>-860.91578868899342</v>
      </c>
      <c r="T62" s="1">
        <f t="shared" si="7"/>
        <v>-8702.5480796083066</v>
      </c>
    </row>
    <row r="63" spans="1:20" x14ac:dyDescent="0.25">
      <c r="A63">
        <v>12</v>
      </c>
      <c r="B63">
        <v>2019</v>
      </c>
      <c r="C63" t="s">
        <v>13</v>
      </c>
      <c r="D63">
        <v>0</v>
      </c>
      <c r="E63">
        <v>0</v>
      </c>
      <c r="F63" s="1">
        <v>0</v>
      </c>
      <c r="G63" s="1">
        <v>0</v>
      </c>
      <c r="H63">
        <v>2018</v>
      </c>
      <c r="I63">
        <v>2019</v>
      </c>
      <c r="J63">
        <f>INDEX(Deflators!$A$6:$H$92,MATCH(Data!H63,Deflators!$A$6:$A$92,0),8)</f>
        <v>0.96175687666370901</v>
      </c>
      <c r="K63">
        <f>INDEX(Deflators!$A$6:$H$92,MATCH(Data!I63,Deflators!$A$6:$A$92,0),8)</f>
        <v>0.97861579414374444</v>
      </c>
      <c r="L63">
        <f t="shared" si="0"/>
        <v>0</v>
      </c>
      <c r="M63">
        <f t="shared" si="1"/>
        <v>0</v>
      </c>
      <c r="N63">
        <v>1.07</v>
      </c>
      <c r="O63" s="1">
        <f t="shared" si="2"/>
        <v>0</v>
      </c>
      <c r="P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</row>
    <row r="64" spans="1:20" x14ac:dyDescent="0.25">
      <c r="A64">
        <v>13</v>
      </c>
      <c r="B64">
        <v>2019</v>
      </c>
      <c r="C64" t="s">
        <v>14</v>
      </c>
      <c r="D64">
        <v>23</v>
      </c>
      <c r="E64">
        <v>4</v>
      </c>
      <c r="F64" s="1">
        <v>-1869.5</v>
      </c>
      <c r="G64" s="1">
        <v>-2319.1999999999998</v>
      </c>
      <c r="H64">
        <v>2018</v>
      </c>
      <c r="I64">
        <v>2019</v>
      </c>
      <c r="J64">
        <f>INDEX(Deflators!$A$6:$H$92,MATCH(Data!H64,Deflators!$A$6:$A$92,0),8)</f>
        <v>0.96175687666370901</v>
      </c>
      <c r="K64">
        <f>INDEX(Deflators!$A$6:$H$92,MATCH(Data!I64,Deflators!$A$6:$A$92,0),8)</f>
        <v>0.97861579414374444</v>
      </c>
      <c r="L64">
        <f t="shared" si="0"/>
        <v>-1943.8384537318939</v>
      </c>
      <c r="M64">
        <f t="shared" si="1"/>
        <v>-2369.8779581104359</v>
      </c>
      <c r="N64">
        <v>1.07</v>
      </c>
      <c r="O64" s="1">
        <f t="shared" si="2"/>
        <v>-1697.8237869961513</v>
      </c>
      <c r="P64" s="1">
        <f t="shared" si="3"/>
        <v>-1934.526345695976</v>
      </c>
      <c r="Q64" s="1">
        <f t="shared" si="4"/>
        <v>-2079.9071454931268</v>
      </c>
      <c r="R64" s="1">
        <f t="shared" si="5"/>
        <v>-2369.8779581104359</v>
      </c>
      <c r="S64" s="1">
        <f t="shared" si="6"/>
        <v>-2225.5006456776455</v>
      </c>
      <c r="T64" s="1">
        <f t="shared" si="7"/>
        <v>-2535.7694151781666</v>
      </c>
    </row>
    <row r="65" spans="1:20" x14ac:dyDescent="0.25">
      <c r="A65">
        <v>14</v>
      </c>
      <c r="B65">
        <v>2019</v>
      </c>
      <c r="C65" t="s">
        <v>161</v>
      </c>
      <c r="D65">
        <v>4</v>
      </c>
      <c r="E65">
        <v>1</v>
      </c>
      <c r="F65" s="1">
        <v>0</v>
      </c>
      <c r="G65" s="1">
        <v>61.7</v>
      </c>
      <c r="H65">
        <v>2018</v>
      </c>
      <c r="I65">
        <v>2019</v>
      </c>
      <c r="J65">
        <f>INDEX(Deflators!$A$6:$H$92,MATCH(Data!H65,Deflators!$A$6:$A$92,0),8)</f>
        <v>0.96175687666370901</v>
      </c>
      <c r="K65">
        <f>INDEX(Deflators!$A$6:$H$92,MATCH(Data!I65,Deflators!$A$6:$A$92,0),8)</f>
        <v>0.97861579414374444</v>
      </c>
      <c r="L65">
        <f t="shared" si="0"/>
        <v>0</v>
      </c>
      <c r="M65">
        <f t="shared" si="1"/>
        <v>63.048236467494789</v>
      </c>
      <c r="N65">
        <v>1.07</v>
      </c>
      <c r="O65" s="1">
        <f t="shared" si="2"/>
        <v>0</v>
      </c>
      <c r="P65" s="1">
        <f t="shared" si="3"/>
        <v>51.466141570128379</v>
      </c>
      <c r="Q65" s="1">
        <f t="shared" si="4"/>
        <v>0</v>
      </c>
      <c r="R65" s="1">
        <f t="shared" si="5"/>
        <v>63.048236467494789</v>
      </c>
      <c r="S65" s="1">
        <f t="shared" si="6"/>
        <v>0</v>
      </c>
      <c r="T65" s="1">
        <f t="shared" si="7"/>
        <v>67.461613020219431</v>
      </c>
    </row>
    <row r="66" spans="1:20" x14ac:dyDescent="0.25">
      <c r="A66">
        <v>15</v>
      </c>
      <c r="B66">
        <v>2019</v>
      </c>
      <c r="C66" t="s">
        <v>15</v>
      </c>
      <c r="D66">
        <v>3</v>
      </c>
      <c r="E66">
        <v>3</v>
      </c>
      <c r="F66" s="1">
        <v>0</v>
      </c>
      <c r="G66" s="1">
        <v>8129.9</v>
      </c>
      <c r="H66">
        <v>2018</v>
      </c>
      <c r="I66">
        <v>2019</v>
      </c>
      <c r="J66">
        <f>INDEX(Deflators!$A$6:$H$92,MATCH(Data!H66,Deflators!$A$6:$A$92,0),8)</f>
        <v>0.96175687666370901</v>
      </c>
      <c r="K66">
        <f>INDEX(Deflators!$A$6:$H$92,MATCH(Data!I66,Deflators!$A$6:$A$92,0),8)</f>
        <v>0.97861579414374444</v>
      </c>
      <c r="L66">
        <f t="shared" si="0"/>
        <v>0</v>
      </c>
      <c r="M66">
        <f t="shared" si="1"/>
        <v>8307.5503672137093</v>
      </c>
      <c r="N66">
        <v>1.07</v>
      </c>
      <c r="O66" s="1">
        <f t="shared" si="2"/>
        <v>0</v>
      </c>
      <c r="P66" s="1">
        <f t="shared" si="3"/>
        <v>6781.4357269203674</v>
      </c>
      <c r="Q66" s="1">
        <f t="shared" si="4"/>
        <v>0</v>
      </c>
      <c r="R66" s="1">
        <f t="shared" si="5"/>
        <v>8307.5503672137093</v>
      </c>
      <c r="S66" s="1">
        <f t="shared" si="6"/>
        <v>0</v>
      </c>
      <c r="T66" s="1">
        <f t="shared" si="7"/>
        <v>8889.0788929186692</v>
      </c>
    </row>
    <row r="67" spans="1:20" x14ac:dyDescent="0.25">
      <c r="A67">
        <v>16</v>
      </c>
      <c r="B67">
        <v>2019</v>
      </c>
      <c r="C67" t="s">
        <v>16</v>
      </c>
      <c r="D67">
        <v>18</v>
      </c>
      <c r="E67">
        <v>6</v>
      </c>
      <c r="F67" s="1">
        <v>-817.8</v>
      </c>
      <c r="G67" s="1">
        <v>8392.4</v>
      </c>
      <c r="H67">
        <v>2018</v>
      </c>
      <c r="I67">
        <v>2019</v>
      </c>
      <c r="J67">
        <f>INDEX(Deflators!$A$6:$H$92,MATCH(Data!H67,Deflators!$A$6:$A$92,0),8)</f>
        <v>0.96175687666370901</v>
      </c>
      <c r="K67">
        <f>INDEX(Deflators!$A$6:$H$92,MATCH(Data!I67,Deflators!$A$6:$A$92,0),8)</f>
        <v>0.97861579414374444</v>
      </c>
      <c r="L67">
        <f t="shared" ref="L67:L101" si="8">$F67/$J67</f>
        <v>-850.31884860226944</v>
      </c>
      <c r="M67">
        <f t="shared" ref="M67:M101" si="9">$G67/$K67</f>
        <v>8575.7863813582371</v>
      </c>
      <c r="N67">
        <v>1.07</v>
      </c>
      <c r="O67" s="1">
        <f t="shared" ref="O67:O101" si="10">$L67*$N67^(2016-$H67)</f>
        <v>-742.70141374990772</v>
      </c>
      <c r="P67" s="1">
        <f t="shared" ref="P67:P101" si="11">$M67*$N67^(2016-$I67)</f>
        <v>7000.3962157722099</v>
      </c>
      <c r="Q67" s="1">
        <f t="shared" ref="Q67:Q101" si="12">$L67*$N67^(2019-$H67)</f>
        <v>-909.84116800442837</v>
      </c>
      <c r="R67" s="1">
        <f t="shared" ref="R67:R101" si="13">$M67*$N67^(2019-$I67)</f>
        <v>8575.7863813582371</v>
      </c>
      <c r="S67" s="1">
        <f t="shared" ref="S67:S101" si="14">$L67*$N67^(2020-$H67)</f>
        <v>-973.53004976473835</v>
      </c>
      <c r="T67" s="1">
        <f t="shared" ref="T67:T101" si="15">$M67*$N67^(2020-$I67)</f>
        <v>9176.0914280533143</v>
      </c>
    </row>
    <row r="68" spans="1:20" x14ac:dyDescent="0.25">
      <c r="A68">
        <v>17</v>
      </c>
      <c r="B68">
        <v>2019</v>
      </c>
      <c r="C68" t="s">
        <v>17</v>
      </c>
      <c r="D68">
        <v>0</v>
      </c>
      <c r="E68">
        <v>0</v>
      </c>
      <c r="F68" s="1">
        <v>0</v>
      </c>
      <c r="G68" s="1">
        <v>0</v>
      </c>
      <c r="H68">
        <v>2018</v>
      </c>
      <c r="I68">
        <v>2019</v>
      </c>
      <c r="J68">
        <f>INDEX(Deflators!$A$6:$H$92,MATCH(Data!H68,Deflators!$A$6:$A$92,0),8)</f>
        <v>0.96175687666370901</v>
      </c>
      <c r="K68">
        <f>INDEX(Deflators!$A$6:$H$92,MATCH(Data!I68,Deflators!$A$6:$A$92,0),8)</f>
        <v>0.97861579414374444</v>
      </c>
      <c r="L68">
        <f t="shared" si="8"/>
        <v>0</v>
      </c>
      <c r="M68">
        <f t="shared" si="9"/>
        <v>0</v>
      </c>
      <c r="N68">
        <v>1.07</v>
      </c>
      <c r="O68" s="1">
        <f t="shared" si="10"/>
        <v>0</v>
      </c>
      <c r="P68" s="1">
        <f t="shared" si="11"/>
        <v>0</v>
      </c>
      <c r="Q68" s="1">
        <f t="shared" si="12"/>
        <v>0</v>
      </c>
      <c r="R68" s="1">
        <f t="shared" si="13"/>
        <v>0</v>
      </c>
      <c r="S68" s="1">
        <f t="shared" si="14"/>
        <v>0</v>
      </c>
      <c r="T68" s="1">
        <f t="shared" si="15"/>
        <v>0</v>
      </c>
    </row>
    <row r="69" spans="1:20" x14ac:dyDescent="0.25">
      <c r="A69">
        <v>18</v>
      </c>
      <c r="B69">
        <v>2019</v>
      </c>
      <c r="C69" t="s">
        <v>18</v>
      </c>
      <c r="D69">
        <v>1</v>
      </c>
      <c r="E69">
        <v>1</v>
      </c>
      <c r="F69" s="1">
        <v>0</v>
      </c>
      <c r="G69" s="1">
        <v>-8.8000000000000007</v>
      </c>
      <c r="H69">
        <v>2018</v>
      </c>
      <c r="I69">
        <v>2019</v>
      </c>
      <c r="J69">
        <f>INDEX(Deflators!$A$6:$H$92,MATCH(Data!H69,Deflators!$A$6:$A$92,0),8)</f>
        <v>0.96175687666370901</v>
      </c>
      <c r="K69">
        <f>INDEX(Deflators!$A$6:$H$92,MATCH(Data!I69,Deflators!$A$6:$A$92,0),8)</f>
        <v>0.97861579414374444</v>
      </c>
      <c r="L69">
        <f t="shared" si="8"/>
        <v>0</v>
      </c>
      <c r="M69">
        <f t="shared" si="9"/>
        <v>-8.9922930456070365</v>
      </c>
      <c r="N69">
        <v>1.07</v>
      </c>
      <c r="O69" s="1">
        <f t="shared" si="10"/>
        <v>0</v>
      </c>
      <c r="P69" s="1">
        <f t="shared" si="11"/>
        <v>-7.3403897215093963</v>
      </c>
      <c r="Q69" s="1">
        <f t="shared" si="12"/>
        <v>0</v>
      </c>
      <c r="R69" s="1">
        <f t="shared" si="13"/>
        <v>-8.9922930456070365</v>
      </c>
      <c r="S69" s="1">
        <f t="shared" si="14"/>
        <v>0</v>
      </c>
      <c r="T69" s="1">
        <f t="shared" si="15"/>
        <v>-9.6217535587995293</v>
      </c>
    </row>
    <row r="70" spans="1:20" x14ac:dyDescent="0.25">
      <c r="A70">
        <v>19</v>
      </c>
      <c r="B70">
        <v>2019</v>
      </c>
      <c r="C70" t="s">
        <v>19</v>
      </c>
      <c r="D70">
        <v>0</v>
      </c>
      <c r="E70">
        <v>0</v>
      </c>
      <c r="F70" s="1">
        <v>0</v>
      </c>
      <c r="G70" s="1">
        <v>0</v>
      </c>
      <c r="H70">
        <v>2018</v>
      </c>
      <c r="I70">
        <v>2019</v>
      </c>
      <c r="J70">
        <f>INDEX(Deflators!$A$6:$H$92,MATCH(Data!H70,Deflators!$A$6:$A$92,0),8)</f>
        <v>0.96175687666370901</v>
      </c>
      <c r="K70">
        <f>INDEX(Deflators!$A$6:$H$92,MATCH(Data!I70,Deflators!$A$6:$A$92,0),8)</f>
        <v>0.97861579414374444</v>
      </c>
      <c r="L70">
        <f t="shared" si="8"/>
        <v>0</v>
      </c>
      <c r="M70">
        <f t="shared" si="9"/>
        <v>0</v>
      </c>
      <c r="N70">
        <v>1.07</v>
      </c>
      <c r="O70" s="1">
        <f t="shared" si="10"/>
        <v>0</v>
      </c>
      <c r="P70" s="1">
        <f t="shared" si="11"/>
        <v>0</v>
      </c>
      <c r="Q70" s="1">
        <f t="shared" si="12"/>
        <v>0</v>
      </c>
      <c r="R70" s="1">
        <f t="shared" si="13"/>
        <v>0</v>
      </c>
      <c r="S70" s="1">
        <f t="shared" si="14"/>
        <v>0</v>
      </c>
      <c r="T70" s="1">
        <f t="shared" si="15"/>
        <v>0</v>
      </c>
    </row>
    <row r="71" spans="1:20" x14ac:dyDescent="0.25">
      <c r="A71">
        <v>20</v>
      </c>
      <c r="B71">
        <v>2019</v>
      </c>
      <c r="C71" t="s">
        <v>20</v>
      </c>
      <c r="D71">
        <v>0</v>
      </c>
      <c r="E71">
        <v>0</v>
      </c>
      <c r="F71" s="1">
        <v>0</v>
      </c>
      <c r="G71" s="1">
        <v>0</v>
      </c>
      <c r="H71">
        <v>2018</v>
      </c>
      <c r="I71">
        <v>2019</v>
      </c>
      <c r="J71">
        <f>INDEX(Deflators!$A$6:$H$92,MATCH(Data!H71,Deflators!$A$6:$A$92,0),8)</f>
        <v>0.96175687666370901</v>
      </c>
      <c r="K71">
        <f>INDEX(Deflators!$A$6:$H$92,MATCH(Data!I71,Deflators!$A$6:$A$92,0),8)</f>
        <v>0.97861579414374444</v>
      </c>
      <c r="L71">
        <f t="shared" si="8"/>
        <v>0</v>
      </c>
      <c r="M71">
        <f t="shared" si="9"/>
        <v>0</v>
      </c>
      <c r="N71">
        <v>1.07</v>
      </c>
      <c r="O71" s="1">
        <f t="shared" si="10"/>
        <v>0</v>
      </c>
      <c r="P71" s="1">
        <f t="shared" si="11"/>
        <v>0</v>
      </c>
      <c r="Q71" s="1">
        <f t="shared" si="12"/>
        <v>0</v>
      </c>
      <c r="R71" s="1">
        <f t="shared" si="13"/>
        <v>0</v>
      </c>
      <c r="S71" s="1">
        <f t="shared" si="14"/>
        <v>0</v>
      </c>
      <c r="T71" s="1">
        <f t="shared" si="15"/>
        <v>0</v>
      </c>
    </row>
    <row r="72" spans="1:20" x14ac:dyDescent="0.25">
      <c r="A72">
        <v>21</v>
      </c>
      <c r="B72">
        <v>2019</v>
      </c>
      <c r="C72" t="s">
        <v>21</v>
      </c>
      <c r="D72">
        <v>0</v>
      </c>
      <c r="E72">
        <v>0</v>
      </c>
      <c r="F72" s="1">
        <v>0</v>
      </c>
      <c r="G72" s="1">
        <v>0</v>
      </c>
      <c r="H72">
        <v>2018</v>
      </c>
      <c r="I72">
        <v>2019</v>
      </c>
      <c r="J72">
        <f>INDEX(Deflators!$A$6:$H$92,MATCH(Data!H72,Deflators!$A$6:$A$92,0),8)</f>
        <v>0.96175687666370901</v>
      </c>
      <c r="K72">
        <f>INDEX(Deflators!$A$6:$H$92,MATCH(Data!I72,Deflators!$A$6:$A$92,0),8)</f>
        <v>0.97861579414374444</v>
      </c>
      <c r="L72">
        <f t="shared" si="8"/>
        <v>0</v>
      </c>
      <c r="M72">
        <f t="shared" si="9"/>
        <v>0</v>
      </c>
      <c r="N72">
        <v>1.07</v>
      </c>
      <c r="O72" s="1">
        <f t="shared" si="10"/>
        <v>0</v>
      </c>
      <c r="P72" s="1">
        <f t="shared" si="11"/>
        <v>0</v>
      </c>
      <c r="Q72" s="1">
        <f t="shared" si="12"/>
        <v>0</v>
      </c>
      <c r="R72" s="1">
        <f t="shared" si="13"/>
        <v>0</v>
      </c>
      <c r="S72" s="1">
        <f t="shared" si="14"/>
        <v>0</v>
      </c>
      <c r="T72" s="1">
        <f t="shared" si="15"/>
        <v>0</v>
      </c>
    </row>
    <row r="73" spans="1:20" x14ac:dyDescent="0.25">
      <c r="A73">
        <v>22</v>
      </c>
      <c r="B73">
        <v>2019</v>
      </c>
      <c r="C73" t="s">
        <v>25</v>
      </c>
      <c r="D73">
        <v>1</v>
      </c>
      <c r="E73">
        <v>0</v>
      </c>
      <c r="F73" s="1">
        <v>0</v>
      </c>
      <c r="G73" s="1">
        <v>0</v>
      </c>
      <c r="H73">
        <v>2018</v>
      </c>
      <c r="I73">
        <v>2019</v>
      </c>
      <c r="J73">
        <f>INDEX(Deflators!$A$6:$H$92,MATCH(Data!H73,Deflators!$A$6:$A$92,0),8)</f>
        <v>0.96175687666370901</v>
      </c>
      <c r="K73">
        <f>INDEX(Deflators!$A$6:$H$92,MATCH(Data!I73,Deflators!$A$6:$A$92,0),8)</f>
        <v>0.97861579414374444</v>
      </c>
      <c r="L73">
        <f t="shared" si="8"/>
        <v>0</v>
      </c>
      <c r="M73">
        <f t="shared" si="9"/>
        <v>0</v>
      </c>
      <c r="N73">
        <v>1.07</v>
      </c>
      <c r="O73" s="1">
        <f t="shared" si="10"/>
        <v>0</v>
      </c>
      <c r="P73" s="1">
        <f t="shared" si="11"/>
        <v>0</v>
      </c>
      <c r="Q73" s="1">
        <f t="shared" si="12"/>
        <v>0</v>
      </c>
      <c r="R73" s="1">
        <f t="shared" si="13"/>
        <v>0</v>
      </c>
      <c r="S73" s="1">
        <f t="shared" si="14"/>
        <v>0</v>
      </c>
      <c r="T73" s="1">
        <f t="shared" si="15"/>
        <v>0</v>
      </c>
    </row>
    <row r="74" spans="1:20" x14ac:dyDescent="0.25">
      <c r="A74">
        <v>23</v>
      </c>
      <c r="B74">
        <v>2019</v>
      </c>
      <c r="C74" t="s">
        <v>22</v>
      </c>
      <c r="D74">
        <v>1</v>
      </c>
      <c r="E74">
        <v>0</v>
      </c>
      <c r="F74" s="1">
        <v>-8.8000000000000007</v>
      </c>
      <c r="G74" s="1">
        <v>-16.3</v>
      </c>
      <c r="H74">
        <v>2018</v>
      </c>
      <c r="I74">
        <v>2019</v>
      </c>
      <c r="J74">
        <f>INDEX(Deflators!$A$6:$H$92,MATCH(Data!H74,Deflators!$A$6:$A$92,0),8)</f>
        <v>0.96175687666370901</v>
      </c>
      <c r="K74">
        <f>INDEX(Deflators!$A$6:$H$92,MATCH(Data!I74,Deflators!$A$6:$A$92,0),8)</f>
        <v>0.97861579414374444</v>
      </c>
      <c r="L74">
        <f t="shared" si="8"/>
        <v>-9.1499215794815019</v>
      </c>
      <c r="M74">
        <f t="shared" si="9"/>
        <v>-16.656179164022124</v>
      </c>
      <c r="N74">
        <v>1.07</v>
      </c>
      <c r="O74" s="1">
        <f t="shared" si="10"/>
        <v>-7.9918958681819383</v>
      </c>
      <c r="P74" s="1">
        <f t="shared" si="11"/>
        <v>-13.596403688704903</v>
      </c>
      <c r="Q74" s="1">
        <f t="shared" si="12"/>
        <v>-9.7904160900452073</v>
      </c>
      <c r="R74" s="1">
        <f t="shared" si="13"/>
        <v>-16.656179164022124</v>
      </c>
      <c r="S74" s="1">
        <f t="shared" si="14"/>
        <v>-10.475745216348372</v>
      </c>
      <c r="T74" s="1">
        <f t="shared" si="15"/>
        <v>-17.822111705503673</v>
      </c>
    </row>
    <row r="75" spans="1:20" x14ac:dyDescent="0.25">
      <c r="A75">
        <v>24</v>
      </c>
      <c r="B75">
        <v>2019</v>
      </c>
      <c r="C75" t="s">
        <v>23</v>
      </c>
      <c r="D75">
        <v>0</v>
      </c>
      <c r="E75">
        <v>0</v>
      </c>
      <c r="F75" s="1">
        <v>0</v>
      </c>
      <c r="G75" s="1">
        <v>0</v>
      </c>
      <c r="H75">
        <v>2018</v>
      </c>
      <c r="I75">
        <v>2019</v>
      </c>
      <c r="J75">
        <f>INDEX(Deflators!$A$6:$H$92,MATCH(Data!H75,Deflators!$A$6:$A$92,0),8)</f>
        <v>0.96175687666370901</v>
      </c>
      <c r="K75">
        <f>INDEX(Deflators!$A$6:$H$92,MATCH(Data!I75,Deflators!$A$6:$A$92,0),8)</f>
        <v>0.97861579414374444</v>
      </c>
      <c r="L75">
        <f t="shared" si="8"/>
        <v>0</v>
      </c>
      <c r="M75">
        <f t="shared" si="9"/>
        <v>0</v>
      </c>
      <c r="N75">
        <v>1.07</v>
      </c>
      <c r="O75" s="1">
        <f t="shared" si="10"/>
        <v>0</v>
      </c>
      <c r="P75" s="1">
        <f t="shared" si="11"/>
        <v>0</v>
      </c>
      <c r="Q75" s="1">
        <f t="shared" si="12"/>
        <v>0</v>
      </c>
      <c r="R75" s="1">
        <f t="shared" si="13"/>
        <v>0</v>
      </c>
      <c r="S75" s="1">
        <f t="shared" si="14"/>
        <v>0</v>
      </c>
      <c r="T75" s="1">
        <f t="shared" si="15"/>
        <v>0</v>
      </c>
    </row>
    <row r="76" spans="1:20" x14ac:dyDescent="0.25">
      <c r="A76">
        <v>25</v>
      </c>
      <c r="B76">
        <v>2019</v>
      </c>
      <c r="C76" t="s">
        <v>24</v>
      </c>
      <c r="D76">
        <v>1</v>
      </c>
      <c r="E76">
        <v>0</v>
      </c>
      <c r="F76" s="1">
        <v>0</v>
      </c>
      <c r="G76" s="1">
        <v>-138.5</v>
      </c>
      <c r="H76">
        <v>2018</v>
      </c>
      <c r="I76">
        <v>2019</v>
      </c>
      <c r="J76">
        <f>INDEX(Deflators!$A$6:$H$92,MATCH(Data!H76,Deflators!$A$6:$A$92,0),8)</f>
        <v>0.96175687666370901</v>
      </c>
      <c r="K76">
        <f>INDEX(Deflators!$A$6:$H$92,MATCH(Data!I76,Deflators!$A$6:$A$92,0),8)</f>
        <v>0.97861579414374444</v>
      </c>
      <c r="L76">
        <f t="shared" si="8"/>
        <v>0</v>
      </c>
      <c r="M76">
        <f t="shared" si="9"/>
        <v>-141.52643032006529</v>
      </c>
      <c r="N76">
        <v>1.07</v>
      </c>
      <c r="O76" s="1">
        <f t="shared" si="10"/>
        <v>0</v>
      </c>
      <c r="P76" s="1">
        <f t="shared" si="11"/>
        <v>-115.52772459421038</v>
      </c>
      <c r="Q76" s="1">
        <f t="shared" si="12"/>
        <v>0</v>
      </c>
      <c r="R76" s="1">
        <f t="shared" si="13"/>
        <v>-141.52643032006529</v>
      </c>
      <c r="S76" s="1">
        <f t="shared" si="14"/>
        <v>0</v>
      </c>
      <c r="T76" s="1">
        <f t="shared" si="15"/>
        <v>-151.43328044246988</v>
      </c>
    </row>
    <row r="77" spans="1:20" x14ac:dyDescent="0.25">
      <c r="A77">
        <v>1</v>
      </c>
      <c r="B77">
        <v>2020</v>
      </c>
      <c r="C77" t="s">
        <v>2</v>
      </c>
      <c r="D77">
        <v>12</v>
      </c>
      <c r="E77">
        <v>2</v>
      </c>
      <c r="F77" s="1">
        <v>0</v>
      </c>
      <c r="G77" s="1">
        <v>-1249.2</v>
      </c>
      <c r="H77">
        <v>2019</v>
      </c>
      <c r="I77">
        <v>2020</v>
      </c>
      <c r="J77">
        <f>INDEX(Deflators!$A$6:$H$92,MATCH(Data!H77,Deflators!$A$6:$A$92,0),8)</f>
        <v>0.97861579414374444</v>
      </c>
      <c r="K77">
        <f>INDEX(Deflators!$A$6:$H$92,MATCH(Data!I77,Deflators!$A$6:$A$92,0),8)</f>
        <v>1</v>
      </c>
      <c r="L77">
        <f t="shared" si="8"/>
        <v>0</v>
      </c>
      <c r="M77">
        <f t="shared" si="9"/>
        <v>-1249.2</v>
      </c>
      <c r="N77">
        <v>1.07</v>
      </c>
      <c r="O77" s="1">
        <f t="shared" si="10"/>
        <v>0</v>
      </c>
      <c r="P77" s="1">
        <f t="shared" si="11"/>
        <v>-953.00869888976854</v>
      </c>
      <c r="Q77" s="1">
        <f t="shared" si="12"/>
        <v>0</v>
      </c>
      <c r="R77" s="1">
        <f t="shared" si="13"/>
        <v>-1167.4766355140187</v>
      </c>
      <c r="S77" s="1">
        <f t="shared" si="14"/>
        <v>0</v>
      </c>
      <c r="T77" s="1">
        <f t="shared" si="15"/>
        <v>-1249.2</v>
      </c>
    </row>
    <row r="78" spans="1:20" x14ac:dyDescent="0.25">
      <c r="A78">
        <v>2</v>
      </c>
      <c r="B78">
        <v>2020</v>
      </c>
      <c r="C78" t="s">
        <v>3</v>
      </c>
      <c r="D78">
        <v>30</v>
      </c>
      <c r="E78">
        <v>3</v>
      </c>
      <c r="F78" s="1">
        <v>0</v>
      </c>
      <c r="G78" s="1">
        <v>-46.3</v>
      </c>
      <c r="H78">
        <v>2019</v>
      </c>
      <c r="I78">
        <v>2020</v>
      </c>
      <c r="J78">
        <f>INDEX(Deflators!$A$6:$H$92,MATCH(Data!H78,Deflators!$A$6:$A$92,0),8)</f>
        <v>0.97861579414374444</v>
      </c>
      <c r="K78">
        <f>INDEX(Deflators!$A$6:$H$92,MATCH(Data!I78,Deflators!$A$6:$A$92,0),8)</f>
        <v>1</v>
      </c>
      <c r="L78">
        <f t="shared" si="8"/>
        <v>0</v>
      </c>
      <c r="M78">
        <f t="shared" si="9"/>
        <v>-46.3</v>
      </c>
      <c r="N78">
        <v>1.07</v>
      </c>
      <c r="O78" s="1">
        <f t="shared" si="10"/>
        <v>0</v>
      </c>
      <c r="P78" s="1">
        <f t="shared" si="11"/>
        <v>-35.322048317800416</v>
      </c>
      <c r="Q78" s="1">
        <f t="shared" si="12"/>
        <v>0</v>
      </c>
      <c r="R78" s="1">
        <f t="shared" si="13"/>
        <v>-43.271028037383175</v>
      </c>
      <c r="S78" s="1">
        <f t="shared" si="14"/>
        <v>0</v>
      </c>
      <c r="T78" s="1">
        <f t="shared" si="15"/>
        <v>-46.3</v>
      </c>
    </row>
    <row r="79" spans="1:20" x14ac:dyDescent="0.25">
      <c r="A79">
        <v>3</v>
      </c>
      <c r="B79">
        <v>2020</v>
      </c>
      <c r="C79" t="s">
        <v>4</v>
      </c>
      <c r="D79">
        <v>3</v>
      </c>
      <c r="E79">
        <v>0</v>
      </c>
      <c r="F79" s="1">
        <v>-374.2</v>
      </c>
      <c r="G79" s="1">
        <v>-2322.3000000000002</v>
      </c>
      <c r="H79">
        <v>2019</v>
      </c>
      <c r="I79">
        <v>2020</v>
      </c>
      <c r="J79">
        <f>INDEX(Deflators!$A$6:$H$92,MATCH(Data!H79,Deflators!$A$6:$A$92,0),8)</f>
        <v>0.97861579414374444</v>
      </c>
      <c r="K79">
        <f>INDEX(Deflators!$A$6:$H$92,MATCH(Data!I79,Deflators!$A$6:$A$92,0),8)</f>
        <v>1</v>
      </c>
      <c r="L79">
        <f t="shared" si="8"/>
        <v>-382.37682473479009</v>
      </c>
      <c r="M79">
        <f t="shared" si="9"/>
        <v>-2322.3000000000002</v>
      </c>
      <c r="N79">
        <v>1.07</v>
      </c>
      <c r="O79" s="1">
        <f t="shared" si="10"/>
        <v>-312.13339020327453</v>
      </c>
      <c r="P79" s="1">
        <f t="shared" si="11"/>
        <v>-1771.6715509379678</v>
      </c>
      <c r="Q79" s="1">
        <f t="shared" si="12"/>
        <v>-382.37682473479009</v>
      </c>
      <c r="R79" s="1">
        <f t="shared" si="13"/>
        <v>-2170.3738317757011</v>
      </c>
      <c r="S79" s="1">
        <f t="shared" si="14"/>
        <v>-409.14320246622543</v>
      </c>
      <c r="T79" s="1">
        <f t="shared" si="15"/>
        <v>-2322.3000000000002</v>
      </c>
    </row>
    <row r="80" spans="1:20" x14ac:dyDescent="0.25">
      <c r="A80">
        <v>4</v>
      </c>
      <c r="B80">
        <v>2020</v>
      </c>
      <c r="C80" t="s">
        <v>5</v>
      </c>
      <c r="D80">
        <v>3</v>
      </c>
      <c r="E80">
        <v>2</v>
      </c>
      <c r="F80" s="1">
        <v>0</v>
      </c>
      <c r="G80" s="1">
        <v>-5.8</v>
      </c>
      <c r="H80">
        <v>2019</v>
      </c>
      <c r="I80">
        <v>2020</v>
      </c>
      <c r="J80">
        <f>INDEX(Deflators!$A$6:$H$92,MATCH(Data!H80,Deflators!$A$6:$A$92,0),8)</f>
        <v>0.97861579414374444</v>
      </c>
      <c r="K80">
        <f>INDEX(Deflators!$A$6:$H$92,MATCH(Data!I80,Deflators!$A$6:$A$92,0),8)</f>
        <v>1</v>
      </c>
      <c r="L80">
        <f t="shared" si="8"/>
        <v>0</v>
      </c>
      <c r="M80">
        <f t="shared" si="9"/>
        <v>-5.8</v>
      </c>
      <c r="N80">
        <v>1.07</v>
      </c>
      <c r="O80" s="1">
        <f t="shared" si="10"/>
        <v>0</v>
      </c>
      <c r="P80" s="1">
        <f t="shared" si="11"/>
        <v>-4.4247922298756457</v>
      </c>
      <c r="Q80" s="1">
        <f t="shared" si="12"/>
        <v>0</v>
      </c>
      <c r="R80" s="1">
        <f t="shared" si="13"/>
        <v>-5.4205607476635516</v>
      </c>
      <c r="S80" s="1">
        <f t="shared" si="14"/>
        <v>0</v>
      </c>
      <c r="T80" s="1">
        <f t="shared" si="15"/>
        <v>-5.8</v>
      </c>
    </row>
    <row r="81" spans="1:20" x14ac:dyDescent="0.25">
      <c r="A81">
        <v>5</v>
      </c>
      <c r="B81">
        <v>2020</v>
      </c>
      <c r="C81" t="s">
        <v>6</v>
      </c>
      <c r="D81">
        <v>2</v>
      </c>
      <c r="E81">
        <v>0</v>
      </c>
      <c r="F81" s="1">
        <v>0</v>
      </c>
      <c r="G81" s="1">
        <v>-11.3</v>
      </c>
      <c r="H81">
        <v>2019</v>
      </c>
      <c r="I81">
        <v>2020</v>
      </c>
      <c r="J81">
        <f>INDEX(Deflators!$A$6:$H$92,MATCH(Data!H81,Deflators!$A$6:$A$92,0),8)</f>
        <v>0.97861579414374444</v>
      </c>
      <c r="K81">
        <f>INDEX(Deflators!$A$6:$H$92,MATCH(Data!I81,Deflators!$A$6:$A$92,0),8)</f>
        <v>1</v>
      </c>
      <c r="L81">
        <f t="shared" si="8"/>
        <v>0</v>
      </c>
      <c r="M81">
        <f t="shared" si="9"/>
        <v>-11.3</v>
      </c>
      <c r="N81">
        <v>1.07</v>
      </c>
      <c r="O81" s="1">
        <f t="shared" si="10"/>
        <v>0</v>
      </c>
      <c r="P81" s="1">
        <f t="shared" si="11"/>
        <v>-8.6207158961370354</v>
      </c>
      <c r="Q81" s="1">
        <f t="shared" si="12"/>
        <v>0</v>
      </c>
      <c r="R81" s="1">
        <f t="shared" si="13"/>
        <v>-10.560747663551403</v>
      </c>
      <c r="S81" s="1">
        <f t="shared" si="14"/>
        <v>0</v>
      </c>
      <c r="T81" s="1">
        <f t="shared" si="15"/>
        <v>-11.3</v>
      </c>
    </row>
    <row r="82" spans="1:20" x14ac:dyDescent="0.25">
      <c r="A82">
        <v>6</v>
      </c>
      <c r="B82">
        <v>2020</v>
      </c>
      <c r="C82" t="s">
        <v>7</v>
      </c>
      <c r="D82">
        <v>13</v>
      </c>
      <c r="E82">
        <v>10</v>
      </c>
      <c r="F82" s="1">
        <v>-1871</v>
      </c>
      <c r="G82" s="1">
        <v>21981.9</v>
      </c>
      <c r="H82">
        <v>2019</v>
      </c>
      <c r="I82">
        <v>2020</v>
      </c>
      <c r="J82">
        <f>INDEX(Deflators!$A$6:$H$92,MATCH(Data!H82,Deflators!$A$6:$A$92,0),8)</f>
        <v>0.97861579414374444</v>
      </c>
      <c r="K82">
        <f>INDEX(Deflators!$A$6:$H$92,MATCH(Data!I82,Deflators!$A$6:$A$92,0),8)</f>
        <v>1</v>
      </c>
      <c r="L82">
        <f t="shared" si="8"/>
        <v>-1911.8841236739506</v>
      </c>
      <c r="M82">
        <f t="shared" si="9"/>
        <v>21981.9</v>
      </c>
      <c r="N82">
        <v>1.07</v>
      </c>
      <c r="O82" s="1">
        <f t="shared" si="10"/>
        <v>-1560.6669510163726</v>
      </c>
      <c r="P82" s="1">
        <f t="shared" si="11"/>
        <v>16769.886261707496</v>
      </c>
      <c r="Q82" s="1">
        <f t="shared" si="12"/>
        <v>-1911.8841236739506</v>
      </c>
      <c r="R82" s="1">
        <f t="shared" si="13"/>
        <v>20543.831775700935</v>
      </c>
      <c r="S82" s="1">
        <f t="shared" si="14"/>
        <v>-2045.7160123311273</v>
      </c>
      <c r="T82" s="1">
        <f t="shared" si="15"/>
        <v>21981.9</v>
      </c>
    </row>
    <row r="83" spans="1:20" x14ac:dyDescent="0.25">
      <c r="A83">
        <v>7</v>
      </c>
      <c r="B83">
        <v>2020</v>
      </c>
      <c r="C83" t="s">
        <v>8</v>
      </c>
      <c r="D83">
        <v>6</v>
      </c>
      <c r="E83">
        <v>5</v>
      </c>
      <c r="F83" s="1">
        <v>35230.199999999997</v>
      </c>
      <c r="G83" s="1">
        <v>38949.1</v>
      </c>
      <c r="H83">
        <v>2019</v>
      </c>
      <c r="I83">
        <v>2020</v>
      </c>
      <c r="J83">
        <f>INDEX(Deflators!$A$6:$H$92,MATCH(Data!H83,Deflators!$A$6:$A$92,0),8)</f>
        <v>0.97861579414374444</v>
      </c>
      <c r="K83">
        <f>INDEX(Deflators!$A$6:$H$92,MATCH(Data!I83,Deflators!$A$6:$A$92,0),8)</f>
        <v>1</v>
      </c>
      <c r="L83">
        <f t="shared" si="8"/>
        <v>36000.032097198295</v>
      </c>
      <c r="M83">
        <f t="shared" si="9"/>
        <v>38949.1</v>
      </c>
      <c r="N83">
        <v>1.07</v>
      </c>
      <c r="O83" s="1">
        <f t="shared" si="10"/>
        <v>29386.74976894549</v>
      </c>
      <c r="P83" s="1">
        <f t="shared" si="11"/>
        <v>29714.081903560262</v>
      </c>
      <c r="Q83" s="1">
        <f t="shared" si="12"/>
        <v>36000.032097198295</v>
      </c>
      <c r="R83" s="1">
        <f t="shared" si="13"/>
        <v>36401.028037383177</v>
      </c>
      <c r="S83" s="1">
        <f t="shared" si="14"/>
        <v>38520.034344002175</v>
      </c>
      <c r="T83" s="1">
        <f t="shared" si="15"/>
        <v>38949.1</v>
      </c>
    </row>
    <row r="84" spans="1:20" x14ac:dyDescent="0.25">
      <c r="A84">
        <v>8</v>
      </c>
      <c r="B84">
        <v>2020</v>
      </c>
      <c r="C84" t="s">
        <v>9</v>
      </c>
      <c r="D84">
        <v>5</v>
      </c>
      <c r="E84">
        <v>0</v>
      </c>
      <c r="F84" s="1">
        <v>-327.39999999999998</v>
      </c>
      <c r="G84" s="1">
        <v>-633.1</v>
      </c>
      <c r="H84">
        <v>2019</v>
      </c>
      <c r="I84">
        <v>2020</v>
      </c>
      <c r="J84">
        <f>INDEX(Deflators!$A$6:$H$92,MATCH(Data!H84,Deflators!$A$6:$A$92,0),8)</f>
        <v>0.97861579414374444</v>
      </c>
      <c r="K84">
        <f>INDEX(Deflators!$A$6:$H$92,MATCH(Data!I84,Deflators!$A$6:$A$92,0),8)</f>
        <v>1</v>
      </c>
      <c r="L84">
        <f t="shared" si="8"/>
        <v>-334.55417535587992</v>
      </c>
      <c r="M84">
        <f t="shared" si="9"/>
        <v>-633.1</v>
      </c>
      <c r="N84">
        <v>1.07</v>
      </c>
      <c r="O84" s="1">
        <f t="shared" si="10"/>
        <v>-273.09586304797455</v>
      </c>
      <c r="P84" s="1">
        <f t="shared" si="11"/>
        <v>-482.98895874728822</v>
      </c>
      <c r="Q84" s="1">
        <f t="shared" si="12"/>
        <v>-334.55417535587992</v>
      </c>
      <c r="R84" s="1">
        <f t="shared" si="13"/>
        <v>-591.68224299065423</v>
      </c>
      <c r="S84" s="1">
        <f t="shared" si="14"/>
        <v>-357.97296763079152</v>
      </c>
      <c r="T84" s="1">
        <f t="shared" si="15"/>
        <v>-633.1</v>
      </c>
    </row>
    <row r="85" spans="1:20" x14ac:dyDescent="0.25">
      <c r="A85">
        <v>9</v>
      </c>
      <c r="B85">
        <v>2020</v>
      </c>
      <c r="C85" t="s">
        <v>10</v>
      </c>
      <c r="D85">
        <v>3</v>
      </c>
      <c r="E85">
        <v>0</v>
      </c>
      <c r="F85" s="1">
        <v>-2058.1</v>
      </c>
      <c r="G85" s="1">
        <v>0</v>
      </c>
      <c r="H85">
        <v>2019</v>
      </c>
      <c r="I85">
        <v>2020</v>
      </c>
      <c r="J85">
        <f>INDEX(Deflators!$A$6:$H$92,MATCH(Data!H85,Deflators!$A$6:$A$92,0),8)</f>
        <v>0.97861579414374444</v>
      </c>
      <c r="K85">
        <f>INDEX(Deflators!$A$6:$H$92,MATCH(Data!I85,Deflators!$A$6:$A$92,0),8)</f>
        <v>1</v>
      </c>
      <c r="L85">
        <f t="shared" si="8"/>
        <v>-2103.0725360413453</v>
      </c>
      <c r="M85">
        <f t="shared" si="9"/>
        <v>0</v>
      </c>
      <c r="N85">
        <v>1.07</v>
      </c>
      <c r="O85" s="1">
        <f t="shared" si="10"/>
        <v>-1716.7336461180098</v>
      </c>
      <c r="P85" s="1">
        <f t="shared" si="11"/>
        <v>0</v>
      </c>
      <c r="Q85" s="1">
        <f t="shared" si="12"/>
        <v>-2103.0725360413453</v>
      </c>
      <c r="R85" s="1">
        <f t="shared" si="13"/>
        <v>0</v>
      </c>
      <c r="S85" s="1">
        <f t="shared" si="14"/>
        <v>-2250.2876135642396</v>
      </c>
      <c r="T85" s="1">
        <f t="shared" si="15"/>
        <v>0</v>
      </c>
    </row>
    <row r="86" spans="1:20" x14ac:dyDescent="0.25">
      <c r="A86">
        <v>10</v>
      </c>
      <c r="B86">
        <v>2020</v>
      </c>
      <c r="C86" t="s">
        <v>11</v>
      </c>
      <c r="D86">
        <v>1</v>
      </c>
      <c r="E86">
        <v>0</v>
      </c>
      <c r="F86" s="1">
        <v>0</v>
      </c>
      <c r="G86" s="1">
        <v>-0.1</v>
      </c>
      <c r="H86">
        <v>2019</v>
      </c>
      <c r="I86">
        <v>2020</v>
      </c>
      <c r="J86">
        <f>INDEX(Deflators!$A$6:$H$92,MATCH(Data!H86,Deflators!$A$6:$A$92,0),8)</f>
        <v>0.97861579414374444</v>
      </c>
      <c r="K86">
        <f>INDEX(Deflators!$A$6:$H$92,MATCH(Data!I86,Deflators!$A$6:$A$92,0),8)</f>
        <v>1</v>
      </c>
      <c r="L86">
        <f t="shared" si="8"/>
        <v>0</v>
      </c>
      <c r="M86">
        <f t="shared" si="9"/>
        <v>-0.1</v>
      </c>
      <c r="N86">
        <v>1.07</v>
      </c>
      <c r="O86" s="1">
        <f t="shared" si="10"/>
        <v>0</v>
      </c>
      <c r="P86" s="1">
        <f t="shared" si="11"/>
        <v>-7.628952120475252E-2</v>
      </c>
      <c r="Q86" s="1">
        <f t="shared" si="12"/>
        <v>0</v>
      </c>
      <c r="R86" s="1">
        <f t="shared" si="13"/>
        <v>-9.3457943925233655E-2</v>
      </c>
      <c r="S86" s="1">
        <f t="shared" si="14"/>
        <v>0</v>
      </c>
      <c r="T86" s="1">
        <f t="shared" si="15"/>
        <v>-0.1</v>
      </c>
    </row>
    <row r="87" spans="1:20" x14ac:dyDescent="0.25">
      <c r="A87">
        <v>11</v>
      </c>
      <c r="B87">
        <v>2020</v>
      </c>
      <c r="C87" t="s">
        <v>12</v>
      </c>
      <c r="D87">
        <v>11</v>
      </c>
      <c r="E87">
        <v>3</v>
      </c>
      <c r="F87" s="1">
        <v>-5706.4</v>
      </c>
      <c r="G87" s="1">
        <v>-5452.2</v>
      </c>
      <c r="H87">
        <v>2019</v>
      </c>
      <c r="I87">
        <v>2020</v>
      </c>
      <c r="J87">
        <f>INDEX(Deflators!$A$6:$H$92,MATCH(Data!H87,Deflators!$A$6:$A$92,0),8)</f>
        <v>0.97861579414374444</v>
      </c>
      <c r="K87">
        <f>INDEX(Deflators!$A$6:$H$92,MATCH(Data!I87,Deflators!$A$6:$A$92,0),8)</f>
        <v>1</v>
      </c>
      <c r="L87">
        <f t="shared" si="8"/>
        <v>-5831.0932994831801</v>
      </c>
      <c r="M87">
        <f t="shared" si="9"/>
        <v>-5452.2</v>
      </c>
      <c r="N87">
        <v>1.07</v>
      </c>
      <c r="O87" s="1">
        <f t="shared" si="10"/>
        <v>-4759.9090803205918</v>
      </c>
      <c r="P87" s="1">
        <f t="shared" si="11"/>
        <v>-4159.4572751255164</v>
      </c>
      <c r="Q87" s="1">
        <f t="shared" si="12"/>
        <v>-5831.0932994831801</v>
      </c>
      <c r="R87" s="1">
        <f t="shared" si="13"/>
        <v>-5095.5140186915887</v>
      </c>
      <c r="S87" s="1">
        <f t="shared" si="14"/>
        <v>-6239.2698304470032</v>
      </c>
      <c r="T87" s="1">
        <f t="shared" si="15"/>
        <v>-5452.2</v>
      </c>
    </row>
    <row r="88" spans="1:20" x14ac:dyDescent="0.25">
      <c r="A88">
        <v>12</v>
      </c>
      <c r="B88">
        <v>2020</v>
      </c>
      <c r="C88" t="s">
        <v>13</v>
      </c>
      <c r="D88">
        <v>2</v>
      </c>
      <c r="E88">
        <v>0</v>
      </c>
      <c r="F88" s="1">
        <v>0</v>
      </c>
      <c r="G88" s="1">
        <v>0</v>
      </c>
      <c r="H88">
        <v>2019</v>
      </c>
      <c r="I88">
        <v>2020</v>
      </c>
      <c r="J88">
        <f>INDEX(Deflators!$A$6:$H$92,MATCH(Data!H88,Deflators!$A$6:$A$92,0),8)</f>
        <v>0.97861579414374444</v>
      </c>
      <c r="K88">
        <f>INDEX(Deflators!$A$6:$H$92,MATCH(Data!I88,Deflators!$A$6:$A$92,0),8)</f>
        <v>1</v>
      </c>
      <c r="L88">
        <f t="shared" si="8"/>
        <v>0</v>
      </c>
      <c r="M88">
        <f t="shared" si="9"/>
        <v>0</v>
      </c>
      <c r="N88">
        <v>1.07</v>
      </c>
      <c r="O88" s="1">
        <f t="shared" si="10"/>
        <v>0</v>
      </c>
      <c r="P88" s="1">
        <f t="shared" si="11"/>
        <v>0</v>
      </c>
      <c r="Q88" s="1">
        <f t="shared" si="12"/>
        <v>0</v>
      </c>
      <c r="R88" s="1">
        <f t="shared" si="13"/>
        <v>0</v>
      </c>
      <c r="S88" s="1">
        <f t="shared" si="14"/>
        <v>0</v>
      </c>
      <c r="T88" s="1">
        <f t="shared" si="15"/>
        <v>0</v>
      </c>
    </row>
    <row r="89" spans="1:20" x14ac:dyDescent="0.25">
      <c r="A89">
        <v>13</v>
      </c>
      <c r="B89">
        <v>2020</v>
      </c>
      <c r="C89" t="s">
        <v>14</v>
      </c>
      <c r="D89">
        <v>15</v>
      </c>
      <c r="E89">
        <v>1</v>
      </c>
      <c r="F89" s="1">
        <v>-40000</v>
      </c>
      <c r="G89" s="1">
        <v>-96047.9</v>
      </c>
      <c r="H89">
        <v>2019</v>
      </c>
      <c r="I89">
        <v>2020</v>
      </c>
      <c r="J89">
        <f>INDEX(Deflators!$A$6:$H$92,MATCH(Data!H89,Deflators!$A$6:$A$92,0),8)</f>
        <v>0.97861579414374444</v>
      </c>
      <c r="K89">
        <f>INDEX(Deflators!$A$6:$H$92,MATCH(Data!I89,Deflators!$A$6:$A$92,0),8)</f>
        <v>1</v>
      </c>
      <c r="L89">
        <f t="shared" si="8"/>
        <v>-40874.059298213797</v>
      </c>
      <c r="M89">
        <f t="shared" si="9"/>
        <v>-96047.9</v>
      </c>
      <c r="N89">
        <v>1.07</v>
      </c>
      <c r="O89" s="1">
        <f t="shared" si="10"/>
        <v>-33365.407825042705</v>
      </c>
      <c r="P89" s="1">
        <f t="shared" si="11"/>
        <v>-73274.483037219485</v>
      </c>
      <c r="Q89" s="1">
        <f t="shared" si="12"/>
        <v>-40874.059298213797</v>
      </c>
      <c r="R89" s="1">
        <f t="shared" si="13"/>
        <v>-89764.392523364484</v>
      </c>
      <c r="S89" s="1">
        <f t="shared" si="14"/>
        <v>-43735.243449088768</v>
      </c>
      <c r="T89" s="1">
        <f t="shared" si="15"/>
        <v>-96047.9</v>
      </c>
    </row>
    <row r="90" spans="1:20" x14ac:dyDescent="0.25">
      <c r="A90">
        <v>14</v>
      </c>
      <c r="B90">
        <v>2020</v>
      </c>
      <c r="C90" t="s">
        <v>161</v>
      </c>
      <c r="D90">
        <v>5</v>
      </c>
      <c r="E90">
        <v>7</v>
      </c>
      <c r="F90" s="1">
        <v>0</v>
      </c>
      <c r="G90" s="1">
        <v>-1562.6</v>
      </c>
      <c r="H90">
        <v>2019</v>
      </c>
      <c r="I90">
        <v>2020</v>
      </c>
      <c r="J90">
        <f>INDEX(Deflators!$A$6:$H$92,MATCH(Data!H90,Deflators!$A$6:$A$92,0),8)</f>
        <v>0.97861579414374444</v>
      </c>
      <c r="K90">
        <f>INDEX(Deflators!$A$6:$H$92,MATCH(Data!I90,Deflators!$A$6:$A$92,0),8)</f>
        <v>1</v>
      </c>
      <c r="L90">
        <f t="shared" si="8"/>
        <v>0</v>
      </c>
      <c r="M90">
        <f t="shared" si="9"/>
        <v>-1562.6</v>
      </c>
      <c r="N90">
        <v>1.07</v>
      </c>
      <c r="O90" s="1">
        <f t="shared" si="10"/>
        <v>0</v>
      </c>
      <c r="P90" s="1">
        <f t="shared" si="11"/>
        <v>-1192.1000583454629</v>
      </c>
      <c r="Q90" s="1">
        <f t="shared" si="12"/>
        <v>0</v>
      </c>
      <c r="R90" s="1">
        <f t="shared" si="13"/>
        <v>-1460.3738317757009</v>
      </c>
      <c r="S90" s="1">
        <f t="shared" si="14"/>
        <v>0</v>
      </c>
      <c r="T90" s="1">
        <f t="shared" si="15"/>
        <v>-1562.6</v>
      </c>
    </row>
    <row r="91" spans="1:20" x14ac:dyDescent="0.25">
      <c r="A91">
        <v>15</v>
      </c>
      <c r="B91">
        <v>2020</v>
      </c>
      <c r="C91" t="s">
        <v>15</v>
      </c>
      <c r="D91">
        <v>0</v>
      </c>
      <c r="E91">
        <v>1</v>
      </c>
      <c r="F91" s="1">
        <v>0</v>
      </c>
      <c r="G91" s="1">
        <v>1413</v>
      </c>
      <c r="H91">
        <v>2019</v>
      </c>
      <c r="I91">
        <v>2020</v>
      </c>
      <c r="J91">
        <f>INDEX(Deflators!$A$6:$H$92,MATCH(Data!H91,Deflators!$A$6:$A$92,0),8)</f>
        <v>0.97861579414374444</v>
      </c>
      <c r="K91">
        <f>INDEX(Deflators!$A$6:$H$92,MATCH(Data!I91,Deflators!$A$6:$A$92,0),8)</f>
        <v>1</v>
      </c>
      <c r="L91">
        <f t="shared" si="8"/>
        <v>0</v>
      </c>
      <c r="M91">
        <f t="shared" si="9"/>
        <v>1413</v>
      </c>
      <c r="N91">
        <v>1.07</v>
      </c>
      <c r="O91" s="1">
        <f t="shared" si="10"/>
        <v>0</v>
      </c>
      <c r="P91" s="1">
        <f t="shared" si="11"/>
        <v>1077.9709346231532</v>
      </c>
      <c r="Q91" s="1">
        <f t="shared" si="12"/>
        <v>0</v>
      </c>
      <c r="R91" s="1">
        <f t="shared" si="13"/>
        <v>1320.5607476635514</v>
      </c>
      <c r="S91" s="1">
        <f t="shared" si="14"/>
        <v>0</v>
      </c>
      <c r="T91" s="1">
        <f t="shared" si="15"/>
        <v>1413</v>
      </c>
    </row>
    <row r="92" spans="1:20" x14ac:dyDescent="0.25">
      <c r="A92">
        <v>16</v>
      </c>
      <c r="B92">
        <v>2020</v>
      </c>
      <c r="C92" t="s">
        <v>16</v>
      </c>
      <c r="D92">
        <v>25</v>
      </c>
      <c r="E92">
        <v>4</v>
      </c>
      <c r="F92" s="1">
        <v>-40000</v>
      </c>
      <c r="G92" s="1">
        <v>-96247.9</v>
      </c>
      <c r="H92">
        <v>2019</v>
      </c>
      <c r="I92">
        <v>2020</v>
      </c>
      <c r="J92">
        <f>INDEX(Deflators!$A$6:$H$92,MATCH(Data!H92,Deflators!$A$6:$A$92,0),8)</f>
        <v>0.97861579414374444</v>
      </c>
      <c r="K92">
        <f>INDEX(Deflators!$A$6:$H$92,MATCH(Data!I92,Deflators!$A$6:$A$92,0),8)</f>
        <v>1</v>
      </c>
      <c r="L92">
        <f t="shared" si="8"/>
        <v>-40874.059298213797</v>
      </c>
      <c r="M92">
        <f t="shared" si="9"/>
        <v>-96247.9</v>
      </c>
      <c r="N92">
        <v>1.07</v>
      </c>
      <c r="O92" s="1">
        <f t="shared" si="10"/>
        <v>-33365.407825042705</v>
      </c>
      <c r="P92" s="1">
        <f t="shared" si="11"/>
        <v>-73427.062079629002</v>
      </c>
      <c r="Q92" s="1">
        <f t="shared" si="12"/>
        <v>-40874.059298213797</v>
      </c>
      <c r="R92" s="1">
        <f t="shared" si="13"/>
        <v>-89951.308411214952</v>
      </c>
      <c r="S92" s="1">
        <f t="shared" si="14"/>
        <v>-43735.243449088768</v>
      </c>
      <c r="T92" s="1">
        <f t="shared" si="15"/>
        <v>-96247.9</v>
      </c>
    </row>
    <row r="93" spans="1:20" x14ac:dyDescent="0.25">
      <c r="A93">
        <v>17</v>
      </c>
      <c r="B93">
        <v>2020</v>
      </c>
      <c r="C93" t="s">
        <v>17</v>
      </c>
      <c r="D93">
        <v>0</v>
      </c>
      <c r="E93">
        <v>0</v>
      </c>
      <c r="F93" s="1">
        <v>0</v>
      </c>
      <c r="G93" s="1">
        <v>0</v>
      </c>
      <c r="H93">
        <v>2019</v>
      </c>
      <c r="I93">
        <v>2020</v>
      </c>
      <c r="J93">
        <f>INDEX(Deflators!$A$6:$H$92,MATCH(Data!H93,Deflators!$A$6:$A$92,0),8)</f>
        <v>0.97861579414374444</v>
      </c>
      <c r="K93">
        <f>INDEX(Deflators!$A$6:$H$92,MATCH(Data!I93,Deflators!$A$6:$A$92,0),8)</f>
        <v>1</v>
      </c>
      <c r="L93">
        <f t="shared" si="8"/>
        <v>0</v>
      </c>
      <c r="M93">
        <f t="shared" si="9"/>
        <v>0</v>
      </c>
      <c r="N93">
        <v>1.07</v>
      </c>
      <c r="O93" s="1">
        <f t="shared" si="10"/>
        <v>0</v>
      </c>
      <c r="P93" s="1">
        <f t="shared" si="11"/>
        <v>0</v>
      </c>
      <c r="Q93" s="1">
        <f t="shared" si="12"/>
        <v>0</v>
      </c>
      <c r="R93" s="1">
        <f t="shared" si="13"/>
        <v>0</v>
      </c>
      <c r="S93" s="1">
        <f t="shared" si="14"/>
        <v>0</v>
      </c>
      <c r="T93" s="1">
        <f t="shared" si="15"/>
        <v>0</v>
      </c>
    </row>
    <row r="94" spans="1:20" x14ac:dyDescent="0.25">
      <c r="A94">
        <v>18</v>
      </c>
      <c r="B94">
        <v>2020</v>
      </c>
      <c r="C94" t="s">
        <v>18</v>
      </c>
      <c r="D94">
        <v>2</v>
      </c>
      <c r="E94">
        <v>2</v>
      </c>
      <c r="F94" s="1">
        <v>0</v>
      </c>
      <c r="G94" s="1">
        <v>-3057.4</v>
      </c>
      <c r="H94">
        <v>2019</v>
      </c>
      <c r="I94">
        <v>2020</v>
      </c>
      <c r="J94">
        <f>INDEX(Deflators!$A$6:$H$92,MATCH(Data!H94,Deflators!$A$6:$A$92,0),8)</f>
        <v>0.97861579414374444</v>
      </c>
      <c r="K94">
        <f>INDEX(Deflators!$A$6:$H$92,MATCH(Data!I94,Deflators!$A$6:$A$92,0),8)</f>
        <v>1</v>
      </c>
      <c r="L94">
        <f t="shared" si="8"/>
        <v>0</v>
      </c>
      <c r="M94">
        <f t="shared" si="9"/>
        <v>-3057.4</v>
      </c>
      <c r="N94">
        <v>1.07</v>
      </c>
      <c r="O94" s="1">
        <f t="shared" si="10"/>
        <v>0</v>
      </c>
      <c r="P94" s="1">
        <f t="shared" si="11"/>
        <v>-2332.4758213141035</v>
      </c>
      <c r="Q94" s="1">
        <f t="shared" si="12"/>
        <v>0</v>
      </c>
      <c r="R94" s="1">
        <f t="shared" si="13"/>
        <v>-2857.3831775700937</v>
      </c>
      <c r="S94" s="1">
        <f t="shared" si="14"/>
        <v>0</v>
      </c>
      <c r="T94" s="1">
        <f t="shared" si="15"/>
        <v>-3057.4</v>
      </c>
    </row>
    <row r="95" spans="1:20" x14ac:dyDescent="0.25">
      <c r="A95">
        <v>19</v>
      </c>
      <c r="B95">
        <v>2020</v>
      </c>
      <c r="C95" t="s">
        <v>19</v>
      </c>
      <c r="D95">
        <v>1</v>
      </c>
      <c r="E95">
        <v>0</v>
      </c>
      <c r="F95" s="1">
        <v>0</v>
      </c>
      <c r="G95" s="1">
        <v>-9.8000000000000007</v>
      </c>
      <c r="H95">
        <v>2019</v>
      </c>
      <c r="I95">
        <v>2020</v>
      </c>
      <c r="J95">
        <f>INDEX(Deflators!$A$6:$H$92,MATCH(Data!H95,Deflators!$A$6:$A$92,0),8)</f>
        <v>0.97861579414374444</v>
      </c>
      <c r="K95">
        <f>INDEX(Deflators!$A$6:$H$92,MATCH(Data!I95,Deflators!$A$6:$A$92,0),8)</f>
        <v>1</v>
      </c>
      <c r="L95">
        <f t="shared" si="8"/>
        <v>0</v>
      </c>
      <c r="M95">
        <f t="shared" si="9"/>
        <v>-9.8000000000000007</v>
      </c>
      <c r="N95">
        <v>1.07</v>
      </c>
      <c r="O95" s="1">
        <f t="shared" si="10"/>
        <v>0</v>
      </c>
      <c r="P95" s="1">
        <f t="shared" si="11"/>
        <v>-7.4763730780657474</v>
      </c>
      <c r="Q95" s="1">
        <f t="shared" si="12"/>
        <v>0</v>
      </c>
      <c r="R95" s="1">
        <f t="shared" si="13"/>
        <v>-9.1588785046728987</v>
      </c>
      <c r="S95" s="1">
        <f t="shared" si="14"/>
        <v>0</v>
      </c>
      <c r="T95" s="1">
        <f t="shared" si="15"/>
        <v>-9.8000000000000007</v>
      </c>
    </row>
    <row r="96" spans="1:20" x14ac:dyDescent="0.25">
      <c r="A96">
        <v>20</v>
      </c>
      <c r="B96">
        <v>2020</v>
      </c>
      <c r="C96" t="s">
        <v>20</v>
      </c>
      <c r="D96">
        <v>1</v>
      </c>
      <c r="E96">
        <v>0</v>
      </c>
      <c r="F96" s="1">
        <v>0</v>
      </c>
      <c r="G96" s="1">
        <v>0</v>
      </c>
      <c r="H96">
        <v>2019</v>
      </c>
      <c r="I96">
        <v>2020</v>
      </c>
      <c r="J96">
        <f>INDEX(Deflators!$A$6:$H$92,MATCH(Data!H96,Deflators!$A$6:$A$92,0),8)</f>
        <v>0.97861579414374444</v>
      </c>
      <c r="K96">
        <f>INDEX(Deflators!$A$6:$H$92,MATCH(Data!I96,Deflators!$A$6:$A$92,0),8)</f>
        <v>1</v>
      </c>
      <c r="L96">
        <f t="shared" si="8"/>
        <v>0</v>
      </c>
      <c r="M96">
        <f t="shared" si="9"/>
        <v>0</v>
      </c>
      <c r="N96">
        <v>1.07</v>
      </c>
      <c r="O96" s="1">
        <f t="shared" si="10"/>
        <v>0</v>
      </c>
      <c r="P96" s="1">
        <f t="shared" si="11"/>
        <v>0</v>
      </c>
      <c r="Q96" s="1">
        <f t="shared" si="12"/>
        <v>0</v>
      </c>
      <c r="R96" s="1">
        <f t="shared" si="13"/>
        <v>0</v>
      </c>
      <c r="S96" s="1">
        <f t="shared" si="14"/>
        <v>0</v>
      </c>
      <c r="T96" s="1">
        <f t="shared" si="15"/>
        <v>0</v>
      </c>
    </row>
    <row r="97" spans="1:20" x14ac:dyDescent="0.25">
      <c r="A97">
        <v>21</v>
      </c>
      <c r="B97">
        <v>2020</v>
      </c>
      <c r="C97" t="s">
        <v>21</v>
      </c>
      <c r="D97">
        <v>0</v>
      </c>
      <c r="E97">
        <v>0</v>
      </c>
      <c r="F97" s="1">
        <v>0</v>
      </c>
      <c r="G97" s="1">
        <v>0</v>
      </c>
      <c r="H97">
        <v>2019</v>
      </c>
      <c r="I97">
        <v>2020</v>
      </c>
      <c r="J97">
        <f>INDEX(Deflators!$A$6:$H$92,MATCH(Data!H97,Deflators!$A$6:$A$92,0),8)</f>
        <v>0.97861579414374444</v>
      </c>
      <c r="K97">
        <f>INDEX(Deflators!$A$6:$H$92,MATCH(Data!I97,Deflators!$A$6:$A$92,0),8)</f>
        <v>1</v>
      </c>
      <c r="L97">
        <f t="shared" si="8"/>
        <v>0</v>
      </c>
      <c r="M97">
        <f t="shared" si="9"/>
        <v>0</v>
      </c>
      <c r="N97">
        <v>1.07</v>
      </c>
      <c r="O97" s="1">
        <f t="shared" si="10"/>
        <v>0</v>
      </c>
      <c r="P97" s="1">
        <f t="shared" si="11"/>
        <v>0</v>
      </c>
      <c r="Q97" s="1">
        <f t="shared" si="12"/>
        <v>0</v>
      </c>
      <c r="R97" s="1">
        <f t="shared" si="13"/>
        <v>0</v>
      </c>
      <c r="S97" s="1">
        <f t="shared" si="14"/>
        <v>0</v>
      </c>
      <c r="T97" s="1">
        <f t="shared" si="15"/>
        <v>0</v>
      </c>
    </row>
    <row r="98" spans="1:20" x14ac:dyDescent="0.25">
      <c r="A98">
        <v>22</v>
      </c>
      <c r="B98">
        <v>2020</v>
      </c>
      <c r="C98" t="s">
        <v>25</v>
      </c>
      <c r="D98">
        <v>0</v>
      </c>
      <c r="E98">
        <v>1</v>
      </c>
      <c r="F98" s="1">
        <v>0</v>
      </c>
      <c r="G98" s="1">
        <v>118.2</v>
      </c>
      <c r="H98">
        <v>2019</v>
      </c>
      <c r="I98">
        <v>2020</v>
      </c>
      <c r="J98">
        <f>INDEX(Deflators!$A$6:$H$92,MATCH(Data!H98,Deflators!$A$6:$A$92,0),8)</f>
        <v>0.97861579414374444</v>
      </c>
      <c r="K98">
        <f>INDEX(Deflators!$A$6:$H$92,MATCH(Data!I98,Deflators!$A$6:$A$92,0),8)</f>
        <v>1</v>
      </c>
      <c r="L98">
        <f t="shared" si="8"/>
        <v>0</v>
      </c>
      <c r="M98">
        <f t="shared" si="9"/>
        <v>118.2</v>
      </c>
      <c r="N98">
        <v>1.07</v>
      </c>
      <c r="O98" s="1">
        <f t="shared" si="10"/>
        <v>0</v>
      </c>
      <c r="P98" s="1">
        <f t="shared" si="11"/>
        <v>90.174214064017477</v>
      </c>
      <c r="Q98" s="1">
        <f t="shared" si="12"/>
        <v>0</v>
      </c>
      <c r="R98" s="1">
        <f t="shared" si="13"/>
        <v>110.46728971962617</v>
      </c>
      <c r="S98" s="1">
        <f t="shared" si="14"/>
        <v>0</v>
      </c>
      <c r="T98" s="1">
        <f t="shared" si="15"/>
        <v>118.2</v>
      </c>
    </row>
    <row r="99" spans="1:20" x14ac:dyDescent="0.25">
      <c r="A99">
        <v>23</v>
      </c>
      <c r="B99">
        <v>2020</v>
      </c>
      <c r="C99" t="s">
        <v>22</v>
      </c>
      <c r="D99">
        <v>4</v>
      </c>
      <c r="E99">
        <v>3</v>
      </c>
      <c r="F99" s="1">
        <v>-267.39999999999998</v>
      </c>
      <c r="G99" s="1">
        <v>27.4</v>
      </c>
      <c r="H99">
        <v>2019</v>
      </c>
      <c r="I99">
        <v>2020</v>
      </c>
      <c r="J99">
        <f>INDEX(Deflators!$A$6:$H$92,MATCH(Data!H99,Deflators!$A$6:$A$92,0),8)</f>
        <v>0.97861579414374444</v>
      </c>
      <c r="K99">
        <f>INDEX(Deflators!$A$6:$H$92,MATCH(Data!I99,Deflators!$A$6:$A$92,0),8)</f>
        <v>1</v>
      </c>
      <c r="L99">
        <f t="shared" si="8"/>
        <v>-273.24308640855924</v>
      </c>
      <c r="M99">
        <f t="shared" si="9"/>
        <v>27.4</v>
      </c>
      <c r="N99">
        <v>1.07</v>
      </c>
      <c r="O99" s="1">
        <f t="shared" si="10"/>
        <v>-223.04775131041049</v>
      </c>
      <c r="P99" s="1">
        <f t="shared" si="11"/>
        <v>20.903328810102188</v>
      </c>
      <c r="Q99" s="1">
        <f t="shared" si="12"/>
        <v>-273.24308640855924</v>
      </c>
      <c r="R99" s="1">
        <f t="shared" si="13"/>
        <v>25.607476635514018</v>
      </c>
      <c r="S99" s="1">
        <f t="shared" si="14"/>
        <v>-292.3701024571584</v>
      </c>
      <c r="T99" s="1">
        <f t="shared" si="15"/>
        <v>27.4</v>
      </c>
    </row>
    <row r="100" spans="1:20" x14ac:dyDescent="0.25">
      <c r="A100">
        <v>24</v>
      </c>
      <c r="B100">
        <v>2020</v>
      </c>
      <c r="C100" t="s">
        <v>23</v>
      </c>
      <c r="D100">
        <v>1</v>
      </c>
      <c r="E100">
        <v>1</v>
      </c>
      <c r="F100" s="1">
        <v>3741.9</v>
      </c>
      <c r="G100" s="1">
        <v>130.19999999999999</v>
      </c>
      <c r="H100">
        <v>2019</v>
      </c>
      <c r="I100">
        <v>2020</v>
      </c>
      <c r="J100">
        <f>INDEX(Deflators!$A$6:$H$92,MATCH(Data!H100,Deflators!$A$6:$A$92,0),8)</f>
        <v>0.97861579414374444</v>
      </c>
      <c r="K100">
        <f>INDEX(Deflators!$A$6:$H$92,MATCH(Data!I100,Deflators!$A$6:$A$92,0),8)</f>
        <v>1</v>
      </c>
      <c r="L100">
        <f t="shared" si="8"/>
        <v>3823.6660621996557</v>
      </c>
      <c r="M100">
        <f t="shared" si="9"/>
        <v>130.19999999999999</v>
      </c>
      <c r="N100">
        <v>1.07</v>
      </c>
      <c r="O100" s="1">
        <f t="shared" si="10"/>
        <v>3121.250488513183</v>
      </c>
      <c r="P100" s="1">
        <f t="shared" si="11"/>
        <v>99.328956608587774</v>
      </c>
      <c r="Q100" s="1">
        <f t="shared" si="12"/>
        <v>3823.6660621996557</v>
      </c>
      <c r="R100" s="1">
        <f t="shared" si="13"/>
        <v>121.68224299065419</v>
      </c>
      <c r="S100" s="1">
        <f t="shared" si="14"/>
        <v>4091.3226865536317</v>
      </c>
      <c r="T100" s="1">
        <f t="shared" si="15"/>
        <v>130.19999999999999</v>
      </c>
    </row>
    <row r="101" spans="1:20" x14ac:dyDescent="0.25">
      <c r="A101">
        <v>25</v>
      </c>
      <c r="B101">
        <v>2020</v>
      </c>
      <c r="C101" t="s">
        <v>24</v>
      </c>
      <c r="D101">
        <v>0</v>
      </c>
      <c r="E101">
        <v>0</v>
      </c>
      <c r="F101" s="1">
        <v>0</v>
      </c>
      <c r="G101" s="1">
        <v>0</v>
      </c>
      <c r="H101">
        <v>2019</v>
      </c>
      <c r="I101">
        <v>2020</v>
      </c>
      <c r="J101">
        <f>INDEX(Deflators!$A$6:$H$92,MATCH(Data!H101,Deflators!$A$6:$A$92,0),8)</f>
        <v>0.97861579414374444</v>
      </c>
      <c r="K101">
        <f>INDEX(Deflators!$A$6:$H$92,MATCH(Data!I101,Deflators!$A$6:$A$92,0),8)</f>
        <v>1</v>
      </c>
      <c r="L101">
        <f t="shared" si="8"/>
        <v>0</v>
      </c>
      <c r="M101">
        <f t="shared" si="9"/>
        <v>0</v>
      </c>
      <c r="N101">
        <v>1.07</v>
      </c>
      <c r="O101" s="1">
        <f t="shared" si="10"/>
        <v>0</v>
      </c>
      <c r="P101" s="1">
        <f t="shared" si="11"/>
        <v>0</v>
      </c>
      <c r="Q101" s="1">
        <f t="shared" si="12"/>
        <v>0</v>
      </c>
      <c r="R101" s="1">
        <f t="shared" si="13"/>
        <v>0</v>
      </c>
      <c r="S101" s="1">
        <f t="shared" si="14"/>
        <v>0</v>
      </c>
      <c r="T101" s="1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EB82-9622-44DC-B6A2-4F95FBECD41C}">
  <dimension ref="A1:T93"/>
  <sheetViews>
    <sheetView workbookViewId="0"/>
  </sheetViews>
  <sheetFormatPr defaultRowHeight="15" x14ac:dyDescent="0.25"/>
  <cols>
    <col min="1" max="1" width="9.140625" style="23"/>
    <col min="2" max="2" width="13.7109375" style="5" customWidth="1"/>
    <col min="3" max="9" width="10.42578125" style="5" customWidth="1"/>
    <col min="10" max="10" width="11.42578125" style="5" customWidth="1"/>
    <col min="11" max="14" width="10.42578125" style="5" customWidth="1"/>
    <col min="15" max="16" width="10.7109375" style="5" customWidth="1"/>
    <col min="17" max="19" width="10.42578125" style="5" customWidth="1"/>
    <col min="20" max="20" width="11.42578125" style="5" customWidth="1"/>
    <col min="21" max="21" width="17.5703125" style="5" customWidth="1"/>
    <col min="22" max="16384" width="9.140625" style="5"/>
  </cols>
  <sheetData>
    <row r="1" spans="1:20" ht="20.100000000000001" customHeight="1" x14ac:dyDescent="0.25">
      <c r="B1" s="18" t="s">
        <v>45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0" ht="14.1" customHeight="1" x14ac:dyDescent="0.25">
      <c r="B2" s="19" t="s">
        <v>46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20" ht="14.1" customHeight="1" x14ac:dyDescent="0.25">
      <c r="B3" s="20" t="s">
        <v>0</v>
      </c>
      <c r="C3" s="20" t="s">
        <v>47</v>
      </c>
      <c r="D3" s="20" t="s">
        <v>48</v>
      </c>
      <c r="E3" s="21" t="s">
        <v>49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33.950000000000003" customHeight="1" x14ac:dyDescent="0.25">
      <c r="B4" s="20"/>
      <c r="C4" s="20"/>
      <c r="D4" s="20"/>
      <c r="E4" s="22" t="s">
        <v>50</v>
      </c>
      <c r="F4" s="27" t="s">
        <v>155</v>
      </c>
      <c r="G4" s="27" t="s">
        <v>159</v>
      </c>
      <c r="H4" s="27" t="s">
        <v>156</v>
      </c>
      <c r="I4" s="22" t="s">
        <v>51</v>
      </c>
      <c r="J4" s="22" t="s">
        <v>52</v>
      </c>
      <c r="K4" s="22" t="s">
        <v>53</v>
      </c>
      <c r="L4" s="22"/>
      <c r="M4" s="22"/>
      <c r="N4" s="15" t="s">
        <v>54</v>
      </c>
      <c r="O4" s="16" t="s">
        <v>55</v>
      </c>
      <c r="P4" s="16" t="s">
        <v>56</v>
      </c>
      <c r="Q4" s="16" t="s">
        <v>57</v>
      </c>
      <c r="R4" s="16" t="s">
        <v>58</v>
      </c>
      <c r="S4" s="16"/>
      <c r="T4" s="16"/>
    </row>
    <row r="5" spans="1:20" ht="36" customHeight="1" x14ac:dyDescent="0.25">
      <c r="A5" s="24" t="s">
        <v>151</v>
      </c>
      <c r="B5" s="20"/>
      <c r="C5" s="20"/>
      <c r="D5" s="20"/>
      <c r="E5" s="22"/>
      <c r="F5" s="28"/>
      <c r="G5" s="28"/>
      <c r="H5" s="28"/>
      <c r="I5" s="22"/>
      <c r="J5" s="22"/>
      <c r="K5" s="6" t="s">
        <v>50</v>
      </c>
      <c r="L5" s="7" t="s">
        <v>59</v>
      </c>
      <c r="M5" s="8" t="s">
        <v>60</v>
      </c>
      <c r="N5" s="15"/>
      <c r="O5" s="16"/>
      <c r="P5" s="16"/>
      <c r="Q5" s="16"/>
      <c r="R5" s="9" t="s">
        <v>50</v>
      </c>
      <c r="S5" s="9" t="s">
        <v>61</v>
      </c>
      <c r="T5" s="9" t="s">
        <v>62</v>
      </c>
    </row>
    <row r="6" spans="1:20" ht="15" customHeight="1" x14ac:dyDescent="0.25">
      <c r="A6" s="26">
        <f t="shared" ref="A6:A42" si="0">IFERROR(INT(LEFT(B6,4)),"TQ")</f>
        <v>1940</v>
      </c>
      <c r="B6" s="10" t="s">
        <v>63</v>
      </c>
      <c r="C6" s="11">
        <v>98.2</v>
      </c>
      <c r="D6" s="12">
        <v>7.7100000000000002E-2</v>
      </c>
      <c r="E6" s="25">
        <v>6.5299999999999997E-2</v>
      </c>
      <c r="F6" s="25">
        <f>E6/$E$83</f>
        <v>6.2643898695318487E-2</v>
      </c>
      <c r="G6" s="25">
        <f>E6/$E$86</f>
        <v>5.9207543748299937E-2</v>
      </c>
      <c r="H6" s="25">
        <f>E6/$E$87</f>
        <v>5.7941437444543033E-2</v>
      </c>
      <c r="I6" s="12">
        <v>6.1400000000000003E-2</v>
      </c>
      <c r="J6" s="12">
        <v>6.6199999999999995E-2</v>
      </c>
      <c r="K6" s="12">
        <v>7.4099999999999999E-2</v>
      </c>
      <c r="L6" s="12">
        <v>7.4099999999999999E-2</v>
      </c>
      <c r="M6" s="12">
        <v>7.4099999999999999E-2</v>
      </c>
      <c r="N6" s="13">
        <v>4.6300000000000001E-2</v>
      </c>
      <c r="O6" s="14">
        <v>7.7100000000000002E-2</v>
      </c>
      <c r="P6" s="14">
        <v>4.4200000000000003E-2</v>
      </c>
      <c r="Q6" s="14">
        <v>6.2700000000000006E-2</v>
      </c>
      <c r="R6" s="14">
        <v>0.13780000000000001</v>
      </c>
      <c r="S6" s="14">
        <v>0.14299999999999999</v>
      </c>
      <c r="T6" s="14">
        <v>0.13569999999999999</v>
      </c>
    </row>
    <row r="7" spans="1:20" ht="15" customHeight="1" x14ac:dyDescent="0.25">
      <c r="A7" s="26">
        <f t="shared" si="0"/>
        <v>1941</v>
      </c>
      <c r="B7" s="10" t="s">
        <v>64</v>
      </c>
      <c r="C7" s="11">
        <v>116.2</v>
      </c>
      <c r="D7" s="12">
        <v>0.08</v>
      </c>
      <c r="E7" s="25">
        <v>7.2400000000000006E-2</v>
      </c>
      <c r="F7" s="25">
        <f t="shared" ref="F7:F70" si="1">E7/$E$83</f>
        <v>6.9455103607060642E-2</v>
      </c>
      <c r="G7" s="25">
        <f t="shared" ref="G7:G70" si="2">E7/$E$86</f>
        <v>6.5645117417716933E-2</v>
      </c>
      <c r="H7" s="25">
        <f t="shared" ref="H7:H70" si="3">E7/$E$87</f>
        <v>6.4241348713398413E-2</v>
      </c>
      <c r="I7" s="12">
        <v>7.5600000000000001E-2</v>
      </c>
      <c r="J7" s="12">
        <v>6.9699999999999998E-2</v>
      </c>
      <c r="K7" s="12">
        <v>7.6700000000000004E-2</v>
      </c>
      <c r="L7" s="12">
        <v>7.6700000000000004E-2</v>
      </c>
      <c r="M7" s="12">
        <v>7.6700000000000004E-2</v>
      </c>
      <c r="N7" s="13">
        <v>4.19E-2</v>
      </c>
      <c r="O7" s="14">
        <v>0.08</v>
      </c>
      <c r="P7" s="14">
        <v>4.3900000000000002E-2</v>
      </c>
      <c r="Q7" s="14">
        <v>6.4100000000000004E-2</v>
      </c>
      <c r="R7" s="14">
        <v>0.1487</v>
      </c>
      <c r="S7" s="14">
        <v>0.15160000000000001</v>
      </c>
      <c r="T7" s="14">
        <v>0.1421</v>
      </c>
    </row>
    <row r="8" spans="1:20" ht="15" customHeight="1" x14ac:dyDescent="0.25">
      <c r="A8" s="26">
        <f t="shared" si="0"/>
        <v>1942</v>
      </c>
      <c r="B8" s="10" t="s">
        <v>65</v>
      </c>
      <c r="C8" s="11">
        <v>147.69999999999999</v>
      </c>
      <c r="D8" s="12">
        <v>8.5999999999999993E-2</v>
      </c>
      <c r="E8" s="25">
        <v>8.2299999999999998E-2</v>
      </c>
      <c r="F8" s="25">
        <f t="shared" si="1"/>
        <v>7.8952417498081351E-2</v>
      </c>
      <c r="G8" s="25">
        <f t="shared" si="2"/>
        <v>7.4621452534227944E-2</v>
      </c>
      <c r="H8" s="25">
        <f t="shared" si="3"/>
        <v>7.3025732031943208E-2</v>
      </c>
      <c r="I8" s="12">
        <v>9.2499999999999999E-2</v>
      </c>
      <c r="J8" s="12">
        <v>6.3299999999999995E-2</v>
      </c>
      <c r="K8" s="12">
        <v>8.3900000000000002E-2</v>
      </c>
      <c r="L8" s="12">
        <v>8.3900000000000002E-2</v>
      </c>
      <c r="M8" s="12">
        <v>8.3900000000000002E-2</v>
      </c>
      <c r="N8" s="13">
        <v>4.1099999999999998E-2</v>
      </c>
      <c r="O8" s="14">
        <v>8.5999999999999993E-2</v>
      </c>
      <c r="P8" s="14">
        <v>4.7100000000000003E-2</v>
      </c>
      <c r="Q8" s="14">
        <v>5.5300000000000002E-2</v>
      </c>
      <c r="R8" s="14">
        <v>0.1555</v>
      </c>
      <c r="S8" s="14">
        <v>0.15570000000000001</v>
      </c>
      <c r="T8" s="14">
        <v>0.15329999999999999</v>
      </c>
    </row>
    <row r="9" spans="1:20" ht="15" customHeight="1" x14ac:dyDescent="0.25">
      <c r="A9" s="26">
        <f t="shared" si="0"/>
        <v>1943</v>
      </c>
      <c r="B9" s="10" t="s">
        <v>66</v>
      </c>
      <c r="C9" s="11">
        <v>184.6</v>
      </c>
      <c r="D9" s="12">
        <v>9.1499999999999998E-2</v>
      </c>
      <c r="E9" s="25">
        <v>9.1200000000000003E-2</v>
      </c>
      <c r="F9" s="25">
        <f t="shared" si="1"/>
        <v>8.7490406753645431E-2</v>
      </c>
      <c r="G9" s="25">
        <f t="shared" si="2"/>
        <v>8.2691087133919663E-2</v>
      </c>
      <c r="H9" s="25">
        <f t="shared" si="3"/>
        <v>8.0922803904170365E-2</v>
      </c>
      <c r="I9" s="12">
        <v>9.9299999999999999E-2</v>
      </c>
      <c r="J9" s="12">
        <v>6.25E-2</v>
      </c>
      <c r="K9" s="12">
        <v>9.2899999999999996E-2</v>
      </c>
      <c r="L9" s="12">
        <v>9.2899999999999996E-2</v>
      </c>
      <c r="M9" s="12">
        <v>9.2899999999999996E-2</v>
      </c>
      <c r="N9" s="13">
        <v>4.3799999999999999E-2</v>
      </c>
      <c r="O9" s="14">
        <v>9.1499999999999998E-2</v>
      </c>
      <c r="P9" s="14">
        <v>5.16E-2</v>
      </c>
      <c r="Q9" s="14">
        <v>5.4199999999999998E-2</v>
      </c>
      <c r="R9" s="14">
        <v>0.1525</v>
      </c>
      <c r="S9" s="14">
        <v>0.1525</v>
      </c>
      <c r="T9" s="14">
        <v>0.15620000000000001</v>
      </c>
    </row>
    <row r="10" spans="1:20" ht="15" customHeight="1" x14ac:dyDescent="0.25">
      <c r="A10" s="26">
        <f t="shared" si="0"/>
        <v>1944</v>
      </c>
      <c r="B10" s="10" t="s">
        <v>67</v>
      </c>
      <c r="C10" s="11">
        <v>213.8</v>
      </c>
      <c r="D10" s="12">
        <v>9.4799999999999995E-2</v>
      </c>
      <c r="E10" s="25">
        <v>8.3699999999999997E-2</v>
      </c>
      <c r="F10" s="25">
        <f t="shared" si="1"/>
        <v>8.0295471987720649E-2</v>
      </c>
      <c r="G10" s="25">
        <f t="shared" si="2"/>
        <v>7.5890833257774959E-2</v>
      </c>
      <c r="H10" s="25">
        <f t="shared" si="3"/>
        <v>7.4267968056787925E-2</v>
      </c>
      <c r="I10" s="12">
        <v>8.6900000000000005E-2</v>
      </c>
      <c r="J10" s="12">
        <v>6.7599999999999993E-2</v>
      </c>
      <c r="K10" s="12">
        <v>9.98E-2</v>
      </c>
      <c r="L10" s="12">
        <v>9.98E-2</v>
      </c>
      <c r="M10" s="12">
        <v>9.98E-2</v>
      </c>
      <c r="N10" s="13">
        <v>4.6100000000000002E-2</v>
      </c>
      <c r="O10" s="14">
        <v>9.4799999999999995E-2</v>
      </c>
      <c r="P10" s="14">
        <v>5.6800000000000003E-2</v>
      </c>
      <c r="Q10" s="14">
        <v>5.7799999999999997E-2</v>
      </c>
      <c r="R10" s="14">
        <v>0.14810000000000001</v>
      </c>
      <c r="S10" s="14">
        <v>0.14799999999999999</v>
      </c>
      <c r="T10" s="14">
        <v>0.1633</v>
      </c>
    </row>
    <row r="11" spans="1:20" ht="15" customHeight="1" x14ac:dyDescent="0.25">
      <c r="A11" s="26">
        <f t="shared" si="0"/>
        <v>1945</v>
      </c>
      <c r="B11" s="10" t="s">
        <v>68</v>
      </c>
      <c r="C11" s="11">
        <v>226.4</v>
      </c>
      <c r="D11" s="12">
        <v>9.7100000000000006E-2</v>
      </c>
      <c r="E11" s="25">
        <v>7.8899999999999998E-2</v>
      </c>
      <c r="F11" s="25">
        <f t="shared" si="1"/>
        <v>7.5690713737528781E-2</v>
      </c>
      <c r="G11" s="25">
        <f t="shared" si="2"/>
        <v>7.1538670777042346E-2</v>
      </c>
      <c r="H11" s="25">
        <f t="shared" si="3"/>
        <v>7.0008873114463174E-2</v>
      </c>
      <c r="I11" s="12">
        <v>7.9000000000000001E-2</v>
      </c>
      <c r="J11" s="12">
        <v>7.7799999999999994E-2</v>
      </c>
      <c r="K11" s="12">
        <v>0.105</v>
      </c>
      <c r="L11" s="12">
        <v>0.105</v>
      </c>
      <c r="M11" s="12">
        <v>0.1047</v>
      </c>
      <c r="N11" s="13">
        <v>4.6600000000000003E-2</v>
      </c>
      <c r="O11" s="14">
        <v>9.7100000000000006E-2</v>
      </c>
      <c r="P11" s="14">
        <v>5.9900000000000002E-2</v>
      </c>
      <c r="Q11" s="14">
        <v>6.1400000000000003E-2</v>
      </c>
      <c r="R11" s="14">
        <v>0.1381</v>
      </c>
      <c r="S11" s="14">
        <v>0.13800000000000001</v>
      </c>
      <c r="T11" s="14">
        <v>0.16900000000000001</v>
      </c>
    </row>
    <row r="12" spans="1:20" ht="15" customHeight="1" x14ac:dyDescent="0.25">
      <c r="A12" s="26">
        <f t="shared" si="0"/>
        <v>1946</v>
      </c>
      <c r="B12" s="10" t="s">
        <v>69</v>
      </c>
      <c r="C12" s="11">
        <v>228</v>
      </c>
      <c r="D12" s="12">
        <v>0.1045</v>
      </c>
      <c r="E12" s="25">
        <v>7.9299999999999995E-2</v>
      </c>
      <c r="F12" s="25">
        <f t="shared" si="1"/>
        <v>7.6074443591711435E-2</v>
      </c>
      <c r="G12" s="25">
        <f t="shared" si="2"/>
        <v>7.1901350983770054E-2</v>
      </c>
      <c r="H12" s="25">
        <f t="shared" si="3"/>
        <v>7.036379769299024E-2</v>
      </c>
      <c r="I12" s="12">
        <v>7.5399999999999995E-2</v>
      </c>
      <c r="J12" s="12">
        <v>9.5799999999999996E-2</v>
      </c>
      <c r="K12" s="12">
        <v>0.1106</v>
      </c>
      <c r="L12" s="12">
        <v>0.1106</v>
      </c>
      <c r="M12" s="12">
        <v>0.1104</v>
      </c>
      <c r="N12" s="13">
        <v>5.1400000000000001E-2</v>
      </c>
      <c r="O12" s="14">
        <v>0.1045</v>
      </c>
      <c r="P12" s="14">
        <v>6.2300000000000001E-2</v>
      </c>
      <c r="Q12" s="14">
        <v>6.6699999999999995E-2</v>
      </c>
      <c r="R12" s="14">
        <v>0.14019999999999999</v>
      </c>
      <c r="S12" s="14">
        <v>0.13980000000000001</v>
      </c>
      <c r="T12" s="14">
        <v>0.15959999999999999</v>
      </c>
    </row>
    <row r="13" spans="1:20" ht="15" customHeight="1" x14ac:dyDescent="0.25">
      <c r="A13" s="26">
        <f t="shared" si="0"/>
        <v>1947</v>
      </c>
      <c r="B13" s="10" t="s">
        <v>70</v>
      </c>
      <c r="C13" s="11">
        <v>238.9</v>
      </c>
      <c r="D13" s="12">
        <v>0.1159</v>
      </c>
      <c r="E13" s="25">
        <v>8.9700000000000002E-2</v>
      </c>
      <c r="F13" s="25">
        <f t="shared" si="1"/>
        <v>8.605141980046048E-2</v>
      </c>
      <c r="G13" s="25">
        <f t="shared" si="2"/>
        <v>8.1331036358690725E-2</v>
      </c>
      <c r="H13" s="25">
        <f t="shared" si="3"/>
        <v>7.9591836734693874E-2</v>
      </c>
      <c r="I13" s="12">
        <v>8.1299999999999997E-2</v>
      </c>
      <c r="J13" s="12">
        <v>9.5500000000000002E-2</v>
      </c>
      <c r="K13" s="12">
        <v>0.11890000000000001</v>
      </c>
      <c r="L13" s="12">
        <v>0.11890000000000001</v>
      </c>
      <c r="M13" s="12">
        <v>0.1188</v>
      </c>
      <c r="N13" s="13">
        <v>0.1246</v>
      </c>
      <c r="O13" s="14">
        <v>0.1159</v>
      </c>
      <c r="P13" s="14">
        <v>6.6100000000000006E-2</v>
      </c>
      <c r="Q13" s="14">
        <v>6.88E-2</v>
      </c>
      <c r="R13" s="14">
        <v>0.15609999999999999</v>
      </c>
      <c r="S13" s="14">
        <v>0.15570000000000001</v>
      </c>
      <c r="T13" s="14">
        <v>0.15809999999999999</v>
      </c>
    </row>
    <row r="14" spans="1:20" ht="15" customHeight="1" x14ac:dyDescent="0.25">
      <c r="A14" s="26">
        <f t="shared" si="0"/>
        <v>1948</v>
      </c>
      <c r="B14" s="10" t="s">
        <v>71</v>
      </c>
      <c r="C14" s="11">
        <v>261.89999999999998</v>
      </c>
      <c r="D14" s="12">
        <v>0.12690000000000001</v>
      </c>
      <c r="E14" s="25">
        <v>9.3200000000000005E-2</v>
      </c>
      <c r="F14" s="25">
        <f t="shared" si="1"/>
        <v>8.9409056024558717E-2</v>
      </c>
      <c r="G14" s="25">
        <f t="shared" si="2"/>
        <v>8.4504488167558262E-2</v>
      </c>
      <c r="H14" s="25">
        <f t="shared" si="3"/>
        <v>8.2697426796805681E-2</v>
      </c>
      <c r="I14" s="12">
        <v>7.6300000000000007E-2</v>
      </c>
      <c r="J14" s="12">
        <v>0.10340000000000001</v>
      </c>
      <c r="K14" s="12">
        <v>0.12989999999999999</v>
      </c>
      <c r="L14" s="12">
        <v>0.12989999999999999</v>
      </c>
      <c r="M14" s="12">
        <v>0.1298</v>
      </c>
      <c r="N14" s="13">
        <v>7.0000000000000007E-2</v>
      </c>
      <c r="O14" s="14">
        <v>0.12690000000000001</v>
      </c>
      <c r="P14" s="14">
        <v>7.1400000000000005E-2</v>
      </c>
      <c r="Q14" s="14">
        <v>7.5700000000000003E-2</v>
      </c>
      <c r="R14" s="14">
        <v>0.1736</v>
      </c>
      <c r="S14" s="14">
        <v>0.17080000000000001</v>
      </c>
      <c r="T14" s="14">
        <v>0.184</v>
      </c>
    </row>
    <row r="15" spans="1:20" ht="15" customHeight="1" x14ac:dyDescent="0.25">
      <c r="A15" s="26">
        <f t="shared" si="0"/>
        <v>1949</v>
      </c>
      <c r="B15" s="10" t="s">
        <v>72</v>
      </c>
      <c r="C15" s="11">
        <v>276.5</v>
      </c>
      <c r="D15" s="12">
        <v>0.13120000000000001</v>
      </c>
      <c r="E15" s="25">
        <v>8.9599999999999999E-2</v>
      </c>
      <c r="F15" s="25">
        <f t="shared" si="1"/>
        <v>8.5955487336914813E-2</v>
      </c>
      <c r="G15" s="25">
        <f t="shared" si="2"/>
        <v>8.1240366307008802E-2</v>
      </c>
      <c r="H15" s="25">
        <f t="shared" si="3"/>
        <v>7.9503105590062115E-2</v>
      </c>
      <c r="I15" s="12">
        <v>7.5899999999999995E-2</v>
      </c>
      <c r="J15" s="12">
        <v>9.8799999999999999E-2</v>
      </c>
      <c r="K15" s="12">
        <v>0.1333</v>
      </c>
      <c r="L15" s="12">
        <v>0.1333</v>
      </c>
      <c r="M15" s="12">
        <v>0.13320000000000001</v>
      </c>
      <c r="N15" s="13">
        <v>7.3700000000000002E-2</v>
      </c>
      <c r="O15" s="14">
        <v>0.13120000000000001</v>
      </c>
      <c r="P15" s="14">
        <v>6.9400000000000003E-2</v>
      </c>
      <c r="Q15" s="14">
        <v>7.3700000000000002E-2</v>
      </c>
      <c r="R15" s="14">
        <v>0.18229999999999999</v>
      </c>
      <c r="S15" s="14">
        <v>0.18</v>
      </c>
      <c r="T15" s="14">
        <v>0.18770000000000001</v>
      </c>
    </row>
    <row r="16" spans="1:20" ht="15" customHeight="1" x14ac:dyDescent="0.25">
      <c r="A16" s="26">
        <f t="shared" si="0"/>
        <v>1950</v>
      </c>
      <c r="B16" s="10" t="s">
        <v>73</v>
      </c>
      <c r="C16" s="11">
        <v>278.67500000000001</v>
      </c>
      <c r="D16" s="12">
        <v>0.12939999999999999</v>
      </c>
      <c r="E16" s="25">
        <v>9.4200000000000006E-2</v>
      </c>
      <c r="F16" s="25">
        <f t="shared" si="1"/>
        <v>9.036838066001536E-2</v>
      </c>
      <c r="G16" s="25">
        <f t="shared" si="2"/>
        <v>8.5411188684377554E-2</v>
      </c>
      <c r="H16" s="25">
        <f t="shared" si="3"/>
        <v>8.3584738243123347E-2</v>
      </c>
      <c r="I16" s="12">
        <v>7.6700000000000004E-2</v>
      </c>
      <c r="J16" s="12">
        <v>0.1056</v>
      </c>
      <c r="K16" s="12">
        <v>0.13159999999999999</v>
      </c>
      <c r="L16" s="12">
        <v>0.13170000000000001</v>
      </c>
      <c r="M16" s="12">
        <v>0.13120000000000001</v>
      </c>
      <c r="N16" s="13">
        <v>6.9900000000000004E-2</v>
      </c>
      <c r="O16" s="14">
        <v>0.12939999999999999</v>
      </c>
      <c r="P16" s="14">
        <v>7.3099999999999998E-2</v>
      </c>
      <c r="Q16" s="14">
        <v>7.8799999999999995E-2</v>
      </c>
      <c r="R16" s="14">
        <v>0.1804</v>
      </c>
      <c r="S16" s="14">
        <v>0.17929999999999999</v>
      </c>
      <c r="T16" s="14">
        <v>0.18210000000000001</v>
      </c>
    </row>
    <row r="17" spans="1:20" ht="15" customHeight="1" x14ac:dyDescent="0.25">
      <c r="A17" s="26">
        <f t="shared" si="0"/>
        <v>1951</v>
      </c>
      <c r="B17" s="10" t="s">
        <v>74</v>
      </c>
      <c r="C17" s="11">
        <v>327.05</v>
      </c>
      <c r="D17" s="12">
        <v>0.1363</v>
      </c>
      <c r="E17" s="25">
        <v>9.4700000000000006E-2</v>
      </c>
      <c r="F17" s="25">
        <f t="shared" si="1"/>
        <v>9.0848042977743682E-2</v>
      </c>
      <c r="G17" s="25">
        <f t="shared" si="2"/>
        <v>8.58645389427872E-2</v>
      </c>
      <c r="H17" s="25">
        <f t="shared" si="3"/>
        <v>8.4028393966282172E-2</v>
      </c>
      <c r="I17" s="12">
        <v>8.1299999999999997E-2</v>
      </c>
      <c r="J17" s="12">
        <v>0.11509999999999999</v>
      </c>
      <c r="K17" s="12">
        <v>0.13900000000000001</v>
      </c>
      <c r="L17" s="12">
        <v>0.1391</v>
      </c>
      <c r="M17" s="12">
        <v>0.13850000000000001</v>
      </c>
      <c r="N17" s="13">
        <v>8.3599999999999994E-2</v>
      </c>
      <c r="O17" s="14">
        <v>0.1363</v>
      </c>
      <c r="P17" s="14">
        <v>7.2099999999999997E-2</v>
      </c>
      <c r="Q17" s="14">
        <v>8.0500000000000002E-2</v>
      </c>
      <c r="R17" s="14">
        <v>0.19239999999999999</v>
      </c>
      <c r="S17" s="14">
        <v>0.193</v>
      </c>
      <c r="T17" s="14">
        <v>0.1898</v>
      </c>
    </row>
    <row r="18" spans="1:20" ht="15" customHeight="1" x14ac:dyDescent="0.25">
      <c r="A18" s="26">
        <f t="shared" si="0"/>
        <v>1952</v>
      </c>
      <c r="B18" s="10" t="s">
        <v>75</v>
      </c>
      <c r="C18" s="11">
        <v>357.1</v>
      </c>
      <c r="D18" s="12">
        <v>0.14180000000000001</v>
      </c>
      <c r="E18" s="25">
        <v>9.4399999999999998E-2</v>
      </c>
      <c r="F18" s="25">
        <f t="shared" si="1"/>
        <v>9.056024558710668E-2</v>
      </c>
      <c r="G18" s="25">
        <f t="shared" si="2"/>
        <v>8.5592528787741401E-2</v>
      </c>
      <c r="H18" s="25">
        <f t="shared" si="3"/>
        <v>8.3762200532386866E-2</v>
      </c>
      <c r="I18" s="12">
        <v>8.4500000000000006E-2</v>
      </c>
      <c r="J18" s="12">
        <v>0.12590000000000001</v>
      </c>
      <c r="K18" s="12">
        <v>0.14460000000000001</v>
      </c>
      <c r="L18" s="12">
        <v>0.14460000000000001</v>
      </c>
      <c r="M18" s="12">
        <v>0.14410000000000001</v>
      </c>
      <c r="N18" s="13">
        <v>8.3900000000000002E-2</v>
      </c>
      <c r="O18" s="14">
        <v>0.14180000000000001</v>
      </c>
      <c r="P18" s="14">
        <v>7.7600000000000002E-2</v>
      </c>
      <c r="Q18" s="14">
        <v>8.77E-2</v>
      </c>
      <c r="R18" s="14">
        <v>0.2019</v>
      </c>
      <c r="S18" s="14">
        <v>0.20180000000000001</v>
      </c>
      <c r="T18" s="14">
        <v>0.20250000000000001</v>
      </c>
    </row>
    <row r="19" spans="1:20" ht="15" customHeight="1" x14ac:dyDescent="0.25">
      <c r="A19" s="26">
        <f t="shared" si="0"/>
        <v>1953</v>
      </c>
      <c r="B19" s="10" t="s">
        <v>76</v>
      </c>
      <c r="C19" s="11">
        <v>382.05</v>
      </c>
      <c r="D19" s="12">
        <v>0.1444</v>
      </c>
      <c r="E19" s="25">
        <v>0.10150000000000001</v>
      </c>
      <c r="F19" s="25">
        <f t="shared" si="1"/>
        <v>9.7371450498848822E-2</v>
      </c>
      <c r="G19" s="25">
        <f t="shared" si="2"/>
        <v>9.2030102457158411E-2</v>
      </c>
      <c r="H19" s="25">
        <f t="shared" si="3"/>
        <v>9.0062111801242239E-2</v>
      </c>
      <c r="I19" s="12">
        <v>9.3299999999999994E-2</v>
      </c>
      <c r="J19" s="12">
        <v>0.1268</v>
      </c>
      <c r="K19" s="12">
        <v>0.1467</v>
      </c>
      <c r="L19" s="12">
        <v>0.14680000000000001</v>
      </c>
      <c r="M19" s="12">
        <v>0.14630000000000001</v>
      </c>
      <c r="N19" s="13">
        <v>8.7900000000000006E-2</v>
      </c>
      <c r="O19" s="14">
        <v>0.1444</v>
      </c>
      <c r="P19" s="14">
        <v>8.2100000000000006E-2</v>
      </c>
      <c r="Q19" s="14">
        <v>9.2200000000000004E-2</v>
      </c>
      <c r="R19" s="14">
        <v>0.20449999999999999</v>
      </c>
      <c r="S19" s="14">
        <v>0.20419999999999999</v>
      </c>
      <c r="T19" s="14">
        <v>0.2089</v>
      </c>
    </row>
    <row r="20" spans="1:20" ht="15" customHeight="1" x14ac:dyDescent="0.25">
      <c r="A20" s="26">
        <f t="shared" si="0"/>
        <v>1954</v>
      </c>
      <c r="B20" s="10" t="s">
        <v>77</v>
      </c>
      <c r="C20" s="11">
        <v>387.15</v>
      </c>
      <c r="D20" s="12">
        <v>0.14610000000000001</v>
      </c>
      <c r="E20" s="25">
        <v>0.1047</v>
      </c>
      <c r="F20" s="25">
        <f t="shared" si="1"/>
        <v>0.10044128933231006</v>
      </c>
      <c r="G20" s="25">
        <f t="shared" si="2"/>
        <v>9.4931544110980148E-2</v>
      </c>
      <c r="H20" s="25">
        <f t="shared" si="3"/>
        <v>9.290150842945874E-2</v>
      </c>
      <c r="I20" s="12">
        <v>9.4899999999999998E-2</v>
      </c>
      <c r="J20" s="12">
        <v>0.1366</v>
      </c>
      <c r="K20" s="12">
        <v>0.14860000000000001</v>
      </c>
      <c r="L20" s="12">
        <v>0.14860000000000001</v>
      </c>
      <c r="M20" s="12">
        <v>0.1484</v>
      </c>
      <c r="N20" s="13">
        <v>8.4199999999999997E-2</v>
      </c>
      <c r="O20" s="14">
        <v>0.14610000000000001</v>
      </c>
      <c r="P20" s="14">
        <v>8.5000000000000006E-2</v>
      </c>
      <c r="Q20" s="14">
        <v>9.8699999999999996E-2</v>
      </c>
      <c r="R20" s="14">
        <v>0.2026</v>
      </c>
      <c r="S20" s="14">
        <v>0.20230000000000001</v>
      </c>
      <c r="T20" s="14">
        <v>0.20730000000000001</v>
      </c>
    </row>
    <row r="21" spans="1:20" ht="15" customHeight="1" x14ac:dyDescent="0.25">
      <c r="A21" s="26">
        <f t="shared" si="0"/>
        <v>1955</v>
      </c>
      <c r="B21" s="10" t="s">
        <v>78</v>
      </c>
      <c r="C21" s="11">
        <v>406.32499999999999</v>
      </c>
      <c r="D21" s="12">
        <v>0.1472</v>
      </c>
      <c r="E21" s="25">
        <v>0.1081</v>
      </c>
      <c r="F21" s="25">
        <f t="shared" si="1"/>
        <v>0.10370299309286263</v>
      </c>
      <c r="G21" s="25">
        <f t="shared" si="2"/>
        <v>9.8014325868165747E-2</v>
      </c>
      <c r="H21" s="25">
        <f t="shared" si="3"/>
        <v>9.5918367346938774E-2</v>
      </c>
      <c r="I21" s="12">
        <v>9.8000000000000004E-2</v>
      </c>
      <c r="J21" s="12">
        <v>0.13059999999999999</v>
      </c>
      <c r="K21" s="12">
        <v>0.14849999999999999</v>
      </c>
      <c r="L21" s="12">
        <v>0.14849999999999999</v>
      </c>
      <c r="M21" s="12">
        <v>0.1484</v>
      </c>
      <c r="N21" s="13">
        <v>8.5800000000000001E-2</v>
      </c>
      <c r="O21" s="14">
        <v>0.1472</v>
      </c>
      <c r="P21" s="14">
        <v>8.7300000000000003E-2</v>
      </c>
      <c r="Q21" s="14">
        <v>9.5399999999999999E-2</v>
      </c>
      <c r="R21" s="14">
        <v>0.20830000000000001</v>
      </c>
      <c r="S21" s="14">
        <v>0.20860000000000001</v>
      </c>
      <c r="T21" s="14">
        <v>0.20330000000000001</v>
      </c>
    </row>
    <row r="22" spans="1:20" ht="15" customHeight="1" x14ac:dyDescent="0.25">
      <c r="A22" s="26">
        <f t="shared" si="0"/>
        <v>1956</v>
      </c>
      <c r="B22" s="10" t="s">
        <v>79</v>
      </c>
      <c r="C22" s="11">
        <v>438.25</v>
      </c>
      <c r="D22" s="12">
        <v>0.151</v>
      </c>
      <c r="E22" s="25">
        <v>0.113</v>
      </c>
      <c r="F22" s="25">
        <f t="shared" si="1"/>
        <v>0.10840368380660016</v>
      </c>
      <c r="G22" s="25">
        <f t="shared" si="2"/>
        <v>0.1024571584005803</v>
      </c>
      <c r="H22" s="25">
        <f t="shared" si="3"/>
        <v>0.1002661934338953</v>
      </c>
      <c r="I22" s="12">
        <v>0.10390000000000001</v>
      </c>
      <c r="J22" s="12">
        <v>0.13020000000000001</v>
      </c>
      <c r="K22" s="12">
        <v>0.15029999999999999</v>
      </c>
      <c r="L22" s="12">
        <v>0.15029999999999999</v>
      </c>
      <c r="M22" s="12">
        <v>0.1502</v>
      </c>
      <c r="N22" s="13">
        <v>8.7099999999999997E-2</v>
      </c>
      <c r="O22" s="14">
        <v>0.151</v>
      </c>
      <c r="P22" s="14">
        <v>8.8300000000000003E-2</v>
      </c>
      <c r="Q22" s="14">
        <v>9.5100000000000004E-2</v>
      </c>
      <c r="R22" s="14">
        <v>0.21929999999999999</v>
      </c>
      <c r="S22" s="14">
        <v>0.2198</v>
      </c>
      <c r="T22" s="14">
        <v>0.2107</v>
      </c>
    </row>
    <row r="23" spans="1:20" ht="15" customHeight="1" x14ac:dyDescent="0.25">
      <c r="A23" s="26">
        <f t="shared" si="0"/>
        <v>1957</v>
      </c>
      <c r="B23" s="10" t="s">
        <v>80</v>
      </c>
      <c r="C23" s="11">
        <v>463.375</v>
      </c>
      <c r="D23" s="12">
        <v>0.15659999999999999</v>
      </c>
      <c r="E23" s="25">
        <v>0.1186</v>
      </c>
      <c r="F23" s="25">
        <f t="shared" si="1"/>
        <v>0.11377590176515733</v>
      </c>
      <c r="G23" s="25">
        <f t="shared" si="2"/>
        <v>0.10753468129476834</v>
      </c>
      <c r="H23" s="25">
        <f t="shared" si="3"/>
        <v>0.10523513753327418</v>
      </c>
      <c r="I23" s="12">
        <v>0.10929999999999999</v>
      </c>
      <c r="J23" s="12">
        <v>0.1353</v>
      </c>
      <c r="K23" s="12">
        <v>0.1545</v>
      </c>
      <c r="L23" s="12">
        <v>0.1545</v>
      </c>
      <c r="M23" s="12">
        <v>0.15440000000000001</v>
      </c>
      <c r="N23" s="13">
        <v>9.5000000000000001E-2</v>
      </c>
      <c r="O23" s="14">
        <v>0.15659999999999999</v>
      </c>
      <c r="P23" s="14">
        <v>9.0399999999999994E-2</v>
      </c>
      <c r="Q23" s="14">
        <v>9.8400000000000001E-2</v>
      </c>
      <c r="R23" s="14">
        <v>0.23150000000000001</v>
      </c>
      <c r="S23" s="14">
        <v>0.23219999999999999</v>
      </c>
      <c r="T23" s="14">
        <v>0.22120000000000001</v>
      </c>
    </row>
    <row r="24" spans="1:20" ht="15" customHeight="1" x14ac:dyDescent="0.25">
      <c r="A24" s="26">
        <f t="shared" si="0"/>
        <v>1958</v>
      </c>
      <c r="B24" s="10" t="s">
        <v>81</v>
      </c>
      <c r="C24" s="11">
        <v>473.47500000000002</v>
      </c>
      <c r="D24" s="12">
        <v>0.1613</v>
      </c>
      <c r="E24" s="25">
        <v>0.12559999999999999</v>
      </c>
      <c r="F24" s="25">
        <f t="shared" si="1"/>
        <v>0.12049117421335379</v>
      </c>
      <c r="G24" s="25">
        <f t="shared" si="2"/>
        <v>0.11388158491250339</v>
      </c>
      <c r="H24" s="25">
        <f t="shared" si="3"/>
        <v>0.11144631765749777</v>
      </c>
      <c r="I24" s="12">
        <v>0.1144</v>
      </c>
      <c r="J24" s="12">
        <v>0.14410000000000001</v>
      </c>
      <c r="K24" s="12">
        <v>0.15909999999999999</v>
      </c>
      <c r="L24" s="12">
        <v>0.15909999999999999</v>
      </c>
      <c r="M24" s="12">
        <v>0.159</v>
      </c>
      <c r="N24" s="13">
        <v>0.1053</v>
      </c>
      <c r="O24" s="14">
        <v>0.1613</v>
      </c>
      <c r="P24" s="14">
        <v>9.6699999999999994E-2</v>
      </c>
      <c r="Q24" s="14">
        <v>0.1069</v>
      </c>
      <c r="R24" s="14">
        <v>0.23880000000000001</v>
      </c>
      <c r="S24" s="14">
        <v>0.2397</v>
      </c>
      <c r="T24" s="14">
        <v>0.22800000000000001</v>
      </c>
    </row>
    <row r="25" spans="1:20" ht="15" customHeight="1" x14ac:dyDescent="0.25">
      <c r="A25" s="26">
        <f t="shared" si="0"/>
        <v>1959</v>
      </c>
      <c r="B25" s="10" t="s">
        <v>82</v>
      </c>
      <c r="C25" s="11">
        <v>504.6</v>
      </c>
      <c r="D25" s="12">
        <v>0.1638</v>
      </c>
      <c r="E25" s="25">
        <v>0.1308</v>
      </c>
      <c r="F25" s="25">
        <f t="shared" si="1"/>
        <v>0.12547966231772831</v>
      </c>
      <c r="G25" s="25">
        <f t="shared" si="2"/>
        <v>0.11859642759996374</v>
      </c>
      <c r="H25" s="25">
        <f t="shared" si="3"/>
        <v>0.1160603371783496</v>
      </c>
      <c r="I25" s="12">
        <v>0.12230000000000001</v>
      </c>
      <c r="J25" s="12">
        <v>0.14199999999999999</v>
      </c>
      <c r="K25" s="12">
        <v>0.1613</v>
      </c>
      <c r="L25" s="12">
        <v>0.1613</v>
      </c>
      <c r="M25" s="12">
        <v>0.16120000000000001</v>
      </c>
      <c r="N25" s="13">
        <v>0.11260000000000001</v>
      </c>
      <c r="O25" s="14">
        <v>0.1638</v>
      </c>
      <c r="P25" s="14">
        <v>0.10150000000000001</v>
      </c>
      <c r="Q25" s="14">
        <v>0.1106</v>
      </c>
      <c r="R25" s="14">
        <v>0.24299999999999999</v>
      </c>
      <c r="S25" s="14">
        <v>0.24399999999999999</v>
      </c>
      <c r="T25" s="14">
        <v>0.23169999999999999</v>
      </c>
    </row>
    <row r="26" spans="1:20" ht="15" customHeight="1" x14ac:dyDescent="0.25">
      <c r="A26" s="26">
        <f t="shared" si="0"/>
        <v>1960</v>
      </c>
      <c r="B26" s="10" t="s">
        <v>83</v>
      </c>
      <c r="C26" s="11">
        <v>534.32500000000005</v>
      </c>
      <c r="D26" s="12">
        <v>0.1661</v>
      </c>
      <c r="E26" s="25">
        <v>0.1328</v>
      </c>
      <c r="F26" s="25">
        <f t="shared" si="1"/>
        <v>0.12739831158864159</v>
      </c>
      <c r="G26" s="25">
        <f t="shared" si="2"/>
        <v>0.12040982863360232</v>
      </c>
      <c r="H26" s="25">
        <f t="shared" si="3"/>
        <v>0.11783496007098491</v>
      </c>
      <c r="I26" s="12">
        <v>0.121</v>
      </c>
      <c r="J26" s="12">
        <v>0.14860000000000001</v>
      </c>
      <c r="K26" s="12">
        <v>0.1643</v>
      </c>
      <c r="L26" s="12">
        <v>0.16439999999999999</v>
      </c>
      <c r="M26" s="12">
        <v>0.16420000000000001</v>
      </c>
      <c r="N26" s="13">
        <v>0.1132</v>
      </c>
      <c r="O26" s="14">
        <v>0.1661</v>
      </c>
      <c r="P26" s="14">
        <v>0.1007</v>
      </c>
      <c r="Q26" s="14">
        <v>0.1143</v>
      </c>
      <c r="R26" s="14">
        <v>0.2447</v>
      </c>
      <c r="S26" s="14">
        <v>0.24590000000000001</v>
      </c>
      <c r="T26" s="14">
        <v>0.23480000000000001</v>
      </c>
    </row>
    <row r="27" spans="1:20" ht="15" customHeight="1" x14ac:dyDescent="0.25">
      <c r="A27" s="26">
        <f t="shared" si="0"/>
        <v>1961</v>
      </c>
      <c r="B27" s="10" t="s">
        <v>84</v>
      </c>
      <c r="C27" s="11">
        <v>546.57500000000005</v>
      </c>
      <c r="D27" s="12">
        <v>0.16830000000000001</v>
      </c>
      <c r="E27" s="25">
        <v>0.1358</v>
      </c>
      <c r="F27" s="25">
        <f t="shared" si="1"/>
        <v>0.13027628549501152</v>
      </c>
      <c r="G27" s="25">
        <f t="shared" si="2"/>
        <v>0.12312993018406021</v>
      </c>
      <c r="H27" s="25">
        <f t="shared" si="3"/>
        <v>0.1204968944099379</v>
      </c>
      <c r="I27" s="12">
        <v>0.12330000000000001</v>
      </c>
      <c r="J27" s="12">
        <v>0.15160000000000001</v>
      </c>
      <c r="K27" s="12">
        <v>0.1666</v>
      </c>
      <c r="L27" s="12">
        <v>0.1666</v>
      </c>
      <c r="M27" s="12">
        <v>0.16650000000000001</v>
      </c>
      <c r="N27" s="13">
        <v>0.1111</v>
      </c>
      <c r="O27" s="14">
        <v>0.16830000000000001</v>
      </c>
      <c r="P27" s="14">
        <v>0.1057</v>
      </c>
      <c r="Q27" s="14">
        <v>0.1205</v>
      </c>
      <c r="R27" s="14">
        <v>0.24610000000000001</v>
      </c>
      <c r="S27" s="14">
        <v>0.24729999999999999</v>
      </c>
      <c r="T27" s="14">
        <v>0.2366</v>
      </c>
    </row>
    <row r="28" spans="1:20" ht="15" customHeight="1" x14ac:dyDescent="0.25">
      <c r="A28" s="26">
        <f t="shared" si="0"/>
        <v>1962</v>
      </c>
      <c r="B28" s="10" t="s">
        <v>85</v>
      </c>
      <c r="C28" s="11">
        <v>585.67499999999995</v>
      </c>
      <c r="D28" s="12">
        <v>0.17</v>
      </c>
      <c r="E28" s="25">
        <v>0.13589999999999999</v>
      </c>
      <c r="F28" s="25">
        <f t="shared" si="1"/>
        <v>0.13037221795855716</v>
      </c>
      <c r="G28" s="25">
        <f t="shared" si="2"/>
        <v>0.12322060023574213</v>
      </c>
      <c r="H28" s="25">
        <f t="shared" si="3"/>
        <v>0.12058562555456964</v>
      </c>
      <c r="I28" s="12">
        <v>0.1234</v>
      </c>
      <c r="J28" s="12">
        <v>0.15049999999999999</v>
      </c>
      <c r="K28" s="12">
        <v>0.16819999999999999</v>
      </c>
      <c r="L28" s="12">
        <v>0.16819999999999999</v>
      </c>
      <c r="M28" s="12">
        <v>0.1681</v>
      </c>
      <c r="N28" s="13">
        <v>0.1115</v>
      </c>
      <c r="O28" s="14">
        <v>0.17</v>
      </c>
      <c r="P28" s="14">
        <v>0.10780000000000001</v>
      </c>
      <c r="Q28" s="14">
        <v>0.12239999999999999</v>
      </c>
      <c r="R28" s="14">
        <v>0.24809999999999999</v>
      </c>
      <c r="S28" s="14">
        <v>0.24940000000000001</v>
      </c>
      <c r="T28" s="14">
        <v>0.2387</v>
      </c>
    </row>
    <row r="29" spans="1:20" ht="15" customHeight="1" x14ac:dyDescent="0.25">
      <c r="A29" s="26">
        <f t="shared" si="0"/>
        <v>1963</v>
      </c>
      <c r="B29" s="10" t="s">
        <v>86</v>
      </c>
      <c r="C29" s="11">
        <v>618.20000000000005</v>
      </c>
      <c r="D29" s="12">
        <v>0.17199999999999999</v>
      </c>
      <c r="E29" s="25">
        <v>0.14180000000000001</v>
      </c>
      <c r="F29" s="25">
        <f t="shared" si="1"/>
        <v>0.13603223330775135</v>
      </c>
      <c r="G29" s="25">
        <f t="shared" si="2"/>
        <v>0.12857013328497599</v>
      </c>
      <c r="H29" s="25">
        <f t="shared" si="3"/>
        <v>0.12582076308784385</v>
      </c>
      <c r="I29" s="12">
        <v>0.129</v>
      </c>
      <c r="J29" s="12">
        <v>0.15620000000000001</v>
      </c>
      <c r="K29" s="12">
        <v>0.17019999999999999</v>
      </c>
      <c r="L29" s="12">
        <v>0.17019999999999999</v>
      </c>
      <c r="M29" s="12">
        <v>0.1701</v>
      </c>
      <c r="N29" s="13">
        <v>0.11550000000000001</v>
      </c>
      <c r="O29" s="14">
        <v>0.17199999999999999</v>
      </c>
      <c r="P29" s="14">
        <v>0.1113</v>
      </c>
      <c r="Q29" s="14">
        <v>0.13020000000000001</v>
      </c>
      <c r="R29" s="14">
        <v>0.25209999999999999</v>
      </c>
      <c r="S29" s="14">
        <v>0.25359999999999999</v>
      </c>
      <c r="T29" s="14">
        <v>0.24099999999999999</v>
      </c>
    </row>
    <row r="30" spans="1:20" ht="15" customHeight="1" x14ac:dyDescent="0.25">
      <c r="A30" s="26">
        <f t="shared" si="0"/>
        <v>1964</v>
      </c>
      <c r="B30" s="10" t="s">
        <v>87</v>
      </c>
      <c r="C30" s="11">
        <v>661.7</v>
      </c>
      <c r="D30" s="12">
        <v>0.17419999999999999</v>
      </c>
      <c r="E30" s="25">
        <v>0.14410000000000001</v>
      </c>
      <c r="F30" s="25">
        <f t="shared" si="1"/>
        <v>0.13823867996930161</v>
      </c>
      <c r="G30" s="25">
        <f t="shared" si="2"/>
        <v>0.13065554447366035</v>
      </c>
      <c r="H30" s="25">
        <f t="shared" si="3"/>
        <v>0.12786157941437445</v>
      </c>
      <c r="I30" s="12">
        <v>0.13070000000000001</v>
      </c>
      <c r="J30" s="12">
        <v>0.158</v>
      </c>
      <c r="K30" s="12">
        <v>0.1726</v>
      </c>
      <c r="L30" s="12">
        <v>0.1726</v>
      </c>
      <c r="M30" s="12">
        <v>0.17249999999999999</v>
      </c>
      <c r="N30" s="13">
        <v>0.11749999999999999</v>
      </c>
      <c r="O30" s="14">
        <v>0.17419999999999999</v>
      </c>
      <c r="P30" s="14">
        <v>0.1149</v>
      </c>
      <c r="Q30" s="14">
        <v>0.1366</v>
      </c>
      <c r="R30" s="14">
        <v>0.2525</v>
      </c>
      <c r="S30" s="14">
        <v>0.25380000000000003</v>
      </c>
      <c r="T30" s="14">
        <v>0.24460000000000001</v>
      </c>
    </row>
    <row r="31" spans="1:20" ht="15" customHeight="1" x14ac:dyDescent="0.25">
      <c r="A31" s="26">
        <f t="shared" si="0"/>
        <v>1965</v>
      </c>
      <c r="B31" s="10" t="s">
        <v>88</v>
      </c>
      <c r="C31" s="11">
        <v>709.32500000000005</v>
      </c>
      <c r="D31" s="12">
        <v>0.1772</v>
      </c>
      <c r="E31" s="25">
        <v>0.14610000000000001</v>
      </c>
      <c r="F31" s="25">
        <f t="shared" si="1"/>
        <v>0.1401573292402149</v>
      </c>
      <c r="G31" s="25">
        <f t="shared" si="2"/>
        <v>0.13246894550729896</v>
      </c>
      <c r="H31" s="25">
        <f t="shared" si="3"/>
        <v>0.12963620230700976</v>
      </c>
      <c r="I31" s="12">
        <v>0.1303</v>
      </c>
      <c r="J31" s="12">
        <v>0.16059999999999999</v>
      </c>
      <c r="K31" s="12">
        <v>0.1749</v>
      </c>
      <c r="L31" s="12">
        <v>0.17499999999999999</v>
      </c>
      <c r="M31" s="12">
        <v>0.17480000000000001</v>
      </c>
      <c r="N31" s="13">
        <v>0.1207</v>
      </c>
      <c r="O31" s="14">
        <v>0.1772</v>
      </c>
      <c r="P31" s="14">
        <v>0.12139999999999999</v>
      </c>
      <c r="Q31" s="14">
        <v>0.14230000000000001</v>
      </c>
      <c r="R31" s="14">
        <v>0.25309999999999999</v>
      </c>
      <c r="S31" s="14">
        <v>0.2545</v>
      </c>
      <c r="T31" s="14">
        <v>0.24679999999999999</v>
      </c>
    </row>
    <row r="32" spans="1:20" ht="15" customHeight="1" x14ac:dyDescent="0.25">
      <c r="A32" s="26">
        <f t="shared" si="0"/>
        <v>1966</v>
      </c>
      <c r="B32" s="10" t="s">
        <v>89</v>
      </c>
      <c r="C32" s="11">
        <v>780.47500000000002</v>
      </c>
      <c r="D32" s="12">
        <v>0.18099999999999999</v>
      </c>
      <c r="E32" s="25">
        <v>0.15010000000000001</v>
      </c>
      <c r="F32" s="25">
        <f t="shared" si="1"/>
        <v>0.14399462778204145</v>
      </c>
      <c r="G32" s="25">
        <f t="shared" si="2"/>
        <v>0.13609574757457613</v>
      </c>
      <c r="H32" s="25">
        <f t="shared" si="3"/>
        <v>0.13318544809228039</v>
      </c>
      <c r="I32" s="12">
        <v>0.13650000000000001</v>
      </c>
      <c r="J32" s="12">
        <v>0.16239999999999999</v>
      </c>
      <c r="K32" s="12">
        <v>0.17810000000000001</v>
      </c>
      <c r="L32" s="12">
        <v>0.17810000000000001</v>
      </c>
      <c r="M32" s="12">
        <v>0.17799999999999999</v>
      </c>
      <c r="N32" s="13">
        <v>0.1174</v>
      </c>
      <c r="O32" s="14">
        <v>0.18099999999999999</v>
      </c>
      <c r="P32" s="14">
        <v>0.1255</v>
      </c>
      <c r="Q32" s="14">
        <v>0.1464</v>
      </c>
      <c r="R32" s="14">
        <v>0.25519999999999998</v>
      </c>
      <c r="S32" s="14">
        <v>0.25659999999999999</v>
      </c>
      <c r="T32" s="14">
        <v>0.2482</v>
      </c>
    </row>
    <row r="33" spans="1:20" ht="15" customHeight="1" x14ac:dyDescent="0.25">
      <c r="A33" s="26">
        <f t="shared" si="0"/>
        <v>1967</v>
      </c>
      <c r="B33" s="10" t="s">
        <v>90</v>
      </c>
      <c r="C33" s="11">
        <v>836.52499999999998</v>
      </c>
      <c r="D33" s="12">
        <v>0.1865</v>
      </c>
      <c r="E33" s="25">
        <v>0.15340000000000001</v>
      </c>
      <c r="F33" s="25">
        <f t="shared" si="1"/>
        <v>0.14716039907904835</v>
      </c>
      <c r="G33" s="25">
        <f t="shared" si="2"/>
        <v>0.1390878592800798</v>
      </c>
      <c r="H33" s="25">
        <f t="shared" si="3"/>
        <v>0.13611357586512868</v>
      </c>
      <c r="I33" s="12">
        <v>0.1409</v>
      </c>
      <c r="J33" s="12">
        <v>0.1656</v>
      </c>
      <c r="K33" s="12">
        <v>0.18290000000000001</v>
      </c>
      <c r="L33" s="12">
        <v>0.18290000000000001</v>
      </c>
      <c r="M33" s="12">
        <v>0.18279999999999999</v>
      </c>
      <c r="N33" s="13">
        <v>0.11890000000000001</v>
      </c>
      <c r="O33" s="14">
        <v>0.1865</v>
      </c>
      <c r="P33" s="14">
        <v>0.12870000000000001</v>
      </c>
      <c r="Q33" s="14">
        <v>0.1484</v>
      </c>
      <c r="R33" s="14">
        <v>0.25900000000000001</v>
      </c>
      <c r="S33" s="14">
        <v>0.26</v>
      </c>
      <c r="T33" s="14">
        <v>0.252</v>
      </c>
    </row>
    <row r="34" spans="1:20" ht="15" customHeight="1" x14ac:dyDescent="0.25">
      <c r="A34" s="26">
        <f t="shared" si="0"/>
        <v>1968</v>
      </c>
      <c r="B34" s="10" t="s">
        <v>91</v>
      </c>
      <c r="C34" s="11">
        <v>897.57500000000005</v>
      </c>
      <c r="D34" s="12">
        <v>0.193</v>
      </c>
      <c r="E34" s="25">
        <v>0.159</v>
      </c>
      <c r="F34" s="25">
        <f t="shared" si="1"/>
        <v>0.15253261703760554</v>
      </c>
      <c r="G34" s="25">
        <f t="shared" si="2"/>
        <v>0.14416538217426783</v>
      </c>
      <c r="H34" s="25">
        <f t="shared" si="3"/>
        <v>0.14108251996450755</v>
      </c>
      <c r="I34" s="12">
        <v>0.14760000000000001</v>
      </c>
      <c r="J34" s="12">
        <v>0.17030000000000001</v>
      </c>
      <c r="K34" s="12">
        <v>0.18859999999999999</v>
      </c>
      <c r="L34" s="12">
        <v>0.18859999999999999</v>
      </c>
      <c r="M34" s="12">
        <v>0.1885</v>
      </c>
      <c r="N34" s="13">
        <v>0.1231</v>
      </c>
      <c r="O34" s="14">
        <v>0.193</v>
      </c>
      <c r="P34" s="14">
        <v>0.13339999999999999</v>
      </c>
      <c r="Q34" s="14">
        <v>0.15160000000000001</v>
      </c>
      <c r="R34" s="14">
        <v>0.26469999999999999</v>
      </c>
      <c r="S34" s="14">
        <v>0.26550000000000001</v>
      </c>
      <c r="T34" s="14">
        <v>0.25769999999999998</v>
      </c>
    </row>
    <row r="35" spans="1:20" ht="15" customHeight="1" x14ac:dyDescent="0.25">
      <c r="A35" s="26">
        <f t="shared" si="0"/>
        <v>1969</v>
      </c>
      <c r="B35" s="10" t="s">
        <v>92</v>
      </c>
      <c r="C35" s="11">
        <v>980.27499999999998</v>
      </c>
      <c r="D35" s="12">
        <v>0.20180000000000001</v>
      </c>
      <c r="E35" s="25">
        <v>0.1691</v>
      </c>
      <c r="F35" s="25">
        <f t="shared" si="1"/>
        <v>0.16222179585571758</v>
      </c>
      <c r="G35" s="25">
        <f t="shared" si="2"/>
        <v>0.1533230573941427</v>
      </c>
      <c r="H35" s="25">
        <f t="shared" si="3"/>
        <v>0.15004436557231587</v>
      </c>
      <c r="I35" s="12">
        <v>0.156</v>
      </c>
      <c r="J35" s="12">
        <v>0.18160000000000001</v>
      </c>
      <c r="K35" s="12">
        <v>0.1966</v>
      </c>
      <c r="L35" s="12">
        <v>0.1966</v>
      </c>
      <c r="M35" s="12">
        <v>0.19650000000000001</v>
      </c>
      <c r="N35" s="13">
        <v>0.1305</v>
      </c>
      <c r="O35" s="14">
        <v>0.20180000000000001</v>
      </c>
      <c r="P35" s="14">
        <v>0.14269999999999999</v>
      </c>
      <c r="Q35" s="14">
        <v>0.16320000000000001</v>
      </c>
      <c r="R35" s="14">
        <v>0.27479999999999999</v>
      </c>
      <c r="S35" s="14">
        <v>0.27550000000000002</v>
      </c>
      <c r="T35" s="14">
        <v>0.26769999999999999</v>
      </c>
    </row>
    <row r="36" spans="1:20" ht="15" customHeight="1" x14ac:dyDescent="0.25">
      <c r="A36" s="26">
        <f t="shared" si="0"/>
        <v>1970</v>
      </c>
      <c r="B36" s="10" t="s">
        <v>93</v>
      </c>
      <c r="C36" s="11">
        <v>1046.675</v>
      </c>
      <c r="D36" s="12">
        <v>0.21260000000000001</v>
      </c>
      <c r="E36" s="25">
        <v>0.17849999999999999</v>
      </c>
      <c r="F36" s="25">
        <f t="shared" si="1"/>
        <v>0.17123944742900998</v>
      </c>
      <c r="G36" s="25">
        <f t="shared" si="2"/>
        <v>0.16184604225224408</v>
      </c>
      <c r="H36" s="25">
        <f t="shared" si="3"/>
        <v>0.15838509316770186</v>
      </c>
      <c r="I36" s="12">
        <v>0.16400000000000001</v>
      </c>
      <c r="J36" s="12">
        <v>0.19070000000000001</v>
      </c>
      <c r="K36" s="12">
        <v>0.2059</v>
      </c>
      <c r="L36" s="12">
        <v>0.2059</v>
      </c>
      <c r="M36" s="12">
        <v>0.20580000000000001</v>
      </c>
      <c r="N36" s="13">
        <v>0.13930000000000001</v>
      </c>
      <c r="O36" s="14">
        <v>0.21260000000000001</v>
      </c>
      <c r="P36" s="14">
        <v>0.1545</v>
      </c>
      <c r="Q36" s="14">
        <v>0.17330000000000001</v>
      </c>
      <c r="R36" s="14">
        <v>0.28899999999999998</v>
      </c>
      <c r="S36" s="14">
        <v>0.28970000000000001</v>
      </c>
      <c r="T36" s="14">
        <v>0.28260000000000002</v>
      </c>
    </row>
    <row r="37" spans="1:20" ht="15" customHeight="1" x14ac:dyDescent="0.25">
      <c r="A37" s="26">
        <f t="shared" si="0"/>
        <v>1971</v>
      </c>
      <c r="B37" s="10" t="s">
        <v>94</v>
      </c>
      <c r="C37" s="11">
        <v>1116.55</v>
      </c>
      <c r="D37" s="12">
        <v>0.22339999999999999</v>
      </c>
      <c r="E37" s="25">
        <v>0.19089999999999999</v>
      </c>
      <c r="F37" s="25">
        <f t="shared" si="1"/>
        <v>0.18313507290867229</v>
      </c>
      <c r="G37" s="25">
        <f t="shared" si="2"/>
        <v>0.17308912866080334</v>
      </c>
      <c r="H37" s="25">
        <f t="shared" si="3"/>
        <v>0.16938775510204079</v>
      </c>
      <c r="I37" s="12">
        <v>0.17419999999999999</v>
      </c>
      <c r="J37" s="12">
        <v>0.20250000000000001</v>
      </c>
      <c r="K37" s="12">
        <v>0.21510000000000001</v>
      </c>
      <c r="L37" s="12">
        <v>0.21510000000000001</v>
      </c>
      <c r="M37" s="12">
        <v>0.215</v>
      </c>
      <c r="N37" s="13">
        <v>0.14910000000000001</v>
      </c>
      <c r="O37" s="14">
        <v>0.22339999999999999</v>
      </c>
      <c r="P37" s="14">
        <v>0.1701</v>
      </c>
      <c r="Q37" s="14">
        <v>0.18970000000000001</v>
      </c>
      <c r="R37" s="14">
        <v>0.30690000000000001</v>
      </c>
      <c r="S37" s="14">
        <v>0.30790000000000001</v>
      </c>
      <c r="T37" s="14">
        <v>0.30020000000000002</v>
      </c>
    </row>
    <row r="38" spans="1:20" ht="15" customHeight="1" x14ac:dyDescent="0.25">
      <c r="A38" s="26">
        <f t="shared" si="0"/>
        <v>1972</v>
      </c>
      <c r="B38" s="10" t="s">
        <v>95</v>
      </c>
      <c r="C38" s="11">
        <v>1216.25</v>
      </c>
      <c r="D38" s="12">
        <v>0.23400000000000001</v>
      </c>
      <c r="E38" s="25">
        <v>0.20330000000000001</v>
      </c>
      <c r="F38" s="25">
        <f t="shared" si="1"/>
        <v>0.19503069838833462</v>
      </c>
      <c r="G38" s="25">
        <f t="shared" si="2"/>
        <v>0.18433221506936259</v>
      </c>
      <c r="H38" s="25">
        <f t="shared" si="3"/>
        <v>0.18039041703637979</v>
      </c>
      <c r="I38" s="12">
        <v>0.1908</v>
      </c>
      <c r="J38" s="12">
        <v>0.21049999999999999</v>
      </c>
      <c r="K38" s="12">
        <v>0.2233</v>
      </c>
      <c r="L38" s="12">
        <v>0.2233</v>
      </c>
      <c r="M38" s="12">
        <v>0.22320000000000001</v>
      </c>
      <c r="N38" s="13">
        <v>0.15609999999999999</v>
      </c>
      <c r="O38" s="14">
        <v>0.23400000000000001</v>
      </c>
      <c r="P38" s="14">
        <v>0.1832</v>
      </c>
      <c r="Q38" s="14">
        <v>0.2021</v>
      </c>
      <c r="R38" s="14">
        <v>0.33019999999999999</v>
      </c>
      <c r="S38" s="14">
        <v>0.33329999999999999</v>
      </c>
      <c r="T38" s="14">
        <v>0.31469999999999998</v>
      </c>
    </row>
    <row r="39" spans="1:20" ht="15" customHeight="1" x14ac:dyDescent="0.25">
      <c r="A39" s="26">
        <f t="shared" si="0"/>
        <v>1973</v>
      </c>
      <c r="B39" s="10" t="s">
        <v>96</v>
      </c>
      <c r="C39" s="11">
        <v>1352.7249999999999</v>
      </c>
      <c r="D39" s="12">
        <v>0.2442</v>
      </c>
      <c r="E39" s="25">
        <v>0.21260000000000001</v>
      </c>
      <c r="F39" s="25">
        <f t="shared" si="1"/>
        <v>0.20395241749808135</v>
      </c>
      <c r="G39" s="25">
        <f t="shared" si="2"/>
        <v>0.19276452987578205</v>
      </c>
      <c r="H39" s="25">
        <f t="shared" si="3"/>
        <v>0.18864241348713398</v>
      </c>
      <c r="I39" s="12">
        <v>0.20419999999999999</v>
      </c>
      <c r="J39" s="12">
        <v>0.21659999999999999</v>
      </c>
      <c r="K39" s="12">
        <v>0.23169999999999999</v>
      </c>
      <c r="L39" s="12">
        <v>0.23169999999999999</v>
      </c>
      <c r="M39" s="12">
        <v>0.2316</v>
      </c>
      <c r="N39" s="13">
        <v>0.15939999999999999</v>
      </c>
      <c r="O39" s="14">
        <v>0.2442</v>
      </c>
      <c r="P39" s="14">
        <v>0.1938</v>
      </c>
      <c r="Q39" s="14">
        <v>0.21379999999999999</v>
      </c>
      <c r="R39" s="14">
        <v>0.35149999999999998</v>
      </c>
      <c r="S39" s="14">
        <v>0.3569</v>
      </c>
      <c r="T39" s="14">
        <v>0.32800000000000001</v>
      </c>
    </row>
    <row r="40" spans="1:20" ht="15" customHeight="1" x14ac:dyDescent="0.25">
      <c r="A40" s="26">
        <f t="shared" si="0"/>
        <v>1974</v>
      </c>
      <c r="B40" s="10" t="s">
        <v>97</v>
      </c>
      <c r="C40" s="11">
        <v>1482.85</v>
      </c>
      <c r="D40" s="12">
        <v>0.2616</v>
      </c>
      <c r="E40" s="25">
        <v>0.23039999999999999</v>
      </c>
      <c r="F40" s="25">
        <f t="shared" si="1"/>
        <v>0.22102839600920951</v>
      </c>
      <c r="G40" s="25">
        <f t="shared" si="2"/>
        <v>0.20890379907516546</v>
      </c>
      <c r="H40" s="25">
        <f t="shared" si="3"/>
        <v>0.2044365572315883</v>
      </c>
      <c r="I40" s="12">
        <v>0.21809999999999999</v>
      </c>
      <c r="J40" s="12">
        <v>0.23599999999999999</v>
      </c>
      <c r="K40" s="12">
        <v>0.25040000000000001</v>
      </c>
      <c r="L40" s="12">
        <v>0.25040000000000001</v>
      </c>
      <c r="M40" s="12">
        <v>0.25030000000000002</v>
      </c>
      <c r="N40" s="13">
        <v>0.1744</v>
      </c>
      <c r="O40" s="14">
        <v>0.2616</v>
      </c>
      <c r="P40" s="14">
        <v>0.20569999999999999</v>
      </c>
      <c r="Q40" s="14">
        <v>0.2261</v>
      </c>
      <c r="R40" s="14">
        <v>0.3725</v>
      </c>
      <c r="S40" s="14">
        <v>0.37709999999999999</v>
      </c>
      <c r="T40" s="14">
        <v>0.3533</v>
      </c>
    </row>
    <row r="41" spans="1:20" ht="15" customHeight="1" x14ac:dyDescent="0.25">
      <c r="A41" s="26">
        <f t="shared" si="0"/>
        <v>1975</v>
      </c>
      <c r="B41" s="10" t="s">
        <v>98</v>
      </c>
      <c r="C41" s="11">
        <v>1606.925</v>
      </c>
      <c r="D41" s="12">
        <v>0.28860000000000002</v>
      </c>
      <c r="E41" s="25">
        <v>0.25280000000000002</v>
      </c>
      <c r="F41" s="25">
        <f t="shared" si="1"/>
        <v>0.24251726784343824</v>
      </c>
      <c r="G41" s="25">
        <f t="shared" si="2"/>
        <v>0.22921389065191769</v>
      </c>
      <c r="H41" s="25">
        <f t="shared" si="3"/>
        <v>0.22431233362910383</v>
      </c>
      <c r="I41" s="12">
        <v>0.23760000000000001</v>
      </c>
      <c r="J41" s="12">
        <v>0.2586</v>
      </c>
      <c r="K41" s="12">
        <v>0.2762</v>
      </c>
      <c r="L41" s="12">
        <v>0.2762</v>
      </c>
      <c r="M41" s="12">
        <v>0.27610000000000001</v>
      </c>
      <c r="N41" s="13">
        <v>0.19339999999999999</v>
      </c>
      <c r="O41" s="14">
        <v>0.28860000000000002</v>
      </c>
      <c r="P41" s="14">
        <v>0.22109999999999999</v>
      </c>
      <c r="Q41" s="14">
        <v>0.24099999999999999</v>
      </c>
      <c r="R41" s="14">
        <v>0.40489999999999998</v>
      </c>
      <c r="S41" s="14">
        <v>0.4083</v>
      </c>
      <c r="T41" s="14">
        <v>0.39240000000000003</v>
      </c>
    </row>
    <row r="42" spans="1:20" ht="15" customHeight="1" x14ac:dyDescent="0.25">
      <c r="A42" s="26">
        <f t="shared" si="0"/>
        <v>1976</v>
      </c>
      <c r="B42" s="10" t="s">
        <v>99</v>
      </c>
      <c r="C42" s="11">
        <v>1786.1</v>
      </c>
      <c r="D42" s="12">
        <v>0.30869999999999997</v>
      </c>
      <c r="E42" s="25">
        <v>0.27089999999999997</v>
      </c>
      <c r="F42" s="25">
        <f t="shared" si="1"/>
        <v>0.25988104374520338</v>
      </c>
      <c r="G42" s="25">
        <f t="shared" si="2"/>
        <v>0.24562517000634687</v>
      </c>
      <c r="H42" s="25">
        <f t="shared" si="3"/>
        <v>0.24037267080745339</v>
      </c>
      <c r="I42" s="12">
        <v>0.2525</v>
      </c>
      <c r="J42" s="12">
        <v>0.27729999999999999</v>
      </c>
      <c r="K42" s="12">
        <v>0.29420000000000002</v>
      </c>
      <c r="L42" s="12">
        <v>0.29420000000000002</v>
      </c>
      <c r="M42" s="12">
        <v>0.29409999999999997</v>
      </c>
      <c r="N42" s="13">
        <v>0.20860000000000001</v>
      </c>
      <c r="O42" s="14">
        <v>0.30869999999999997</v>
      </c>
      <c r="P42" s="14">
        <v>0.23949999999999999</v>
      </c>
      <c r="Q42" s="14">
        <v>0.26240000000000002</v>
      </c>
      <c r="R42" s="14">
        <v>0.43020000000000003</v>
      </c>
      <c r="S42" s="14">
        <v>0.43419999999999997</v>
      </c>
      <c r="T42" s="14">
        <v>0.41620000000000001</v>
      </c>
    </row>
    <row r="43" spans="1:20" ht="15" customHeight="1" x14ac:dyDescent="0.25">
      <c r="A43" s="26" t="str">
        <f>IFERROR(INT(LEFT(B43,4)),"TQ")</f>
        <v>TQ</v>
      </c>
      <c r="B43" s="10" t="s">
        <v>100</v>
      </c>
      <c r="C43" s="11">
        <v>471.65</v>
      </c>
      <c r="D43" s="12">
        <v>0.318</v>
      </c>
      <c r="E43" s="25">
        <v>0.27760000000000001</v>
      </c>
      <c r="F43" s="25">
        <f t="shared" si="1"/>
        <v>0.26630851880276285</v>
      </c>
      <c r="G43" s="25">
        <f t="shared" si="2"/>
        <v>0.25170006346903617</v>
      </c>
      <c r="H43" s="25">
        <f t="shared" si="3"/>
        <v>0.24631765749778173</v>
      </c>
      <c r="I43" s="12">
        <v>0.25740000000000002</v>
      </c>
      <c r="J43" s="12">
        <v>0.28439999999999999</v>
      </c>
      <c r="K43" s="12">
        <v>0.3034</v>
      </c>
      <c r="L43" s="12">
        <v>0.3034</v>
      </c>
      <c r="M43" s="12">
        <v>0.30330000000000001</v>
      </c>
      <c r="N43" s="13">
        <v>0.21629999999999999</v>
      </c>
      <c r="O43" s="14">
        <v>0.318</v>
      </c>
      <c r="P43" s="14">
        <v>0.2467</v>
      </c>
      <c r="Q43" s="14">
        <v>0.2681</v>
      </c>
      <c r="R43" s="14">
        <v>0.44419999999999998</v>
      </c>
      <c r="S43" s="14">
        <v>0.44969999999999999</v>
      </c>
      <c r="T43" s="14">
        <v>0.4274</v>
      </c>
    </row>
    <row r="44" spans="1:20" ht="15" customHeight="1" x14ac:dyDescent="0.25">
      <c r="A44" s="26">
        <f t="shared" ref="A44:A92" si="4">IFERROR(INT(LEFT(B44,4)),"TQ")</f>
        <v>1977</v>
      </c>
      <c r="B44" s="10" t="s">
        <v>101</v>
      </c>
      <c r="C44" s="11">
        <v>2024.325</v>
      </c>
      <c r="D44" s="12">
        <v>0.33100000000000002</v>
      </c>
      <c r="E44" s="25">
        <v>0.29060000000000002</v>
      </c>
      <c r="F44" s="25">
        <f t="shared" si="1"/>
        <v>0.27877973906369918</v>
      </c>
      <c r="G44" s="25">
        <f t="shared" si="2"/>
        <v>0.26348717018768703</v>
      </c>
      <c r="H44" s="25">
        <f t="shared" si="3"/>
        <v>0.25785270629991131</v>
      </c>
      <c r="I44" s="12">
        <v>0.27250000000000002</v>
      </c>
      <c r="J44" s="12">
        <v>0.29680000000000001</v>
      </c>
      <c r="K44" s="12">
        <v>0.31630000000000003</v>
      </c>
      <c r="L44" s="12">
        <v>0.31640000000000001</v>
      </c>
      <c r="M44" s="12">
        <v>0.31619999999999998</v>
      </c>
      <c r="N44" s="13">
        <v>0.22370000000000001</v>
      </c>
      <c r="O44" s="14">
        <v>0.33100000000000002</v>
      </c>
      <c r="P44" s="14">
        <v>0.25819999999999999</v>
      </c>
      <c r="Q44" s="14">
        <v>0.28179999999999999</v>
      </c>
      <c r="R44" s="14">
        <v>0.4632</v>
      </c>
      <c r="S44" s="14">
        <v>0.46960000000000002</v>
      </c>
      <c r="T44" s="14">
        <v>0.44090000000000001</v>
      </c>
    </row>
    <row r="45" spans="1:20" ht="15" customHeight="1" x14ac:dyDescent="0.25">
      <c r="A45" s="26">
        <f t="shared" si="4"/>
        <v>1978</v>
      </c>
      <c r="B45" s="10" t="s">
        <v>102</v>
      </c>
      <c r="C45" s="11">
        <v>2273.4499999999998</v>
      </c>
      <c r="D45" s="12">
        <v>0.3533</v>
      </c>
      <c r="E45" s="25">
        <v>0.30880000000000002</v>
      </c>
      <c r="F45" s="25">
        <f t="shared" si="1"/>
        <v>0.29623944742900998</v>
      </c>
      <c r="G45" s="25">
        <f t="shared" si="2"/>
        <v>0.27998911959379819</v>
      </c>
      <c r="H45" s="25">
        <f t="shared" si="3"/>
        <v>0.27400177462289266</v>
      </c>
      <c r="I45" s="12">
        <v>0.29110000000000003</v>
      </c>
      <c r="J45" s="12">
        <v>0.31440000000000001</v>
      </c>
      <c r="K45" s="12">
        <v>0.33750000000000002</v>
      </c>
      <c r="L45" s="12">
        <v>0.33760000000000001</v>
      </c>
      <c r="M45" s="12">
        <v>0.33739999999999998</v>
      </c>
      <c r="N45" s="13">
        <v>0.2379</v>
      </c>
      <c r="O45" s="14">
        <v>0.3533</v>
      </c>
      <c r="P45" s="14">
        <v>0.27460000000000001</v>
      </c>
      <c r="Q45" s="14">
        <v>0.29759999999999998</v>
      </c>
      <c r="R45" s="14">
        <v>0.49180000000000001</v>
      </c>
      <c r="S45" s="14">
        <v>0.50070000000000003</v>
      </c>
      <c r="T45" s="14">
        <v>0.46339999999999998</v>
      </c>
    </row>
    <row r="46" spans="1:20" ht="15" customHeight="1" x14ac:dyDescent="0.25">
      <c r="A46" s="26">
        <f t="shared" si="4"/>
        <v>1979</v>
      </c>
      <c r="B46" s="10" t="s">
        <v>103</v>
      </c>
      <c r="C46" s="11">
        <v>2565.5749999999998</v>
      </c>
      <c r="D46" s="12">
        <v>0.38179999999999997</v>
      </c>
      <c r="E46" s="25">
        <v>0.33560000000000001</v>
      </c>
      <c r="F46" s="25">
        <f t="shared" si="1"/>
        <v>0.32194934765924788</v>
      </c>
      <c r="G46" s="25">
        <f t="shared" si="2"/>
        <v>0.30428869344455528</v>
      </c>
      <c r="H46" s="25">
        <f t="shared" si="3"/>
        <v>0.29778172138420589</v>
      </c>
      <c r="I46" s="12">
        <v>0.31490000000000001</v>
      </c>
      <c r="J46" s="12">
        <v>0.34239999999999998</v>
      </c>
      <c r="K46" s="12">
        <v>0.36549999999999999</v>
      </c>
      <c r="L46" s="12">
        <v>0.36559999999999998</v>
      </c>
      <c r="M46" s="12">
        <v>0.3654</v>
      </c>
      <c r="N46" s="13">
        <v>0.25969999999999999</v>
      </c>
      <c r="O46" s="14">
        <v>0.38179999999999997</v>
      </c>
      <c r="P46" s="14">
        <v>0.29220000000000002</v>
      </c>
      <c r="Q46" s="14">
        <v>0.32090000000000002</v>
      </c>
      <c r="R46" s="14">
        <v>0.52569999999999995</v>
      </c>
      <c r="S46" s="14">
        <v>0.53500000000000003</v>
      </c>
      <c r="T46" s="14">
        <v>0.49440000000000001</v>
      </c>
    </row>
    <row r="47" spans="1:20" ht="15" customHeight="1" x14ac:dyDescent="0.25">
      <c r="A47" s="26">
        <f t="shared" si="4"/>
        <v>1980</v>
      </c>
      <c r="B47" s="10" t="s">
        <v>104</v>
      </c>
      <c r="C47" s="11">
        <v>2791.9</v>
      </c>
      <c r="D47" s="12">
        <v>0.41510000000000002</v>
      </c>
      <c r="E47" s="25">
        <v>0.37109999999999999</v>
      </c>
      <c r="F47" s="25">
        <f t="shared" si="1"/>
        <v>0.35600537221795853</v>
      </c>
      <c r="G47" s="25">
        <f t="shared" si="2"/>
        <v>0.33647656179164021</v>
      </c>
      <c r="H47" s="25">
        <f t="shared" si="3"/>
        <v>0.3292812777284827</v>
      </c>
      <c r="I47" s="12">
        <v>0.34849999999999998</v>
      </c>
      <c r="J47" s="12">
        <v>0.37830000000000003</v>
      </c>
      <c r="K47" s="12">
        <v>0.4042</v>
      </c>
      <c r="L47" s="12">
        <v>0.40429999999999999</v>
      </c>
      <c r="M47" s="12">
        <v>0.40410000000000001</v>
      </c>
      <c r="N47" s="13">
        <v>0.28889999999999999</v>
      </c>
      <c r="O47" s="14">
        <v>0.41510000000000002</v>
      </c>
      <c r="P47" s="14">
        <v>0.31719999999999998</v>
      </c>
      <c r="Q47" s="14">
        <v>0.34429999999999999</v>
      </c>
      <c r="R47" s="14">
        <v>0.56520000000000004</v>
      </c>
      <c r="S47" s="14">
        <v>0.57210000000000005</v>
      </c>
      <c r="T47" s="14">
        <v>0.53920000000000001</v>
      </c>
    </row>
    <row r="48" spans="1:20" ht="15" customHeight="1" x14ac:dyDescent="0.25">
      <c r="A48" s="26">
        <f t="shared" si="4"/>
        <v>1981</v>
      </c>
      <c r="B48" s="10" t="s">
        <v>105</v>
      </c>
      <c r="C48" s="11">
        <v>3133.2249999999999</v>
      </c>
      <c r="D48" s="12">
        <v>0.45590000000000003</v>
      </c>
      <c r="E48" s="25">
        <v>0.41220000000000001</v>
      </c>
      <c r="F48" s="25">
        <f t="shared" si="1"/>
        <v>0.39543361473522642</v>
      </c>
      <c r="G48" s="25">
        <f t="shared" si="2"/>
        <v>0.37374195303291324</v>
      </c>
      <c r="H48" s="25">
        <f t="shared" si="3"/>
        <v>0.36574977817213844</v>
      </c>
      <c r="I48" s="12">
        <v>0.38650000000000001</v>
      </c>
      <c r="J48" s="12">
        <v>0.42059999999999997</v>
      </c>
      <c r="K48" s="12">
        <v>0.44359999999999999</v>
      </c>
      <c r="L48" s="12">
        <v>0.44359999999999999</v>
      </c>
      <c r="M48" s="12">
        <v>0.44340000000000002</v>
      </c>
      <c r="N48" s="13">
        <v>0.32300000000000001</v>
      </c>
      <c r="O48" s="14">
        <v>0.45590000000000003</v>
      </c>
      <c r="P48" s="14">
        <v>0.34599999999999997</v>
      </c>
      <c r="Q48" s="14">
        <v>0.37530000000000002</v>
      </c>
      <c r="R48" s="14">
        <v>0.61550000000000005</v>
      </c>
      <c r="S48" s="14">
        <v>0.62229999999999996</v>
      </c>
      <c r="T48" s="14">
        <v>0.58709999999999996</v>
      </c>
    </row>
    <row r="49" spans="1:20" ht="15" customHeight="1" x14ac:dyDescent="0.25">
      <c r="A49" s="26">
        <f t="shared" si="4"/>
        <v>1982</v>
      </c>
      <c r="B49" s="10" t="s">
        <v>106</v>
      </c>
      <c r="C49" s="11">
        <v>3313.35</v>
      </c>
      <c r="D49" s="12">
        <v>0.48759999999999998</v>
      </c>
      <c r="E49" s="25">
        <v>0.44390000000000002</v>
      </c>
      <c r="F49" s="25">
        <f t="shared" si="1"/>
        <v>0.42584420567920184</v>
      </c>
      <c r="G49" s="25">
        <f t="shared" si="2"/>
        <v>0.4024843594160849</v>
      </c>
      <c r="H49" s="25">
        <f t="shared" si="3"/>
        <v>0.39387755102040817</v>
      </c>
      <c r="I49" s="12">
        <v>0.42099999999999999</v>
      </c>
      <c r="J49" s="12">
        <v>0.45200000000000001</v>
      </c>
      <c r="K49" s="12">
        <v>0.47110000000000002</v>
      </c>
      <c r="L49" s="12">
        <v>0.47110000000000002</v>
      </c>
      <c r="M49" s="12">
        <v>0.47089999999999999</v>
      </c>
      <c r="N49" s="13">
        <v>0.35199999999999998</v>
      </c>
      <c r="O49" s="14">
        <v>0.48759999999999998</v>
      </c>
      <c r="P49" s="14">
        <v>0.36370000000000002</v>
      </c>
      <c r="Q49" s="14">
        <v>0.39419999999999999</v>
      </c>
      <c r="R49" s="14">
        <v>0.66369999999999996</v>
      </c>
      <c r="S49" s="14">
        <v>0.67030000000000001</v>
      </c>
      <c r="T49" s="14">
        <v>0.62919999999999998</v>
      </c>
    </row>
    <row r="50" spans="1:20" ht="15" customHeight="1" x14ac:dyDescent="0.25">
      <c r="A50" s="26">
        <f t="shared" si="4"/>
        <v>1983</v>
      </c>
      <c r="B50" s="10" t="s">
        <v>107</v>
      </c>
      <c r="C50" s="11">
        <v>3536</v>
      </c>
      <c r="D50" s="12">
        <v>0.50890000000000002</v>
      </c>
      <c r="E50" s="25">
        <v>0.4657</v>
      </c>
      <c r="F50" s="25">
        <f t="shared" si="1"/>
        <v>0.44675748273215654</v>
      </c>
      <c r="G50" s="25">
        <f t="shared" si="2"/>
        <v>0.42225043068274548</v>
      </c>
      <c r="H50" s="25">
        <f t="shared" si="3"/>
        <v>0.41322094055013309</v>
      </c>
      <c r="I50" s="12">
        <v>0.44169999999999998</v>
      </c>
      <c r="J50" s="12">
        <v>0.47470000000000001</v>
      </c>
      <c r="K50" s="12">
        <v>0.49259999999999998</v>
      </c>
      <c r="L50" s="12">
        <v>0.49259999999999998</v>
      </c>
      <c r="M50" s="12">
        <v>0.4924</v>
      </c>
      <c r="N50" s="13">
        <v>0.37019999999999997</v>
      </c>
      <c r="O50" s="14">
        <v>0.50890000000000002</v>
      </c>
      <c r="P50" s="14">
        <v>0.37569999999999998</v>
      </c>
      <c r="Q50" s="14">
        <v>0.40539999999999998</v>
      </c>
      <c r="R50" s="14">
        <v>0.70279999999999998</v>
      </c>
      <c r="S50" s="14">
        <v>0.71060000000000001</v>
      </c>
      <c r="T50" s="14">
        <v>0.65100000000000002</v>
      </c>
    </row>
    <row r="51" spans="1:20" ht="15" customHeight="1" x14ac:dyDescent="0.25">
      <c r="A51" s="26">
        <f t="shared" si="4"/>
        <v>1984</v>
      </c>
      <c r="B51" s="10" t="s">
        <v>108</v>
      </c>
      <c r="C51" s="11">
        <v>3949.1750000000002</v>
      </c>
      <c r="D51" s="12">
        <v>0.52710000000000001</v>
      </c>
      <c r="E51" s="25">
        <v>0.48799999999999999</v>
      </c>
      <c r="F51" s="25">
        <f t="shared" si="1"/>
        <v>0.46815042210283958</v>
      </c>
      <c r="G51" s="25">
        <f t="shared" si="2"/>
        <v>0.44246985220781576</v>
      </c>
      <c r="H51" s="25">
        <f t="shared" si="3"/>
        <v>0.43300798580301686</v>
      </c>
      <c r="I51" s="12">
        <v>0.46460000000000001</v>
      </c>
      <c r="J51" s="12">
        <v>0.49709999999999999</v>
      </c>
      <c r="K51" s="12">
        <v>0.51149999999999995</v>
      </c>
      <c r="L51" s="12">
        <v>0.51149999999999995</v>
      </c>
      <c r="M51" s="12">
        <v>0.51129999999999998</v>
      </c>
      <c r="N51" s="13">
        <v>0.38950000000000001</v>
      </c>
      <c r="O51" s="14">
        <v>0.52710000000000001</v>
      </c>
      <c r="P51" s="14">
        <v>0.38579999999999998</v>
      </c>
      <c r="Q51" s="14">
        <v>0.42820000000000003</v>
      </c>
      <c r="R51" s="14">
        <v>0.73140000000000005</v>
      </c>
      <c r="S51" s="14">
        <v>0.74150000000000005</v>
      </c>
      <c r="T51" s="14">
        <v>0.66890000000000005</v>
      </c>
    </row>
    <row r="52" spans="1:20" ht="15" customHeight="1" x14ac:dyDescent="0.25">
      <c r="A52" s="26">
        <f t="shared" si="4"/>
        <v>1985</v>
      </c>
      <c r="B52" s="10" t="s">
        <v>109</v>
      </c>
      <c r="C52" s="11">
        <v>4265.125</v>
      </c>
      <c r="D52" s="12">
        <v>0.54469999999999996</v>
      </c>
      <c r="E52" s="25">
        <v>0.50590000000000002</v>
      </c>
      <c r="F52" s="25">
        <f t="shared" si="1"/>
        <v>0.48532233307751343</v>
      </c>
      <c r="G52" s="25">
        <f t="shared" si="2"/>
        <v>0.45869979145888112</v>
      </c>
      <c r="H52" s="25">
        <f t="shared" si="3"/>
        <v>0.44889086069210293</v>
      </c>
      <c r="I52" s="12">
        <v>0.48270000000000002</v>
      </c>
      <c r="J52" s="12">
        <v>0.51500000000000001</v>
      </c>
      <c r="K52" s="12">
        <v>0.52939999999999998</v>
      </c>
      <c r="L52" s="12">
        <v>0.52939999999999998</v>
      </c>
      <c r="M52" s="12">
        <v>0.52910000000000001</v>
      </c>
      <c r="N52" s="13">
        <v>0.40600000000000003</v>
      </c>
      <c r="O52" s="14">
        <v>0.54469999999999996</v>
      </c>
      <c r="P52" s="14">
        <v>0.40229999999999999</v>
      </c>
      <c r="Q52" s="14">
        <v>0.44650000000000001</v>
      </c>
      <c r="R52" s="14">
        <v>0.73819999999999997</v>
      </c>
      <c r="S52" s="14">
        <v>0.74739999999999995</v>
      </c>
      <c r="T52" s="14">
        <v>0.68379999999999996</v>
      </c>
    </row>
    <row r="53" spans="1:20" ht="15" customHeight="1" x14ac:dyDescent="0.25">
      <c r="A53" s="26">
        <f t="shared" si="4"/>
        <v>1986</v>
      </c>
      <c r="B53" s="10" t="s">
        <v>110</v>
      </c>
      <c r="C53" s="11">
        <v>4526.25</v>
      </c>
      <c r="D53" s="12">
        <v>0.55689999999999995</v>
      </c>
      <c r="E53" s="25">
        <v>0.51649999999999996</v>
      </c>
      <c r="F53" s="25">
        <f t="shared" si="1"/>
        <v>0.49549117421335376</v>
      </c>
      <c r="G53" s="25">
        <f t="shared" si="2"/>
        <v>0.46831081693716564</v>
      </c>
      <c r="H53" s="25">
        <f t="shared" si="3"/>
        <v>0.45829636202307006</v>
      </c>
      <c r="I53" s="12">
        <v>0.49349999999999999</v>
      </c>
      <c r="J53" s="12">
        <v>0.52580000000000005</v>
      </c>
      <c r="K53" s="12">
        <v>0.54320000000000002</v>
      </c>
      <c r="L53" s="12">
        <v>0.54320000000000002</v>
      </c>
      <c r="M53" s="12">
        <v>0.54290000000000005</v>
      </c>
      <c r="N53" s="13">
        <v>0.42059999999999997</v>
      </c>
      <c r="O53" s="14">
        <v>0.55689999999999995</v>
      </c>
      <c r="P53" s="14">
        <v>0.40720000000000001</v>
      </c>
      <c r="Q53" s="14">
        <v>0.44640000000000002</v>
      </c>
      <c r="R53" s="14">
        <v>0.73299999999999998</v>
      </c>
      <c r="S53" s="14">
        <v>0.7389</v>
      </c>
      <c r="T53" s="14">
        <v>0.69210000000000005</v>
      </c>
    </row>
    <row r="54" spans="1:20" ht="15" customHeight="1" x14ac:dyDescent="0.25">
      <c r="A54" s="26">
        <f t="shared" si="4"/>
        <v>1987</v>
      </c>
      <c r="B54" s="10" t="s">
        <v>111</v>
      </c>
      <c r="C54" s="11">
        <v>4767.6499999999996</v>
      </c>
      <c r="D54" s="12">
        <v>0.56940000000000002</v>
      </c>
      <c r="E54" s="25">
        <v>0.53139999999999998</v>
      </c>
      <c r="F54" s="25">
        <f t="shared" si="1"/>
        <v>0.50978511128165771</v>
      </c>
      <c r="G54" s="25">
        <f t="shared" si="2"/>
        <v>0.48182065463777313</v>
      </c>
      <c r="H54" s="25">
        <f t="shared" si="3"/>
        <v>0.47151730257320318</v>
      </c>
      <c r="I54" s="12">
        <v>0.50080000000000002</v>
      </c>
      <c r="J54" s="12">
        <v>0.5444</v>
      </c>
      <c r="K54" s="12">
        <v>0.55710000000000004</v>
      </c>
      <c r="L54" s="12">
        <v>0.55720000000000003</v>
      </c>
      <c r="M54" s="12">
        <v>0.55689999999999995</v>
      </c>
      <c r="N54" s="13">
        <v>0.44209999999999999</v>
      </c>
      <c r="O54" s="14">
        <v>0.56940000000000002</v>
      </c>
      <c r="P54" s="14">
        <v>0.4088</v>
      </c>
      <c r="Q54" s="14">
        <v>0.45600000000000002</v>
      </c>
      <c r="R54" s="14">
        <v>0.7258</v>
      </c>
      <c r="S54" s="14">
        <v>0.72950000000000004</v>
      </c>
      <c r="T54" s="14">
        <v>0.7016</v>
      </c>
    </row>
    <row r="55" spans="1:20" ht="15" customHeight="1" x14ac:dyDescent="0.25">
      <c r="A55" s="26">
        <f t="shared" si="4"/>
        <v>1988</v>
      </c>
      <c r="B55" s="10" t="s">
        <v>112</v>
      </c>
      <c r="C55" s="11">
        <v>5138.55</v>
      </c>
      <c r="D55" s="12">
        <v>0.58779999999999999</v>
      </c>
      <c r="E55" s="25">
        <v>0.54969999999999997</v>
      </c>
      <c r="F55" s="25">
        <f t="shared" si="1"/>
        <v>0.52734075211051412</v>
      </c>
      <c r="G55" s="25">
        <f t="shared" si="2"/>
        <v>0.49841327409556618</v>
      </c>
      <c r="H55" s="25">
        <f t="shared" si="3"/>
        <v>0.48775510204081629</v>
      </c>
      <c r="I55" s="12">
        <v>0.51339999999999997</v>
      </c>
      <c r="J55" s="12">
        <v>0.56459999999999999</v>
      </c>
      <c r="K55" s="12">
        <v>0.57830000000000004</v>
      </c>
      <c r="L55" s="12">
        <v>0.57840000000000003</v>
      </c>
      <c r="M55" s="12">
        <v>0.57789999999999997</v>
      </c>
      <c r="N55" s="13">
        <v>0.45900000000000002</v>
      </c>
      <c r="O55" s="14">
        <v>0.58779999999999999</v>
      </c>
      <c r="P55" s="14">
        <v>0.42170000000000002</v>
      </c>
      <c r="Q55" s="14">
        <v>0.47370000000000001</v>
      </c>
      <c r="R55" s="14">
        <v>0.72719999999999996</v>
      </c>
      <c r="S55" s="14">
        <v>0.72819999999999996</v>
      </c>
      <c r="T55" s="14">
        <v>0.72160000000000002</v>
      </c>
    </row>
    <row r="56" spans="1:20" ht="15" customHeight="1" x14ac:dyDescent="0.25">
      <c r="A56" s="26">
        <f t="shared" si="4"/>
        <v>1989</v>
      </c>
      <c r="B56" s="10" t="s">
        <v>113</v>
      </c>
      <c r="C56" s="11">
        <v>5554.6750000000002</v>
      </c>
      <c r="D56" s="12">
        <v>0.61160000000000003</v>
      </c>
      <c r="E56" s="25">
        <v>0.57140000000000002</v>
      </c>
      <c r="F56" s="25">
        <f t="shared" si="1"/>
        <v>0.54815809669992333</v>
      </c>
      <c r="G56" s="25">
        <f t="shared" si="2"/>
        <v>0.51808867531054492</v>
      </c>
      <c r="H56" s="25">
        <f t="shared" si="3"/>
        <v>0.50700976042590951</v>
      </c>
      <c r="I56" s="12">
        <v>0.53320000000000001</v>
      </c>
      <c r="J56" s="12">
        <v>0.58660000000000001</v>
      </c>
      <c r="K56" s="12">
        <v>0.60399999999999998</v>
      </c>
      <c r="L56" s="12">
        <v>0.60409999999999997</v>
      </c>
      <c r="M56" s="12">
        <v>0.60309999999999997</v>
      </c>
      <c r="N56" s="13">
        <v>0.47820000000000001</v>
      </c>
      <c r="O56" s="14">
        <v>0.61160000000000003</v>
      </c>
      <c r="P56" s="14">
        <v>0.43240000000000001</v>
      </c>
      <c r="Q56" s="14">
        <v>0.48180000000000001</v>
      </c>
      <c r="R56" s="14">
        <v>0.74370000000000003</v>
      </c>
      <c r="S56" s="14">
        <v>0.74339999999999995</v>
      </c>
      <c r="T56" s="14">
        <v>0.74550000000000005</v>
      </c>
    </row>
    <row r="57" spans="1:20" ht="15" customHeight="1" x14ac:dyDescent="0.25">
      <c r="A57" s="26">
        <f t="shared" si="4"/>
        <v>1990</v>
      </c>
      <c r="B57" s="10" t="s">
        <v>114</v>
      </c>
      <c r="C57" s="11">
        <v>5898.75</v>
      </c>
      <c r="D57" s="12">
        <v>0.63400000000000001</v>
      </c>
      <c r="E57" s="25">
        <v>0.58799999999999997</v>
      </c>
      <c r="F57" s="25">
        <f t="shared" si="1"/>
        <v>0.5640828856485034</v>
      </c>
      <c r="G57" s="25">
        <f t="shared" si="2"/>
        <v>0.53313990388974519</v>
      </c>
      <c r="H57" s="25">
        <f t="shared" si="3"/>
        <v>0.52173913043478259</v>
      </c>
      <c r="I57" s="12">
        <v>0.55149999999999999</v>
      </c>
      <c r="J57" s="12">
        <v>0.60040000000000004</v>
      </c>
      <c r="K57" s="12">
        <v>0.62860000000000005</v>
      </c>
      <c r="L57" s="12">
        <v>0.62880000000000003</v>
      </c>
      <c r="M57" s="12">
        <v>0.62729999999999997</v>
      </c>
      <c r="N57" s="13">
        <v>0.50139999999999996</v>
      </c>
      <c r="O57" s="14">
        <v>0.63400000000000001</v>
      </c>
      <c r="P57" s="14">
        <v>0.44419999999999998</v>
      </c>
      <c r="Q57" s="14">
        <v>0.4834</v>
      </c>
      <c r="R57" s="14">
        <v>0.75700000000000001</v>
      </c>
      <c r="S57" s="14">
        <v>0.75570000000000004</v>
      </c>
      <c r="T57" s="14">
        <v>0.76459999999999995</v>
      </c>
    </row>
    <row r="58" spans="1:20" ht="15" customHeight="1" x14ac:dyDescent="0.25">
      <c r="A58" s="26">
        <f t="shared" si="4"/>
        <v>1991</v>
      </c>
      <c r="B58" s="10" t="s">
        <v>115</v>
      </c>
      <c r="C58" s="11">
        <v>6093.1750000000002</v>
      </c>
      <c r="D58" s="12">
        <v>0.65659999999999996</v>
      </c>
      <c r="E58" s="25">
        <v>0.61429999999999996</v>
      </c>
      <c r="F58" s="25">
        <f t="shared" si="1"/>
        <v>0.58931312356101306</v>
      </c>
      <c r="G58" s="25">
        <f t="shared" si="2"/>
        <v>0.55698612748209264</v>
      </c>
      <c r="H58" s="25">
        <f t="shared" si="3"/>
        <v>0.54507542147293697</v>
      </c>
      <c r="I58" s="12">
        <v>0.57879999999999998</v>
      </c>
      <c r="J58" s="12">
        <v>0.62429999999999997</v>
      </c>
      <c r="K58" s="12">
        <v>0.65359999999999996</v>
      </c>
      <c r="L58" s="12">
        <v>0.65380000000000005</v>
      </c>
      <c r="M58" s="12">
        <v>0.65200000000000002</v>
      </c>
      <c r="N58" s="13">
        <v>0.52239999999999998</v>
      </c>
      <c r="O58" s="14">
        <v>0.65659999999999996</v>
      </c>
      <c r="P58" s="14">
        <v>0.47089999999999999</v>
      </c>
      <c r="Q58" s="14">
        <v>0.50839999999999996</v>
      </c>
      <c r="R58" s="14">
        <v>0.77490000000000003</v>
      </c>
      <c r="S58" s="14">
        <v>0.7732</v>
      </c>
      <c r="T58" s="14">
        <v>0.78420000000000001</v>
      </c>
    </row>
    <row r="59" spans="1:20" ht="15" customHeight="1" x14ac:dyDescent="0.25">
      <c r="A59" s="26">
        <f t="shared" si="4"/>
        <v>1992</v>
      </c>
      <c r="B59" s="10" t="s">
        <v>116</v>
      </c>
      <c r="C59" s="11">
        <v>6416.25</v>
      </c>
      <c r="D59" s="12">
        <v>0.67300000000000004</v>
      </c>
      <c r="E59" s="25">
        <v>0.63929999999999998</v>
      </c>
      <c r="F59" s="25">
        <f t="shared" si="1"/>
        <v>0.61329623944742895</v>
      </c>
      <c r="G59" s="25">
        <f t="shared" si="2"/>
        <v>0.57965364040257505</v>
      </c>
      <c r="H59" s="25">
        <f t="shared" si="3"/>
        <v>0.56725820763087842</v>
      </c>
      <c r="I59" s="12">
        <v>0.58799999999999997</v>
      </c>
      <c r="J59" s="12">
        <v>0.65500000000000003</v>
      </c>
      <c r="K59" s="12">
        <v>0.67069999999999996</v>
      </c>
      <c r="L59" s="12">
        <v>0.67100000000000004</v>
      </c>
      <c r="M59" s="12">
        <v>0.66890000000000005</v>
      </c>
      <c r="N59" s="13">
        <v>0.53779999999999994</v>
      </c>
      <c r="O59" s="14">
        <v>0.67300000000000004</v>
      </c>
      <c r="P59" s="14">
        <v>0.48759999999999998</v>
      </c>
      <c r="Q59" s="14">
        <v>0.55320000000000003</v>
      </c>
      <c r="R59" s="14">
        <v>0.78680000000000005</v>
      </c>
      <c r="S59" s="14">
        <v>0.78590000000000004</v>
      </c>
      <c r="T59" s="14">
        <v>0.79069999999999996</v>
      </c>
    </row>
    <row r="60" spans="1:20" ht="15" customHeight="1" x14ac:dyDescent="0.25">
      <c r="A60" s="26">
        <f t="shared" si="4"/>
        <v>1993</v>
      </c>
      <c r="B60" s="10" t="s">
        <v>117</v>
      </c>
      <c r="C60" s="11">
        <v>6775.3249999999998</v>
      </c>
      <c r="D60" s="12">
        <v>0.68879999999999997</v>
      </c>
      <c r="E60" s="25">
        <v>0.65820000000000001</v>
      </c>
      <c r="F60" s="25">
        <f t="shared" si="1"/>
        <v>0.63142747505755947</v>
      </c>
      <c r="G60" s="25">
        <f t="shared" si="2"/>
        <v>0.59679028017045976</v>
      </c>
      <c r="H60" s="25">
        <f t="shared" si="3"/>
        <v>0.58402839396628214</v>
      </c>
      <c r="I60" s="12">
        <v>0.59389999999999998</v>
      </c>
      <c r="J60" s="12">
        <v>0.67730000000000001</v>
      </c>
      <c r="K60" s="12">
        <v>0.68789999999999996</v>
      </c>
      <c r="L60" s="12">
        <v>0.68840000000000001</v>
      </c>
      <c r="M60" s="12">
        <v>0.68559999999999999</v>
      </c>
      <c r="N60" s="13">
        <v>0.55459999999999998</v>
      </c>
      <c r="O60" s="14">
        <v>0.68879999999999997</v>
      </c>
      <c r="P60" s="14">
        <v>0.51300000000000001</v>
      </c>
      <c r="Q60" s="14">
        <v>0.59599999999999997</v>
      </c>
      <c r="R60" s="14">
        <v>0.80569999999999997</v>
      </c>
      <c r="S60" s="14">
        <v>0.80630000000000002</v>
      </c>
      <c r="T60" s="14">
        <v>0.80349999999999999</v>
      </c>
    </row>
    <row r="61" spans="1:20" ht="15" customHeight="1" x14ac:dyDescent="0.25">
      <c r="A61" s="26">
        <f t="shared" si="4"/>
        <v>1994</v>
      </c>
      <c r="B61" s="10" t="s">
        <v>118</v>
      </c>
      <c r="C61" s="11">
        <v>7176.85</v>
      </c>
      <c r="D61" s="12">
        <v>0.70379999999999998</v>
      </c>
      <c r="E61" s="25">
        <v>0.66979999999999995</v>
      </c>
      <c r="F61" s="25">
        <f t="shared" si="1"/>
        <v>0.64255564082885641</v>
      </c>
      <c r="G61" s="25">
        <f t="shared" si="2"/>
        <v>0.60730800616556346</v>
      </c>
      <c r="H61" s="25">
        <f t="shared" si="3"/>
        <v>0.59432120674356692</v>
      </c>
      <c r="I61" s="12">
        <v>0.59950000000000003</v>
      </c>
      <c r="J61" s="12">
        <v>0.68910000000000005</v>
      </c>
      <c r="K61" s="12">
        <v>0.70230000000000004</v>
      </c>
      <c r="L61" s="12">
        <v>0.70289999999999997</v>
      </c>
      <c r="M61" s="12">
        <v>0.69920000000000004</v>
      </c>
      <c r="N61" s="13">
        <v>0.56889999999999996</v>
      </c>
      <c r="O61" s="14">
        <v>0.70379999999999998</v>
      </c>
      <c r="P61" s="14">
        <v>0.53610000000000002</v>
      </c>
      <c r="Q61" s="14">
        <v>0.60240000000000005</v>
      </c>
      <c r="R61" s="14">
        <v>0.82499999999999996</v>
      </c>
      <c r="S61" s="14">
        <v>0.82699999999999996</v>
      </c>
      <c r="T61" s="14">
        <v>0.81740000000000002</v>
      </c>
    </row>
    <row r="62" spans="1:20" ht="15" customHeight="1" x14ac:dyDescent="0.25">
      <c r="A62" s="26">
        <f t="shared" si="4"/>
        <v>1995</v>
      </c>
      <c r="B62" s="10" t="s">
        <v>119</v>
      </c>
      <c r="C62" s="11">
        <v>7560.4250000000002</v>
      </c>
      <c r="D62" s="12">
        <v>0.71879999999999999</v>
      </c>
      <c r="E62" s="25">
        <v>0.68969999999999998</v>
      </c>
      <c r="F62" s="25">
        <f t="shared" si="1"/>
        <v>0.66164620107444361</v>
      </c>
      <c r="G62" s="25">
        <f t="shared" si="2"/>
        <v>0.62535134645026746</v>
      </c>
      <c r="H62" s="25">
        <f t="shared" si="3"/>
        <v>0.61197870452528835</v>
      </c>
      <c r="I62" s="12">
        <v>0.61109999999999998</v>
      </c>
      <c r="J62" s="12">
        <v>0.7097</v>
      </c>
      <c r="K62" s="12">
        <v>0.71740000000000004</v>
      </c>
      <c r="L62" s="12">
        <v>0.71809999999999996</v>
      </c>
      <c r="M62" s="12">
        <v>0.71430000000000005</v>
      </c>
      <c r="N62" s="13">
        <v>0.58840000000000003</v>
      </c>
      <c r="O62" s="14">
        <v>0.71879999999999999</v>
      </c>
      <c r="P62" s="14">
        <v>0.55310000000000004</v>
      </c>
      <c r="Q62" s="14">
        <v>0.64290000000000003</v>
      </c>
      <c r="R62" s="14">
        <v>0.84599999999999997</v>
      </c>
      <c r="S62" s="14">
        <v>0.84789999999999999</v>
      </c>
      <c r="T62" s="14">
        <v>0.84040000000000004</v>
      </c>
    </row>
    <row r="63" spans="1:20" ht="15" customHeight="1" x14ac:dyDescent="0.25">
      <c r="A63" s="26">
        <f t="shared" si="4"/>
        <v>1996</v>
      </c>
      <c r="B63" s="10" t="s">
        <v>120</v>
      </c>
      <c r="C63" s="11">
        <v>7951.3249999999998</v>
      </c>
      <c r="D63" s="12">
        <v>0.73229999999999995</v>
      </c>
      <c r="E63" s="25">
        <v>0.70420000000000005</v>
      </c>
      <c r="F63" s="25">
        <f t="shared" si="1"/>
        <v>0.67555640828856489</v>
      </c>
      <c r="G63" s="25">
        <f t="shared" si="2"/>
        <v>0.63849850394414731</v>
      </c>
      <c r="H63" s="25">
        <f t="shared" si="3"/>
        <v>0.62484472049689443</v>
      </c>
      <c r="I63" s="12">
        <v>0.62429999999999997</v>
      </c>
      <c r="J63" s="12">
        <v>0.72319999999999995</v>
      </c>
      <c r="K63" s="12">
        <v>0.73199999999999998</v>
      </c>
      <c r="L63" s="12">
        <v>0.73260000000000003</v>
      </c>
      <c r="M63" s="12">
        <v>0.7288</v>
      </c>
      <c r="N63" s="13">
        <v>0.60560000000000003</v>
      </c>
      <c r="O63" s="14">
        <v>0.73229999999999995</v>
      </c>
      <c r="P63" s="14">
        <v>0.57940000000000003</v>
      </c>
      <c r="Q63" s="14">
        <v>0.66220000000000001</v>
      </c>
      <c r="R63" s="14">
        <v>0.85670000000000002</v>
      </c>
      <c r="S63" s="14">
        <v>0.86029999999999995</v>
      </c>
      <c r="T63" s="14">
        <v>0.84719999999999995</v>
      </c>
    </row>
    <row r="64" spans="1:20" ht="15" customHeight="1" x14ac:dyDescent="0.25">
      <c r="A64" s="26">
        <f t="shared" si="4"/>
        <v>1997</v>
      </c>
      <c r="B64" s="10" t="s">
        <v>121</v>
      </c>
      <c r="C64" s="11">
        <v>8451.0249999999996</v>
      </c>
      <c r="D64" s="12">
        <v>0.74529999999999996</v>
      </c>
      <c r="E64" s="25">
        <v>0.71899999999999997</v>
      </c>
      <c r="F64" s="25">
        <f t="shared" si="1"/>
        <v>0.68975441289332307</v>
      </c>
      <c r="G64" s="25">
        <f t="shared" si="2"/>
        <v>0.65191767159307279</v>
      </c>
      <c r="H64" s="25">
        <f t="shared" si="3"/>
        <v>0.63797692990239574</v>
      </c>
      <c r="I64" s="12">
        <v>0.63400000000000001</v>
      </c>
      <c r="J64" s="12">
        <v>0.73919999999999997</v>
      </c>
      <c r="K64" s="12">
        <v>0.74680000000000002</v>
      </c>
      <c r="L64" s="12">
        <v>0.74739999999999995</v>
      </c>
      <c r="M64" s="12">
        <v>0.74350000000000005</v>
      </c>
      <c r="N64" s="13">
        <v>0.61729999999999996</v>
      </c>
      <c r="O64" s="14">
        <v>0.74529999999999996</v>
      </c>
      <c r="P64" s="14">
        <v>0.59370000000000001</v>
      </c>
      <c r="Q64" s="14">
        <v>0.67710000000000004</v>
      </c>
      <c r="R64" s="14">
        <v>0.85499999999999998</v>
      </c>
      <c r="S64" s="14">
        <v>0.85719999999999996</v>
      </c>
      <c r="T64" s="14">
        <v>0.84919999999999995</v>
      </c>
    </row>
    <row r="65" spans="1:20" ht="15" customHeight="1" x14ac:dyDescent="0.25">
      <c r="A65" s="26">
        <f t="shared" si="4"/>
        <v>1998</v>
      </c>
      <c r="B65" s="10" t="s">
        <v>122</v>
      </c>
      <c r="C65" s="11">
        <v>8930.7999999999993</v>
      </c>
      <c r="D65" s="12">
        <v>0.75460000000000005</v>
      </c>
      <c r="E65" s="25">
        <v>0.72499999999999998</v>
      </c>
      <c r="F65" s="25">
        <f t="shared" si="1"/>
        <v>0.69551036070606287</v>
      </c>
      <c r="G65" s="25">
        <f t="shared" si="2"/>
        <v>0.65735787469398854</v>
      </c>
      <c r="H65" s="25">
        <f t="shared" si="3"/>
        <v>0.64330079858030165</v>
      </c>
      <c r="I65" s="12">
        <v>0.64600000000000002</v>
      </c>
      <c r="J65" s="12">
        <v>0.74260000000000004</v>
      </c>
      <c r="K65" s="12">
        <v>0.75380000000000003</v>
      </c>
      <c r="L65" s="12">
        <v>0.75429999999999997</v>
      </c>
      <c r="M65" s="12">
        <v>0.75149999999999995</v>
      </c>
      <c r="N65" s="13">
        <v>0.62509999999999999</v>
      </c>
      <c r="O65" s="14">
        <v>0.75460000000000005</v>
      </c>
      <c r="P65" s="14">
        <v>0.60599999999999998</v>
      </c>
      <c r="Q65" s="14">
        <v>0.66290000000000004</v>
      </c>
      <c r="R65" s="14">
        <v>0.85570000000000002</v>
      </c>
      <c r="S65" s="14">
        <v>0.85719999999999996</v>
      </c>
      <c r="T65" s="14">
        <v>0.85050000000000003</v>
      </c>
    </row>
    <row r="66" spans="1:20" ht="15" customHeight="1" x14ac:dyDescent="0.25">
      <c r="A66" s="26">
        <f t="shared" si="4"/>
        <v>1999</v>
      </c>
      <c r="B66" s="10" t="s">
        <v>123</v>
      </c>
      <c r="C66" s="11">
        <v>9479.35</v>
      </c>
      <c r="D66" s="12">
        <v>0.76429999999999998</v>
      </c>
      <c r="E66" s="25">
        <v>0.7339</v>
      </c>
      <c r="F66" s="25">
        <f t="shared" si="1"/>
        <v>0.70404834996162702</v>
      </c>
      <c r="G66" s="25">
        <f t="shared" si="2"/>
        <v>0.66542750929368033</v>
      </c>
      <c r="H66" s="25">
        <f t="shared" si="3"/>
        <v>0.65119787045252886</v>
      </c>
      <c r="I66" s="12">
        <v>0.65890000000000004</v>
      </c>
      <c r="J66" s="12">
        <v>0.75039999999999996</v>
      </c>
      <c r="K66" s="12">
        <v>0.76280000000000003</v>
      </c>
      <c r="L66" s="12">
        <v>0.76319999999999999</v>
      </c>
      <c r="M66" s="12">
        <v>0.76080000000000003</v>
      </c>
      <c r="N66" s="13">
        <v>0.64029999999999998</v>
      </c>
      <c r="O66" s="14">
        <v>0.76429999999999998</v>
      </c>
      <c r="P66" s="14">
        <v>0.62450000000000006</v>
      </c>
      <c r="Q66" s="14">
        <v>0.68179999999999996</v>
      </c>
      <c r="R66" s="14">
        <v>0.86429999999999996</v>
      </c>
      <c r="S66" s="14">
        <v>0.86750000000000005</v>
      </c>
      <c r="T66" s="14">
        <v>0.85619999999999996</v>
      </c>
    </row>
    <row r="67" spans="1:20" ht="15" customHeight="1" x14ac:dyDescent="0.25">
      <c r="A67" s="26">
        <f t="shared" si="4"/>
        <v>2000</v>
      </c>
      <c r="B67" s="10" t="s">
        <v>124</v>
      </c>
      <c r="C67" s="11">
        <v>10117.450000000001</v>
      </c>
      <c r="D67" s="12">
        <v>0.78</v>
      </c>
      <c r="E67" s="25">
        <v>0.75249999999999995</v>
      </c>
      <c r="F67" s="25">
        <f t="shared" si="1"/>
        <v>0.72189178818112043</v>
      </c>
      <c r="G67" s="25">
        <f t="shared" si="2"/>
        <v>0.68229213890651919</v>
      </c>
      <c r="H67" s="25">
        <f t="shared" si="3"/>
        <v>0.66770186335403725</v>
      </c>
      <c r="I67" s="12">
        <v>0.68210000000000004</v>
      </c>
      <c r="J67" s="12">
        <v>0.7681</v>
      </c>
      <c r="K67" s="12">
        <v>0.78069999999999995</v>
      </c>
      <c r="L67" s="12">
        <v>0.78120000000000001</v>
      </c>
      <c r="M67" s="12">
        <v>0.77839999999999998</v>
      </c>
      <c r="N67" s="13">
        <v>0.66459999999999997</v>
      </c>
      <c r="O67" s="14">
        <v>0.78</v>
      </c>
      <c r="P67" s="14">
        <v>0.65680000000000005</v>
      </c>
      <c r="Q67" s="14">
        <v>0.7077</v>
      </c>
      <c r="R67" s="14">
        <v>0.87649999999999995</v>
      </c>
      <c r="S67" s="14">
        <v>0.87819999999999998</v>
      </c>
      <c r="T67" s="14">
        <v>0.87280000000000002</v>
      </c>
    </row>
    <row r="68" spans="1:20" ht="15" customHeight="1" x14ac:dyDescent="0.25">
      <c r="A68" s="26">
        <f t="shared" si="4"/>
        <v>2001</v>
      </c>
      <c r="B68" s="10" t="s">
        <v>125</v>
      </c>
      <c r="C68" s="11">
        <v>10526.5</v>
      </c>
      <c r="D68" s="12">
        <v>0.7984</v>
      </c>
      <c r="E68" s="25">
        <v>0.7722</v>
      </c>
      <c r="F68" s="25">
        <f t="shared" si="1"/>
        <v>0.74079048349961629</v>
      </c>
      <c r="G68" s="25">
        <f t="shared" si="2"/>
        <v>0.70015413908785928</v>
      </c>
      <c r="H68" s="25">
        <f t="shared" si="3"/>
        <v>0.68518189884649516</v>
      </c>
      <c r="I68" s="12">
        <v>0.70540000000000003</v>
      </c>
      <c r="J68" s="12">
        <v>0.78669999999999995</v>
      </c>
      <c r="K68" s="12">
        <v>0.79810000000000003</v>
      </c>
      <c r="L68" s="12">
        <v>0.79849999999999999</v>
      </c>
      <c r="M68" s="12">
        <v>0.79600000000000004</v>
      </c>
      <c r="N68" s="13">
        <v>0.68589999999999995</v>
      </c>
      <c r="O68" s="14">
        <v>0.7984</v>
      </c>
      <c r="P68" s="14">
        <v>0.6714</v>
      </c>
      <c r="Q68" s="14">
        <v>0.73019999999999996</v>
      </c>
      <c r="R68" s="14">
        <v>0.88070000000000004</v>
      </c>
      <c r="S68" s="14">
        <v>0.88</v>
      </c>
      <c r="T68" s="14">
        <v>0.8821</v>
      </c>
    </row>
    <row r="69" spans="1:20" ht="15" customHeight="1" x14ac:dyDescent="0.25">
      <c r="A69" s="26">
        <f t="shared" si="4"/>
        <v>2002</v>
      </c>
      <c r="B69" s="10" t="s">
        <v>126</v>
      </c>
      <c r="C69" s="11">
        <v>10833.65</v>
      </c>
      <c r="D69" s="12">
        <v>0.81120000000000003</v>
      </c>
      <c r="E69" s="25">
        <v>0.78410000000000002</v>
      </c>
      <c r="F69" s="25">
        <f t="shared" si="1"/>
        <v>0.75220644666155034</v>
      </c>
      <c r="G69" s="25">
        <f t="shared" si="2"/>
        <v>0.71094387523800895</v>
      </c>
      <c r="H69" s="25">
        <f t="shared" si="3"/>
        <v>0.69574090505767527</v>
      </c>
      <c r="I69" s="12">
        <v>0.72840000000000005</v>
      </c>
      <c r="J69" s="12">
        <v>0.79690000000000005</v>
      </c>
      <c r="K69" s="12">
        <v>0.80730000000000002</v>
      </c>
      <c r="L69" s="12">
        <v>0.80779999999999996</v>
      </c>
      <c r="M69" s="12">
        <v>0.8054</v>
      </c>
      <c r="N69" s="13">
        <v>0.6996</v>
      </c>
      <c r="O69" s="14">
        <v>0.81120000000000003</v>
      </c>
      <c r="P69" s="14">
        <v>0.70920000000000005</v>
      </c>
      <c r="Q69" s="14">
        <v>0.75619999999999998</v>
      </c>
      <c r="R69" s="14">
        <v>0.87619999999999998</v>
      </c>
      <c r="S69" s="14">
        <v>0.87390000000000001</v>
      </c>
      <c r="T69" s="14">
        <v>0.88139999999999996</v>
      </c>
    </row>
    <row r="70" spans="1:20" ht="15" customHeight="1" x14ac:dyDescent="0.25">
      <c r="A70" s="26">
        <f t="shared" si="4"/>
        <v>2003</v>
      </c>
      <c r="B70" s="10" t="s">
        <v>127</v>
      </c>
      <c r="C70" s="11">
        <v>11283.8</v>
      </c>
      <c r="D70" s="12">
        <v>0.82599999999999996</v>
      </c>
      <c r="E70" s="25">
        <v>0.80640000000000001</v>
      </c>
      <c r="F70" s="25">
        <f t="shared" si="1"/>
        <v>0.77359938603223333</v>
      </c>
      <c r="G70" s="25">
        <f t="shared" si="2"/>
        <v>0.73116329676307912</v>
      </c>
      <c r="H70" s="25">
        <f t="shared" si="3"/>
        <v>0.71552795031055905</v>
      </c>
      <c r="I70" s="12">
        <v>0.77549999999999997</v>
      </c>
      <c r="J70" s="12">
        <v>0.81389999999999996</v>
      </c>
      <c r="K70" s="12">
        <v>0.82320000000000004</v>
      </c>
      <c r="L70" s="12">
        <v>0.82369999999999999</v>
      </c>
      <c r="M70" s="12">
        <v>0.82130000000000003</v>
      </c>
      <c r="N70" s="13">
        <v>0.71950000000000003</v>
      </c>
      <c r="O70" s="14">
        <v>0.82599999999999996</v>
      </c>
      <c r="P70" s="14">
        <v>0.74760000000000004</v>
      </c>
      <c r="Q70" s="14">
        <v>0.78849999999999998</v>
      </c>
      <c r="R70" s="14">
        <v>0.8831</v>
      </c>
      <c r="S70" s="14">
        <v>0.88219999999999998</v>
      </c>
      <c r="T70" s="14">
        <v>0.88539999999999996</v>
      </c>
    </row>
    <row r="71" spans="1:20" ht="15" customHeight="1" x14ac:dyDescent="0.25">
      <c r="A71" s="26">
        <f t="shared" si="4"/>
        <v>2004</v>
      </c>
      <c r="B71" s="10" t="s">
        <v>128</v>
      </c>
      <c r="C71" s="11">
        <v>12025.45</v>
      </c>
      <c r="D71" s="12">
        <v>0.8458</v>
      </c>
      <c r="E71" s="25">
        <v>0.82740000000000002</v>
      </c>
      <c r="F71" s="25">
        <f t="shared" ref="F71:F92" si="5">E71/$E$83</f>
        <v>0.79374520337682275</v>
      </c>
      <c r="G71" s="25">
        <f t="shared" ref="G71:G92" si="6">E71/$E$86</f>
        <v>0.75020400761628436</v>
      </c>
      <c r="H71" s="25">
        <f t="shared" ref="H71:H92" si="7">E71/$E$87</f>
        <v>0.73416149068322989</v>
      </c>
      <c r="I71" s="12">
        <v>0.80469999999999997</v>
      </c>
      <c r="J71" s="12">
        <v>0.83320000000000005</v>
      </c>
      <c r="K71" s="12">
        <v>0.84150000000000003</v>
      </c>
      <c r="L71" s="12">
        <v>0.84189999999999998</v>
      </c>
      <c r="M71" s="12">
        <v>0.83989999999999998</v>
      </c>
      <c r="N71" s="13">
        <v>0.74629999999999996</v>
      </c>
      <c r="O71" s="14">
        <v>0.8458</v>
      </c>
      <c r="P71" s="14">
        <v>0.78369999999999995</v>
      </c>
      <c r="Q71" s="14">
        <v>0.81459999999999999</v>
      </c>
      <c r="R71" s="14">
        <v>0.89500000000000002</v>
      </c>
      <c r="S71" s="14">
        <v>0.89429999999999998</v>
      </c>
      <c r="T71" s="14">
        <v>0.89710000000000001</v>
      </c>
    </row>
    <row r="72" spans="1:20" ht="15" customHeight="1" x14ac:dyDescent="0.25">
      <c r="A72" s="26">
        <f t="shared" si="4"/>
        <v>2005</v>
      </c>
      <c r="B72" s="10" t="s">
        <v>129</v>
      </c>
      <c r="C72" s="11">
        <v>12834.15</v>
      </c>
      <c r="D72" s="12">
        <v>0.87160000000000004</v>
      </c>
      <c r="E72" s="25">
        <v>0.85580000000000001</v>
      </c>
      <c r="F72" s="25">
        <f t="shared" si="5"/>
        <v>0.82099002302379132</v>
      </c>
      <c r="G72" s="25">
        <f t="shared" si="6"/>
        <v>0.77595430229395235</v>
      </c>
      <c r="H72" s="25">
        <f t="shared" si="7"/>
        <v>0.75936113575865127</v>
      </c>
      <c r="I72" s="12">
        <v>0.84309999999999996</v>
      </c>
      <c r="J72" s="12">
        <v>0.85909999999999997</v>
      </c>
      <c r="K72" s="12">
        <v>0.86519999999999997</v>
      </c>
      <c r="L72" s="12">
        <v>0.86539999999999995</v>
      </c>
      <c r="M72" s="12">
        <v>0.86399999999999999</v>
      </c>
      <c r="N72" s="13">
        <v>0.79</v>
      </c>
      <c r="O72" s="14">
        <v>0.87160000000000004</v>
      </c>
      <c r="P72" s="14">
        <v>0.82030000000000003</v>
      </c>
      <c r="Q72" s="14">
        <v>0.84370000000000001</v>
      </c>
      <c r="R72" s="14">
        <v>0.91169999999999995</v>
      </c>
      <c r="S72" s="14">
        <v>0.91080000000000005</v>
      </c>
      <c r="T72" s="14">
        <v>0.91469999999999996</v>
      </c>
    </row>
    <row r="73" spans="1:20" ht="15" customHeight="1" x14ac:dyDescent="0.25">
      <c r="A73" s="26">
        <f t="shared" si="4"/>
        <v>2006</v>
      </c>
      <c r="B73" s="10" t="s">
        <v>130</v>
      </c>
      <c r="C73" s="11">
        <v>13638.375</v>
      </c>
      <c r="D73" s="12">
        <v>0.89949999999999997</v>
      </c>
      <c r="E73" s="25">
        <v>0.88539999999999996</v>
      </c>
      <c r="F73" s="25">
        <f t="shared" si="5"/>
        <v>0.84938603223330778</v>
      </c>
      <c r="G73" s="25">
        <f t="shared" si="6"/>
        <v>0.80279263759180342</v>
      </c>
      <c r="H73" s="25">
        <f t="shared" si="7"/>
        <v>0.78562555456965388</v>
      </c>
      <c r="I73" s="12">
        <v>0.87919999999999998</v>
      </c>
      <c r="J73" s="12">
        <v>0.88700000000000001</v>
      </c>
      <c r="K73" s="12">
        <v>0.89149999999999996</v>
      </c>
      <c r="L73" s="12">
        <v>0.89159999999999995</v>
      </c>
      <c r="M73" s="12">
        <v>0.89059999999999995</v>
      </c>
      <c r="N73" s="13">
        <v>0.8306</v>
      </c>
      <c r="O73" s="14">
        <v>0.89949999999999997</v>
      </c>
      <c r="P73" s="14">
        <v>0.85040000000000004</v>
      </c>
      <c r="Q73" s="14">
        <v>0.87109999999999999</v>
      </c>
      <c r="R73" s="14">
        <v>0.92659999999999998</v>
      </c>
      <c r="S73" s="14">
        <v>0.9264</v>
      </c>
      <c r="T73" s="14">
        <v>0.9274</v>
      </c>
    </row>
    <row r="74" spans="1:20" ht="15" customHeight="1" x14ac:dyDescent="0.25">
      <c r="A74" s="26">
        <f t="shared" si="4"/>
        <v>2007</v>
      </c>
      <c r="B74" s="10" t="s">
        <v>131</v>
      </c>
      <c r="C74" s="11">
        <v>14290.8</v>
      </c>
      <c r="D74" s="12">
        <v>0.92400000000000004</v>
      </c>
      <c r="E74" s="25">
        <v>0.90990000000000004</v>
      </c>
      <c r="F74" s="25">
        <f t="shared" si="5"/>
        <v>0.87288948580199544</v>
      </c>
      <c r="G74" s="25">
        <f t="shared" si="6"/>
        <v>0.82500680025387618</v>
      </c>
      <c r="H74" s="25">
        <f t="shared" si="7"/>
        <v>0.80736468500443659</v>
      </c>
      <c r="I74" s="12">
        <v>0.90810000000000002</v>
      </c>
      <c r="J74" s="12">
        <v>0.9103</v>
      </c>
      <c r="K74" s="12">
        <v>0.91090000000000004</v>
      </c>
      <c r="L74" s="12">
        <v>0.91090000000000004</v>
      </c>
      <c r="M74" s="12">
        <v>0.91049999999999998</v>
      </c>
      <c r="N74" s="13">
        <v>0.87549999999999994</v>
      </c>
      <c r="O74" s="14">
        <v>0.92400000000000004</v>
      </c>
      <c r="P74" s="14">
        <v>0.88119999999999998</v>
      </c>
      <c r="Q74" s="14">
        <v>0.90329999999999999</v>
      </c>
      <c r="R74" s="14">
        <v>0.93959999999999999</v>
      </c>
      <c r="S74" s="14">
        <v>0.94010000000000005</v>
      </c>
      <c r="T74" s="14">
        <v>0.93810000000000004</v>
      </c>
    </row>
    <row r="75" spans="1:20" ht="15" customHeight="1" x14ac:dyDescent="0.25">
      <c r="A75" s="26">
        <f t="shared" si="4"/>
        <v>2008</v>
      </c>
      <c r="B75" s="10" t="s">
        <v>132</v>
      </c>
      <c r="C75" s="11">
        <v>14743.325000000001</v>
      </c>
      <c r="D75" s="12">
        <v>0.94310000000000005</v>
      </c>
      <c r="E75" s="25">
        <v>0.94140000000000001</v>
      </c>
      <c r="F75" s="25">
        <f t="shared" si="5"/>
        <v>0.90310821181887957</v>
      </c>
      <c r="G75" s="25">
        <f t="shared" si="6"/>
        <v>0.85356786653368399</v>
      </c>
      <c r="H75" s="25">
        <f t="shared" si="7"/>
        <v>0.8353149955634428</v>
      </c>
      <c r="I75" s="12">
        <v>0.94310000000000005</v>
      </c>
      <c r="J75" s="12">
        <v>0.94089999999999996</v>
      </c>
      <c r="K75" s="12">
        <v>0.94279999999999997</v>
      </c>
      <c r="L75" s="12">
        <v>0.94279999999999997</v>
      </c>
      <c r="M75" s="12">
        <v>0.94259999999999999</v>
      </c>
      <c r="N75" s="13">
        <v>0.91879999999999995</v>
      </c>
      <c r="O75" s="14">
        <v>0.94310000000000005</v>
      </c>
      <c r="P75" s="14">
        <v>0.90969999999999995</v>
      </c>
      <c r="Q75" s="14">
        <v>0.92549999999999999</v>
      </c>
      <c r="R75" s="14">
        <v>0.95689999999999997</v>
      </c>
      <c r="S75" s="14">
        <v>0.95709999999999995</v>
      </c>
      <c r="T75" s="14">
        <v>0.95599999999999996</v>
      </c>
    </row>
    <row r="76" spans="1:20" ht="15" customHeight="1" x14ac:dyDescent="0.25">
      <c r="A76" s="26">
        <f t="shared" si="4"/>
        <v>2009</v>
      </c>
      <c r="B76" s="10" t="s">
        <v>133</v>
      </c>
      <c r="C76" s="11">
        <v>14431.8</v>
      </c>
      <c r="D76" s="12">
        <v>0.95399999999999996</v>
      </c>
      <c r="E76" s="25">
        <v>0.94130000000000003</v>
      </c>
      <c r="F76" s="25">
        <f t="shared" si="5"/>
        <v>0.9030122793553339</v>
      </c>
      <c r="G76" s="25">
        <f t="shared" si="6"/>
        <v>0.85347719648200204</v>
      </c>
      <c r="H76" s="25">
        <f t="shared" si="7"/>
        <v>0.83522626441881098</v>
      </c>
      <c r="I76" s="12">
        <v>0.94120000000000004</v>
      </c>
      <c r="J76" s="12">
        <v>0.94140000000000001</v>
      </c>
      <c r="K76" s="12">
        <v>0.94199999999999995</v>
      </c>
      <c r="L76" s="12">
        <v>0.94199999999999995</v>
      </c>
      <c r="M76" s="12">
        <v>0.94210000000000005</v>
      </c>
      <c r="N76" s="13">
        <v>0.93230000000000002</v>
      </c>
      <c r="O76" s="14">
        <v>0.95399999999999996</v>
      </c>
      <c r="P76" s="14">
        <v>0.9284</v>
      </c>
      <c r="Q76" s="14">
        <v>0.93430000000000002</v>
      </c>
      <c r="R76" s="14">
        <v>0.96430000000000005</v>
      </c>
      <c r="S76" s="14">
        <v>0.96550000000000002</v>
      </c>
      <c r="T76" s="14">
        <v>0.96079999999999999</v>
      </c>
    </row>
    <row r="77" spans="1:20" ht="15" customHeight="1" x14ac:dyDescent="0.25">
      <c r="A77" s="26">
        <f t="shared" si="4"/>
        <v>2010</v>
      </c>
      <c r="B77" s="10" t="s">
        <v>134</v>
      </c>
      <c r="C77" s="11">
        <v>14838.85</v>
      </c>
      <c r="D77" s="12">
        <v>0.96220000000000006</v>
      </c>
      <c r="E77" s="25">
        <v>0.95809999999999995</v>
      </c>
      <c r="F77" s="25">
        <f t="shared" si="5"/>
        <v>0.91912893323100531</v>
      </c>
      <c r="G77" s="25">
        <f t="shared" si="6"/>
        <v>0.86870976516456611</v>
      </c>
      <c r="H77" s="25">
        <f t="shared" si="7"/>
        <v>0.85013309671694759</v>
      </c>
      <c r="I77" s="12">
        <v>0.95830000000000004</v>
      </c>
      <c r="J77" s="12">
        <v>0.95809999999999995</v>
      </c>
      <c r="K77" s="12">
        <v>0.95830000000000004</v>
      </c>
      <c r="L77" s="12">
        <v>0.95830000000000004</v>
      </c>
      <c r="M77" s="12">
        <v>0.95809999999999995</v>
      </c>
      <c r="N77" s="13">
        <v>0.94730000000000003</v>
      </c>
      <c r="O77" s="14">
        <v>0.96220000000000006</v>
      </c>
      <c r="P77" s="14">
        <v>0.95509999999999995</v>
      </c>
      <c r="Q77" s="14">
        <v>0.96330000000000005</v>
      </c>
      <c r="R77" s="14">
        <v>0.9698</v>
      </c>
      <c r="S77" s="14">
        <v>0.96970000000000001</v>
      </c>
      <c r="T77" s="14">
        <v>0.97030000000000005</v>
      </c>
    </row>
    <row r="78" spans="1:20" ht="15" customHeight="1" x14ac:dyDescent="0.25">
      <c r="A78" s="26">
        <f t="shared" si="4"/>
        <v>2011</v>
      </c>
      <c r="B78" s="10" t="s">
        <v>135</v>
      </c>
      <c r="C78" s="11">
        <v>15403.674999999999</v>
      </c>
      <c r="D78" s="12">
        <v>0.98140000000000005</v>
      </c>
      <c r="E78" s="25">
        <v>0.98050000000000004</v>
      </c>
      <c r="F78" s="25">
        <f t="shared" si="5"/>
        <v>0.94061780506523407</v>
      </c>
      <c r="G78" s="25">
        <f t="shared" si="6"/>
        <v>0.88901985674131834</v>
      </c>
      <c r="H78" s="25">
        <f t="shared" si="7"/>
        <v>0.87000887311446318</v>
      </c>
      <c r="I78" s="12">
        <v>0.98640000000000005</v>
      </c>
      <c r="J78" s="12">
        <v>0.97909999999999997</v>
      </c>
      <c r="K78" s="12">
        <v>0.97909999999999997</v>
      </c>
      <c r="L78" s="12">
        <v>0.97909999999999997</v>
      </c>
      <c r="M78" s="12">
        <v>0.97889999999999999</v>
      </c>
      <c r="N78" s="13">
        <v>0.97399999999999998</v>
      </c>
      <c r="O78" s="14">
        <v>0.98140000000000005</v>
      </c>
      <c r="P78" s="14">
        <v>0.98880000000000001</v>
      </c>
      <c r="Q78" s="14">
        <v>0.9869</v>
      </c>
      <c r="R78" s="14">
        <v>0.98950000000000005</v>
      </c>
      <c r="S78" s="14">
        <v>0.98870000000000002</v>
      </c>
      <c r="T78" s="14">
        <v>0.99170000000000003</v>
      </c>
    </row>
    <row r="79" spans="1:20" ht="15" customHeight="1" x14ac:dyDescent="0.25">
      <c r="A79" s="26">
        <f t="shared" si="4"/>
        <v>2012</v>
      </c>
      <c r="B79" s="10" t="s">
        <v>136</v>
      </c>
      <c r="C79" s="11">
        <v>16056.45</v>
      </c>
      <c r="D79" s="12">
        <v>1</v>
      </c>
      <c r="E79" s="25">
        <v>1</v>
      </c>
      <c r="F79" s="25">
        <f t="shared" si="5"/>
        <v>0.95932463545663849</v>
      </c>
      <c r="G79" s="25">
        <f t="shared" si="6"/>
        <v>0.90670051681929464</v>
      </c>
      <c r="H79" s="25">
        <f t="shared" si="7"/>
        <v>0.88731144631765746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3">
        <v>1</v>
      </c>
      <c r="O79" s="14">
        <v>1</v>
      </c>
      <c r="P79" s="14">
        <v>1</v>
      </c>
      <c r="Q79" s="14">
        <v>1</v>
      </c>
      <c r="R79" s="14">
        <v>1</v>
      </c>
      <c r="S79" s="14">
        <v>1</v>
      </c>
      <c r="T79" s="14">
        <v>1</v>
      </c>
    </row>
    <row r="80" spans="1:20" ht="15" customHeight="1" x14ac:dyDescent="0.25">
      <c r="A80" s="26">
        <f t="shared" si="4"/>
        <v>2013</v>
      </c>
      <c r="B80" s="10" t="s">
        <v>137</v>
      </c>
      <c r="C80" s="11">
        <v>16603.775000000001</v>
      </c>
      <c r="D80" s="12">
        <v>1.0184</v>
      </c>
      <c r="E80" s="25">
        <v>1.0142</v>
      </c>
      <c r="F80" s="25">
        <f t="shared" si="5"/>
        <v>0.97294704528012277</v>
      </c>
      <c r="G80" s="25">
        <f t="shared" si="6"/>
        <v>0.91957566415812853</v>
      </c>
      <c r="H80" s="25">
        <f t="shared" si="7"/>
        <v>0.89991126885536821</v>
      </c>
      <c r="I80" s="12">
        <v>1.0069999999999999</v>
      </c>
      <c r="J80" s="12">
        <v>1.0159</v>
      </c>
      <c r="K80" s="12">
        <v>1.0147999999999999</v>
      </c>
      <c r="L80" s="12">
        <v>1.0147999999999999</v>
      </c>
      <c r="M80" s="12">
        <v>1.0147999999999999</v>
      </c>
      <c r="N80" s="13">
        <v>1.0264</v>
      </c>
      <c r="O80" s="14">
        <v>1.0184</v>
      </c>
      <c r="P80" s="14">
        <v>1.0082</v>
      </c>
      <c r="Q80" s="14">
        <v>1.0125999999999999</v>
      </c>
      <c r="R80" s="14">
        <v>1.004</v>
      </c>
      <c r="S80" s="14">
        <v>1.0031000000000001</v>
      </c>
      <c r="T80" s="14">
        <v>1.0065</v>
      </c>
    </row>
    <row r="81" spans="1:20" ht="15" customHeight="1" x14ac:dyDescent="0.25">
      <c r="A81" s="26">
        <f t="shared" si="4"/>
        <v>2014</v>
      </c>
      <c r="B81" s="10" t="s">
        <v>138</v>
      </c>
      <c r="C81" s="11">
        <v>17335.575000000001</v>
      </c>
      <c r="D81" s="12">
        <v>1.038</v>
      </c>
      <c r="E81" s="25">
        <v>1.0302</v>
      </c>
      <c r="F81" s="25">
        <f t="shared" si="5"/>
        <v>0.98829623944742906</v>
      </c>
      <c r="G81" s="25">
        <f t="shared" si="6"/>
        <v>0.93408287242723731</v>
      </c>
      <c r="H81" s="25">
        <f t="shared" si="7"/>
        <v>0.91410825199645074</v>
      </c>
      <c r="I81" s="12">
        <v>1.0234000000000001</v>
      </c>
      <c r="J81" s="12">
        <v>1.0316000000000001</v>
      </c>
      <c r="K81" s="12">
        <v>1.0301</v>
      </c>
      <c r="L81" s="12">
        <v>1.0301</v>
      </c>
      <c r="M81" s="12">
        <v>1.0302</v>
      </c>
      <c r="N81" s="13">
        <v>1.0509999999999999</v>
      </c>
      <c r="O81" s="14">
        <v>1.038</v>
      </c>
      <c r="P81" s="14">
        <v>1.0426</v>
      </c>
      <c r="Q81" s="14">
        <v>1.0329999999999999</v>
      </c>
      <c r="R81" s="14">
        <v>1.018</v>
      </c>
      <c r="S81" s="14">
        <v>1.0162</v>
      </c>
      <c r="T81" s="14">
        <v>1.0235000000000001</v>
      </c>
    </row>
    <row r="82" spans="1:20" ht="15" customHeight="1" x14ac:dyDescent="0.25">
      <c r="A82" s="26">
        <f t="shared" si="4"/>
        <v>2015</v>
      </c>
      <c r="B82" s="10" t="s">
        <v>139</v>
      </c>
      <c r="C82" s="11">
        <v>18099.55</v>
      </c>
      <c r="D82" s="12">
        <v>1.05</v>
      </c>
      <c r="E82" s="25">
        <v>1.0355000000000001</v>
      </c>
      <c r="F82" s="25">
        <f t="shared" si="5"/>
        <v>0.9933806600153493</v>
      </c>
      <c r="G82" s="25">
        <f t="shared" si="6"/>
        <v>0.93888838516637962</v>
      </c>
      <c r="H82" s="25">
        <f t="shared" si="7"/>
        <v>0.91881100266193438</v>
      </c>
      <c r="I82" s="12">
        <v>1.0285</v>
      </c>
      <c r="J82" s="12">
        <v>1.0368999999999999</v>
      </c>
      <c r="K82" s="12">
        <v>1.0344</v>
      </c>
      <c r="L82" s="12">
        <v>1.0344</v>
      </c>
      <c r="M82" s="12">
        <v>1.0346</v>
      </c>
      <c r="N82" s="13">
        <v>1.0609</v>
      </c>
      <c r="O82" s="14">
        <v>1.05</v>
      </c>
      <c r="P82" s="14">
        <v>1.0579000000000001</v>
      </c>
      <c r="Q82" s="14">
        <v>1.0499000000000001</v>
      </c>
      <c r="R82" s="14">
        <v>1.0225</v>
      </c>
      <c r="S82" s="14">
        <v>1.0196000000000001</v>
      </c>
      <c r="T82" s="14">
        <v>1.0303</v>
      </c>
    </row>
    <row r="83" spans="1:20" ht="15" customHeight="1" x14ac:dyDescent="0.25">
      <c r="A83" s="26">
        <f t="shared" si="4"/>
        <v>2016</v>
      </c>
      <c r="B83" s="10" t="s">
        <v>140</v>
      </c>
      <c r="C83" s="11">
        <v>18554.775000000001</v>
      </c>
      <c r="D83" s="12">
        <v>1.0592999999999999</v>
      </c>
      <c r="E83" s="25">
        <v>1.0424</v>
      </c>
      <c r="F83" s="25">
        <f t="shared" si="5"/>
        <v>1</v>
      </c>
      <c r="G83" s="25">
        <f t="shared" si="6"/>
        <v>0.94514461873243272</v>
      </c>
      <c r="H83" s="25">
        <f t="shared" si="7"/>
        <v>0.92493345164152618</v>
      </c>
      <c r="I83" s="12">
        <v>1.0327999999999999</v>
      </c>
      <c r="J83" s="12">
        <v>1.0441</v>
      </c>
      <c r="K83" s="12">
        <v>1.0416000000000001</v>
      </c>
      <c r="L83" s="12">
        <v>1.0416000000000001</v>
      </c>
      <c r="M83" s="12">
        <v>1.0417000000000001</v>
      </c>
      <c r="N83" s="13">
        <v>1.0650999999999999</v>
      </c>
      <c r="O83" s="14">
        <v>1.0592999999999999</v>
      </c>
      <c r="P83" s="14">
        <v>1.0720000000000001</v>
      </c>
      <c r="Q83" s="14">
        <v>1.0595000000000001</v>
      </c>
      <c r="R83" s="14">
        <v>1.0209999999999999</v>
      </c>
      <c r="S83" s="14">
        <v>1.018</v>
      </c>
      <c r="T83" s="14">
        <v>1.0297000000000001</v>
      </c>
    </row>
    <row r="84" spans="1:20" ht="15" customHeight="1" x14ac:dyDescent="0.25">
      <c r="A84" s="26">
        <f t="shared" si="4"/>
        <v>2017</v>
      </c>
      <c r="B84" s="10" t="s">
        <v>141</v>
      </c>
      <c r="C84" s="11">
        <v>19287.650000000001</v>
      </c>
      <c r="D84" s="12">
        <v>1.0781000000000001</v>
      </c>
      <c r="E84" s="25">
        <v>1.0597000000000001</v>
      </c>
      <c r="F84" s="25">
        <f t="shared" si="5"/>
        <v>1.0165963161934</v>
      </c>
      <c r="G84" s="25">
        <f t="shared" si="6"/>
        <v>0.96083053767340654</v>
      </c>
      <c r="H84" s="25">
        <f t="shared" si="7"/>
        <v>0.94028393966282175</v>
      </c>
      <c r="I84" s="12">
        <v>1.0470999999999999</v>
      </c>
      <c r="J84" s="12">
        <v>1.0620000000000001</v>
      </c>
      <c r="K84" s="12">
        <v>1.0591999999999999</v>
      </c>
      <c r="L84" s="12">
        <v>1.0591999999999999</v>
      </c>
      <c r="M84" s="12">
        <v>1.0592999999999999</v>
      </c>
      <c r="N84" s="13">
        <v>1.0858000000000001</v>
      </c>
      <c r="O84" s="14">
        <v>1.0781000000000001</v>
      </c>
      <c r="P84" s="14">
        <v>1.1005</v>
      </c>
      <c r="Q84" s="14">
        <v>1.0810999999999999</v>
      </c>
      <c r="R84" s="14">
        <v>1.0290999999999999</v>
      </c>
      <c r="S84" s="14">
        <v>1.0246999999999999</v>
      </c>
      <c r="T84" s="14">
        <v>1.0448</v>
      </c>
    </row>
    <row r="85" spans="1:20" ht="15" customHeight="1" x14ac:dyDescent="0.25">
      <c r="A85" s="26">
        <f t="shared" si="4"/>
        <v>2018</v>
      </c>
      <c r="B85" s="10" t="s">
        <v>142</v>
      </c>
      <c r="C85" s="11">
        <v>20335.525000000001</v>
      </c>
      <c r="D85" s="12">
        <v>1.1032</v>
      </c>
      <c r="E85" s="25">
        <v>1.0839000000000001</v>
      </c>
      <c r="F85" s="25">
        <f t="shared" si="5"/>
        <v>1.0398119723714505</v>
      </c>
      <c r="G85" s="25">
        <f t="shared" si="6"/>
        <v>0.98277269018043345</v>
      </c>
      <c r="H85" s="25">
        <f t="shared" si="7"/>
        <v>0.96175687666370901</v>
      </c>
      <c r="I85" s="12">
        <v>1.0762</v>
      </c>
      <c r="J85" s="12">
        <v>1.0852999999999999</v>
      </c>
      <c r="K85" s="12">
        <v>1.0810999999999999</v>
      </c>
      <c r="L85" s="12">
        <v>1.0810999999999999</v>
      </c>
      <c r="M85" s="12">
        <v>1.0812999999999999</v>
      </c>
      <c r="N85" s="13">
        <v>1.1208</v>
      </c>
      <c r="O85" s="14">
        <v>1.1032</v>
      </c>
      <c r="P85" s="14">
        <v>1.1428</v>
      </c>
      <c r="Q85" s="14">
        <v>1.1171</v>
      </c>
      <c r="R85" s="14">
        <v>1.0429999999999999</v>
      </c>
      <c r="S85" s="14">
        <v>1.0373000000000001</v>
      </c>
      <c r="T85" s="14">
        <v>1.0677000000000001</v>
      </c>
    </row>
    <row r="86" spans="1:20" ht="15" customHeight="1" x14ac:dyDescent="0.25">
      <c r="A86" s="26">
        <f t="shared" si="4"/>
        <v>2019</v>
      </c>
      <c r="B86" s="10" t="s">
        <v>143</v>
      </c>
      <c r="C86" s="11">
        <v>21215.7</v>
      </c>
      <c r="D86" s="12">
        <v>1.1246</v>
      </c>
      <c r="E86" s="25">
        <v>1.1029</v>
      </c>
      <c r="F86" s="25">
        <f t="shared" si="5"/>
        <v>1.0580391404451266</v>
      </c>
      <c r="G86" s="25">
        <f t="shared" si="6"/>
        <v>1</v>
      </c>
      <c r="H86" s="25">
        <f t="shared" si="7"/>
        <v>0.97861579414374444</v>
      </c>
      <c r="I86" s="12">
        <v>1.0968</v>
      </c>
      <c r="J86" s="12">
        <v>1.1040000000000001</v>
      </c>
      <c r="K86" s="12">
        <v>1.0988</v>
      </c>
      <c r="L86" s="12">
        <v>1.0988</v>
      </c>
      <c r="M86" s="12">
        <v>1.0991</v>
      </c>
      <c r="N86" s="13">
        <v>1.1495</v>
      </c>
      <c r="O86" s="14">
        <v>1.1246</v>
      </c>
      <c r="P86" s="14">
        <v>1.1649</v>
      </c>
      <c r="Q86" s="14">
        <v>1.1393</v>
      </c>
      <c r="R86" s="14">
        <v>1.0629</v>
      </c>
      <c r="S86" s="14">
        <v>1.0573999999999999</v>
      </c>
      <c r="T86" s="14">
        <v>1.0884</v>
      </c>
    </row>
    <row r="87" spans="1:20" ht="15" customHeight="1" x14ac:dyDescent="0.25">
      <c r="A87" s="26">
        <f t="shared" si="4"/>
        <v>2020</v>
      </c>
      <c r="B87" s="10" t="s">
        <v>144</v>
      </c>
      <c r="C87" s="11">
        <v>22210.9</v>
      </c>
      <c r="D87" s="12">
        <v>1.1468</v>
      </c>
      <c r="E87" s="25">
        <v>1.127</v>
      </c>
      <c r="F87" s="25">
        <f t="shared" si="5"/>
        <v>1.0811588641596317</v>
      </c>
      <c r="G87" s="25">
        <f t="shared" si="6"/>
        <v>1.0218514824553451</v>
      </c>
      <c r="H87" s="25">
        <f t="shared" si="7"/>
        <v>1</v>
      </c>
      <c r="I87" s="12">
        <v>1.1182000000000001</v>
      </c>
      <c r="J87" s="12">
        <v>1.1285000000000001</v>
      </c>
      <c r="K87" s="12">
        <v>1.1233</v>
      </c>
      <c r="L87" s="12">
        <v>1.1233</v>
      </c>
      <c r="M87" s="12">
        <v>1.1235999999999999</v>
      </c>
      <c r="N87" s="13">
        <v>1.1794</v>
      </c>
      <c r="O87" s="14">
        <v>1.1468</v>
      </c>
      <c r="P87" s="14">
        <v>1.1879</v>
      </c>
      <c r="Q87" s="14">
        <v>1.1615</v>
      </c>
      <c r="R87" s="14">
        <v>1.0846</v>
      </c>
      <c r="S87" s="14">
        <v>1.0782</v>
      </c>
      <c r="T87" s="14">
        <v>1.1099000000000001</v>
      </c>
    </row>
    <row r="88" spans="1:20" ht="15" customHeight="1" x14ac:dyDescent="0.25">
      <c r="A88" s="26">
        <f t="shared" si="4"/>
        <v>2021</v>
      </c>
      <c r="B88" s="10" t="s">
        <v>145</v>
      </c>
      <c r="C88" s="11">
        <v>23353.1</v>
      </c>
      <c r="D88" s="12">
        <v>1.1697</v>
      </c>
      <c r="E88" s="25">
        <v>1.1516</v>
      </c>
      <c r="F88" s="25">
        <f t="shared" si="5"/>
        <v>1.1047582501918649</v>
      </c>
      <c r="G88" s="25">
        <f t="shared" si="6"/>
        <v>1.0441563151690996</v>
      </c>
      <c r="H88" s="25">
        <f t="shared" si="7"/>
        <v>1.0218278615794143</v>
      </c>
      <c r="I88" s="12">
        <v>1.1402000000000001</v>
      </c>
      <c r="J88" s="12">
        <v>1.1537999999999999</v>
      </c>
      <c r="K88" s="12">
        <v>1.1487000000000001</v>
      </c>
      <c r="L88" s="12">
        <v>1.1487000000000001</v>
      </c>
      <c r="M88" s="12">
        <v>1.1491</v>
      </c>
      <c r="N88" s="13">
        <v>1.2156</v>
      </c>
      <c r="O88" s="14">
        <v>1.1697</v>
      </c>
      <c r="P88" s="14">
        <v>1.2116</v>
      </c>
      <c r="Q88" s="14">
        <v>1.1823999999999999</v>
      </c>
      <c r="R88" s="14">
        <v>1.1057999999999999</v>
      </c>
      <c r="S88" s="14">
        <v>1.0998000000000001</v>
      </c>
      <c r="T88" s="14">
        <v>1.1319999999999999</v>
      </c>
    </row>
    <row r="89" spans="1:20" ht="15" customHeight="1" x14ac:dyDescent="0.25">
      <c r="A89" s="26">
        <f t="shared" si="4"/>
        <v>2022</v>
      </c>
      <c r="B89" s="10" t="s">
        <v>146</v>
      </c>
      <c r="C89" s="11">
        <v>24542.7</v>
      </c>
      <c r="D89" s="12">
        <v>1.1932</v>
      </c>
      <c r="E89" s="25">
        <v>1.1775</v>
      </c>
      <c r="F89" s="25">
        <f t="shared" si="5"/>
        <v>1.1296047582501918</v>
      </c>
      <c r="G89" s="25">
        <f t="shared" si="6"/>
        <v>1.0676398585547193</v>
      </c>
      <c r="H89" s="25">
        <f t="shared" si="7"/>
        <v>1.0448092280390417</v>
      </c>
      <c r="I89" s="12">
        <v>1.1631</v>
      </c>
      <c r="J89" s="12">
        <v>1.1801999999999999</v>
      </c>
      <c r="K89" s="12">
        <v>1.1748000000000001</v>
      </c>
      <c r="L89" s="12">
        <v>1.1748000000000001</v>
      </c>
      <c r="M89" s="12">
        <v>1.1752</v>
      </c>
      <c r="N89" s="13">
        <v>1.252</v>
      </c>
      <c r="O89" s="14">
        <v>1.1932</v>
      </c>
      <c r="P89" s="14">
        <v>1.236</v>
      </c>
      <c r="Q89" s="14">
        <v>1.2060999999999999</v>
      </c>
      <c r="R89" s="14">
        <v>1.1262000000000001</v>
      </c>
      <c r="S89" s="14">
        <v>1.1218999999999999</v>
      </c>
      <c r="T89" s="14">
        <v>1.1548</v>
      </c>
    </row>
    <row r="90" spans="1:20" ht="15" customHeight="1" x14ac:dyDescent="0.25">
      <c r="A90" s="26">
        <f t="shared" si="4"/>
        <v>2023</v>
      </c>
      <c r="B90" s="10" t="s">
        <v>147</v>
      </c>
      <c r="C90" s="11">
        <v>25790.7</v>
      </c>
      <c r="D90" s="12">
        <v>1.2171000000000001</v>
      </c>
      <c r="E90" s="25">
        <v>1.2037</v>
      </c>
      <c r="F90" s="25">
        <f t="shared" si="5"/>
        <v>1.1547390636991557</v>
      </c>
      <c r="G90" s="25">
        <f t="shared" si="6"/>
        <v>1.0913954120953848</v>
      </c>
      <c r="H90" s="25">
        <f t="shared" si="7"/>
        <v>1.0680567879325644</v>
      </c>
      <c r="I90" s="12">
        <v>1.1863999999999999</v>
      </c>
      <c r="J90" s="12">
        <v>1.2069000000000001</v>
      </c>
      <c r="K90" s="12">
        <v>1.2014</v>
      </c>
      <c r="L90" s="12">
        <v>1.2014</v>
      </c>
      <c r="M90" s="12">
        <v>1.2017</v>
      </c>
      <c r="N90" s="13">
        <v>1.2892999999999999</v>
      </c>
      <c r="O90" s="14">
        <v>1.2171000000000001</v>
      </c>
      <c r="P90" s="14">
        <v>1.2607999999999999</v>
      </c>
      <c r="Q90" s="14">
        <v>1.2302999999999999</v>
      </c>
      <c r="R90" s="14">
        <v>1.1480999999999999</v>
      </c>
      <c r="S90" s="14">
        <v>1.1444000000000001</v>
      </c>
      <c r="T90" s="14">
        <v>1.1779999999999999</v>
      </c>
    </row>
    <row r="91" spans="1:20" ht="15" customHeight="1" x14ac:dyDescent="0.25">
      <c r="A91" s="26">
        <f t="shared" si="4"/>
        <v>2024</v>
      </c>
      <c r="B91" s="10" t="s">
        <v>148</v>
      </c>
      <c r="C91" s="11">
        <v>27104.1</v>
      </c>
      <c r="D91" s="12">
        <v>1.2416</v>
      </c>
      <c r="E91" s="25">
        <v>1.2306999999999999</v>
      </c>
      <c r="F91" s="25">
        <f t="shared" si="5"/>
        <v>1.1806408288564849</v>
      </c>
      <c r="G91" s="25">
        <f t="shared" si="6"/>
        <v>1.1158763260495057</v>
      </c>
      <c r="H91" s="25">
        <f t="shared" si="7"/>
        <v>1.092014196983141</v>
      </c>
      <c r="I91" s="12">
        <v>1.2102999999999999</v>
      </c>
      <c r="J91" s="12">
        <v>1.2343999999999999</v>
      </c>
      <c r="K91" s="12">
        <v>1.2286999999999999</v>
      </c>
      <c r="L91" s="12">
        <v>1.2285999999999999</v>
      </c>
      <c r="M91" s="12">
        <v>1.2289000000000001</v>
      </c>
      <c r="N91" s="13">
        <v>1.3285</v>
      </c>
      <c r="O91" s="14">
        <v>1.2416</v>
      </c>
      <c r="P91" s="14">
        <v>1.2862</v>
      </c>
      <c r="Q91" s="14">
        <v>1.2551000000000001</v>
      </c>
      <c r="R91" s="14">
        <v>1.1702999999999999</v>
      </c>
      <c r="S91" s="14">
        <v>1.1674</v>
      </c>
      <c r="T91" s="14">
        <v>1.2017</v>
      </c>
    </row>
    <row r="92" spans="1:20" ht="15" customHeight="1" x14ac:dyDescent="0.25">
      <c r="A92" s="26">
        <f t="shared" si="4"/>
        <v>2025</v>
      </c>
      <c r="B92" s="10" t="s">
        <v>149</v>
      </c>
      <c r="C92" s="11">
        <v>28472.7</v>
      </c>
      <c r="D92" s="12">
        <v>1.2665</v>
      </c>
      <c r="E92" s="25">
        <v>1.2579</v>
      </c>
      <c r="F92" s="25">
        <f t="shared" si="5"/>
        <v>1.2067344589409057</v>
      </c>
      <c r="G92" s="25">
        <f t="shared" si="6"/>
        <v>1.1405385801069907</v>
      </c>
      <c r="H92" s="25">
        <f t="shared" si="7"/>
        <v>1.1161490683229813</v>
      </c>
      <c r="I92" s="12">
        <v>1.2345999999999999</v>
      </c>
      <c r="J92" s="12">
        <v>1.262</v>
      </c>
      <c r="K92" s="12">
        <v>1.2565999999999999</v>
      </c>
      <c r="L92" s="12">
        <v>1.2565</v>
      </c>
      <c r="M92" s="12">
        <v>1.2567999999999999</v>
      </c>
      <c r="N92" s="13">
        <v>1.3693</v>
      </c>
      <c r="O92" s="14">
        <v>1.2665</v>
      </c>
      <c r="P92" s="14">
        <v>1.3120000000000001</v>
      </c>
      <c r="Q92" s="14">
        <v>1.2803</v>
      </c>
      <c r="R92" s="14">
        <v>1.1930000000000001</v>
      </c>
      <c r="S92" s="14">
        <v>1.1909000000000001</v>
      </c>
      <c r="T92" s="14">
        <v>1.2258</v>
      </c>
    </row>
    <row r="93" spans="1:20" ht="14.1" customHeight="1" x14ac:dyDescent="0.25">
      <c r="B93" s="17" t="s">
        <v>150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</sheetData>
  <mergeCells count="19">
    <mergeCell ref="B93:T93"/>
    <mergeCell ref="B1:O1"/>
    <mergeCell ref="B2:O2"/>
    <mergeCell ref="B3:B5"/>
    <mergeCell ref="C3:C5"/>
    <mergeCell ref="D3:D5"/>
    <mergeCell ref="E3:T3"/>
    <mergeCell ref="E4:E5"/>
    <mergeCell ref="I4:I5"/>
    <mergeCell ref="J4:J5"/>
    <mergeCell ref="K4:M4"/>
    <mergeCell ref="F4:F5"/>
    <mergeCell ref="H4:H5"/>
    <mergeCell ref="G4:G5"/>
    <mergeCell ref="N4:N5"/>
    <mergeCell ref="O4:O5"/>
    <mergeCell ref="P4:P5"/>
    <mergeCell ref="Q4:Q5"/>
    <mergeCell ref="R4:T4"/>
  </mergeCells>
  <printOptions gridLines="1"/>
  <pageMargins left="0.7" right="0.7" top="0.75" bottom="0.75" header="0.3" footer="0.3"/>
  <pageSetup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pivot</vt:lpstr>
      <vt:lpstr>Agency pivot</vt:lpstr>
      <vt:lpstr>Data</vt:lpstr>
      <vt:lpstr>Deflators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Febrizio</dc:creator>
  <cp:lastModifiedBy>mfebrizi</cp:lastModifiedBy>
  <dcterms:created xsi:type="dcterms:W3CDTF">2019-12-09T19:28:34Z</dcterms:created>
  <dcterms:modified xsi:type="dcterms:W3CDTF">2021-01-29T00:36:26Z</dcterms:modified>
</cp:coreProperties>
</file>